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6-16 (RK 2022-05-30)/RK 2022-05-30/"/>
    </mc:Choice>
  </mc:AlternateContent>
  <xr:revisionPtr revIDLastSave="1481" documentId="8_{6C6FA907-EA83-4963-AF8D-EF1B46C1AD5B}" xr6:coauthVersionLast="46" xr6:coauthVersionMax="46" xr10:uidLastSave="{A09F7282-760C-40DA-99DC-2671B6EE0BA6}"/>
  <bookViews>
    <workbookView xWindow="-120" yWindow="-120" windowWidth="29040" windowHeight="15840" xr2:uid="{278F29D7-0347-4626-9AA7-080CD3D74204}"/>
    <workbookView xWindow="-120" yWindow="-120" windowWidth="29040" windowHeight="15840" xr2:uid="{2D42F601-3F69-4833-BFD3-B22DB0604F21}"/>
  </bookViews>
  <sheets>
    <sheet name="EU_30_04_2022_hodnoty" sheetId="74" r:id="rId1"/>
    <sheet name="EU_30_04_2022" sheetId="62" state="hidden" r:id="rId2"/>
    <sheet name="EU_04_2022" sheetId="69" state="hidden" r:id="rId3"/>
    <sheet name="EU_12_2021" sheetId="68" state="hidden" r:id="rId4"/>
    <sheet name="Výdaje podle odvětví_hodnoty" sheetId="71" state="hidden" r:id="rId5"/>
    <sheet name="ZÁLOHOVÉ PROJEKTY_hodnoty" sheetId="72" state="hidden" r:id="rId6"/>
    <sheet name="Výdaje OST_hodnoty" sheetId="73" state="hidden" r:id="rId7"/>
    <sheet name="ORG-akce" sheetId="70" state="hidden" r:id="rId8"/>
  </sheets>
  <externalReferences>
    <externalReference r:id="rId9"/>
    <externalReference r:id="rId10"/>
    <externalReference r:id="rId11"/>
  </externalReferences>
  <definedNames>
    <definedName name="_xlnm._FilterDatabase" localSheetId="2" hidden="1">EU_04_2022!$A$8:$E$136</definedName>
    <definedName name="_xlnm._FilterDatabase" localSheetId="1" hidden="1">EU_30_04_2022!$A$4:$Y$157</definedName>
    <definedName name="_xlnm._FilterDatabase" localSheetId="0" hidden="1">EU_30_04_2022_hodnoty!$A$5:$P$158</definedName>
    <definedName name="_xlnm._FilterDatabase" localSheetId="7" hidden="1">'ORG-akce'!$A$19:$AA$3577</definedName>
    <definedName name="_xlnm._FilterDatabase" localSheetId="6" hidden="1">'Výdaje OST_hodnoty'!$A$1:$EK$91</definedName>
    <definedName name="_xlnm._FilterDatabase" localSheetId="4" hidden="1">'Výdaje podle odvětví_hodnoty'!$A$2:$AH$406</definedName>
    <definedName name="_xlnm._FilterDatabase" localSheetId="5" hidden="1">'ZÁLOHOVÉ PROJEKTY_hodnoty'!$A$2:$X$68</definedName>
    <definedName name="DF_GRID_1">#REF!</definedName>
    <definedName name="kurz" localSheetId="4">[1]rozhodnutí!$N$34</definedName>
    <definedName name="kurz" localSheetId="5">[1]rozhodnutí!$N$34</definedName>
    <definedName name="kurz">[2]rozhodnutí!$L$26</definedName>
    <definedName name="_xlnm.Print_Titles" localSheetId="0">EU_30_04_2022_hodnoty!$3:$5</definedName>
    <definedName name="_xlnm.Print_Titles" localSheetId="6">'Výdaje OST_hodnoty'!$1:$4</definedName>
    <definedName name="_xlnm.Print_Titles" localSheetId="4">'Výdaje podle odvětví_hodnoty'!$2:$5</definedName>
    <definedName name="_xlnm.Print_Titles" localSheetId="5">'ZÁLOHOVÉ PROJEKTY_hodnoty'!$2:$5</definedName>
    <definedName name="_xlnm.Print_Area" localSheetId="6">'Výdaje OST_hodnoty'!$A$1:$EK$67</definedName>
    <definedName name="SAPBEXhrIndnt" hidden="1">"Wide"</definedName>
    <definedName name="SAPsysID" hidden="1">"708C5W7SBKP804JT78WJ0JNKI"</definedName>
    <definedName name="SAPwbID" hidden="1">"ARS"</definedName>
    <definedName name="US_DuvodZprava" localSheetId="6">'Výdaje OST_hodnoty'!$B$80</definedName>
    <definedName name="xx">#REF!</definedName>
    <definedName name="xxxx">#REF!</definedName>
    <definedName name="Z_2558128A_4C92_4686_AA7A_E51CB07CC261_.wvu.Cols" localSheetId="1" hidden="1">EU_30_04_2022!#REF!</definedName>
    <definedName name="Z_2558128A_4C92_4686_AA7A_E51CB07CC261_.wvu.Cols" localSheetId="0" hidden="1">EU_30_04_2022_hodnoty!#REF!</definedName>
    <definedName name="Z_2558128A_4C92_4686_AA7A_E51CB07CC261_.wvu.Cols" localSheetId="6" hidden="1">'Výdaje OST_hodnoty'!$DX:$DZ</definedName>
    <definedName name="Z_2558128A_4C92_4686_AA7A_E51CB07CC261_.wvu.Cols" localSheetId="4" hidden="1">'Výdaje podle odvětví_hodnoty'!$U:$W</definedName>
    <definedName name="Z_2558128A_4C92_4686_AA7A_E51CB07CC261_.wvu.Cols" localSheetId="5" hidden="1">'ZÁLOHOVÉ PROJEKTY_hodnoty'!$V:$X</definedName>
    <definedName name="Z_2558128A_4C92_4686_AA7A_E51CB07CC261_.wvu.FilterData" localSheetId="1" hidden="1">EU_30_04_2022!#REF!</definedName>
    <definedName name="Z_2558128A_4C92_4686_AA7A_E51CB07CC261_.wvu.FilterData" localSheetId="0" hidden="1">EU_30_04_2022_hodnoty!#REF!</definedName>
    <definedName name="Z_2558128A_4C92_4686_AA7A_E51CB07CC261_.wvu.FilterData" localSheetId="6" hidden="1">'Výdaje OST_hodnoty'!$B$1:$DZ$65</definedName>
    <definedName name="Z_2558128A_4C92_4686_AA7A_E51CB07CC261_.wvu.FilterData" localSheetId="4" hidden="1">'Výdaje podle odvětví_hodnoty'!$C$2:$W$250</definedName>
    <definedName name="Z_2558128A_4C92_4686_AA7A_E51CB07CC261_.wvu.FilterData" localSheetId="5" hidden="1">'ZÁLOHOVÉ PROJEKTY_hodnoty'!$A$2:$X$68</definedName>
    <definedName name="Z_26CFA1F4_B55C_453C_93D8_0EDCAE6A7FA7_.wvu.Cols" localSheetId="1" hidden="1">EU_30_04_2022!#REF!</definedName>
    <definedName name="Z_26CFA1F4_B55C_453C_93D8_0EDCAE6A7FA7_.wvu.Cols" localSheetId="0" hidden="1">EU_30_04_2022_hodnoty!#REF!</definedName>
    <definedName name="Z_26CFA1F4_B55C_453C_93D8_0EDCAE6A7FA7_.wvu.Cols" localSheetId="6" hidden="1">'Výdaje OST_hodnoty'!$DX:$DZ</definedName>
    <definedName name="Z_26CFA1F4_B55C_453C_93D8_0EDCAE6A7FA7_.wvu.Cols" localSheetId="4" hidden="1">'Výdaje podle odvětví_hodnoty'!$U:$W</definedName>
    <definedName name="Z_26CFA1F4_B55C_453C_93D8_0EDCAE6A7FA7_.wvu.Cols" localSheetId="5" hidden="1">'ZÁLOHOVÉ PROJEKTY_hodnoty'!$V:$X</definedName>
    <definedName name="Z_26CFA1F4_B55C_453C_93D8_0EDCAE6A7FA7_.wvu.FilterData" localSheetId="1" hidden="1">EU_30_04_2022!#REF!</definedName>
    <definedName name="Z_26CFA1F4_B55C_453C_93D8_0EDCAE6A7FA7_.wvu.FilterData" localSheetId="0" hidden="1">EU_30_04_2022_hodnoty!#REF!</definedName>
    <definedName name="Z_26CFA1F4_B55C_453C_93D8_0EDCAE6A7FA7_.wvu.FilterData" localSheetId="6" hidden="1">'Výdaje OST_hodnoty'!$B$1:$DZ$65</definedName>
    <definedName name="Z_26CFA1F4_B55C_453C_93D8_0EDCAE6A7FA7_.wvu.FilterData" localSheetId="4" hidden="1">'Výdaje podle odvětví_hodnoty'!$C$2:$W$250</definedName>
    <definedName name="Z_26CFA1F4_B55C_453C_93D8_0EDCAE6A7FA7_.wvu.FilterData" localSheetId="5" hidden="1">'ZÁLOHOVÉ PROJEKTY_hodnoty'!$A$2:$X$68</definedName>
    <definedName name="Z_5C9D7BF8_A48B_4EA6_A784_CA525622B1FF_.wvu.Cols" localSheetId="1" hidden="1">EU_30_04_2022!#REF!</definedName>
    <definedName name="Z_5C9D7BF8_A48B_4EA6_A784_CA525622B1FF_.wvu.Cols" localSheetId="0" hidden="1">EU_30_04_2022_hodnoty!#REF!</definedName>
    <definedName name="Z_5C9D7BF8_A48B_4EA6_A784_CA525622B1FF_.wvu.Cols" localSheetId="6" hidden="1">'Výdaje OST_hodnoty'!$DX:$DZ</definedName>
    <definedName name="Z_5C9D7BF8_A48B_4EA6_A784_CA525622B1FF_.wvu.Cols" localSheetId="4" hidden="1">'Výdaje podle odvětví_hodnoty'!$U:$W</definedName>
    <definedName name="Z_5C9D7BF8_A48B_4EA6_A784_CA525622B1FF_.wvu.Cols" localSheetId="5" hidden="1">'ZÁLOHOVÉ PROJEKTY_hodnoty'!$V:$X</definedName>
    <definedName name="Z_5C9D7BF8_A48B_4EA6_A784_CA525622B1FF_.wvu.FilterData" localSheetId="1" hidden="1">EU_30_04_2022!#REF!</definedName>
    <definedName name="Z_5C9D7BF8_A48B_4EA6_A784_CA525622B1FF_.wvu.FilterData" localSheetId="0" hidden="1">EU_30_04_2022_hodnoty!#REF!</definedName>
    <definedName name="Z_5C9D7BF8_A48B_4EA6_A784_CA525622B1FF_.wvu.FilterData" localSheetId="6" hidden="1">'Výdaje OST_hodnoty'!$B$1:$DZ$65</definedName>
    <definedName name="Z_5C9D7BF8_A48B_4EA6_A784_CA525622B1FF_.wvu.FilterData" localSheetId="4" hidden="1">'Výdaje podle odvětví_hodnoty'!$C$2:$W$250</definedName>
    <definedName name="Z_5C9D7BF8_A48B_4EA6_A784_CA525622B1FF_.wvu.FilterData" localSheetId="5" hidden="1">'ZÁLOHOVÉ PROJEKTY_hodnoty'!$A$2:$X$68</definedName>
    <definedName name="Z_60E88B7A_2EA4_474E_8887_8B41589CA8E9_.wvu.Cols" localSheetId="1" hidden="1">EU_30_04_2022!#REF!</definedName>
    <definedName name="Z_60E88B7A_2EA4_474E_8887_8B41589CA8E9_.wvu.Cols" localSheetId="0" hidden="1">EU_30_04_2022_hodnoty!#REF!</definedName>
    <definedName name="Z_60E88B7A_2EA4_474E_8887_8B41589CA8E9_.wvu.Cols" localSheetId="6" hidden="1">'Výdaje OST_hodnoty'!$DX:$DZ</definedName>
    <definedName name="Z_60E88B7A_2EA4_474E_8887_8B41589CA8E9_.wvu.Cols" localSheetId="4" hidden="1">'Výdaje podle odvětví_hodnoty'!$U:$W</definedName>
    <definedName name="Z_60E88B7A_2EA4_474E_8887_8B41589CA8E9_.wvu.Cols" localSheetId="5" hidden="1">'ZÁLOHOVÉ PROJEKTY_hodnoty'!$V:$X</definedName>
    <definedName name="Z_60E88B7A_2EA4_474E_8887_8B41589CA8E9_.wvu.FilterData" localSheetId="1" hidden="1">EU_30_04_2022!#REF!</definedName>
    <definedName name="Z_60E88B7A_2EA4_474E_8887_8B41589CA8E9_.wvu.FilterData" localSheetId="0" hidden="1">EU_30_04_2022_hodnoty!#REF!</definedName>
    <definedName name="Z_60E88B7A_2EA4_474E_8887_8B41589CA8E9_.wvu.FilterData" localSheetId="6" hidden="1">'Výdaje OST_hodnoty'!$B$1:$DZ$65</definedName>
    <definedName name="Z_60E88B7A_2EA4_474E_8887_8B41589CA8E9_.wvu.FilterData" localSheetId="4" hidden="1">'Výdaje podle odvětví_hodnoty'!$C$2:$W$250</definedName>
    <definedName name="Z_60E88B7A_2EA4_474E_8887_8B41589CA8E9_.wvu.FilterData" localSheetId="5" hidden="1">'ZÁLOHOVÉ PROJEKTY_hodnoty'!$A$2:$X$68</definedName>
    <definedName name="Z_77628E4C_BEA3_41EF_B7EA_FBC1A3AC772F_.wvu.Cols" localSheetId="1" hidden="1">EU_30_04_2022!#REF!,EU_30_04_2022!#REF!,EU_30_04_2022!#REF!,EU_30_04_2022!#REF!</definedName>
    <definedName name="Z_77628E4C_BEA3_41EF_B7EA_FBC1A3AC772F_.wvu.Cols" localSheetId="0" hidden="1">EU_30_04_2022_hodnoty!#REF!,EU_30_04_2022_hodnoty!#REF!,EU_30_04_2022_hodnoty!#REF!,EU_30_04_2022_hodnoty!#REF!</definedName>
    <definedName name="Z_77628E4C_BEA3_41EF_B7EA_FBC1A3AC772F_.wvu.Cols" localSheetId="6" hidden="1">'Výdaje OST_hodnoty'!$BN:$BN,'Výdaje OST_hodnoty'!$BR:$BS,'Výdaje OST_hodnoty'!$BV:$BV,'Výdaje OST_hodnoty'!$BZ:$CA</definedName>
    <definedName name="Z_77628E4C_BEA3_41EF_B7EA_FBC1A3AC772F_.wvu.Cols" localSheetId="4" hidden="1">'Výdaje podle odvětví_hodnoty'!#REF!,'Výdaje podle odvětví_hodnoty'!#REF!,'Výdaje podle odvětví_hodnoty'!#REF!,'Výdaje podle odvětví_hodnoty'!#REF!</definedName>
    <definedName name="Z_77628E4C_BEA3_41EF_B7EA_FBC1A3AC772F_.wvu.Cols" localSheetId="5" hidden="1">'ZÁLOHOVÉ PROJEKTY_hodnoty'!#REF!,'ZÁLOHOVÉ PROJEKTY_hodnoty'!#REF!,'ZÁLOHOVÉ PROJEKTY_hodnoty'!#REF!,'ZÁLOHOVÉ PROJEKTY_hodnoty'!#REF!</definedName>
    <definedName name="Z_77628E4C_BEA3_41EF_B7EA_FBC1A3AC772F_.wvu.FilterData" localSheetId="1" hidden="1">EU_30_04_2022!#REF!</definedName>
    <definedName name="Z_77628E4C_BEA3_41EF_B7EA_FBC1A3AC772F_.wvu.FilterData" localSheetId="0" hidden="1">EU_30_04_2022_hodnoty!#REF!</definedName>
    <definedName name="Z_77628E4C_BEA3_41EF_B7EA_FBC1A3AC772F_.wvu.FilterData" localSheetId="6" hidden="1">'Výdaje OST_hodnoty'!$B$1:$DZ$68</definedName>
    <definedName name="Z_77628E4C_BEA3_41EF_B7EA_FBC1A3AC772F_.wvu.FilterData" localSheetId="4" hidden="1">'Výdaje podle odvětví_hodnoty'!$C$2:$W$297</definedName>
    <definedName name="Z_77628E4C_BEA3_41EF_B7EA_FBC1A3AC772F_.wvu.FilterData" localSheetId="5" hidden="1">'ZÁLOHOVÉ PROJEKTY_hodnoty'!$A$2:$X$68</definedName>
    <definedName name="Z_77628E4C_BEA3_41EF_B7EA_FBC1A3AC772F_.wvu.PrintTitles" localSheetId="1" hidden="1">EU_30_04_2022!#REF!</definedName>
    <definedName name="Z_77628E4C_BEA3_41EF_B7EA_FBC1A3AC772F_.wvu.PrintTitles" localSheetId="0" hidden="1">EU_30_04_2022_hodnoty!#REF!</definedName>
    <definedName name="Z_77628E4C_BEA3_41EF_B7EA_FBC1A3AC772F_.wvu.PrintTitles" localSheetId="6" hidden="1">'Výdaje OST_hodnoty'!$1:$4</definedName>
    <definedName name="Z_77628E4C_BEA3_41EF_B7EA_FBC1A3AC772F_.wvu.PrintTitles" localSheetId="4" hidden="1">'Výdaje podle odvětví_hodnoty'!$2:$5</definedName>
    <definedName name="Z_77628E4C_BEA3_41EF_B7EA_FBC1A3AC772F_.wvu.PrintTitles" localSheetId="5" hidden="1">'ZÁLOHOVÉ PROJEKTY_hodnoty'!$2:$5</definedName>
    <definedName name="Z_797246F2_9987_450D_92B3_7C15AEDB523A_.wvu.FilterData" localSheetId="1" hidden="1">EU_30_04_2022!#REF!</definedName>
    <definedName name="Z_797246F2_9987_450D_92B3_7C15AEDB523A_.wvu.FilterData" localSheetId="0" hidden="1">EU_30_04_2022_hodnoty!#REF!</definedName>
    <definedName name="Z_797246F2_9987_450D_92B3_7C15AEDB523A_.wvu.FilterData" localSheetId="6" hidden="1">'Výdaje OST_hodnoty'!$B$1:$DZ$65</definedName>
    <definedName name="Z_797246F2_9987_450D_92B3_7C15AEDB523A_.wvu.FilterData" localSheetId="4" hidden="1">'Výdaje podle odvětví_hodnoty'!$C$2:$W$250</definedName>
    <definedName name="Z_797246F2_9987_450D_92B3_7C15AEDB523A_.wvu.FilterData" localSheetId="5" hidden="1">'ZÁLOHOVÉ PROJEKTY_hodnoty'!$A$2:$X$68</definedName>
    <definedName name="Z_87B5F6CC_635A_4D1A_AAAC_F0574ABF5E70_.wvu.Cols" localSheetId="7" hidden="1">'ORG-akce'!$G:$G</definedName>
    <definedName name="Z_87B5F6CC_635A_4D1A_AAAC_F0574ABF5E70_.wvu.FilterData" localSheetId="7" hidden="1">'ORG-akce'!$A$19:$Y$3564</definedName>
    <definedName name="Z_87B5F6CC_635A_4D1A_AAAC_F0574ABF5E70_.wvu.Rows" localSheetId="7" hidden="1">'ORG-akce'!$4:$18</definedName>
    <definedName name="Z_88278011_4EE1_4AAC_8F3A_A00A97D1D5E4_.wvu.FilterData" localSheetId="7" hidden="1">'ORG-akce'!$A$19:$Y$3564</definedName>
    <definedName name="Z_8ABC25C5_14A6_4D54_9AC3_D6063DF77DD0_.wvu.Cols" localSheetId="7" hidden="1">'ORG-akce'!$G:$G</definedName>
    <definedName name="Z_8ABC25C5_14A6_4D54_9AC3_D6063DF77DD0_.wvu.FilterData" localSheetId="7" hidden="1">'ORG-akce'!$A$19:$Y$3564</definedName>
    <definedName name="Z_8ABC25C5_14A6_4D54_9AC3_D6063DF77DD0_.wvu.Rows" localSheetId="7" hidden="1">'ORG-akce'!$4:$18</definedName>
    <definedName name="Z_8CB995DD_CCEF_4AE6_B448_53B88ABA3077_.wvu.Cols" localSheetId="7" hidden="1">'ORG-akce'!$G:$G,'ORG-akce'!#REF!,'ORG-akce'!$M:$R</definedName>
    <definedName name="Z_8CB995DD_CCEF_4AE6_B448_53B88ABA3077_.wvu.FilterData" localSheetId="7" hidden="1">'ORG-akce'!$A$19:$Y$3564</definedName>
    <definedName name="Z_8CB995DD_CCEF_4AE6_B448_53B88ABA3077_.wvu.PrintArea" localSheetId="7" hidden="1">'ORG-akce'!$D$1:$T$2017</definedName>
    <definedName name="Z_8CB995DD_CCEF_4AE6_B448_53B88ABA3077_.wvu.PrintTitles" localSheetId="7" hidden="1">'ORG-akce'!$19:$19</definedName>
    <definedName name="Z_8CB995DD_CCEF_4AE6_B448_53B88ABA3077_.wvu.Rows" localSheetId="7" hidden="1">'ORG-akce'!$4:$18</definedName>
    <definedName name="Z_90532EE5_DDD5_4888_9E0C_2B2EA8C02FC2_.wvu.FilterData" localSheetId="1" hidden="1">EU_30_04_2022!#REF!</definedName>
    <definedName name="Z_90532EE5_DDD5_4888_9E0C_2B2EA8C02FC2_.wvu.FilterData" localSheetId="0" hidden="1">EU_30_04_2022_hodnoty!#REF!</definedName>
    <definedName name="Z_90532EE5_DDD5_4888_9E0C_2B2EA8C02FC2_.wvu.FilterData" localSheetId="6" hidden="1">'Výdaje OST_hodnoty'!$B$1:$DZ$65</definedName>
    <definedName name="Z_90532EE5_DDD5_4888_9E0C_2B2EA8C02FC2_.wvu.FilterData" localSheetId="4" hidden="1">'Výdaje podle odvětví_hodnoty'!$C$2:$W$250</definedName>
    <definedName name="Z_90532EE5_DDD5_4888_9E0C_2B2EA8C02FC2_.wvu.FilterData" localSheetId="5" hidden="1">'ZÁLOHOVÉ PROJEKTY_hodnoty'!$A$2:$X$68</definedName>
    <definedName name="Z_AAA2DA93_3A5C_40F9_8431_21A21B070B01_.wvu.Cols" localSheetId="1" hidden="1">EU_30_04_2022!#REF!</definedName>
    <definedName name="Z_AAA2DA93_3A5C_40F9_8431_21A21B070B01_.wvu.Cols" localSheetId="0" hidden="1">EU_30_04_2022_hodnoty!#REF!</definedName>
    <definedName name="Z_AAA2DA93_3A5C_40F9_8431_21A21B070B01_.wvu.Cols" localSheetId="6" hidden="1">'Výdaje OST_hodnoty'!$DX:$DZ</definedName>
    <definedName name="Z_AAA2DA93_3A5C_40F9_8431_21A21B070B01_.wvu.Cols" localSheetId="4" hidden="1">'Výdaje podle odvětví_hodnoty'!$U:$W</definedName>
    <definedName name="Z_AAA2DA93_3A5C_40F9_8431_21A21B070B01_.wvu.Cols" localSheetId="5" hidden="1">'ZÁLOHOVÉ PROJEKTY_hodnoty'!$V:$X</definedName>
    <definedName name="Z_AAA2DA93_3A5C_40F9_8431_21A21B070B01_.wvu.FilterData" localSheetId="1" hidden="1">EU_30_04_2022!#REF!</definedName>
    <definedName name="Z_AAA2DA93_3A5C_40F9_8431_21A21B070B01_.wvu.FilterData" localSheetId="0" hidden="1">EU_30_04_2022_hodnoty!#REF!</definedName>
    <definedName name="Z_AAA2DA93_3A5C_40F9_8431_21A21B070B01_.wvu.FilterData" localSheetId="6" hidden="1">'Výdaje OST_hodnoty'!$B$1:$DZ$65</definedName>
    <definedName name="Z_AAA2DA93_3A5C_40F9_8431_21A21B070B01_.wvu.FilterData" localSheetId="4" hidden="1">'Výdaje podle odvětví_hodnoty'!$C$2:$W$250</definedName>
    <definedName name="Z_AAA2DA93_3A5C_40F9_8431_21A21B070B01_.wvu.FilterData" localSheetId="5" hidden="1">'ZÁLOHOVÉ PROJEKTY_hodnoty'!$A$2:$X$68</definedName>
    <definedName name="Z_B0866848_37BE_4043_883C_333C6FB829B7_.wvu.Cols" localSheetId="1" hidden="1">EU_30_04_2022!#REF!</definedName>
    <definedName name="Z_B0866848_37BE_4043_883C_333C6FB829B7_.wvu.Cols" localSheetId="0" hidden="1">EU_30_04_2022_hodnoty!#REF!</definedName>
    <definedName name="Z_B0866848_37BE_4043_883C_333C6FB829B7_.wvu.Cols" localSheetId="6" hidden="1">'Výdaje OST_hodnoty'!$DX:$DZ</definedName>
    <definedName name="Z_B0866848_37BE_4043_883C_333C6FB829B7_.wvu.Cols" localSheetId="4" hidden="1">'Výdaje podle odvětví_hodnoty'!$U:$W</definedName>
    <definedName name="Z_B0866848_37BE_4043_883C_333C6FB829B7_.wvu.Cols" localSheetId="5" hidden="1">'ZÁLOHOVÉ PROJEKTY_hodnoty'!$V:$X</definedName>
    <definedName name="Z_B0866848_37BE_4043_883C_333C6FB829B7_.wvu.FilterData" localSheetId="1" hidden="1">EU_30_04_2022!#REF!</definedName>
    <definedName name="Z_B0866848_37BE_4043_883C_333C6FB829B7_.wvu.FilterData" localSheetId="0" hidden="1">EU_30_04_2022_hodnoty!#REF!</definedName>
    <definedName name="Z_B0866848_37BE_4043_883C_333C6FB829B7_.wvu.FilterData" localSheetId="6" hidden="1">'Výdaje OST_hodnoty'!$B$1:$DZ$65</definedName>
    <definedName name="Z_B0866848_37BE_4043_883C_333C6FB829B7_.wvu.FilterData" localSheetId="4" hidden="1">'Výdaje podle odvětví_hodnoty'!$C$2:$W$250</definedName>
    <definedName name="Z_B0866848_37BE_4043_883C_333C6FB829B7_.wvu.FilterData" localSheetId="5" hidden="1">'ZÁLOHOVÉ PROJEKTY_hodnoty'!$A$2:$X$68</definedName>
    <definedName name="Z_CF9BE80B_3A49_44AA_AF5A_55521A52C81A_.wvu.Cols" localSheetId="1" hidden="1">EU_30_04_2022!#REF!</definedName>
    <definedName name="Z_CF9BE80B_3A49_44AA_AF5A_55521A52C81A_.wvu.Cols" localSheetId="0" hidden="1">EU_30_04_2022_hodnoty!#REF!</definedName>
    <definedName name="Z_CF9BE80B_3A49_44AA_AF5A_55521A52C81A_.wvu.Cols" localSheetId="6" hidden="1">'Výdaje OST_hodnoty'!$DX:$DZ</definedName>
    <definedName name="Z_CF9BE80B_3A49_44AA_AF5A_55521A52C81A_.wvu.Cols" localSheetId="4" hidden="1">'Výdaje podle odvětví_hodnoty'!$U:$W</definedName>
    <definedName name="Z_CF9BE80B_3A49_44AA_AF5A_55521A52C81A_.wvu.Cols" localSheetId="5" hidden="1">'ZÁLOHOVÉ PROJEKTY_hodnoty'!$V:$X</definedName>
    <definedName name="Z_CF9BE80B_3A49_44AA_AF5A_55521A52C81A_.wvu.FilterData" localSheetId="1" hidden="1">EU_30_04_2022!#REF!</definedName>
    <definedName name="Z_CF9BE80B_3A49_44AA_AF5A_55521A52C81A_.wvu.FilterData" localSheetId="0" hidden="1">EU_30_04_2022_hodnoty!#REF!</definedName>
    <definedName name="Z_CF9BE80B_3A49_44AA_AF5A_55521A52C81A_.wvu.FilterData" localSheetId="6" hidden="1">'Výdaje OST_hodnoty'!$B$1:$DZ$65</definedName>
    <definedName name="Z_CF9BE80B_3A49_44AA_AF5A_55521A52C81A_.wvu.FilterData" localSheetId="4" hidden="1">'Výdaje podle odvětví_hodnoty'!$C$2:$W$250</definedName>
    <definedName name="Z_CF9BE80B_3A49_44AA_AF5A_55521A52C81A_.wvu.FilterData" localSheetId="5" hidden="1">'ZÁLOHOVÉ PROJEKTY_hodnoty'!$A$2:$X$68</definedName>
    <definedName name="Z_D5DA538F_6606_411F_8567_6B1D848D33FC_.wvu.Cols" localSheetId="1" hidden="1">EU_30_04_2022!#REF!</definedName>
    <definedName name="Z_D5DA538F_6606_411F_8567_6B1D848D33FC_.wvu.Cols" localSheetId="0" hidden="1">EU_30_04_2022_hodnoty!#REF!</definedName>
    <definedName name="Z_D5DA538F_6606_411F_8567_6B1D848D33FC_.wvu.Cols" localSheetId="6" hidden="1">'Výdaje OST_hodnoty'!$DX:$DZ</definedName>
    <definedName name="Z_D5DA538F_6606_411F_8567_6B1D848D33FC_.wvu.Cols" localSheetId="4" hidden="1">'Výdaje podle odvětví_hodnoty'!$U:$W</definedName>
    <definedName name="Z_D5DA538F_6606_411F_8567_6B1D848D33FC_.wvu.Cols" localSheetId="5" hidden="1">'ZÁLOHOVÉ PROJEKTY_hodnoty'!$V:$X</definedName>
    <definedName name="Z_D5DA538F_6606_411F_8567_6B1D848D33FC_.wvu.FilterData" localSheetId="1" hidden="1">EU_30_04_2022!#REF!</definedName>
    <definedName name="Z_D5DA538F_6606_411F_8567_6B1D848D33FC_.wvu.FilterData" localSheetId="0" hidden="1">EU_30_04_2022_hodnoty!#REF!</definedName>
    <definedName name="Z_D5DA538F_6606_411F_8567_6B1D848D33FC_.wvu.FilterData" localSheetId="6" hidden="1">'Výdaje OST_hodnoty'!$B$1:$DZ$65</definedName>
    <definedName name="Z_D5DA538F_6606_411F_8567_6B1D848D33FC_.wvu.FilterData" localSheetId="4" hidden="1">'Výdaje podle odvětví_hodnoty'!$C$2:$W$250</definedName>
    <definedName name="Z_D5DA538F_6606_411F_8567_6B1D848D33FC_.wvu.FilterData" localSheetId="5" hidden="1">'ZÁLOHOVÉ PROJEKTY_hodnoty'!$A$2:$X$68</definedName>
    <definedName name="Z_F315F324_3692_475F_9FCD_8396EF1FD840_.wvu.Cols" localSheetId="1" hidden="1">EU_30_04_2022!#REF!</definedName>
    <definedName name="Z_F315F324_3692_475F_9FCD_8396EF1FD840_.wvu.Cols" localSheetId="0" hidden="1">EU_30_04_2022_hodnoty!#REF!</definedName>
    <definedName name="Z_F315F324_3692_475F_9FCD_8396EF1FD840_.wvu.Cols" localSheetId="6" hidden="1">'Výdaje OST_hodnoty'!$DX:$DZ</definedName>
    <definedName name="Z_F315F324_3692_475F_9FCD_8396EF1FD840_.wvu.Cols" localSheetId="4" hidden="1">'Výdaje podle odvětví_hodnoty'!$U:$W</definedName>
    <definedName name="Z_F315F324_3692_475F_9FCD_8396EF1FD840_.wvu.Cols" localSheetId="5" hidden="1">'ZÁLOHOVÉ PROJEKTY_hodnoty'!$V:$X</definedName>
    <definedName name="Z_F315F324_3692_475F_9FCD_8396EF1FD840_.wvu.FilterData" localSheetId="1" hidden="1">EU_30_04_2022!#REF!</definedName>
    <definedName name="Z_F315F324_3692_475F_9FCD_8396EF1FD840_.wvu.FilterData" localSheetId="0" hidden="1">EU_30_04_2022_hodnoty!#REF!</definedName>
    <definedName name="Z_F315F324_3692_475F_9FCD_8396EF1FD840_.wvu.FilterData" localSheetId="6" hidden="1">'Výdaje OST_hodnoty'!$B$1:$DZ$65</definedName>
    <definedName name="Z_F315F324_3692_475F_9FCD_8396EF1FD840_.wvu.FilterData" localSheetId="4" hidden="1">'Výdaje podle odvětví_hodnoty'!$C$2:$W$250</definedName>
    <definedName name="Z_F315F324_3692_475F_9FCD_8396EF1FD840_.wvu.FilterData" localSheetId="5" hidden="1">'ZÁLOHOVÉ PROJEKTY_hodnoty'!$A$2:$X$68</definedName>
    <definedName name="Zálohovky">[3]rozhodnutí!$N$31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7" i="62" l="1"/>
  <c r="N157" i="62"/>
  <c r="O157" i="62"/>
  <c r="P157" i="62"/>
  <c r="L157" i="62"/>
  <c r="J157" i="62"/>
  <c r="I157" i="62"/>
  <c r="E157" i="62"/>
  <c r="F157" i="62"/>
  <c r="G157" i="62"/>
  <c r="H157" i="62"/>
  <c r="D157" i="62"/>
  <c r="M156" i="62"/>
  <c r="N156" i="62"/>
  <c r="O156" i="62"/>
  <c r="P156" i="62"/>
  <c r="L156" i="62"/>
  <c r="E156" i="62"/>
  <c r="F156" i="62"/>
  <c r="G156" i="62"/>
  <c r="H156" i="62"/>
  <c r="I156" i="62"/>
  <c r="M145" i="62"/>
  <c r="N145" i="62"/>
  <c r="O145" i="62"/>
  <c r="P145" i="62"/>
  <c r="L145" i="62"/>
  <c r="E145" i="62"/>
  <c r="F145" i="62"/>
  <c r="G145" i="62"/>
  <c r="H145" i="62"/>
  <c r="I145" i="62"/>
  <c r="M132" i="62"/>
  <c r="N132" i="62"/>
  <c r="O132" i="62"/>
  <c r="P132" i="62"/>
  <c r="L132" i="62"/>
  <c r="I132" i="62"/>
  <c r="E132" i="62"/>
  <c r="F132" i="62"/>
  <c r="G132" i="62"/>
  <c r="H132" i="62"/>
  <c r="M129" i="62"/>
  <c r="N129" i="62"/>
  <c r="O129" i="62"/>
  <c r="P129" i="62"/>
  <c r="L129" i="62"/>
  <c r="E129" i="62"/>
  <c r="F129" i="62"/>
  <c r="G129" i="62"/>
  <c r="H129" i="62"/>
  <c r="I129" i="62"/>
  <c r="M86" i="62"/>
  <c r="N86" i="62"/>
  <c r="O86" i="62"/>
  <c r="P86" i="62"/>
  <c r="L86" i="62"/>
  <c r="I86" i="62"/>
  <c r="E86" i="62"/>
  <c r="F86" i="62"/>
  <c r="G86" i="62"/>
  <c r="H86" i="62"/>
  <c r="M52" i="62"/>
  <c r="N52" i="62"/>
  <c r="O52" i="62"/>
  <c r="P52" i="62"/>
  <c r="L52" i="62"/>
  <c r="E52" i="62"/>
  <c r="F52" i="62"/>
  <c r="G52" i="62"/>
  <c r="H52" i="62"/>
  <c r="I52" i="62"/>
  <c r="M43" i="62"/>
  <c r="N43" i="62"/>
  <c r="O43" i="62"/>
  <c r="P43" i="62"/>
  <c r="L43" i="62"/>
  <c r="E43" i="62"/>
  <c r="F43" i="62"/>
  <c r="G43" i="62"/>
  <c r="H43" i="62"/>
  <c r="I43" i="62"/>
  <c r="P37" i="62"/>
  <c r="M37" i="62"/>
  <c r="N37" i="62"/>
  <c r="O37" i="62"/>
  <c r="L37" i="62"/>
  <c r="E37" i="62"/>
  <c r="F37" i="62"/>
  <c r="G37" i="62"/>
  <c r="H37" i="62"/>
  <c r="I37" i="62"/>
  <c r="M31" i="62"/>
  <c r="N31" i="62"/>
  <c r="O31" i="62"/>
  <c r="P31" i="62"/>
  <c r="E31" i="62"/>
  <c r="F31" i="62"/>
  <c r="G31" i="62"/>
  <c r="M28" i="62"/>
  <c r="N28" i="62"/>
  <c r="O28" i="62"/>
  <c r="P28" i="62"/>
  <c r="L28" i="62"/>
  <c r="E28" i="62"/>
  <c r="F28" i="62"/>
  <c r="G28" i="62"/>
  <c r="H28" i="62"/>
  <c r="M24" i="62"/>
  <c r="N24" i="62"/>
  <c r="O24" i="62"/>
  <c r="P24" i="62"/>
  <c r="L24" i="62"/>
  <c r="E24" i="62"/>
  <c r="F24" i="62"/>
  <c r="G24" i="62"/>
  <c r="H24" i="62"/>
  <c r="I24" i="62"/>
  <c r="D9" i="62"/>
  <c r="D61" i="62"/>
  <c r="D66" i="62"/>
  <c r="G72" i="62"/>
  <c r="D72" i="62" s="1"/>
  <c r="T143" i="62" l="1"/>
  <c r="R134" i="62" l="1"/>
  <c r="T102" i="62" l="1"/>
  <c r="T40" i="62"/>
  <c r="F154" i="62"/>
  <c r="F153" i="62"/>
  <c r="F152" i="62"/>
  <c r="F109" i="62"/>
  <c r="L154" i="62"/>
  <c r="L153" i="62"/>
  <c r="L152" i="62"/>
  <c r="L119" i="62"/>
  <c r="L118" i="62"/>
  <c r="L117" i="62"/>
  <c r="L110" i="62"/>
  <c r="L109" i="62"/>
  <c r="L106" i="62"/>
  <c r="L91" i="62"/>
  <c r="L89" i="62"/>
  <c r="L82" i="62"/>
  <c r="L80" i="62"/>
  <c r="L79" i="62"/>
  <c r="L78" i="62"/>
  <c r="L77" i="62"/>
  <c r="L76" i="62"/>
  <c r="L75" i="62"/>
  <c r="L74" i="62"/>
  <c r="L73" i="62"/>
  <c r="L72" i="62"/>
  <c r="L71" i="62"/>
  <c r="L70" i="62"/>
  <c r="L68" i="62"/>
  <c r="L67" i="62"/>
  <c r="L66" i="62"/>
  <c r="L65" i="62"/>
  <c r="L64" i="62"/>
  <c r="L61" i="62"/>
  <c r="L58" i="62"/>
  <c r="M58" i="62"/>
  <c r="F131" i="62"/>
  <c r="G51" i="62" l="1"/>
  <c r="P154" i="62" l="1"/>
  <c r="O154" i="62"/>
  <c r="N154" i="62"/>
  <c r="M154" i="62"/>
  <c r="P153" i="62"/>
  <c r="O153" i="62"/>
  <c r="N153" i="62"/>
  <c r="M153" i="62"/>
  <c r="P152" i="62"/>
  <c r="O152" i="62"/>
  <c r="N152" i="62"/>
  <c r="M152" i="62"/>
  <c r="P119" i="62"/>
  <c r="O119" i="62"/>
  <c r="N119" i="62"/>
  <c r="M119" i="62"/>
  <c r="P118" i="62"/>
  <c r="O118" i="62"/>
  <c r="N118" i="62"/>
  <c r="M118" i="62"/>
  <c r="P117" i="62"/>
  <c r="O117" i="62"/>
  <c r="N117" i="62"/>
  <c r="M117" i="62"/>
  <c r="P110" i="62"/>
  <c r="O110" i="62"/>
  <c r="N110" i="62"/>
  <c r="M110" i="62"/>
  <c r="P109" i="62"/>
  <c r="O109" i="62"/>
  <c r="N109" i="62"/>
  <c r="M109" i="62"/>
  <c r="P106" i="62"/>
  <c r="O106" i="62"/>
  <c r="N106" i="62"/>
  <c r="M106" i="62"/>
  <c r="P91" i="62"/>
  <c r="O91" i="62"/>
  <c r="N91" i="62"/>
  <c r="M91" i="62"/>
  <c r="P89" i="62"/>
  <c r="O89" i="62"/>
  <c r="N89" i="62"/>
  <c r="M89" i="62"/>
  <c r="P82" i="62"/>
  <c r="O82" i="62"/>
  <c r="N82" i="62"/>
  <c r="M82" i="62"/>
  <c r="P80" i="62"/>
  <c r="O80" i="62"/>
  <c r="N80" i="62"/>
  <c r="M80" i="62"/>
  <c r="P79" i="62"/>
  <c r="O79" i="62"/>
  <c r="N79" i="62"/>
  <c r="M79" i="62"/>
  <c r="P78" i="62"/>
  <c r="O78" i="62"/>
  <c r="N78" i="62"/>
  <c r="M78" i="62"/>
  <c r="P77" i="62"/>
  <c r="O77" i="62"/>
  <c r="N77" i="62"/>
  <c r="M77" i="62"/>
  <c r="P76" i="62"/>
  <c r="O76" i="62"/>
  <c r="N76" i="62"/>
  <c r="M76" i="62"/>
  <c r="P75" i="62"/>
  <c r="O75" i="62"/>
  <c r="N75" i="62"/>
  <c r="M75" i="62"/>
  <c r="P74" i="62"/>
  <c r="O74" i="62"/>
  <c r="N74" i="62"/>
  <c r="M74" i="62"/>
  <c r="P73" i="62"/>
  <c r="O73" i="62"/>
  <c r="N73" i="62"/>
  <c r="M73" i="62"/>
  <c r="P72" i="62"/>
  <c r="O72" i="62"/>
  <c r="N72" i="62"/>
  <c r="P71" i="62"/>
  <c r="O71" i="62"/>
  <c r="N71" i="62"/>
  <c r="M71" i="62"/>
  <c r="P70" i="62"/>
  <c r="O70" i="62"/>
  <c r="N70" i="62"/>
  <c r="M70" i="62"/>
  <c r="P68" i="62"/>
  <c r="O68" i="62"/>
  <c r="N68" i="62"/>
  <c r="M68" i="62"/>
  <c r="P67" i="62"/>
  <c r="O67" i="62"/>
  <c r="N67" i="62"/>
  <c r="M67" i="62"/>
  <c r="P66" i="62"/>
  <c r="O66" i="62"/>
  <c r="N66" i="62"/>
  <c r="M66" i="62"/>
  <c r="P65" i="62"/>
  <c r="O65" i="62"/>
  <c r="N65" i="62"/>
  <c r="M65" i="62"/>
  <c r="P64" i="62"/>
  <c r="O64" i="62"/>
  <c r="N64" i="62"/>
  <c r="M64" i="62"/>
  <c r="P61" i="62"/>
  <c r="O61" i="62"/>
  <c r="N61" i="62"/>
  <c r="M61" i="62"/>
  <c r="P58" i="62"/>
  <c r="O58" i="62"/>
  <c r="N58" i="62"/>
  <c r="N26" i="62"/>
  <c r="P8" i="62" l="1"/>
  <c r="Q119" i="62" l="1"/>
  <c r="Q91" i="62"/>
  <c r="Q106" i="62"/>
  <c r="Q89" i="62"/>
  <c r="Q82" i="62"/>
  <c r="Q80" i="62"/>
  <c r="Q79" i="62"/>
  <c r="Q78" i="62"/>
  <c r="Q77" i="62"/>
  <c r="Q76" i="62"/>
  <c r="Q75" i="62"/>
  <c r="Y74" i="62"/>
  <c r="Y154" i="62"/>
  <c r="Y153" i="62"/>
  <c r="Y152" i="62"/>
  <c r="Y119" i="62"/>
  <c r="Y118" i="62"/>
  <c r="Y117" i="62"/>
  <c r="Y110" i="62"/>
  <c r="Y109" i="62"/>
  <c r="Y106" i="62"/>
  <c r="Y91" i="62"/>
  <c r="Y89" i="62"/>
  <c r="Y82" i="62"/>
  <c r="Y80" i="62"/>
  <c r="Y79" i="62"/>
  <c r="Y78" i="62"/>
  <c r="Y77" i="62"/>
  <c r="Y76" i="62"/>
  <c r="Y75" i="62"/>
  <c r="Y73" i="62"/>
  <c r="Y72" i="62"/>
  <c r="Y71" i="62"/>
  <c r="Y70" i="62"/>
  <c r="Y68" i="62"/>
  <c r="Y67" i="62"/>
  <c r="Y66" i="62"/>
  <c r="Y65" i="62"/>
  <c r="Y64" i="62"/>
  <c r="Y61" i="62"/>
  <c r="Y58" i="62"/>
  <c r="Y26" i="62"/>
  <c r="P26" i="62"/>
  <c r="F119" i="62"/>
  <c r="F82" i="62"/>
  <c r="F80" i="62"/>
  <c r="F79" i="62"/>
  <c r="F78" i="62"/>
  <c r="F77" i="62"/>
  <c r="F76" i="62"/>
  <c r="F75" i="62"/>
  <c r="Q33" i="62"/>
  <c r="Q22" i="62"/>
  <c r="Q81" i="62"/>
  <c r="Q48" i="62"/>
  <c r="Q49" i="62"/>
  <c r="Q50" i="62"/>
  <c r="Q47" i="62"/>
  <c r="Q36" i="62"/>
  <c r="Q35" i="62"/>
  <c r="Y22" i="62"/>
  <c r="Y155" i="62"/>
  <c r="Y151" i="62"/>
  <c r="Y150" i="62"/>
  <c r="Y149" i="62"/>
  <c r="Y148" i="62"/>
  <c r="Y147" i="62"/>
  <c r="Y146" i="62"/>
  <c r="Y145" i="62"/>
  <c r="Y137" i="62"/>
  <c r="Y136" i="62"/>
  <c r="Y135" i="62"/>
  <c r="Y134" i="62"/>
  <c r="Y133" i="62"/>
  <c r="Y132" i="62"/>
  <c r="Y131" i="62"/>
  <c r="Y130" i="62"/>
  <c r="Y129" i="62"/>
  <c r="Y125" i="62"/>
  <c r="Y124" i="62"/>
  <c r="Y123" i="62"/>
  <c r="Y122" i="62"/>
  <c r="Y121" i="62"/>
  <c r="Y120" i="62"/>
  <c r="Y116" i="62"/>
  <c r="Y115" i="62"/>
  <c r="Y114" i="62"/>
  <c r="Y113" i="62"/>
  <c r="Y112" i="62"/>
  <c r="Y111" i="62"/>
  <c r="Y108" i="62"/>
  <c r="Y107" i="62"/>
  <c r="Y105" i="62"/>
  <c r="Y104" i="62"/>
  <c r="Y103" i="62"/>
  <c r="Y102" i="62"/>
  <c r="Y101" i="62"/>
  <c r="Y100" i="62"/>
  <c r="Y99" i="62"/>
  <c r="Y98" i="62"/>
  <c r="Y97" i="62"/>
  <c r="Y96" i="62"/>
  <c r="Y95" i="62"/>
  <c r="Y94" i="62"/>
  <c r="Y93" i="62"/>
  <c r="Y92" i="62"/>
  <c r="Y90" i="62"/>
  <c r="Y88" i="62"/>
  <c r="Y87" i="62"/>
  <c r="Y86" i="62"/>
  <c r="Y81" i="62"/>
  <c r="Y69" i="62"/>
  <c r="Y63" i="62"/>
  <c r="Y62" i="62"/>
  <c r="Y60" i="62"/>
  <c r="Y59" i="62"/>
  <c r="Y57" i="62"/>
  <c r="Y56" i="62"/>
  <c r="Y55" i="62"/>
  <c r="Y54" i="62"/>
  <c r="Y53" i="62"/>
  <c r="Y52" i="62"/>
  <c r="Y50" i="62"/>
  <c r="Y49" i="62"/>
  <c r="Y48" i="62"/>
  <c r="Y47" i="62"/>
  <c r="Y46" i="62"/>
  <c r="Y45" i="62"/>
  <c r="Y44" i="62"/>
  <c r="Y43" i="62"/>
  <c r="Y42" i="62"/>
  <c r="Y41" i="62"/>
  <c r="Y40" i="62"/>
  <c r="Y39" i="62"/>
  <c r="Y38" i="62"/>
  <c r="Y37" i="62"/>
  <c r="Y36" i="62"/>
  <c r="Y35" i="62"/>
  <c r="Y34" i="62"/>
  <c r="Y33" i="62"/>
  <c r="Y32" i="62"/>
  <c r="Y31" i="62"/>
  <c r="Y30" i="62"/>
  <c r="Y29" i="62"/>
  <c r="Y28" i="62"/>
  <c r="Y27" i="62"/>
  <c r="Y25" i="62"/>
  <c r="Y24" i="62"/>
  <c r="Y23" i="62"/>
  <c r="Y21" i="62"/>
  <c r="Y20" i="62"/>
  <c r="Y19" i="62"/>
  <c r="Y18" i="62"/>
  <c r="Y17" i="62"/>
  <c r="Y16" i="62"/>
  <c r="Y15" i="62"/>
  <c r="Y14" i="62"/>
  <c r="Y13" i="62"/>
  <c r="Y12" i="62"/>
  <c r="Y11" i="62"/>
  <c r="Y10" i="62"/>
  <c r="Y9" i="62"/>
  <c r="Y7" i="62"/>
  <c r="Y6" i="62"/>
  <c r="Y157" i="62"/>
  <c r="Y156" i="62"/>
  <c r="P6" i="62"/>
  <c r="P150" i="62"/>
  <c r="O150" i="62"/>
  <c r="N150" i="62"/>
  <c r="M150" i="62"/>
  <c r="P149" i="62"/>
  <c r="O149" i="62"/>
  <c r="N149" i="62"/>
  <c r="M149" i="62"/>
  <c r="P148" i="62"/>
  <c r="O148" i="62"/>
  <c r="N148" i="62"/>
  <c r="M148" i="62"/>
  <c r="P147" i="62"/>
  <c r="O147" i="62"/>
  <c r="N147" i="62"/>
  <c r="M147" i="62"/>
  <c r="M135" i="62"/>
  <c r="N135" i="62"/>
  <c r="O135" i="62"/>
  <c r="P135" i="62"/>
  <c r="M136" i="62"/>
  <c r="N136" i="62"/>
  <c r="O136" i="62"/>
  <c r="P136" i="62"/>
  <c r="M137" i="62"/>
  <c r="N137" i="62"/>
  <c r="O137" i="62"/>
  <c r="P137" i="62"/>
  <c r="P134" i="62"/>
  <c r="O134" i="62"/>
  <c r="N134" i="62"/>
  <c r="M134" i="62"/>
  <c r="P131" i="62"/>
  <c r="O131" i="62"/>
  <c r="N131" i="62"/>
  <c r="M131" i="62"/>
  <c r="P125" i="62"/>
  <c r="O125" i="62"/>
  <c r="N125" i="62"/>
  <c r="M125" i="62"/>
  <c r="P124" i="62"/>
  <c r="O124" i="62"/>
  <c r="N124" i="62"/>
  <c r="M124" i="62"/>
  <c r="P123" i="62"/>
  <c r="O123" i="62"/>
  <c r="N123" i="62"/>
  <c r="M123" i="62"/>
  <c r="P122" i="62"/>
  <c r="O122" i="62"/>
  <c r="N122" i="62"/>
  <c r="M122" i="62"/>
  <c r="P121" i="62"/>
  <c r="O121" i="62"/>
  <c r="N121" i="62"/>
  <c r="M121" i="62"/>
  <c r="P120" i="62"/>
  <c r="O120" i="62"/>
  <c r="N120" i="62"/>
  <c r="M120" i="62"/>
  <c r="P116" i="62"/>
  <c r="O116" i="62"/>
  <c r="N116" i="62"/>
  <c r="M116" i="62"/>
  <c r="P115" i="62"/>
  <c r="O115" i="62"/>
  <c r="N115" i="62"/>
  <c r="M115" i="62"/>
  <c r="P114" i="62"/>
  <c r="O114" i="62"/>
  <c r="N114" i="62"/>
  <c r="M114" i="62"/>
  <c r="P112" i="62"/>
  <c r="O112" i="62"/>
  <c r="N112" i="62"/>
  <c r="M112" i="62"/>
  <c r="P111" i="62"/>
  <c r="O111" i="62"/>
  <c r="N111" i="62"/>
  <c r="M111" i="62"/>
  <c r="P108" i="62"/>
  <c r="O108" i="62"/>
  <c r="N108" i="62"/>
  <c r="M108" i="62"/>
  <c r="P107" i="62"/>
  <c r="O107" i="62"/>
  <c r="N107" i="62"/>
  <c r="M107" i="62"/>
  <c r="P105" i="62"/>
  <c r="O105" i="62"/>
  <c r="N105" i="62"/>
  <c r="M105" i="62"/>
  <c r="P104" i="62"/>
  <c r="O104" i="62"/>
  <c r="N104" i="62"/>
  <c r="M104" i="62"/>
  <c r="P103" i="62"/>
  <c r="O103" i="62"/>
  <c r="N103" i="62"/>
  <c r="M103" i="62"/>
  <c r="P102" i="62"/>
  <c r="O102" i="62"/>
  <c r="N102" i="62"/>
  <c r="M102" i="62"/>
  <c r="P101" i="62"/>
  <c r="O101" i="62"/>
  <c r="N101" i="62"/>
  <c r="M101" i="62"/>
  <c r="P100" i="62"/>
  <c r="O100" i="62"/>
  <c r="N100" i="62"/>
  <c r="M100" i="62"/>
  <c r="P99" i="62"/>
  <c r="O99" i="62"/>
  <c r="N99" i="62"/>
  <c r="M99" i="62"/>
  <c r="P98" i="62"/>
  <c r="O98" i="62"/>
  <c r="N98" i="62"/>
  <c r="M98" i="62"/>
  <c r="P97" i="62"/>
  <c r="O97" i="62"/>
  <c r="N97" i="62"/>
  <c r="M97" i="62"/>
  <c r="P96" i="62"/>
  <c r="O96" i="62"/>
  <c r="N96" i="62"/>
  <c r="M96" i="62"/>
  <c r="P95" i="62"/>
  <c r="O95" i="62"/>
  <c r="N95" i="62"/>
  <c r="M95" i="62"/>
  <c r="P94" i="62"/>
  <c r="O94" i="62"/>
  <c r="N94" i="62"/>
  <c r="M94" i="62"/>
  <c r="P93" i="62"/>
  <c r="O93" i="62"/>
  <c r="N93" i="62"/>
  <c r="M93" i="62"/>
  <c r="P92" i="62"/>
  <c r="O92" i="62"/>
  <c r="N92" i="62"/>
  <c r="M92" i="62"/>
  <c r="P90" i="62"/>
  <c r="O90" i="62"/>
  <c r="N90" i="62"/>
  <c r="M90" i="62"/>
  <c r="P88" i="62"/>
  <c r="O88" i="62"/>
  <c r="N88" i="62"/>
  <c r="M88" i="62"/>
  <c r="P81" i="62"/>
  <c r="O81" i="62"/>
  <c r="N81" i="62"/>
  <c r="M81" i="62"/>
  <c r="P69" i="62"/>
  <c r="O69" i="62"/>
  <c r="N69" i="62"/>
  <c r="M69" i="62"/>
  <c r="P62" i="62"/>
  <c r="O62" i="62"/>
  <c r="N62" i="62"/>
  <c r="M62" i="62"/>
  <c r="P60" i="62"/>
  <c r="O60" i="62"/>
  <c r="N60" i="62"/>
  <c r="M60" i="62"/>
  <c r="P59" i="62"/>
  <c r="O59" i="62"/>
  <c r="N59" i="62"/>
  <c r="M59" i="62"/>
  <c r="P57" i="62"/>
  <c r="O57" i="62"/>
  <c r="N57" i="62"/>
  <c r="M57" i="62"/>
  <c r="P56" i="62"/>
  <c r="O56" i="62"/>
  <c r="N56" i="62"/>
  <c r="M56" i="62"/>
  <c r="P55" i="62"/>
  <c r="O55" i="62"/>
  <c r="N55" i="62"/>
  <c r="M55" i="62"/>
  <c r="M46" i="62"/>
  <c r="N46" i="62"/>
  <c r="O46" i="62"/>
  <c r="P46" i="62"/>
  <c r="M47" i="62"/>
  <c r="N47" i="62"/>
  <c r="O47" i="62"/>
  <c r="P47" i="62"/>
  <c r="M48" i="62"/>
  <c r="N48" i="62"/>
  <c r="O48" i="62"/>
  <c r="P48" i="62"/>
  <c r="M49" i="62"/>
  <c r="N49" i="62"/>
  <c r="O49" i="62"/>
  <c r="P49" i="62"/>
  <c r="M50" i="62"/>
  <c r="N50" i="62"/>
  <c r="O50" i="62"/>
  <c r="P50" i="62"/>
  <c r="P45" i="62"/>
  <c r="O45" i="62"/>
  <c r="N45" i="62"/>
  <c r="M45" i="62"/>
  <c r="M42" i="62"/>
  <c r="N42" i="62"/>
  <c r="O42" i="62"/>
  <c r="P42" i="62"/>
  <c r="P39" i="62"/>
  <c r="O39" i="62"/>
  <c r="N39" i="62"/>
  <c r="M39" i="62"/>
  <c r="M34" i="62"/>
  <c r="N34" i="62"/>
  <c r="O34" i="62"/>
  <c r="P34" i="62"/>
  <c r="M35" i="62"/>
  <c r="N35" i="62"/>
  <c r="O35" i="62"/>
  <c r="P35" i="62"/>
  <c r="M36" i="62"/>
  <c r="N36" i="62"/>
  <c r="O36" i="62"/>
  <c r="P36" i="62"/>
  <c r="P33" i="62"/>
  <c r="O33" i="62"/>
  <c r="N33" i="62"/>
  <c r="M33" i="62"/>
  <c r="P27" i="62"/>
  <c r="O27" i="62"/>
  <c r="N27" i="62"/>
  <c r="M27" i="62"/>
  <c r="M12" i="62"/>
  <c r="N12" i="62"/>
  <c r="O12" i="62"/>
  <c r="P12" i="62"/>
  <c r="M13" i="62"/>
  <c r="N13" i="62"/>
  <c r="O13" i="62"/>
  <c r="P13" i="62"/>
  <c r="M14" i="62"/>
  <c r="N14" i="62"/>
  <c r="O14" i="62"/>
  <c r="P14" i="62"/>
  <c r="M15" i="62"/>
  <c r="N15" i="62"/>
  <c r="O15" i="62"/>
  <c r="P15" i="62"/>
  <c r="M16" i="62"/>
  <c r="N16" i="62"/>
  <c r="O16" i="62"/>
  <c r="P16" i="62"/>
  <c r="M17" i="62"/>
  <c r="N17" i="62"/>
  <c r="O17" i="62"/>
  <c r="P17" i="62"/>
  <c r="M18" i="62"/>
  <c r="N18" i="62"/>
  <c r="O18" i="62"/>
  <c r="P18" i="62"/>
  <c r="M19" i="62"/>
  <c r="N19" i="62"/>
  <c r="O19" i="62"/>
  <c r="P19" i="62"/>
  <c r="M20" i="62"/>
  <c r="N20" i="62"/>
  <c r="O20" i="62"/>
  <c r="P20" i="62"/>
  <c r="M21" i="62"/>
  <c r="N21" i="62"/>
  <c r="O21" i="62"/>
  <c r="P21" i="62"/>
  <c r="M22" i="62"/>
  <c r="N22" i="62"/>
  <c r="O22" i="62"/>
  <c r="P22" i="62"/>
  <c r="P11" i="62"/>
  <c r="O11" i="62"/>
  <c r="N11" i="62"/>
  <c r="M11" i="62"/>
  <c r="M7" i="62"/>
  <c r="N7" i="62"/>
  <c r="O7" i="62"/>
  <c r="P7" i="62"/>
  <c r="O6" i="62"/>
  <c r="T7" i="71"/>
  <c r="T8" i="71"/>
  <c r="T9" i="71"/>
  <c r="T10" i="71"/>
  <c r="T11" i="71"/>
  <c r="T12" i="71"/>
  <c r="T13" i="71"/>
  <c r="T14" i="71"/>
  <c r="T15" i="71"/>
  <c r="T16" i="71"/>
  <c r="T17" i="71"/>
  <c r="T18" i="71"/>
  <c r="T19" i="71"/>
  <c r="T20" i="71"/>
  <c r="T21" i="71"/>
  <c r="T22" i="71"/>
  <c r="T23" i="71"/>
  <c r="T24" i="71"/>
  <c r="T25" i="71"/>
  <c r="T26" i="71"/>
  <c r="T27" i="71"/>
  <c r="T28" i="71"/>
  <c r="T29" i="71"/>
  <c r="T30" i="71"/>
  <c r="T31" i="71"/>
  <c r="T32" i="71"/>
  <c r="T33" i="71"/>
  <c r="T34" i="71"/>
  <c r="T35" i="71"/>
  <c r="T36" i="71"/>
  <c r="T37" i="71"/>
  <c r="T38" i="71"/>
  <c r="T39" i="71"/>
  <c r="T40" i="71"/>
  <c r="T41" i="71"/>
  <c r="T42" i="71"/>
  <c r="T43" i="71"/>
  <c r="T44" i="71"/>
  <c r="T45" i="71"/>
  <c r="T46" i="71"/>
  <c r="T47" i="71"/>
  <c r="T48" i="71"/>
  <c r="T49" i="71"/>
  <c r="T50" i="71"/>
  <c r="T51" i="71"/>
  <c r="T52" i="71"/>
  <c r="T53" i="71"/>
  <c r="T54" i="71"/>
  <c r="T55" i="71"/>
  <c r="T56" i="71"/>
  <c r="T57" i="71"/>
  <c r="T58" i="71"/>
  <c r="T59" i="71"/>
  <c r="T60" i="71"/>
  <c r="T61" i="71"/>
  <c r="T62" i="71"/>
  <c r="T63" i="71"/>
  <c r="T64" i="71"/>
  <c r="T65" i="71"/>
  <c r="T66" i="71"/>
  <c r="T67" i="71"/>
  <c r="T68" i="71"/>
  <c r="T69" i="71"/>
  <c r="T70" i="71"/>
  <c r="T71" i="71"/>
  <c r="T72" i="71"/>
  <c r="T73" i="71"/>
  <c r="T74" i="71"/>
  <c r="T75" i="71"/>
  <c r="T76" i="71"/>
  <c r="T77" i="71"/>
  <c r="T78" i="71"/>
  <c r="T79" i="71"/>
  <c r="T80" i="71"/>
  <c r="T81" i="71"/>
  <c r="T82" i="71"/>
  <c r="T83" i="71"/>
  <c r="T84" i="71"/>
  <c r="T85" i="71"/>
  <c r="T86" i="71"/>
  <c r="T87" i="71"/>
  <c r="T88" i="71"/>
  <c r="T89" i="71"/>
  <c r="T90" i="71"/>
  <c r="T91" i="71"/>
  <c r="T92" i="71"/>
  <c r="T93" i="71"/>
  <c r="T94" i="71"/>
  <c r="T95" i="71"/>
  <c r="T96" i="71"/>
  <c r="T97" i="71"/>
  <c r="T98" i="71"/>
  <c r="T99" i="71"/>
  <c r="T100" i="71"/>
  <c r="T101" i="71"/>
  <c r="T102" i="71"/>
  <c r="T103" i="71"/>
  <c r="T104" i="71"/>
  <c r="T105" i="71"/>
  <c r="T106" i="71"/>
  <c r="T107" i="71"/>
  <c r="T108" i="71"/>
  <c r="T109" i="71"/>
  <c r="T110" i="71"/>
  <c r="T111" i="71"/>
  <c r="T112" i="71"/>
  <c r="T113" i="71"/>
  <c r="T114" i="71"/>
  <c r="T115" i="71"/>
  <c r="T116" i="71"/>
  <c r="T117" i="71"/>
  <c r="T118" i="71"/>
  <c r="T119" i="71"/>
  <c r="T120" i="71"/>
  <c r="T121" i="71"/>
  <c r="T122" i="71"/>
  <c r="T123" i="71"/>
  <c r="T124" i="71"/>
  <c r="T125" i="71"/>
  <c r="T126" i="71"/>
  <c r="T127" i="71"/>
  <c r="T128" i="71"/>
  <c r="T129" i="71"/>
  <c r="T130" i="71"/>
  <c r="T131" i="71"/>
  <c r="T132" i="71"/>
  <c r="T133" i="71"/>
  <c r="T134" i="71"/>
  <c r="T135" i="71"/>
  <c r="T136" i="71"/>
  <c r="T137" i="71"/>
  <c r="T138" i="71"/>
  <c r="T139" i="71"/>
  <c r="T140" i="71"/>
  <c r="T141" i="71"/>
  <c r="T142" i="71"/>
  <c r="T143" i="71"/>
  <c r="T144" i="71"/>
  <c r="T145" i="71"/>
  <c r="T146" i="71"/>
  <c r="T147" i="71"/>
  <c r="T148" i="71"/>
  <c r="T149" i="71"/>
  <c r="T150" i="71"/>
  <c r="T151" i="71"/>
  <c r="T152" i="71"/>
  <c r="T153" i="71"/>
  <c r="T154" i="71"/>
  <c r="T155" i="71"/>
  <c r="T156" i="71"/>
  <c r="T157" i="71"/>
  <c r="T158" i="71"/>
  <c r="T159" i="71"/>
  <c r="T160" i="71"/>
  <c r="T161" i="71"/>
  <c r="T162" i="71"/>
  <c r="T163" i="71"/>
  <c r="T164" i="71"/>
  <c r="T165" i="71"/>
  <c r="T166" i="71"/>
  <c r="T167" i="71"/>
  <c r="T168" i="71"/>
  <c r="T169" i="71"/>
  <c r="T170" i="71"/>
  <c r="T171" i="71"/>
  <c r="T172" i="71"/>
  <c r="T173" i="71"/>
  <c r="T174" i="71"/>
  <c r="T175" i="71"/>
  <c r="T176" i="71"/>
  <c r="T177" i="71"/>
  <c r="T178" i="71"/>
  <c r="T179" i="71"/>
  <c r="T180" i="71"/>
  <c r="T181" i="71"/>
  <c r="T182" i="71"/>
  <c r="T183" i="71"/>
  <c r="T184" i="71"/>
  <c r="T185" i="71"/>
  <c r="T186" i="71"/>
  <c r="T187" i="71"/>
  <c r="T188" i="71"/>
  <c r="T189" i="71"/>
  <c r="T190" i="71"/>
  <c r="T191" i="71"/>
  <c r="T192" i="71"/>
  <c r="T193" i="71"/>
  <c r="T194" i="71"/>
  <c r="T195" i="71"/>
  <c r="T196" i="71"/>
  <c r="T197" i="71"/>
  <c r="T198" i="71"/>
  <c r="T199" i="71"/>
  <c r="T200" i="71"/>
  <c r="T201" i="71"/>
  <c r="T202" i="71"/>
  <c r="T203" i="71"/>
  <c r="T204" i="71"/>
  <c r="T205" i="71"/>
  <c r="T206" i="71"/>
  <c r="T207" i="71"/>
  <c r="T208" i="71"/>
  <c r="T209" i="71"/>
  <c r="T210" i="71"/>
  <c r="T211" i="71"/>
  <c r="T212" i="71"/>
  <c r="T213" i="71"/>
  <c r="T214" i="71"/>
  <c r="T215" i="71"/>
  <c r="T216" i="71"/>
  <c r="T217" i="71"/>
  <c r="T218" i="71"/>
  <c r="T219" i="71"/>
  <c r="T220" i="71"/>
  <c r="T221" i="71"/>
  <c r="T222" i="71"/>
  <c r="T223" i="71"/>
  <c r="T224" i="71"/>
  <c r="T225" i="71"/>
  <c r="T226" i="71"/>
  <c r="T227" i="71"/>
  <c r="T228" i="71"/>
  <c r="T229" i="71"/>
  <c r="T230" i="71"/>
  <c r="T231" i="71"/>
  <c r="T232" i="71"/>
  <c r="T233" i="71"/>
  <c r="T234" i="71"/>
  <c r="T235" i="71"/>
  <c r="T236" i="71"/>
  <c r="T237" i="71"/>
  <c r="T238" i="71"/>
  <c r="T239" i="71"/>
  <c r="T240" i="71"/>
  <c r="T241" i="71"/>
  <c r="T242" i="71"/>
  <c r="T243" i="71"/>
  <c r="T244" i="71"/>
  <c r="T245" i="71"/>
  <c r="T246" i="71"/>
  <c r="T247" i="71"/>
  <c r="T248" i="71"/>
  <c r="T249" i="71"/>
  <c r="T250" i="71"/>
  <c r="T251" i="71"/>
  <c r="T252" i="71"/>
  <c r="T253" i="71"/>
  <c r="T254" i="71"/>
  <c r="T255" i="71"/>
  <c r="T256" i="71"/>
  <c r="T257" i="71"/>
  <c r="T258" i="71"/>
  <c r="T259" i="71"/>
  <c r="T260" i="71"/>
  <c r="T261" i="71"/>
  <c r="T262" i="71"/>
  <c r="T263" i="71"/>
  <c r="T264" i="71"/>
  <c r="T265" i="71"/>
  <c r="T266" i="71"/>
  <c r="T267" i="71"/>
  <c r="T268" i="71"/>
  <c r="T269" i="71"/>
  <c r="T270" i="71"/>
  <c r="T271" i="71"/>
  <c r="T272" i="71"/>
  <c r="T273" i="71"/>
  <c r="T274" i="71"/>
  <c r="T275" i="71"/>
  <c r="T276" i="71"/>
  <c r="T277" i="71"/>
  <c r="T278" i="71"/>
  <c r="T279" i="71"/>
  <c r="T280" i="71"/>
  <c r="T281" i="71"/>
  <c r="T282" i="71"/>
  <c r="T283" i="71"/>
  <c r="T284" i="71"/>
  <c r="T285" i="71"/>
  <c r="T286" i="71"/>
  <c r="T287" i="71"/>
  <c r="T288" i="71"/>
  <c r="T289" i="71"/>
  <c r="T290" i="71"/>
  <c r="T291" i="71"/>
  <c r="T292" i="71"/>
  <c r="T293" i="71"/>
  <c r="T294" i="71"/>
  <c r="T295" i="71"/>
  <c r="T296" i="71"/>
  <c r="T297" i="71"/>
  <c r="T298" i="71"/>
  <c r="T299" i="71"/>
  <c r="T300" i="71"/>
  <c r="T301" i="71"/>
  <c r="T302" i="71"/>
  <c r="T303" i="71"/>
  <c r="T304" i="71"/>
  <c r="T305" i="71"/>
  <c r="T306" i="71"/>
  <c r="T307" i="71"/>
  <c r="T308" i="71"/>
  <c r="T309" i="71"/>
  <c r="T310" i="71"/>
  <c r="T311" i="71"/>
  <c r="T312" i="71"/>
  <c r="T313" i="71"/>
  <c r="T314" i="71"/>
  <c r="T315" i="71"/>
  <c r="T316" i="71"/>
  <c r="T317" i="71"/>
  <c r="T318" i="71"/>
  <c r="T319" i="71"/>
  <c r="T320" i="71"/>
  <c r="T321" i="71"/>
  <c r="T322" i="71"/>
  <c r="T323" i="71"/>
  <c r="T324" i="71"/>
  <c r="T325" i="71"/>
  <c r="T326" i="71"/>
  <c r="T327" i="71"/>
  <c r="T328" i="71"/>
  <c r="T329" i="71"/>
  <c r="T330" i="71"/>
  <c r="T331" i="71"/>
  <c r="T332" i="71"/>
  <c r="T333" i="71"/>
  <c r="T334" i="71"/>
  <c r="T335" i="71"/>
  <c r="T336" i="71"/>
  <c r="T337" i="71"/>
  <c r="T338" i="71"/>
  <c r="T339" i="71"/>
  <c r="T340" i="71"/>
  <c r="T341" i="71"/>
  <c r="T342" i="71"/>
  <c r="T343" i="71"/>
  <c r="T344" i="71"/>
  <c r="T345" i="71"/>
  <c r="T346" i="71"/>
  <c r="T347" i="71"/>
  <c r="T348" i="71"/>
  <c r="T349" i="71"/>
  <c r="T350" i="71"/>
  <c r="T351" i="71"/>
  <c r="T352" i="71"/>
  <c r="T353" i="71"/>
  <c r="T354" i="71"/>
  <c r="T355" i="71"/>
  <c r="T356" i="71"/>
  <c r="T357" i="71"/>
  <c r="T358" i="71"/>
  <c r="T359" i="71"/>
  <c r="T360" i="71"/>
  <c r="T361" i="71"/>
  <c r="T362" i="71"/>
  <c r="T363" i="71"/>
  <c r="T364" i="71"/>
  <c r="T365" i="71"/>
  <c r="T366" i="71"/>
  <c r="T367" i="71"/>
  <c r="T368" i="71"/>
  <c r="T369" i="71"/>
  <c r="T370" i="71"/>
  <c r="T371" i="71"/>
  <c r="T372" i="71"/>
  <c r="T373" i="71"/>
  <c r="T374" i="71"/>
  <c r="T375" i="71"/>
  <c r="T376" i="71"/>
  <c r="T377" i="71"/>
  <c r="T378" i="71"/>
  <c r="T379" i="71"/>
  <c r="T380" i="71"/>
  <c r="T381" i="71"/>
  <c r="T382" i="71"/>
  <c r="T383" i="71"/>
  <c r="T384" i="71"/>
  <c r="T385" i="71"/>
  <c r="T386" i="71"/>
  <c r="T387" i="71"/>
  <c r="T388" i="71"/>
  <c r="T389" i="71"/>
  <c r="T390" i="71"/>
  <c r="T391" i="71"/>
  <c r="T392" i="71"/>
  <c r="T393" i="71"/>
  <c r="T394" i="71"/>
  <c r="T395" i="71"/>
  <c r="T396" i="71"/>
  <c r="T397" i="71"/>
  <c r="T398" i="71"/>
  <c r="T399" i="71"/>
  <c r="T400" i="71"/>
  <c r="T401" i="71"/>
  <c r="T402" i="71"/>
  <c r="T403" i="71"/>
  <c r="T404" i="71"/>
  <c r="T405" i="71"/>
  <c r="T406" i="71"/>
  <c r="T6" i="71"/>
  <c r="N6" i="62"/>
  <c r="M6" i="62"/>
  <c r="F6" i="62"/>
  <c r="O26" i="62"/>
  <c r="M26" i="62"/>
  <c r="F26" i="62"/>
  <c r="T47" i="72"/>
  <c r="T48" i="72"/>
  <c r="T49" i="72"/>
  <c r="T50" i="72"/>
  <c r="T51" i="72"/>
  <c r="T52" i="72"/>
  <c r="T53" i="72"/>
  <c r="T54" i="72"/>
  <c r="T55" i="72"/>
  <c r="T56" i="72"/>
  <c r="T57" i="72"/>
  <c r="T58" i="72"/>
  <c r="T59" i="72"/>
  <c r="T60" i="72"/>
  <c r="T61" i="72"/>
  <c r="T62" i="72"/>
  <c r="T63" i="72"/>
  <c r="T64" i="72"/>
  <c r="T65" i="72"/>
  <c r="T8" i="72"/>
  <c r="T9" i="72"/>
  <c r="T10" i="72"/>
  <c r="T11" i="72"/>
  <c r="T12" i="72"/>
  <c r="T13" i="72"/>
  <c r="T14" i="72"/>
  <c r="T15" i="72"/>
  <c r="T16" i="72"/>
  <c r="T17" i="72"/>
  <c r="T18" i="72"/>
  <c r="T19" i="72"/>
  <c r="T20" i="72"/>
  <c r="T21" i="72"/>
  <c r="T22" i="72"/>
  <c r="T23" i="72"/>
  <c r="T24" i="72"/>
  <c r="T25" i="72"/>
  <c r="T26" i="72"/>
  <c r="T27" i="72"/>
  <c r="T28" i="72"/>
  <c r="T29" i="72"/>
  <c r="T30" i="72"/>
  <c r="T31" i="72"/>
  <c r="T32" i="72"/>
  <c r="T33" i="72"/>
  <c r="T34" i="72"/>
  <c r="T35" i="72"/>
  <c r="T36" i="72"/>
  <c r="T37" i="72"/>
  <c r="T38" i="72"/>
  <c r="T39" i="72"/>
  <c r="T40" i="72"/>
  <c r="T41" i="72"/>
  <c r="T42" i="72"/>
  <c r="T43" i="72"/>
  <c r="T44" i="72"/>
  <c r="T45" i="72"/>
  <c r="T46" i="72"/>
  <c r="T7" i="72"/>
  <c r="T6" i="72"/>
  <c r="F118" i="62"/>
  <c r="F117" i="62"/>
  <c r="F110" i="62"/>
  <c r="F106" i="62"/>
  <c r="F91" i="62"/>
  <c r="F89" i="62"/>
  <c r="F74" i="62"/>
  <c r="F73" i="62"/>
  <c r="F72" i="62"/>
  <c r="F71" i="62"/>
  <c r="F70" i="62"/>
  <c r="F68" i="62"/>
  <c r="F67" i="62"/>
  <c r="F66" i="62"/>
  <c r="F65" i="62"/>
  <c r="F64" i="62"/>
  <c r="F61" i="62"/>
  <c r="F58" i="62"/>
  <c r="I26" i="62"/>
  <c r="F148" i="62"/>
  <c r="F149" i="62"/>
  <c r="F150" i="62"/>
  <c r="F147" i="62"/>
  <c r="F135" i="62"/>
  <c r="F136" i="62"/>
  <c r="F137" i="62"/>
  <c r="F134" i="62"/>
  <c r="F121" i="62"/>
  <c r="F122" i="62"/>
  <c r="F123" i="62"/>
  <c r="F124" i="62"/>
  <c r="F125" i="62"/>
  <c r="F120" i="62"/>
  <c r="F112" i="62"/>
  <c r="F114" i="62"/>
  <c r="F115" i="62"/>
  <c r="F116" i="62"/>
  <c r="F111" i="62"/>
  <c r="F108" i="62"/>
  <c r="F107" i="62"/>
  <c r="F98" i="62"/>
  <c r="F99" i="62"/>
  <c r="F100" i="62"/>
  <c r="F101" i="62"/>
  <c r="F102" i="62"/>
  <c r="F103" i="62"/>
  <c r="F104" i="62"/>
  <c r="F105" i="62"/>
  <c r="F93" i="62"/>
  <c r="F94" i="62"/>
  <c r="F95" i="62"/>
  <c r="F96" i="62"/>
  <c r="F97" i="62"/>
  <c r="F92" i="62"/>
  <c r="F90" i="62"/>
  <c r="F88" i="62"/>
  <c r="F81" i="62"/>
  <c r="F69" i="62"/>
  <c r="F62" i="62"/>
  <c r="F60" i="62"/>
  <c r="F59" i="62"/>
  <c r="F55" i="62"/>
  <c r="F56" i="62"/>
  <c r="F57" i="62"/>
  <c r="F46" i="62"/>
  <c r="F47" i="62"/>
  <c r="F48" i="62"/>
  <c r="F49" i="62"/>
  <c r="F50" i="62"/>
  <c r="F45" i="62"/>
  <c r="F42" i="62"/>
  <c r="F39" i="62"/>
  <c r="F34" i="62"/>
  <c r="F35" i="62"/>
  <c r="F36" i="62"/>
  <c r="F33" i="62"/>
  <c r="F27" i="62"/>
  <c r="F12" i="62"/>
  <c r="F13" i="62"/>
  <c r="F14" i="62"/>
  <c r="F15" i="62"/>
  <c r="F16" i="62"/>
  <c r="F17" i="62"/>
  <c r="F18" i="62"/>
  <c r="F19" i="62"/>
  <c r="F20" i="62"/>
  <c r="F21" i="62"/>
  <c r="F22" i="62"/>
  <c r="F11" i="62"/>
  <c r="F7" i="62"/>
  <c r="I6" i="62"/>
  <c r="L6" i="62" l="1"/>
  <c r="X7" i="62"/>
  <c r="X8" i="62"/>
  <c r="X9" i="62"/>
  <c r="X10" i="62"/>
  <c r="X11" i="62"/>
  <c r="X12" i="62"/>
  <c r="X13" i="62"/>
  <c r="X14" i="62"/>
  <c r="X15" i="62"/>
  <c r="X16" i="62"/>
  <c r="X17" i="62"/>
  <c r="X18" i="62"/>
  <c r="X19" i="62"/>
  <c r="X20" i="62"/>
  <c r="X21" i="62"/>
  <c r="X22" i="62"/>
  <c r="X23" i="62"/>
  <c r="X24" i="62"/>
  <c r="X25" i="62"/>
  <c r="X26" i="62"/>
  <c r="X27" i="62"/>
  <c r="X28" i="62"/>
  <c r="X29" i="62"/>
  <c r="X30" i="62"/>
  <c r="X31" i="62"/>
  <c r="X32" i="62"/>
  <c r="X33" i="62"/>
  <c r="X34" i="62"/>
  <c r="X35" i="62"/>
  <c r="X36" i="62"/>
  <c r="X37" i="62"/>
  <c r="X38" i="62"/>
  <c r="X39" i="62"/>
  <c r="X40" i="62"/>
  <c r="X41" i="62"/>
  <c r="X42" i="62"/>
  <c r="X43" i="62"/>
  <c r="X44" i="62"/>
  <c r="X45" i="62"/>
  <c r="X46" i="62"/>
  <c r="X47" i="62"/>
  <c r="X48" i="62"/>
  <c r="X49" i="62"/>
  <c r="X50" i="62"/>
  <c r="X51" i="62"/>
  <c r="X52" i="62"/>
  <c r="X53" i="62"/>
  <c r="X54" i="62"/>
  <c r="X55" i="62"/>
  <c r="X56" i="62"/>
  <c r="X57" i="62"/>
  <c r="X58" i="62"/>
  <c r="X59" i="62"/>
  <c r="X60" i="62"/>
  <c r="X61" i="62"/>
  <c r="X62" i="62"/>
  <c r="X63" i="62"/>
  <c r="X64" i="62"/>
  <c r="X65" i="62"/>
  <c r="X66" i="62"/>
  <c r="X67" i="62"/>
  <c r="X68" i="62"/>
  <c r="X69" i="62"/>
  <c r="X70" i="62"/>
  <c r="X71" i="62"/>
  <c r="X72" i="62"/>
  <c r="X73" i="62"/>
  <c r="X74" i="62"/>
  <c r="X75" i="62"/>
  <c r="X76" i="62"/>
  <c r="X77" i="62"/>
  <c r="X78" i="62"/>
  <c r="X79" i="62"/>
  <c r="X80" i="62"/>
  <c r="X81" i="62"/>
  <c r="X82" i="62"/>
  <c r="X83" i="62"/>
  <c r="X84" i="62"/>
  <c r="X85" i="62"/>
  <c r="X86" i="62"/>
  <c r="X87" i="62"/>
  <c r="X88" i="62"/>
  <c r="X89" i="62"/>
  <c r="X90" i="62"/>
  <c r="X91" i="62"/>
  <c r="X92" i="62"/>
  <c r="X93" i="62"/>
  <c r="X94" i="62"/>
  <c r="X95" i="62"/>
  <c r="X96" i="62"/>
  <c r="X97" i="62"/>
  <c r="X98" i="62"/>
  <c r="X99" i="62"/>
  <c r="X100" i="62"/>
  <c r="X101" i="62"/>
  <c r="X102" i="62"/>
  <c r="X103" i="62"/>
  <c r="X104" i="62"/>
  <c r="X105" i="62"/>
  <c r="X106" i="62"/>
  <c r="X107" i="62"/>
  <c r="X108" i="62"/>
  <c r="X109" i="62"/>
  <c r="X110" i="62"/>
  <c r="X111" i="62"/>
  <c r="X112" i="62"/>
  <c r="X113" i="62"/>
  <c r="X114" i="62"/>
  <c r="X115" i="62"/>
  <c r="X116" i="62"/>
  <c r="X117" i="62"/>
  <c r="X118" i="62"/>
  <c r="X119" i="62"/>
  <c r="X120" i="62"/>
  <c r="X121" i="62"/>
  <c r="X122" i="62"/>
  <c r="X123" i="62"/>
  <c r="X124" i="62"/>
  <c r="X125" i="62"/>
  <c r="X126" i="62"/>
  <c r="X127" i="62"/>
  <c r="X128" i="62"/>
  <c r="X129" i="62"/>
  <c r="X130" i="62"/>
  <c r="X131" i="62"/>
  <c r="X132" i="62"/>
  <c r="X133" i="62"/>
  <c r="X134" i="62"/>
  <c r="X135" i="62"/>
  <c r="X136" i="62"/>
  <c r="X137" i="62"/>
  <c r="X138" i="62"/>
  <c r="X139" i="62"/>
  <c r="X140" i="62"/>
  <c r="X141" i="62"/>
  <c r="X142" i="62"/>
  <c r="X143" i="62"/>
  <c r="X144" i="62"/>
  <c r="X145" i="62"/>
  <c r="X146" i="62"/>
  <c r="X147" i="62"/>
  <c r="X148" i="62"/>
  <c r="X149" i="62"/>
  <c r="X150" i="62"/>
  <c r="X151" i="62"/>
  <c r="X152" i="62"/>
  <c r="X153" i="62"/>
  <c r="X154" i="62"/>
  <c r="X155" i="62"/>
  <c r="X6" i="62"/>
  <c r="V6" i="62"/>
  <c r="V8" i="62"/>
  <c r="V155" i="62" l="1"/>
  <c r="R143" i="62"/>
  <c r="R144" i="62"/>
  <c r="R142" i="62"/>
  <c r="V142" i="62"/>
  <c r="V128" i="62"/>
  <c r="R122" i="62"/>
  <c r="R123" i="62"/>
  <c r="R124" i="62"/>
  <c r="R125" i="62"/>
  <c r="R121" i="62"/>
  <c r="R119" i="62"/>
  <c r="R108" i="62"/>
  <c r="V108" i="62"/>
  <c r="R76" i="62"/>
  <c r="R77" i="62"/>
  <c r="R78" i="62"/>
  <c r="R79" i="62"/>
  <c r="R80" i="62"/>
  <c r="R81" i="62"/>
  <c r="R75" i="62"/>
  <c r="V75" i="62"/>
  <c r="V9" i="62"/>
  <c r="V10" i="62"/>
  <c r="V11" i="62"/>
  <c r="V12" i="62"/>
  <c r="V13" i="62"/>
  <c r="V14" i="62"/>
  <c r="V15" i="62"/>
  <c r="V16" i="62"/>
  <c r="V17" i="62"/>
  <c r="V18" i="62"/>
  <c r="V19" i="62"/>
  <c r="V20" i="62"/>
  <c r="V21" i="62"/>
  <c r="V22" i="62"/>
  <c r="V23" i="62"/>
  <c r="V24" i="62"/>
  <c r="V25" i="62"/>
  <c r="V26" i="62"/>
  <c r="V27" i="62"/>
  <c r="V28" i="62"/>
  <c r="V29" i="62"/>
  <c r="V30" i="62"/>
  <c r="V31" i="62"/>
  <c r="V32" i="62"/>
  <c r="V35" i="62"/>
  <c r="V37" i="62"/>
  <c r="V38" i="62"/>
  <c r="V39" i="62"/>
  <c r="V40" i="62"/>
  <c r="V41" i="62"/>
  <c r="V42" i="62"/>
  <c r="V43" i="62"/>
  <c r="V44" i="62"/>
  <c r="V45" i="62"/>
  <c r="V46" i="62"/>
  <c r="V47" i="62"/>
  <c r="V48" i="62"/>
  <c r="V49" i="62"/>
  <c r="V50" i="62"/>
  <c r="V51" i="62"/>
  <c r="V52" i="62"/>
  <c r="V53" i="62"/>
  <c r="V54" i="62"/>
  <c r="V55" i="62"/>
  <c r="V56" i="62"/>
  <c r="V57" i="62"/>
  <c r="V58" i="62"/>
  <c r="V59" i="62"/>
  <c r="V60" i="62"/>
  <c r="V61" i="62"/>
  <c r="V62" i="62"/>
  <c r="V63" i="62"/>
  <c r="V64" i="62"/>
  <c r="V65" i="62"/>
  <c r="V66" i="62"/>
  <c r="V67" i="62"/>
  <c r="V68" i="62"/>
  <c r="V69" i="62"/>
  <c r="V70" i="62"/>
  <c r="V71" i="62"/>
  <c r="V72" i="62"/>
  <c r="V73" i="62"/>
  <c r="V74" i="62"/>
  <c r="V76" i="62"/>
  <c r="V77" i="62"/>
  <c r="V78" i="62"/>
  <c r="V79" i="62"/>
  <c r="V80" i="62"/>
  <c r="V81" i="62"/>
  <c r="V82" i="62"/>
  <c r="V83" i="62"/>
  <c r="V84" i="62"/>
  <c r="V85" i="62"/>
  <c r="V86" i="62"/>
  <c r="V87" i="62"/>
  <c r="V88" i="62"/>
  <c r="V89" i="62"/>
  <c r="V90" i="62"/>
  <c r="V91" i="62"/>
  <c r="V92" i="62"/>
  <c r="V93" i="62"/>
  <c r="V94" i="62"/>
  <c r="V95" i="62"/>
  <c r="V96" i="62"/>
  <c r="V97" i="62"/>
  <c r="V98" i="62"/>
  <c r="V99" i="62"/>
  <c r="V100" i="62"/>
  <c r="V101" i="62"/>
  <c r="V102" i="62"/>
  <c r="V103" i="62"/>
  <c r="V104" i="62"/>
  <c r="V105" i="62"/>
  <c r="V106" i="62"/>
  <c r="V107" i="62"/>
  <c r="V109" i="62"/>
  <c r="V110" i="62"/>
  <c r="V111" i="62"/>
  <c r="V112" i="62"/>
  <c r="V113" i="62"/>
  <c r="V114" i="62"/>
  <c r="V115" i="62"/>
  <c r="V116" i="62"/>
  <c r="V117" i="62"/>
  <c r="V118" i="62"/>
  <c r="V119" i="62"/>
  <c r="V120" i="62"/>
  <c r="V121" i="62"/>
  <c r="V122" i="62"/>
  <c r="V123" i="62"/>
  <c r="V124" i="62"/>
  <c r="V125" i="62"/>
  <c r="V126" i="62"/>
  <c r="V127" i="62"/>
  <c r="V129" i="62"/>
  <c r="V130" i="62"/>
  <c r="V131" i="62"/>
  <c r="V132" i="62"/>
  <c r="V133" i="62"/>
  <c r="V134" i="62"/>
  <c r="V135" i="62"/>
  <c r="V136" i="62"/>
  <c r="V137" i="62"/>
  <c r="V138" i="62"/>
  <c r="V139" i="62"/>
  <c r="V140" i="62"/>
  <c r="V141" i="62"/>
  <c r="V143" i="62"/>
  <c r="V144" i="62"/>
  <c r="V145" i="62"/>
  <c r="V146" i="62"/>
  <c r="V147" i="62"/>
  <c r="V148" i="62"/>
  <c r="V149" i="62"/>
  <c r="V150" i="62"/>
  <c r="V151" i="62"/>
  <c r="V152" i="62"/>
  <c r="V153" i="62"/>
  <c r="V154" i="62"/>
  <c r="V156" i="62"/>
  <c r="V157" i="62"/>
  <c r="B6" i="62"/>
  <c r="B7" i="62"/>
  <c r="B155" i="62" l="1"/>
  <c r="B139" i="62"/>
  <c r="B140" i="62"/>
  <c r="B141" i="62"/>
  <c r="B142" i="62"/>
  <c r="B143" i="62"/>
  <c r="B144" i="62"/>
  <c r="B138" i="62"/>
  <c r="B127" i="62"/>
  <c r="B128" i="62"/>
  <c r="B126" i="62"/>
  <c r="B122" i="62"/>
  <c r="B123" i="62"/>
  <c r="B124" i="62"/>
  <c r="B125" i="62"/>
  <c r="B121" i="62"/>
  <c r="B119" i="62"/>
  <c r="B112" i="62"/>
  <c r="B113" i="62"/>
  <c r="B114" i="62"/>
  <c r="B115" i="62"/>
  <c r="B116" i="62"/>
  <c r="B111" i="62"/>
  <c r="B107" i="62"/>
  <c r="B106" i="62"/>
  <c r="B84" i="62"/>
  <c r="B85" i="62"/>
  <c r="B76" i="62"/>
  <c r="B77" i="62"/>
  <c r="B78" i="62"/>
  <c r="B79" i="62"/>
  <c r="B80" i="62"/>
  <c r="B81" i="62"/>
  <c r="B82" i="62"/>
  <c r="B83" i="62"/>
  <c r="B75" i="62"/>
  <c r="B42" i="62"/>
  <c r="B41" i="62"/>
  <c r="B40" i="62"/>
  <c r="B26" i="62" l="1"/>
  <c r="B14" i="62"/>
  <c r="B22" i="62"/>
  <c r="B11" i="62"/>
  <c r="B8" i="62"/>
  <c r="C6" i="62"/>
  <c r="U148" i="62"/>
  <c r="U149" i="62"/>
  <c r="U150" i="62"/>
  <c r="U151" i="62"/>
  <c r="U152" i="62"/>
  <c r="U153" i="62"/>
  <c r="U154" i="62"/>
  <c r="U155" i="62"/>
  <c r="U147" i="62"/>
  <c r="U135" i="62"/>
  <c r="U136" i="62"/>
  <c r="U137" i="62"/>
  <c r="U138" i="62"/>
  <c r="U139" i="62"/>
  <c r="U140" i="62"/>
  <c r="U141" i="62"/>
  <c r="U142" i="62"/>
  <c r="U143" i="62"/>
  <c r="U144" i="62"/>
  <c r="U134" i="62"/>
  <c r="U131" i="62"/>
  <c r="U118" i="62"/>
  <c r="U119" i="62"/>
  <c r="U120" i="62"/>
  <c r="U121" i="62"/>
  <c r="U122" i="62"/>
  <c r="U123" i="62"/>
  <c r="U124" i="62"/>
  <c r="U125" i="62"/>
  <c r="U126" i="62"/>
  <c r="U127" i="62"/>
  <c r="U128" i="62"/>
  <c r="U105" i="62"/>
  <c r="U106" i="62"/>
  <c r="U107" i="62"/>
  <c r="U108" i="62"/>
  <c r="U109" i="62"/>
  <c r="U110" i="62"/>
  <c r="U111" i="62"/>
  <c r="U112" i="62"/>
  <c r="U113" i="62"/>
  <c r="U114" i="62"/>
  <c r="U115" i="62"/>
  <c r="U116" i="62"/>
  <c r="U117" i="62"/>
  <c r="U89" i="62"/>
  <c r="U90" i="62"/>
  <c r="U91" i="62"/>
  <c r="U92" i="62"/>
  <c r="U93" i="62"/>
  <c r="U94" i="62"/>
  <c r="U95" i="62"/>
  <c r="U96" i="62"/>
  <c r="U97" i="62"/>
  <c r="U98" i="62"/>
  <c r="U99" i="62"/>
  <c r="U100" i="62"/>
  <c r="U101" i="62"/>
  <c r="U102" i="62"/>
  <c r="U103" i="62"/>
  <c r="U104" i="62"/>
  <c r="U88" i="62"/>
  <c r="U84" i="62"/>
  <c r="U85" i="62"/>
  <c r="U71" i="62"/>
  <c r="U72" i="62"/>
  <c r="U73" i="62"/>
  <c r="U74" i="62"/>
  <c r="U75" i="62"/>
  <c r="U76" i="62"/>
  <c r="U77" i="62"/>
  <c r="U78" i="62"/>
  <c r="U79" i="62"/>
  <c r="U80" i="62"/>
  <c r="U81" i="62"/>
  <c r="U82" i="62"/>
  <c r="U83" i="62"/>
  <c r="U55" i="62"/>
  <c r="U56" i="62"/>
  <c r="U57" i="62"/>
  <c r="U58" i="62"/>
  <c r="U59" i="62"/>
  <c r="U60" i="62"/>
  <c r="U61" i="62"/>
  <c r="U62" i="62"/>
  <c r="U63" i="62"/>
  <c r="U64" i="62"/>
  <c r="U65" i="62"/>
  <c r="U66" i="62"/>
  <c r="U67" i="62"/>
  <c r="U68" i="62"/>
  <c r="U69" i="62"/>
  <c r="U70" i="62"/>
  <c r="U54" i="62"/>
  <c r="U46" i="62"/>
  <c r="U47" i="62"/>
  <c r="U48" i="62"/>
  <c r="U49" i="62"/>
  <c r="U50" i="62"/>
  <c r="U51" i="62"/>
  <c r="U45" i="62"/>
  <c r="U40" i="62"/>
  <c r="U41" i="62"/>
  <c r="U42" i="62"/>
  <c r="U39" i="62"/>
  <c r="U34" i="62"/>
  <c r="U35" i="62"/>
  <c r="U36" i="62"/>
  <c r="U33" i="62"/>
  <c r="U32" i="62"/>
  <c r="U30" i="62"/>
  <c r="U31" i="62" s="1"/>
  <c r="U29" i="62"/>
  <c r="U27" i="62"/>
  <c r="U26" i="62"/>
  <c r="U25" i="62"/>
  <c r="U23" i="62"/>
  <c r="U22" i="62"/>
  <c r="U7" i="62"/>
  <c r="U8" i="62"/>
  <c r="U10" i="62"/>
  <c r="U11" i="62"/>
  <c r="U12" i="62"/>
  <c r="U13" i="62"/>
  <c r="U14" i="62"/>
  <c r="U15" i="62"/>
  <c r="U16" i="62"/>
  <c r="U17" i="62"/>
  <c r="U18" i="62"/>
  <c r="U19" i="62"/>
  <c r="U20" i="62"/>
  <c r="U21" i="62"/>
  <c r="U6" i="62"/>
  <c r="U9" i="62" l="1"/>
  <c r="U24" i="62"/>
  <c r="U28" i="62"/>
  <c r="S7" i="62"/>
  <c r="S8" i="62"/>
  <c r="S9" i="62"/>
  <c r="S10" i="62"/>
  <c r="S11" i="62"/>
  <c r="S12" i="62"/>
  <c r="S13" i="62"/>
  <c r="S14" i="62"/>
  <c r="S15" i="62"/>
  <c r="S16" i="62"/>
  <c r="S17" i="62"/>
  <c r="S18" i="62"/>
  <c r="S19" i="62"/>
  <c r="S20" i="62"/>
  <c r="S21" i="62"/>
  <c r="S22" i="62"/>
  <c r="S23" i="62"/>
  <c r="S24" i="62"/>
  <c r="S25" i="62"/>
  <c r="S26" i="62"/>
  <c r="S27" i="62"/>
  <c r="S28" i="62"/>
  <c r="S29" i="62"/>
  <c r="S30" i="62"/>
  <c r="S31" i="62"/>
  <c r="S32" i="62"/>
  <c r="S33" i="62"/>
  <c r="S34" i="62"/>
  <c r="S35" i="62"/>
  <c r="S36" i="62"/>
  <c r="S37" i="62"/>
  <c r="S38" i="62"/>
  <c r="S39" i="62"/>
  <c r="S40" i="62"/>
  <c r="S41" i="62"/>
  <c r="S42" i="62"/>
  <c r="S43" i="62"/>
  <c r="S44" i="62"/>
  <c r="S45" i="62"/>
  <c r="S46" i="62"/>
  <c r="S47" i="62"/>
  <c r="S48" i="62"/>
  <c r="S49" i="62"/>
  <c r="S50" i="62"/>
  <c r="S51" i="62"/>
  <c r="S52" i="62"/>
  <c r="S53" i="62"/>
  <c r="S55" i="62"/>
  <c r="S56" i="62"/>
  <c r="S57" i="62"/>
  <c r="S58" i="62"/>
  <c r="S59" i="62"/>
  <c r="S60" i="62"/>
  <c r="S61" i="62"/>
  <c r="S62" i="62"/>
  <c r="S63" i="62"/>
  <c r="S64" i="62"/>
  <c r="S65" i="62"/>
  <c r="S66" i="62"/>
  <c r="S67" i="62"/>
  <c r="S68" i="62"/>
  <c r="S69" i="62"/>
  <c r="S70" i="62"/>
  <c r="S71" i="62"/>
  <c r="S72" i="62"/>
  <c r="S73" i="62"/>
  <c r="S74" i="62"/>
  <c r="S75" i="62"/>
  <c r="S76" i="62"/>
  <c r="S77" i="62"/>
  <c r="S78" i="62"/>
  <c r="S79" i="62"/>
  <c r="S80" i="62"/>
  <c r="S81" i="62"/>
  <c r="S82" i="62"/>
  <c r="S83" i="62"/>
  <c r="S84" i="62"/>
  <c r="S85" i="62"/>
  <c r="S86" i="62"/>
  <c r="S87" i="62"/>
  <c r="S88" i="62"/>
  <c r="S89" i="62"/>
  <c r="S90" i="62"/>
  <c r="S91" i="62"/>
  <c r="S92" i="62"/>
  <c r="S93" i="62"/>
  <c r="S94" i="62"/>
  <c r="S95" i="62"/>
  <c r="S96" i="62"/>
  <c r="S97" i="62"/>
  <c r="S98" i="62"/>
  <c r="S99" i="62"/>
  <c r="S100" i="62"/>
  <c r="S101" i="62"/>
  <c r="S102" i="62"/>
  <c r="S103" i="62"/>
  <c r="S104" i="62"/>
  <c r="S105" i="62"/>
  <c r="S106" i="62"/>
  <c r="S107" i="62"/>
  <c r="S108" i="62"/>
  <c r="S109" i="62"/>
  <c r="S110" i="62"/>
  <c r="S111" i="62"/>
  <c r="S112" i="62"/>
  <c r="S113" i="62"/>
  <c r="S114" i="62"/>
  <c r="S115" i="62"/>
  <c r="S116" i="62"/>
  <c r="S117" i="62"/>
  <c r="S118" i="62"/>
  <c r="S119" i="62"/>
  <c r="S120" i="62"/>
  <c r="S121" i="62"/>
  <c r="S122" i="62"/>
  <c r="S123" i="62"/>
  <c r="S124" i="62"/>
  <c r="S125" i="62"/>
  <c r="S126" i="62"/>
  <c r="S127" i="62"/>
  <c r="S128" i="62"/>
  <c r="S129" i="62"/>
  <c r="S130" i="62"/>
  <c r="S131" i="62"/>
  <c r="S132" i="62"/>
  <c r="S133" i="62"/>
  <c r="S134" i="62"/>
  <c r="S135" i="62"/>
  <c r="S136" i="62"/>
  <c r="S137" i="62"/>
  <c r="S138" i="62"/>
  <c r="S139" i="62"/>
  <c r="S140" i="62"/>
  <c r="S141" i="62"/>
  <c r="S142" i="62"/>
  <c r="S143" i="62"/>
  <c r="S144" i="62"/>
  <c r="S145" i="62"/>
  <c r="S146" i="62"/>
  <c r="S147" i="62"/>
  <c r="S148" i="62"/>
  <c r="S149" i="62"/>
  <c r="S150" i="62"/>
  <c r="S151" i="62"/>
  <c r="S152" i="62"/>
  <c r="S153" i="62"/>
  <c r="S154" i="62"/>
  <c r="S155" i="62"/>
  <c r="S6" i="62"/>
  <c r="C153" i="62"/>
  <c r="C154" i="62"/>
  <c r="C155" i="62"/>
  <c r="C148" i="62"/>
  <c r="C149" i="62"/>
  <c r="C150" i="62"/>
  <c r="C151" i="62"/>
  <c r="C152" i="62"/>
  <c r="C147" i="62"/>
  <c r="C135" i="62"/>
  <c r="C136" i="62"/>
  <c r="C137" i="62"/>
  <c r="C138" i="62"/>
  <c r="C139" i="62"/>
  <c r="C140" i="62"/>
  <c r="C141" i="62"/>
  <c r="C142" i="62"/>
  <c r="C143" i="62"/>
  <c r="C144" i="62"/>
  <c r="C134" i="62"/>
  <c r="C131" i="62"/>
  <c r="C118" i="62"/>
  <c r="C119" i="62"/>
  <c r="C120" i="62"/>
  <c r="C121" i="62"/>
  <c r="C122" i="62"/>
  <c r="C123" i="62"/>
  <c r="C124" i="62"/>
  <c r="C125" i="62"/>
  <c r="C126" i="62"/>
  <c r="C127" i="62"/>
  <c r="C128" i="62"/>
  <c r="C113" i="62"/>
  <c r="C114" i="62"/>
  <c r="C115" i="62"/>
  <c r="C116" i="62"/>
  <c r="C117" i="62"/>
  <c r="C99" i="62"/>
  <c r="C100" i="62"/>
  <c r="C101" i="62"/>
  <c r="C102" i="62"/>
  <c r="C103" i="62"/>
  <c r="C104" i="62"/>
  <c r="C105" i="62"/>
  <c r="C106" i="62"/>
  <c r="C107" i="62"/>
  <c r="C108" i="62"/>
  <c r="C109" i="62"/>
  <c r="C110" i="62"/>
  <c r="C111" i="62"/>
  <c r="C112" i="62"/>
  <c r="C89" i="62"/>
  <c r="C90" i="62"/>
  <c r="C91" i="62"/>
  <c r="C92" i="62"/>
  <c r="C93" i="62"/>
  <c r="C94" i="62"/>
  <c r="C95" i="62"/>
  <c r="C96" i="62"/>
  <c r="C97" i="62"/>
  <c r="C98" i="62"/>
  <c r="C88" i="62"/>
  <c r="C72" i="62"/>
  <c r="C73" i="62"/>
  <c r="C74" i="62"/>
  <c r="C75" i="62"/>
  <c r="C76" i="62"/>
  <c r="C77" i="62"/>
  <c r="C78" i="62"/>
  <c r="C79" i="62"/>
  <c r="C80" i="62"/>
  <c r="C81" i="62"/>
  <c r="C82" i="62"/>
  <c r="C83" i="62"/>
  <c r="C84" i="62"/>
  <c r="C85" i="62"/>
  <c r="C64" i="62"/>
  <c r="C65" i="62"/>
  <c r="C66" i="62"/>
  <c r="C67" i="62"/>
  <c r="C68" i="62"/>
  <c r="C69" i="62"/>
  <c r="C70" i="62"/>
  <c r="C71" i="62"/>
  <c r="C56" i="62"/>
  <c r="C57" i="62"/>
  <c r="C58" i="62"/>
  <c r="C59" i="62"/>
  <c r="C60" i="62"/>
  <c r="C61" i="62"/>
  <c r="C62" i="62"/>
  <c r="C63" i="62"/>
  <c r="C55" i="62"/>
  <c r="C51" i="62"/>
  <c r="C46" i="62"/>
  <c r="C47" i="62"/>
  <c r="C48" i="62"/>
  <c r="C49" i="62"/>
  <c r="C50" i="62"/>
  <c r="C45" i="62"/>
  <c r="C40" i="62"/>
  <c r="C41" i="62"/>
  <c r="C42" i="62"/>
  <c r="C39" i="62"/>
  <c r="C34" i="62"/>
  <c r="C35" i="62"/>
  <c r="C36" i="62"/>
  <c r="C33" i="62"/>
  <c r="C30" i="62"/>
  <c r="C27" i="62"/>
  <c r="C26" i="62"/>
  <c r="C12" i="62"/>
  <c r="C13" i="62"/>
  <c r="C14" i="62"/>
  <c r="C15" i="62"/>
  <c r="C16" i="62"/>
  <c r="C17" i="62"/>
  <c r="C18" i="62"/>
  <c r="C19" i="62"/>
  <c r="C20" i="62"/>
  <c r="C21" i="62"/>
  <c r="C22" i="62"/>
  <c r="C23" i="62"/>
  <c r="C11" i="62"/>
  <c r="C7" i="62" l="1"/>
  <c r="C8" i="62"/>
  <c r="I8" i="62"/>
  <c r="L8" i="62" s="1"/>
  <c r="H21" i="62"/>
  <c r="S17" i="70"/>
  <c r="J154" i="62"/>
  <c r="I154" i="62"/>
  <c r="H154" i="62"/>
  <c r="I142" i="62"/>
  <c r="L142" i="62" s="1"/>
  <c r="D142" i="62" s="1"/>
  <c r="T142" i="62" s="1"/>
  <c r="J142" i="62"/>
  <c r="I143" i="62"/>
  <c r="L143" i="62" s="1"/>
  <c r="J143" i="62"/>
  <c r="I144" i="62"/>
  <c r="L144" i="62" s="1"/>
  <c r="D144" i="62" s="1"/>
  <c r="J144" i="62"/>
  <c r="J141" i="62"/>
  <c r="I141" i="62"/>
  <c r="L141" i="62" s="1"/>
  <c r="I121" i="62"/>
  <c r="J121" i="62"/>
  <c r="I122" i="62"/>
  <c r="L122" i="62" s="1"/>
  <c r="D122" i="62" s="1"/>
  <c r="T122" i="62" s="1"/>
  <c r="J122" i="62"/>
  <c r="I123" i="62"/>
  <c r="L123" i="62" s="1"/>
  <c r="D123" i="62" s="1"/>
  <c r="T123" i="62" s="1"/>
  <c r="J123" i="62"/>
  <c r="I124" i="62"/>
  <c r="L124" i="62" s="1"/>
  <c r="D124" i="62" s="1"/>
  <c r="T124" i="62" s="1"/>
  <c r="J124" i="62"/>
  <c r="I125" i="62"/>
  <c r="L125" i="62" s="1"/>
  <c r="D125" i="62" s="1"/>
  <c r="J125" i="62"/>
  <c r="J127" i="62"/>
  <c r="I127" i="62"/>
  <c r="L127" i="62" s="1"/>
  <c r="H127" i="62"/>
  <c r="F127" i="62"/>
  <c r="I119" i="62"/>
  <c r="D119" i="62" s="1"/>
  <c r="T119" i="62" s="1"/>
  <c r="J119" i="62"/>
  <c r="I108" i="62"/>
  <c r="L108" i="62" s="1"/>
  <c r="D108" i="62" s="1"/>
  <c r="T108" i="62" s="1"/>
  <c r="J108" i="62"/>
  <c r="I75" i="62"/>
  <c r="D75" i="62" s="1"/>
  <c r="T75" i="62" s="1"/>
  <c r="J75" i="62"/>
  <c r="I76" i="62"/>
  <c r="D76" i="62" s="1"/>
  <c r="T76" i="62" s="1"/>
  <c r="J76" i="62"/>
  <c r="I77" i="62"/>
  <c r="D77" i="62" s="1"/>
  <c r="T77" i="62" s="1"/>
  <c r="J77" i="62"/>
  <c r="I78" i="62"/>
  <c r="D78" i="62" s="1"/>
  <c r="T78" i="62" s="1"/>
  <c r="J78" i="62"/>
  <c r="I79" i="62"/>
  <c r="D79" i="62" s="1"/>
  <c r="T79" i="62" s="1"/>
  <c r="J79" i="62"/>
  <c r="I80" i="62"/>
  <c r="D80" i="62" s="1"/>
  <c r="T80" i="62" s="1"/>
  <c r="J80" i="62"/>
  <c r="I81" i="62"/>
  <c r="L81" i="62" s="1"/>
  <c r="D81" i="62" s="1"/>
  <c r="T81" i="62" s="1"/>
  <c r="J81" i="62"/>
  <c r="I82" i="62"/>
  <c r="D82" i="62" s="1"/>
  <c r="T82" i="62" s="1"/>
  <c r="J82" i="62"/>
  <c r="J40" i="62"/>
  <c r="I40" i="62"/>
  <c r="L40" i="62" s="1"/>
  <c r="H40" i="62"/>
  <c r="I50" i="62"/>
  <c r="L50" i="62" s="1"/>
  <c r="D50" i="62" s="1"/>
  <c r="T50" i="62" s="1"/>
  <c r="J50" i="62"/>
  <c r="H51" i="62"/>
  <c r="I51" i="62"/>
  <c r="L51" i="62" s="1"/>
  <c r="J51" i="62"/>
  <c r="I35" i="62"/>
  <c r="L35" i="62" s="1"/>
  <c r="D35" i="62" s="1"/>
  <c r="J35" i="62"/>
  <c r="I36" i="62"/>
  <c r="L36" i="62" s="1"/>
  <c r="J36" i="62"/>
  <c r="I22" i="62"/>
  <c r="L22" i="62" s="1"/>
  <c r="D22" i="62" s="1"/>
  <c r="T22" i="62" s="1"/>
  <c r="J22" i="62"/>
  <c r="J7" i="62"/>
  <c r="I7" i="62"/>
  <c r="L7" i="62" s="1"/>
  <c r="H7" i="62"/>
  <c r="I147" i="62"/>
  <c r="L147" i="62" s="1"/>
  <c r="J147" i="62"/>
  <c r="I148" i="62"/>
  <c r="L148" i="62" s="1"/>
  <c r="J148" i="62"/>
  <c r="I149" i="62"/>
  <c r="L149" i="62" s="1"/>
  <c r="J149" i="62"/>
  <c r="I150" i="62"/>
  <c r="L150" i="62" s="1"/>
  <c r="J150" i="62"/>
  <c r="I151" i="62"/>
  <c r="J151" i="62"/>
  <c r="I152" i="62"/>
  <c r="J152" i="62"/>
  <c r="I153" i="62"/>
  <c r="J153" i="62"/>
  <c r="I155" i="62"/>
  <c r="L155" i="62" s="1"/>
  <c r="J155" i="62"/>
  <c r="I140" i="62"/>
  <c r="L140" i="62" s="1"/>
  <c r="J140" i="62"/>
  <c r="I134" i="62"/>
  <c r="L134" i="62" s="1"/>
  <c r="J134" i="62"/>
  <c r="I135" i="62"/>
  <c r="L135" i="62" s="1"/>
  <c r="J135" i="62"/>
  <c r="I136" i="62"/>
  <c r="L136" i="62" s="1"/>
  <c r="J136" i="62"/>
  <c r="I137" i="62"/>
  <c r="L137" i="62" s="1"/>
  <c r="J137" i="62"/>
  <c r="I138" i="62"/>
  <c r="J138" i="62"/>
  <c r="I139" i="62"/>
  <c r="J139" i="62"/>
  <c r="J131" i="62"/>
  <c r="I131" i="62"/>
  <c r="L131" i="62" s="1"/>
  <c r="I89" i="62"/>
  <c r="J89" i="62"/>
  <c r="I90" i="62"/>
  <c r="L90" i="62" s="1"/>
  <c r="J90" i="62"/>
  <c r="I91" i="62"/>
  <c r="J91" i="62"/>
  <c r="I92" i="62"/>
  <c r="L92" i="62" s="1"/>
  <c r="J92" i="62"/>
  <c r="I93" i="62"/>
  <c r="L93" i="62" s="1"/>
  <c r="J93" i="62"/>
  <c r="I94" i="62"/>
  <c r="L94" i="62" s="1"/>
  <c r="J94" i="62"/>
  <c r="I95" i="62"/>
  <c r="L95" i="62" s="1"/>
  <c r="J95" i="62"/>
  <c r="I96" i="62"/>
  <c r="L96" i="62" s="1"/>
  <c r="J96" i="62"/>
  <c r="I97" i="62"/>
  <c r="L97" i="62" s="1"/>
  <c r="J97" i="62"/>
  <c r="I98" i="62"/>
  <c r="L98" i="62" s="1"/>
  <c r="J98" i="62"/>
  <c r="I99" i="62"/>
  <c r="J99" i="62"/>
  <c r="I100" i="62"/>
  <c r="J100" i="62"/>
  <c r="I101" i="62"/>
  <c r="J101" i="62"/>
  <c r="I102" i="62"/>
  <c r="J102" i="62"/>
  <c r="I103" i="62"/>
  <c r="L103" i="62" s="1"/>
  <c r="J103" i="62"/>
  <c r="I104" i="62"/>
  <c r="J104" i="62"/>
  <c r="I105" i="62"/>
  <c r="L105" i="62" s="1"/>
  <c r="J105" i="62"/>
  <c r="I106" i="62"/>
  <c r="J106" i="62"/>
  <c r="I107" i="62"/>
  <c r="L107" i="62" s="1"/>
  <c r="J107" i="62"/>
  <c r="I109" i="62"/>
  <c r="J109" i="62"/>
  <c r="I110" i="62"/>
  <c r="J110" i="62"/>
  <c r="I111" i="62"/>
  <c r="L111" i="62" s="1"/>
  <c r="J111" i="62"/>
  <c r="I112" i="62"/>
  <c r="L112" i="62" s="1"/>
  <c r="J112" i="62"/>
  <c r="I113" i="62"/>
  <c r="J113" i="62"/>
  <c r="I114" i="62"/>
  <c r="L114" i="62" s="1"/>
  <c r="J114" i="62"/>
  <c r="I115" i="62"/>
  <c r="L115" i="62" s="1"/>
  <c r="J115" i="62"/>
  <c r="I116" i="62"/>
  <c r="L116" i="62" s="1"/>
  <c r="J116" i="62"/>
  <c r="I117" i="62"/>
  <c r="J117" i="62"/>
  <c r="I118" i="62"/>
  <c r="J118" i="62"/>
  <c r="I120" i="62"/>
  <c r="J120" i="62"/>
  <c r="I126" i="62"/>
  <c r="J126" i="62"/>
  <c r="I128" i="62"/>
  <c r="J128" i="62"/>
  <c r="J88" i="62"/>
  <c r="I88" i="62"/>
  <c r="L88" i="62" s="1"/>
  <c r="I55" i="62"/>
  <c r="L55" i="62" s="1"/>
  <c r="J55" i="62"/>
  <c r="I56" i="62"/>
  <c r="L56" i="62" s="1"/>
  <c r="J56" i="62"/>
  <c r="I57" i="62"/>
  <c r="L57" i="62" s="1"/>
  <c r="J57" i="62"/>
  <c r="I58" i="62"/>
  <c r="J58" i="62"/>
  <c r="I59" i="62"/>
  <c r="L59" i="62" s="1"/>
  <c r="J59" i="62"/>
  <c r="I60" i="62"/>
  <c r="L60" i="62" s="1"/>
  <c r="J60" i="62"/>
  <c r="I61" i="62"/>
  <c r="J61" i="62"/>
  <c r="I62" i="62"/>
  <c r="L62" i="62" s="1"/>
  <c r="J62" i="62"/>
  <c r="I63" i="62"/>
  <c r="L63" i="62" s="1"/>
  <c r="J63" i="62"/>
  <c r="I64" i="62"/>
  <c r="J64" i="62"/>
  <c r="I65" i="62"/>
  <c r="J65" i="62"/>
  <c r="I66" i="62"/>
  <c r="J66" i="62"/>
  <c r="I67" i="62"/>
  <c r="J67" i="62"/>
  <c r="I68" i="62"/>
  <c r="J68" i="62"/>
  <c r="I69" i="62"/>
  <c r="L69" i="62" s="1"/>
  <c r="J69" i="62"/>
  <c r="I70" i="62"/>
  <c r="J70" i="62"/>
  <c r="I71" i="62"/>
  <c r="J71" i="62"/>
  <c r="I72" i="62"/>
  <c r="J72" i="62"/>
  <c r="I73" i="62"/>
  <c r="J73" i="62"/>
  <c r="I74" i="62"/>
  <c r="J74" i="62"/>
  <c r="I83" i="62"/>
  <c r="L83" i="62" s="1"/>
  <c r="J83" i="62"/>
  <c r="I84" i="62"/>
  <c r="L84" i="62" s="1"/>
  <c r="J84" i="62"/>
  <c r="I85" i="62"/>
  <c r="L85" i="62" s="1"/>
  <c r="J85" i="62"/>
  <c r="J54" i="62"/>
  <c r="I54" i="62"/>
  <c r="L54" i="62" s="1"/>
  <c r="I45" i="62"/>
  <c r="L45" i="62" s="1"/>
  <c r="J45" i="62"/>
  <c r="I46" i="62"/>
  <c r="L46" i="62" s="1"/>
  <c r="J46" i="62"/>
  <c r="I47" i="62"/>
  <c r="L47" i="62" s="1"/>
  <c r="J47" i="62"/>
  <c r="I48" i="62"/>
  <c r="L48" i="62" s="1"/>
  <c r="J48" i="62"/>
  <c r="I49" i="62"/>
  <c r="L49" i="62" s="1"/>
  <c r="J49" i="62"/>
  <c r="I41" i="62"/>
  <c r="L41" i="62" s="1"/>
  <c r="J41" i="62"/>
  <c r="I42" i="62"/>
  <c r="L42" i="62" s="1"/>
  <c r="J42" i="62"/>
  <c r="J39" i="62"/>
  <c r="I39" i="62"/>
  <c r="L39" i="62" s="1"/>
  <c r="I34" i="62"/>
  <c r="L34" i="62" s="1"/>
  <c r="J34" i="62"/>
  <c r="J33" i="62"/>
  <c r="I33" i="62"/>
  <c r="L33" i="62" s="1"/>
  <c r="J30" i="62"/>
  <c r="I30" i="62"/>
  <c r="J26" i="62"/>
  <c r="I27" i="62"/>
  <c r="L27" i="62" s="1"/>
  <c r="J27" i="62"/>
  <c r="I11" i="62"/>
  <c r="L11" i="62" s="1"/>
  <c r="J11" i="62"/>
  <c r="I12" i="62"/>
  <c r="L12" i="62" s="1"/>
  <c r="J12" i="62"/>
  <c r="I13" i="62"/>
  <c r="L13" i="62" s="1"/>
  <c r="J13" i="62"/>
  <c r="I14" i="62"/>
  <c r="L14" i="62" s="1"/>
  <c r="J14" i="62"/>
  <c r="I15" i="62"/>
  <c r="L15" i="62" s="1"/>
  <c r="J15" i="62"/>
  <c r="I16" i="62"/>
  <c r="L16" i="62" s="1"/>
  <c r="J16" i="62"/>
  <c r="I17" i="62"/>
  <c r="L17" i="62" s="1"/>
  <c r="J17" i="62"/>
  <c r="I18" i="62"/>
  <c r="L18" i="62" s="1"/>
  <c r="J18" i="62"/>
  <c r="I19" i="62"/>
  <c r="L19" i="62" s="1"/>
  <c r="J19" i="62"/>
  <c r="I20" i="62"/>
  <c r="L20" i="62" s="1"/>
  <c r="J20" i="62"/>
  <c r="I21" i="62"/>
  <c r="L21" i="62" s="1"/>
  <c r="J21" i="62"/>
  <c r="I23" i="62"/>
  <c r="L23" i="62" s="1"/>
  <c r="J23" i="62"/>
  <c r="J8" i="62"/>
  <c r="J6" i="62"/>
  <c r="H6" i="62"/>
  <c r="D143" i="62" l="1"/>
  <c r="D127" i="62"/>
  <c r="K142" i="62"/>
  <c r="D7" i="62"/>
  <c r="T7" i="62" s="1"/>
  <c r="D40" i="62"/>
  <c r="D141" i="62"/>
  <c r="T141" i="62" s="1"/>
  <c r="D154" i="62"/>
  <c r="T154" i="62" s="1"/>
  <c r="K154" i="62"/>
  <c r="K143" i="62"/>
  <c r="K121" i="62"/>
  <c r="K144" i="62"/>
  <c r="L121" i="62"/>
  <c r="D121" i="62" s="1"/>
  <c r="T121" i="62" s="1"/>
  <c r="K122" i="62"/>
  <c r="K141" i="62"/>
  <c r="K124" i="62"/>
  <c r="K125" i="62"/>
  <c r="K123" i="62"/>
  <c r="K127" i="62"/>
  <c r="K108" i="62"/>
  <c r="K119" i="62"/>
  <c r="K75" i="62"/>
  <c r="T127" i="62"/>
  <c r="K79" i="62"/>
  <c r="K78" i="62"/>
  <c r="K77" i="62"/>
  <c r="K76" i="62"/>
  <c r="K40" i="62"/>
  <c r="K82" i="62"/>
  <c r="K81" i="62"/>
  <c r="K80" i="62"/>
  <c r="K50" i="62"/>
  <c r="K51" i="62"/>
  <c r="J37" i="62"/>
  <c r="K35" i="62"/>
  <c r="K36" i="62"/>
  <c r="K22" i="62"/>
  <c r="K7" i="62"/>
  <c r="H153" i="62" l="1"/>
  <c r="H155" i="62"/>
  <c r="H147" i="62"/>
  <c r="H148" i="62"/>
  <c r="H149" i="62"/>
  <c r="H150" i="62"/>
  <c r="H151" i="62"/>
  <c r="H152" i="62"/>
  <c r="H134" i="62"/>
  <c r="H135" i="62"/>
  <c r="H136" i="62"/>
  <c r="H137" i="62"/>
  <c r="H138" i="62"/>
  <c r="H139" i="62"/>
  <c r="H131" i="62"/>
  <c r="D131" i="62" s="1"/>
  <c r="H117" i="62"/>
  <c r="H118" i="62"/>
  <c r="H120" i="62"/>
  <c r="H126" i="62"/>
  <c r="H95" i="62"/>
  <c r="H96" i="62"/>
  <c r="H97" i="62"/>
  <c r="H98" i="62"/>
  <c r="H99" i="62"/>
  <c r="H100" i="62"/>
  <c r="H101" i="62"/>
  <c r="H102" i="62"/>
  <c r="H103" i="62"/>
  <c r="H104" i="62"/>
  <c r="H105" i="62"/>
  <c r="H106" i="62"/>
  <c r="H107" i="62"/>
  <c r="H109" i="62"/>
  <c r="H110" i="62"/>
  <c r="H111" i="62"/>
  <c r="H112" i="62"/>
  <c r="H113" i="62"/>
  <c r="D113" i="62" s="1"/>
  <c r="H114" i="62"/>
  <c r="H115" i="62"/>
  <c r="H116" i="62"/>
  <c r="H88" i="62"/>
  <c r="H89" i="62"/>
  <c r="H90" i="62"/>
  <c r="H91" i="62"/>
  <c r="H92" i="62"/>
  <c r="H93" i="62"/>
  <c r="H94" i="62"/>
  <c r="H68" i="62"/>
  <c r="H69" i="62"/>
  <c r="H70" i="62"/>
  <c r="H71" i="62"/>
  <c r="H72" i="62"/>
  <c r="H73" i="62"/>
  <c r="H74" i="62"/>
  <c r="H83" i="62"/>
  <c r="D83" i="62" s="1"/>
  <c r="H84" i="62"/>
  <c r="D84" i="62" s="1"/>
  <c r="H85" i="62"/>
  <c r="H55" i="62"/>
  <c r="H56" i="62"/>
  <c r="H57" i="62"/>
  <c r="H58" i="62"/>
  <c r="H59" i="62"/>
  <c r="H60" i="62"/>
  <c r="H61" i="62"/>
  <c r="H62" i="62"/>
  <c r="H63" i="62"/>
  <c r="H64" i="62"/>
  <c r="H65" i="62"/>
  <c r="H66" i="62"/>
  <c r="H67" i="62"/>
  <c r="H54" i="62"/>
  <c r="D54" i="62" s="1"/>
  <c r="H45" i="62"/>
  <c r="H46" i="62"/>
  <c r="H49" i="62"/>
  <c r="H42" i="62"/>
  <c r="H39" i="62"/>
  <c r="H34" i="62"/>
  <c r="H33" i="62"/>
  <c r="H30" i="62"/>
  <c r="D30" i="62" s="1"/>
  <c r="H26" i="62"/>
  <c r="H27" i="62"/>
  <c r="H11" i="62"/>
  <c r="H12" i="62"/>
  <c r="H13" i="62"/>
  <c r="H14" i="62"/>
  <c r="H15" i="62"/>
  <c r="H16" i="62"/>
  <c r="H17" i="62"/>
  <c r="H18" i="62"/>
  <c r="H19" i="62"/>
  <c r="H20" i="62"/>
  <c r="H23" i="62"/>
  <c r="G9" i="62" l="1"/>
  <c r="F144" i="62" l="1"/>
  <c r="F126" i="62"/>
  <c r="F128" i="62"/>
  <c r="D41" i="62" l="1"/>
  <c r="D23" i="62"/>
  <c r="T144" i="62"/>
  <c r="D140" i="62"/>
  <c r="T140" i="62" s="1"/>
  <c r="D151" i="62"/>
  <c r="U87" i="62" l="1"/>
  <c r="U130" i="62"/>
  <c r="U132" i="62"/>
  <c r="U133" i="62"/>
  <c r="U146" i="62"/>
  <c r="U38" i="62"/>
  <c r="U44" i="62"/>
  <c r="U53" i="62"/>
  <c r="L120" i="62"/>
  <c r="L139" i="62"/>
  <c r="D139" i="62" s="1"/>
  <c r="E131" i="62"/>
  <c r="D97" i="62"/>
  <c r="L99" i="62"/>
  <c r="D99" i="62" s="1"/>
  <c r="L100" i="62"/>
  <c r="D100" i="62" s="1"/>
  <c r="L101" i="62"/>
  <c r="D101" i="62" s="1"/>
  <c r="L102" i="62"/>
  <c r="D102" i="62" s="1"/>
  <c r="L104" i="62"/>
  <c r="D104" i="62" s="1"/>
  <c r="D85" i="62"/>
  <c r="D46" i="62"/>
  <c r="E30" i="62"/>
  <c r="D120" i="62" l="1"/>
  <c r="T120" i="62" s="1"/>
  <c r="K120" i="62"/>
  <c r="K140" i="62"/>
  <c r="U43" i="62"/>
  <c r="U156" i="62"/>
  <c r="K49" i="62"/>
  <c r="K64" i="62"/>
  <c r="K117" i="62"/>
  <c r="K115" i="62"/>
  <c r="K135" i="62"/>
  <c r="U86" i="62"/>
  <c r="J145" i="62"/>
  <c r="U52" i="62"/>
  <c r="U37" i="62"/>
  <c r="U145" i="62"/>
  <c r="U129" i="62"/>
  <c r="K34" i="62"/>
  <c r="K94" i="62"/>
  <c r="K148" i="62"/>
  <c r="K147" i="62"/>
  <c r="K56" i="62"/>
  <c r="K74" i="62"/>
  <c r="K72" i="62"/>
  <c r="K93" i="62"/>
  <c r="K18" i="62"/>
  <c r="K15" i="62"/>
  <c r="K26" i="62"/>
  <c r="K88" i="62"/>
  <c r="K105" i="62"/>
  <c r="K103" i="62"/>
  <c r="K101" i="62"/>
  <c r="K99" i="62"/>
  <c r="K97" i="62"/>
  <c r="K95" i="62"/>
  <c r="K136" i="62"/>
  <c r="K134" i="62"/>
  <c r="K151" i="62"/>
  <c r="J86" i="62"/>
  <c r="K60" i="62"/>
  <c r="K111" i="62"/>
  <c r="K102" i="62"/>
  <c r="K59" i="62"/>
  <c r="K21" i="62"/>
  <c r="K19" i="62"/>
  <c r="K8" i="62"/>
  <c r="K48" i="62"/>
  <c r="K46" i="62"/>
  <c r="K63" i="62"/>
  <c r="K92" i="62"/>
  <c r="K106" i="62"/>
  <c r="K128" i="62"/>
  <c r="K13" i="62"/>
  <c r="K67" i="62"/>
  <c r="K65" i="62"/>
  <c r="K85" i="62"/>
  <c r="K23" i="62"/>
  <c r="K20" i="62"/>
  <c r="K14" i="62"/>
  <c r="K12" i="62"/>
  <c r="K27" i="62"/>
  <c r="K68" i="62"/>
  <c r="K66" i="62"/>
  <c r="K55" i="62"/>
  <c r="K84" i="62"/>
  <c r="K73" i="62"/>
  <c r="K71" i="62"/>
  <c r="K91" i="62"/>
  <c r="K90" i="62"/>
  <c r="K131" i="62"/>
  <c r="K139" i="62"/>
  <c r="K137" i="62"/>
  <c r="K153" i="62"/>
  <c r="K17" i="62"/>
  <c r="K112" i="62"/>
  <c r="K98" i="62"/>
  <c r="K96" i="62"/>
  <c r="K116" i="62"/>
  <c r="K114" i="62"/>
  <c r="K149" i="62"/>
  <c r="K39" i="62"/>
  <c r="K69" i="62"/>
  <c r="K61" i="62"/>
  <c r="K109" i="62"/>
  <c r="K138" i="62"/>
  <c r="K150" i="62"/>
  <c r="K113" i="62"/>
  <c r="K30" i="62"/>
  <c r="K41" i="62"/>
  <c r="K54" i="62"/>
  <c r="K16" i="62"/>
  <c r="K11" i="62"/>
  <c r="K33" i="62"/>
  <c r="K42" i="62"/>
  <c r="K47" i="62"/>
  <c r="K45" i="62"/>
  <c r="K70" i="62"/>
  <c r="K62" i="62"/>
  <c r="K58" i="62"/>
  <c r="K57" i="62"/>
  <c r="K83" i="62"/>
  <c r="K89" i="62"/>
  <c r="K110" i="62"/>
  <c r="K107" i="62"/>
  <c r="K104" i="62"/>
  <c r="K100" i="62"/>
  <c r="K126" i="62"/>
  <c r="K118" i="62"/>
  <c r="K155" i="62"/>
  <c r="K152" i="62"/>
  <c r="S157" i="62"/>
  <c r="S156" i="62"/>
  <c r="D150" i="62"/>
  <c r="D149" i="62"/>
  <c r="D148" i="62"/>
  <c r="D147" i="62"/>
  <c r="J156" i="62"/>
  <c r="D138" i="62"/>
  <c r="D137" i="62"/>
  <c r="D136" i="62"/>
  <c r="D135" i="62"/>
  <c r="D134" i="62"/>
  <c r="J132" i="62"/>
  <c r="L126" i="62"/>
  <c r="D126" i="62" s="1"/>
  <c r="D116" i="62"/>
  <c r="D115" i="62"/>
  <c r="D114" i="62"/>
  <c r="T113" i="62"/>
  <c r="D112" i="62"/>
  <c r="D111" i="62"/>
  <c r="D107" i="62"/>
  <c r="D105" i="62"/>
  <c r="D103" i="62"/>
  <c r="D98" i="62"/>
  <c r="D96" i="62"/>
  <c r="D95" i="62"/>
  <c r="D94" i="62"/>
  <c r="D93" i="62"/>
  <c r="D92" i="62"/>
  <c r="D90" i="62"/>
  <c r="D88" i="62"/>
  <c r="J129" i="62"/>
  <c r="D69" i="62"/>
  <c r="D68" i="62"/>
  <c r="D67" i="62"/>
  <c r="D65" i="62"/>
  <c r="D64" i="62"/>
  <c r="D63" i="62"/>
  <c r="D62" i="62"/>
  <c r="D60" i="62"/>
  <c r="D59" i="62"/>
  <c r="D58" i="62"/>
  <c r="D57" i="62"/>
  <c r="D56" i="62"/>
  <c r="D55" i="62"/>
  <c r="D51" i="62"/>
  <c r="D49" i="62"/>
  <c r="D48" i="62"/>
  <c r="D47" i="62"/>
  <c r="D45" i="62"/>
  <c r="J52" i="62"/>
  <c r="D42" i="62"/>
  <c r="D39" i="62"/>
  <c r="D36" i="62"/>
  <c r="D34" i="62"/>
  <c r="D33" i="62"/>
  <c r="L31" i="62"/>
  <c r="J31" i="62"/>
  <c r="H31" i="62"/>
  <c r="I31" i="62"/>
  <c r="T30" i="62"/>
  <c r="D27" i="62"/>
  <c r="D26" i="62"/>
  <c r="J28" i="62"/>
  <c r="I28" i="62"/>
  <c r="D21" i="62"/>
  <c r="D20" i="62"/>
  <c r="D19" i="62"/>
  <c r="D18" i="62"/>
  <c r="D17" i="62"/>
  <c r="D16" i="62"/>
  <c r="D15" i="62"/>
  <c r="D14" i="62"/>
  <c r="D13" i="62"/>
  <c r="D12" i="62"/>
  <c r="D11" i="62"/>
  <c r="E9" i="62"/>
  <c r="D8" i="62"/>
  <c r="D6" i="62"/>
  <c r="T6" i="62" s="1"/>
  <c r="D109" i="62" l="1"/>
  <c r="T109" i="62" s="1"/>
  <c r="D89" i="62"/>
  <c r="D118" i="62"/>
  <c r="T118" i="62" s="1"/>
  <c r="D71" i="62"/>
  <c r="T71" i="62" s="1"/>
  <c r="D155" i="62"/>
  <c r="T155" i="62" s="1"/>
  <c r="D152" i="62"/>
  <c r="T152" i="62" s="1"/>
  <c r="D106" i="62"/>
  <c r="T106" i="62" s="1"/>
  <c r="D70" i="62"/>
  <c r="T70" i="62" s="1"/>
  <c r="T72" i="62"/>
  <c r="D110" i="62"/>
  <c r="T110" i="62" s="1"/>
  <c r="D117" i="62"/>
  <c r="T117" i="62" s="1"/>
  <c r="D153" i="62"/>
  <c r="T153" i="62" s="1"/>
  <c r="D74" i="62"/>
  <c r="T74" i="62" s="1"/>
  <c r="D73" i="62"/>
  <c r="T73" i="62" s="1"/>
  <c r="D91" i="62"/>
  <c r="T91" i="62" s="1"/>
  <c r="U157" i="62"/>
  <c r="U158" i="62" s="1"/>
  <c r="T58" i="62"/>
  <c r="T61" i="62"/>
  <c r="T112" i="62"/>
  <c r="T107" i="62"/>
  <c r="T105" i="62"/>
  <c r="T111" i="62"/>
  <c r="K86" i="62"/>
  <c r="T93" i="62"/>
  <c r="T135" i="62"/>
  <c r="T136" i="62"/>
  <c r="H9" i="62"/>
  <c r="O9" i="62"/>
  <c r="T54" i="62"/>
  <c r="T60" i="62"/>
  <c r="T126" i="62"/>
  <c r="F9" i="62"/>
  <c r="M9" i="62"/>
  <c r="T27" i="62"/>
  <c r="T69" i="62"/>
  <c r="T8" i="62"/>
  <c r="T41" i="62"/>
  <c r="T45" i="62"/>
  <c r="T56" i="62"/>
  <c r="T59" i="62"/>
  <c r="T66" i="62"/>
  <c r="T15" i="62"/>
  <c r="T17" i="62"/>
  <c r="T18" i="62"/>
  <c r="T19" i="62"/>
  <c r="T23" i="62"/>
  <c r="T34" i="62"/>
  <c r="T90" i="62"/>
  <c r="T99" i="62"/>
  <c r="T103" i="62"/>
  <c r="T150" i="62"/>
  <c r="T11" i="62"/>
  <c r="T14" i="62"/>
  <c r="T16" i="62"/>
  <c r="T20" i="62"/>
  <c r="T67" i="62"/>
  <c r="T83" i="62"/>
  <c r="T84" i="62"/>
  <c r="T85" i="62"/>
  <c r="T97" i="62"/>
  <c r="T96" i="62"/>
  <c r="T115" i="62"/>
  <c r="T138" i="62"/>
  <c r="K156" i="62"/>
  <c r="T149" i="62"/>
  <c r="T94" i="62"/>
  <c r="T116" i="62"/>
  <c r="T137" i="62"/>
  <c r="T148" i="62"/>
  <c r="T151" i="62"/>
  <c r="L9" i="62"/>
  <c r="P9" i="62"/>
  <c r="T12" i="62"/>
  <c r="T13" i="62"/>
  <c r="K28" i="62"/>
  <c r="K31" i="62"/>
  <c r="T68" i="62"/>
  <c r="T36" i="62"/>
  <c r="T42" i="62"/>
  <c r="T62" i="62"/>
  <c r="T89" i="62"/>
  <c r="T92" i="62"/>
  <c r="T95" i="62"/>
  <c r="T100" i="62"/>
  <c r="T101" i="62"/>
  <c r="T104" i="62"/>
  <c r="T114" i="62"/>
  <c r="T134" i="62"/>
  <c r="T139" i="62"/>
  <c r="T147" i="62"/>
  <c r="K132" i="62"/>
  <c r="D31" i="62"/>
  <c r="K37" i="62"/>
  <c r="J43" i="62"/>
  <c r="K52" i="62"/>
  <c r="T47" i="62"/>
  <c r="T49" i="62"/>
  <c r="T88" i="62"/>
  <c r="J9" i="62"/>
  <c r="T46" i="62"/>
  <c r="T48" i="62"/>
  <c r="T64" i="62"/>
  <c r="N9" i="62"/>
  <c r="K6" i="62"/>
  <c r="I9" i="62"/>
  <c r="T21" i="62"/>
  <c r="T26" i="62"/>
  <c r="T51" i="62"/>
  <c r="T57" i="62"/>
  <c r="T63" i="62"/>
  <c r="T65" i="62"/>
  <c r="J24" i="62"/>
  <c r="K129" i="62"/>
  <c r="T125" i="62"/>
  <c r="T98" i="62"/>
  <c r="L128" i="62"/>
  <c r="K145" i="62"/>
  <c r="D128" i="62" l="1"/>
  <c r="T128" i="62" s="1"/>
  <c r="J158" i="62"/>
  <c r="I158" i="62"/>
  <c r="D145" i="62"/>
  <c r="T55" i="62"/>
  <c r="D86" i="62"/>
  <c r="V158" i="62"/>
  <c r="T131" i="62"/>
  <c r="D132" i="62"/>
  <c r="D156" i="62"/>
  <c r="K24" i="62"/>
  <c r="D28" i="62"/>
  <c r="K43" i="62"/>
  <c r="D129" i="62"/>
  <c r="K9" i="62"/>
  <c r="D43" i="62"/>
  <c r="T39" i="62"/>
  <c r="D37" i="62"/>
  <c r="T33" i="62"/>
  <c r="D52" i="62"/>
  <c r="D24" i="62"/>
  <c r="K157" i="6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D144" authorId="0" shapeId="0" xr:uid="{07511B75-248D-4B91-97EB-028A93877019}">
      <text>
        <r>
          <rPr>
            <b/>
            <sz val="9"/>
            <color indexed="81"/>
            <rFont val="Tahoma"/>
            <charset val="1"/>
          </rPr>
          <t>Marynčáková Radmila:</t>
        </r>
        <r>
          <rPr>
            <sz val="9"/>
            <color indexed="81"/>
            <rFont val="Tahoma"/>
            <charset val="1"/>
          </rPr>
          <t xml:space="preserve">
39.913,47 tis. Kč</t>
        </r>
      </text>
    </comment>
    <comment ref="D145" authorId="0" shapeId="0" xr:uid="{818D0BE6-A779-409B-B79A-E651380E85E8}">
      <text>
        <r>
          <rPr>
            <b/>
            <sz val="9"/>
            <color indexed="81"/>
            <rFont val="Tahoma"/>
            <charset val="1"/>
          </rPr>
          <t>Marynčáková Radmila:</t>
        </r>
        <r>
          <rPr>
            <sz val="9"/>
            <color indexed="81"/>
            <rFont val="Tahoma"/>
            <charset val="1"/>
          </rPr>
          <t xml:space="preserve">
40.000 tis. Kč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T58" authorId="0" shapeId="0" xr:uid="{327545CD-8932-4089-A8BA-B61E0DEF7083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tabule asi špatně, r. 2021  dle DS 2.888,50 </t>
        </r>
      </text>
    </comment>
    <comment ref="T61" authorId="0" shapeId="0" xr:uid="{22A6862B-6B12-430E-AC89-2ECC1ED7A01C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zaokrouhlení rozpočtu</t>
        </r>
      </text>
    </comment>
    <comment ref="T66" authorId="0" shapeId="0" xr:uid="{74DA2B27-7260-40F0-A05C-BFC42C29263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zapkrouhlení rozpočtu</t>
        </r>
      </text>
    </comment>
    <comment ref="T89" authorId="0" shapeId="0" xr:uid="{E136F6D5-06F9-409C-9813-B6E1161AB995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tabule asi špatně, r. 2021  dle S 4.446,82 </t>
        </r>
      </text>
    </comment>
    <comment ref="D143" authorId="0" shapeId="0" xr:uid="{94EDF03F-5F23-4625-B546-82AF3408B6F9}">
      <text>
        <r>
          <rPr>
            <b/>
            <sz val="9"/>
            <color indexed="81"/>
            <rFont val="Tahoma"/>
            <charset val="1"/>
          </rPr>
          <t>Marynčáková Radmila:</t>
        </r>
        <r>
          <rPr>
            <sz val="9"/>
            <color indexed="81"/>
            <rFont val="Tahoma"/>
            <charset val="1"/>
          </rPr>
          <t xml:space="preserve">
39.913,47 tis. Kč</t>
        </r>
      </text>
    </comment>
    <comment ref="D144" authorId="0" shapeId="0" xr:uid="{04110C0E-6DE2-4B6D-B307-1445A18C818C}">
      <text>
        <r>
          <rPr>
            <b/>
            <sz val="9"/>
            <color indexed="81"/>
            <rFont val="Tahoma"/>
            <charset val="1"/>
          </rPr>
          <t>Marynčáková Radmila:</t>
        </r>
        <r>
          <rPr>
            <sz val="9"/>
            <color indexed="81"/>
            <rFont val="Tahoma"/>
            <charset val="1"/>
          </rPr>
          <t xml:space="preserve">
40.000 tis. Kč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Václavíková Radana</author>
    <author>Langrová Pavlína</author>
    <author>tc={E8F80B51-2183-400A-96AC-8804EB63974D}</author>
  </authors>
  <commentList>
    <comment ref="M6" authorId="0" shapeId="0" xr:uid="{AD7DC17E-9158-4F51-95A8-D4806405E21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prodloužení projektu</t>
        </r>
      </text>
    </comment>
    <comment ref="E7" authorId="0" shapeId="0" xr:uid="{128AD8C6-B2E9-4ECB-8F28-FFCFA64E7ED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OP ST</t>
        </r>
      </text>
    </comment>
    <comment ref="C11" authorId="0" shapeId="0" xr:uid="{125FBEB1-242B-4956-B03E-2DF9EFA0FC8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D19" authorId="0" shapeId="0" xr:uid="{890854E5-8C47-4CEA-8944-9BDB6DCE3EF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vratka městu</t>
        </r>
      </text>
    </comment>
    <comment ref="C25" authorId="1" shapeId="0" xr:uid="{3EA02671-6C04-41EB-AAB1-7CF0CAA5D372}">
      <text>
        <r>
          <rPr>
            <sz val="9"/>
            <color indexed="81"/>
            <rFont val="Tahoma"/>
            <family val="2"/>
            <charset val="238"/>
          </rPr>
          <t xml:space="preserve">(spojené projekty „Silnice III/4848 Frýdek–Místek průtah“ a „Silnice II/473 Frýdek–Místek průtah“) </t>
        </r>
      </text>
    </comment>
    <comment ref="N47" authorId="0" shapeId="0" xr:uid="{B168821D-EB5A-43B9-BF02-8E677E51146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navýšeny prostředky na přípravu projektů z důvodu neschválených OP </t>
        </r>
      </text>
    </comment>
    <comment ref="I49" authorId="0" shapeId="0" xr:uid="{15209D2A-F690-4A7D-8C37-632FC6289DE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I50" authorId="0" shapeId="0" xr:uid="{7ED73216-6364-4870-A852-816D27A3C6F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C69" authorId="0" shapeId="0" xr:uid="{0655ABC9-2655-4E38-8794-646D7F9B733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Y69" authorId="0" shapeId="0" xr:uid="{344E951F-967B-47EC-92F3-49525303636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podíl SR</t>
        </r>
      </text>
    </comment>
    <comment ref="D78" authorId="0" shapeId="0" xr:uid="{B1081137-9E41-4339-B433-CA8858480A4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ORG 5635</t>
        </r>
      </text>
    </comment>
    <comment ref="E78" authorId="0" shapeId="0" xr:uid="{C391214D-E3FD-4779-A082-39D964E7FE6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OP ST</t>
        </r>
      </text>
    </comment>
    <comment ref="L78" authorId="0" shapeId="0" xr:uid="{A614583D-0F19-4A86-9C94-DD9BEB2EDAE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správně 13.385,44 tis.Kč orj 7</t>
        </r>
      </text>
    </comment>
    <comment ref="M78" authorId="0" shapeId="0" xr:uid="{FB0DB623-855F-4580-8043-5DB6D16B7233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orj 7 RU 9.498,10 tis.Kč
</t>
        </r>
      </text>
    </comment>
    <comment ref="M80" authorId="0" shapeId="0" xr:uid="{629DB4AE-41BC-433C-849E-4C025CEEBBF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orj 17</t>
        </r>
      </text>
    </comment>
    <comment ref="Y85" authorId="0" shapeId="0" xr:uid="{4026CE6C-BC34-4F49-910C-5A564CCB525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0163/2020/EP/R státní rozpočet</t>
        </r>
      </text>
    </comment>
    <comment ref="AG89" authorId="0" shapeId="0" xr:uid="{B18F680C-93C2-47A7-9498-2D04FBEFD1C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vratka partneři
</t>
        </r>
      </text>
    </comment>
    <comment ref="C93" authorId="0" shapeId="0" xr:uid="{0A806DD0-ECEA-408D-BF71-560D6196142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Implementace střednědobého plánu rozvoje sociálních služeb s ohledem na efektivitu poskytování soc. služeb v MSK</t>
        </r>
      </text>
    </comment>
    <comment ref="M93" authorId="0" shapeId="0" xr:uid="{EFF79F9A-F6A9-4493-9BE5-EFFBF16FB7E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případná vratka</t>
        </r>
      </text>
    </comment>
    <comment ref="C97" authorId="0" shapeId="0" xr:uid="{EDBCE936-CB83-49A3-9211-2225190CA78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Podpora a rozvoj náhradní rodinné péče v MSK II</t>
        </r>
      </text>
    </comment>
    <comment ref="C101" authorId="0" shapeId="0" xr:uid="{5343F77B-0057-4076-9E05-491DDCC48D8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projektu: Podpora pečujících osob</t>
        </r>
      </text>
    </comment>
    <comment ref="C105" authorId="0" shapeId="0" xr:uid="{40194EF6-62AA-4012-A1D0-CCD2D8CDEA1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procesu transformace v MSK III</t>
        </r>
      </text>
    </comment>
    <comment ref="AG112" authorId="0" shapeId="0" xr:uid="{68075A3B-4102-4DEB-801A-30EA2E2141C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vratka partneři
</t>
        </r>
      </text>
    </comment>
    <comment ref="C118" authorId="0" shapeId="0" xr:uid="{BFAE61A7-AFC7-4DA1-86F1-424F18F4559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zkvalitnění a rozvoje služeb pro osoby se zdravotním postižením a osoby s duševním onemocněním II</t>
        </r>
      </text>
    </comment>
    <comment ref="C121" authorId="2" shapeId="0" xr:uid="{5303D044-63F5-4699-B4DD-2FDD4F311573}">
      <text>
        <r>
          <rPr>
            <b/>
            <sz val="9"/>
            <color indexed="81"/>
            <rFont val="Tahoma"/>
            <family val="2"/>
            <charset val="238"/>
          </rPr>
          <t>Langrová Pavlína:</t>
        </r>
        <r>
          <rPr>
            <sz val="9"/>
            <color indexed="81"/>
            <rFont val="Tahoma"/>
            <family val="2"/>
            <charset val="238"/>
          </rPr>
          <t xml:space="preserve">
původní název Rodinná a manželská poradna - Frýdek-Místek</t>
        </r>
      </text>
    </comment>
    <comment ref="J121" authorId="0" shapeId="0" xr:uid="{85CE5374-7CDE-4BBB-B833-F04125E7D93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J122" authorId="0" shapeId="0" xr:uid="{B3DD7669-35C6-4013-B1B9-46B15EEFAAF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převedeno na orj 7 - nákup bytu</t>
        </r>
      </text>
    </comment>
    <comment ref="N137" authorId="0" shapeId="0" xr:uid="{0FB4AC2B-5A06-4F9A-A2C2-5AA9A145A87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navýšeny prostředky na přípravu projektů z důvodu neschválených OP </t>
        </r>
      </text>
    </comment>
    <comment ref="C138" authorId="0" shapeId="0" xr:uid="{5F3A742A-C2EB-414D-8F46-9DE8A305AF0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odečteny nově připravované projekty</t>
        </r>
      </text>
    </comment>
    <comment ref="J143" authorId="0" shapeId="0" xr:uid="{CCABF2D6-5884-4930-9D6B-705B6C08A7D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I149" authorId="0" shapeId="0" xr:uid="{A39F3F88-E2CA-47DE-B034-9EB4FB7E757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I150" authorId="0" shapeId="0" xr:uid="{B345819F-786A-45CB-82D9-C054F3DC185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J151" authorId="0" shapeId="0" xr:uid="{E89FC5C7-C1AF-4BCE-8A13-ECBD58AD865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AG153" authorId="0" shapeId="0" xr:uid="{6ECC7539-25F6-4ED7-B33F-B85203EB9BC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vratky partneři</t>
        </r>
      </text>
    </comment>
    <comment ref="I159" authorId="0" shapeId="0" xr:uid="{85B67501-542F-4FEE-88A7-2E0908EF354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AG160" authorId="0" shapeId="0" xr:uid="{B2A4348F-E7D1-4191-99C1-0CC2329960A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vratky partneři
</t>
        </r>
      </text>
    </comment>
    <comment ref="C162" authorId="0" shapeId="0" xr:uid="{FD9158B6-56D2-4C0A-BAD2-90556CFB4B2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C179" authorId="1" shapeId="0" xr:uid="{54931406-F89F-4C2E-A984-988F1A8978A6}">
      <text>
        <r>
          <rPr>
            <sz val="9"/>
            <color indexed="81"/>
            <rFont val="Tahoma"/>
            <family val="2"/>
            <charset val="238"/>
          </rPr>
          <t xml:space="preserve">Zrušena výzva, ani se neplánuje nová, projekt příliš nákladný, těžko podporovatelný
</t>
        </r>
      </text>
    </comment>
    <comment ref="C180" authorId="1" shapeId="0" xr:uid="{D803FD46-CDEC-456E-8373-696E22DF441B}">
      <text>
        <r>
          <rPr>
            <sz val="9"/>
            <color indexed="81"/>
            <rFont val="Tahoma"/>
            <family val="2"/>
            <charset val="238"/>
          </rPr>
          <t xml:space="preserve">Není profi-kofi, zatím se vůbec neví, kolik ze škol se bude zateplovat
</t>
        </r>
      </text>
    </comment>
    <comment ref="C200" authorId="1" shapeId="0" xr:uid="{C505AB3B-443D-438A-9A49-E6F4E99A4FC4}">
      <text>
        <r>
          <rPr>
            <sz val="9"/>
            <color indexed="81"/>
            <rFont val="Tahoma"/>
            <family val="2"/>
            <charset val="238"/>
          </rPr>
          <t xml:space="preserve">Zrušena výzva, ani se neplánuje nová, projekt příliš nákladný, těžko podporovatelný
</t>
        </r>
      </text>
    </comment>
    <comment ref="C201" authorId="1" shapeId="0" xr:uid="{B2C35878-0800-42DC-AA34-A164BEE37AD4}">
      <text>
        <r>
          <rPr>
            <sz val="9"/>
            <color indexed="81"/>
            <rFont val="Tahoma"/>
            <family val="2"/>
            <charset val="238"/>
          </rPr>
          <t>Zrušena výzva, ZK 13.3.2019 - zrušeno, ZK č. 11/1233</t>
        </r>
      </text>
    </comment>
    <comment ref="N215" authorId="0" shapeId="0" xr:uid="{9E607B60-C5F4-40AE-A2DF-5E9A0B5C396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ZU pro PO</t>
        </r>
      </text>
    </comment>
    <comment ref="E221" authorId="0" shapeId="0" xr:uid="{3EFBEE7A-0544-4856-A0CC-05D7269BDA8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OP ST</t>
        </r>
      </text>
    </comment>
    <comment ref="N222" authorId="0" shapeId="0" xr:uid="{DA5A1A7E-6444-4026-B750-7D8C71BCA19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navýšeny prostředky na přípravu projektů z důvodu neschválených OP </t>
        </r>
      </text>
    </comment>
    <comment ref="J227" authorId="0" shapeId="0" xr:uid="{BB5BD1CE-4327-4C3B-BB92-BFABE27C4D3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meziroční přeúčtování</t>
        </r>
      </text>
    </comment>
    <comment ref="C236" authorId="1" shapeId="0" xr:uid="{2892AEB6-753E-4B0A-A717-BAEE432A9DEF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N237" authorId="0" shapeId="0" xr:uid="{A12CAC8F-3FCB-443D-8E8E-B9C68B7FAD0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navýšeny prostředky na přípravu projektů z důvodu neschválených OP </t>
        </r>
      </text>
    </comment>
    <comment ref="C240" authorId="0" shapeId="0" xr:uid="{4F3DD535-9A3C-464B-B5B7-F5D1CD35FC8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"Climate adaptation and clean air in Ostrava"
 </t>
        </r>
      </text>
    </comment>
    <comment ref="E242" authorId="0" shapeId="0" xr:uid="{037087D1-3537-4145-BD53-F89994E90ED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zařadíme pod nové PO 2021+</t>
        </r>
      </text>
    </comment>
    <comment ref="R242" authorId="0" shapeId="0" xr:uid="{255F2BE7-B5B8-4567-908A-903793B0E09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2026:  18.000
2027:  18.000
2028:  16.000
2029:  16.000
2030:  13.470</t>
        </r>
      </text>
    </comment>
    <comment ref="S242" authorId="0" shapeId="0" xr:uid="{57C984CB-F3E9-42EE-B349-FE8E9C12ED4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2027:  18.000
2028:  16.000
2029:  16.000
2030:  13.470</t>
        </r>
      </text>
    </comment>
    <comment ref="E243" authorId="0" shapeId="0" xr:uid="{E31C8901-A186-448C-A6C1-04FB7E8D5BC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zařadíme pod nové PO 2021+</t>
        </r>
      </text>
    </comment>
    <comment ref="R243" authorId="0" shapeId="0" xr:uid="{8BD249D5-E61E-4FAB-B80C-DC0B0A5E1A5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2026:    700
2027:  1.520
</t>
        </r>
      </text>
    </comment>
    <comment ref="S243" authorId="0" shapeId="0" xr:uid="{7F454668-0E7E-45A8-8837-A003DB00BEF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2026:    700
2027:  1.520
</t>
        </r>
      </text>
    </comment>
    <comment ref="I247" authorId="0" shapeId="0" xr:uid="{ED729C20-9AF0-405B-9BA6-E93454666C3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přeúčtování 723</t>
        </r>
      </text>
    </comment>
    <comment ref="L258" authorId="3" shapeId="0" xr:uid="{E8F80B51-2183-400A-96AC-8804EB63974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vyplaceno 5.509,22 tis.Kč - rozhodnuté PRK (rozdíl je dán použitím vlastních zdrojů ÚRR)
Odpověď:
    vráceno 31,51 tis.Kč</t>
      </text>
    </comment>
    <comment ref="E259" authorId="0" shapeId="0" xr:uid="{232BC14D-D8FA-449B-9DFC-67436FDBDF1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Národní program podpory cestovního ruchu v regionech</t>
        </r>
      </text>
    </comment>
    <comment ref="E260" authorId="0" shapeId="0" xr:uid="{1E438C6A-54F5-4DC6-ADCB-6409F5DF097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Národní program podpory cestovního ruchu v regionech</t>
        </r>
      </text>
    </comment>
    <comment ref="E261" authorId="0" shapeId="0" xr:uid="{A456435D-48C6-4D97-97D1-F81E2919AE6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MPO - SR</t>
        </r>
      </text>
    </comment>
    <comment ref="M261" authorId="0" shapeId="0" xr:uid="{5494EC35-C8DA-4A80-BF34-F08A3167CAF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převedeno na orj 11 - 3.000 tis. Kč</t>
        </r>
      </text>
    </comment>
    <comment ref="K262" authorId="0" shapeId="0" xr:uid="{E4AFFD54-722D-4FC6-B330-DC94D5DE7A0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FAMA účtováno na jiný org</t>
        </r>
      </text>
    </comment>
    <comment ref="L262" authorId="0" shapeId="0" xr:uid="{8C4721AA-D4EE-424A-A284-2B3EA27FB40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orj 7</t>
        </r>
      </text>
    </comment>
    <comment ref="M262" authorId="0" shapeId="0" xr:uid="{D5EE7AB9-6E1B-46E8-9BFB-C2B2773B952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ORJ 7</t>
        </r>
      </text>
    </comment>
    <comment ref="E264" authorId="0" shapeId="0" xr:uid="{BBE206A8-E162-461D-AD0E-9BFF82CE728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předloženo do IROP-REACT EU</t>
        </r>
      </text>
    </comment>
    <comment ref="M278" authorId="0" shapeId="0" xr:uid="{05DD7330-A1A8-4042-9FA9-2CC59B9EA79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orj 19 RU 7.143,38</t>
        </r>
      </text>
    </comment>
    <comment ref="C333" authorId="0" shapeId="0" xr:uid="{93DAA8C3-8295-401A-886A-BDB1EAE5C0B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Eliminace nadměrného šíření jmelí bílého na vybraných úsecích v Moravskoslezském kraji II</t>
        </r>
      </text>
    </comment>
    <comment ref="C339" authorId="0" shapeId="0" xr:uid="{3D6F7C28-92CE-428C-985D-4BE3268AE84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zrušeno ZK 2021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</authors>
  <commentList>
    <comment ref="F6" authorId="0" shapeId="0" xr:uid="{0EF33CB8-2B0F-4A58-AF3B-4CCFAC9DADE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54.481,86 tis.Kč + 2.000 tis.Kč nezpůsobilé, dotace 46.309,58 tis.Kč, změna rozhodnutí na 43.195,31</t>
        </r>
      </text>
    </comment>
    <comment ref="F7" authorId="0" shapeId="0" xr:uid="{5716CA8A-67BE-4FE6-8EE1-0E9AAC9C76A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14.980,46 tis.Kč (5_2016)
</t>
        </r>
      </text>
    </comment>
    <comment ref="F8" authorId="0" shapeId="0" xr:uid="{3EBE83D2-46CC-40C3-A5E3-89B5BA863C8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RoP 26.792,65 tis.kč, celkem 28.402,8 tis.Kč vč. 200 tis.Kč nezpůsobilých</t>
        </r>
      </text>
    </comment>
    <comment ref="F9" authorId="0" shapeId="0" xr:uid="{5277ED99-724C-4CF1-A4F4-371E0008926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6.404,39 tis.Kč, celkem 6.941,46 tis.Kč vč. 200 tis.nezpůsobilých</t>
        </r>
      </text>
    </comment>
    <comment ref="F10" authorId="0" shapeId="0" xr:uid="{B41D572C-EEE0-4943-A09C-3F5D796F3CE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9.857,45 tis. kč (5_2016)</t>
        </r>
      </text>
    </comment>
    <comment ref="F11" authorId="0" shapeId="0" xr:uid="{C2EF96BF-6439-48A4-8E07-1F9086E81A9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12.727,32 tis.Kč, celkové výdaje 13.597,18 tis.Kč vč. 200 tis.Kč nezpůsobilých</t>
        </r>
      </text>
    </comment>
    <comment ref="F12" authorId="0" shapeId="0" xr:uid="{A56A698F-444C-4249-AF37-4D9131C8F70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7.341,73 tis.Kč (5_2016)</t>
        </r>
      </text>
    </comment>
    <comment ref="F13" authorId="0" shapeId="0" xr:uid="{FDED228C-5DB0-4470-A317-B417EAF14B2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13.661,63 tis.Kč, celkové výdaje 14.580,66 tis.Kč vč. 200 tis.Kč nezpůsobilých</t>
        </r>
      </text>
    </comment>
    <comment ref="F15" authorId="0" shapeId="0" xr:uid="{8A257290-6FF4-4736-BA4A-8BAA2C1C8FA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21.452,23 tis.kč (5_2016)
</t>
        </r>
      </text>
    </comment>
    <comment ref="F16" authorId="0" shapeId="0" xr:uid="{2FCF1D40-11A4-49B9-933D-D9EC6F57A72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20.896,92 tis.Kč, celkové výdaje 22.196,56 tis.Kč vč. 200 tis. nezpůsobilých</t>
        </r>
      </text>
    </comment>
    <comment ref="F17" authorId="0" shapeId="0" xr:uid="{8ABA5C2C-EB13-4D4D-9F1B-3C12347B1EB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30.358,82 tis.Kč, celkem 32.256,65 tis.Kč vč. 200 nevzpůsobilých</t>
        </r>
      </text>
    </comment>
    <comment ref="F19" authorId="0" shapeId="0" xr:uid="{36371D02-611D-4179-95AE-449DE206A82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14.729,44 tis.Kč (5_2016)</t>
        </r>
      </text>
    </comment>
    <comment ref="F20" authorId="0" shapeId="0" xr:uid="{939B9D55-4391-4AB7-98A8-C85E89EF0703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11.482,43 tis.Kč, celkem 12.286,77 tis.Kč vč. 200 nezpůsobilých</t>
        </r>
      </text>
    </comment>
    <comment ref="F25" authorId="0" shapeId="0" xr:uid="{76DEC98E-6DBB-43F0-8B6D-6AAF4FAA540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7.668,34 tis.Kč, celkem 8.271,94 tis.Kč vč. 200 tis.Kč</t>
        </r>
      </text>
    </comment>
    <comment ref="F26" authorId="0" shapeId="0" xr:uid="{904C9BCE-3037-46AD-893D-A6CBE61CC5B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55.522,48 tis.Kč (5_2016)</t>
        </r>
      </text>
    </comment>
    <comment ref="F27" authorId="0" shapeId="0" xr:uid="{59B500B6-FA01-408F-BFE6-4402760318C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celkové výdaje 342.189,47 tis. Kč + 200 tis.Kč nezpůsobilé</t>
        </r>
      </text>
    </comment>
    <comment ref="F28" authorId="0" shapeId="0" xr:uid="{649432DB-26A7-43F6-B0FD-340819743EA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473.789,84 tis.Kč, celkem 499.038,02 tis.Kč vč. 311,88 tis.Kč nezpůsobilých</t>
        </r>
      </text>
    </comment>
    <comment ref="O28" authorId="0" shapeId="0" xr:uid="{C47D8A89-D295-4B42-B40E-3CA08D6FB073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dopočet (vratky)</t>
        </r>
      </text>
    </comment>
    <comment ref="F29" authorId="0" shapeId="0" xr:uid="{B46D2748-D4CF-485F-B412-27B01899BFB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6.626,12 tis.Kč (5_2016)</t>
        </r>
      </text>
    </comment>
    <comment ref="F30" authorId="0" shapeId="0" xr:uid="{8B561EDF-8406-4D82-BAEB-46CDC00D95A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22.389,96 tis.Kč, celkové výdaje 23.768,38 tis.Kč vč. 200 tis.Kč nezpůsobilých</t>
        </r>
      </text>
    </comment>
    <comment ref="F31" authorId="0" shapeId="0" xr:uid="{87D7AC55-CD52-4A3A-AF46-5B9AA5A6A2D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15.656,8 tis.Kč, celkové výdaje 16.680,84 tis.Kč vč. 200 tis.Kč nezpůsobilých</t>
        </r>
      </text>
    </comment>
    <comment ref="F34" authorId="0" shapeId="0" xr:uid="{4F42A50A-BE33-45E4-9D77-98DE35B0743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schválené žádosti o dotaci - 16.400 EUR (přepočteno kurzem pro rok 2022 24,86 Kč/EUR) </t>
        </r>
      </text>
    </comment>
    <comment ref="F35" authorId="0" shapeId="0" xr:uid="{03400214-8A1F-4203-B647-4709F64F2ED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25.846,82 tis.Kč + 500 tis.Kč nezpůsobilé</t>
        </r>
      </text>
    </comment>
    <comment ref="F37" authorId="0" shapeId="0" xr:uid="{FC416E72-2D2D-478E-A5E6-10055CFE7BA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36.755,9 tis. Kč + 500tis.Kč nezpůsobilé</t>
        </r>
      </text>
    </comment>
    <comment ref="F38" authorId="0" shapeId="0" xr:uid="{DDDC21FA-7CFA-4683-ADA5-685FE765712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960,25 tis.Kč + 100 tis. nezpůsobilé</t>
        </r>
      </text>
    </comment>
    <comment ref="F39" authorId="0" shapeId="0" xr:uid="{D9C3B250-319D-4016-A736-405549624FD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9.498,8 tis.Kč, celkem 10.198,73 vč. 200tis.Kč nezpůsobilých</t>
        </r>
      </text>
    </comment>
    <comment ref="F40" authorId="0" shapeId="0" xr:uid="{24B81887-2448-44D6-9A0A-A7CBEAA1D77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4.869,6 tis.Kč dle rozhodnutí + 200tis.Kč nezpůsobilé</t>
        </r>
      </text>
    </comment>
    <comment ref="F41" authorId="0" shapeId="0" xr:uid="{E839033F-0E92-4652-A92C-805DB43FB32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6.748.191,14
celkové výdaje 7.303,36 vč. nezpůsobilých 200tis.Kč</t>
        </r>
      </text>
    </comment>
    <comment ref="F42" authorId="0" shapeId="0" xr:uid="{DBC93E4D-4EA1-47AC-A44B-4B2F92C61F2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9.047,49 tis.Kč, celkem 9.723,67 tis.Kč vč. 200 tis.Kč nezpůsobilých</t>
        </r>
      </text>
    </comment>
    <comment ref="F43" authorId="0" shapeId="0" xr:uid="{DC88CB88-CCD8-40E6-A01B-F1E0D56B592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8.449,92 tis.Kč + 200 tis. Kč nezpůsobilé</t>
        </r>
      </text>
    </comment>
    <comment ref="F44" authorId="0" shapeId="0" xr:uid="{0BE156EF-326E-4811-AFBF-3DF505FBE60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2.331,32 tis.Kč, celkem 2.654,02 vč. 200 tis. Kč nezpůsobilých</t>
        </r>
      </text>
    </comment>
    <comment ref="F45" authorId="0" shapeId="0" xr:uid="{193AE0EF-90E9-479B-8244-37D433EF04F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6.300,01 tis.Kč, celkem 6.831,59 tis.Kč vč. 200 tis.Kč nezpůsobilých</t>
        </r>
      </text>
    </comment>
    <comment ref="F46" authorId="0" shapeId="0" xr:uid="{F30DBAE4-692F-47A0-ADD1-B5093B4225C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21.899,87 tis.č, 300 tis.Kč nezpůsobilých</t>
        </r>
      </text>
    </comment>
    <comment ref="F47" authorId="0" shapeId="0" xr:uid="{4D25D72B-D293-4C59-923C-D99E07FA086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20.714,19 tis.Kč, celkové výdaje 22.004,41 tis.Kč vč. 200 tis.Kč nezpůsobilých</t>
        </r>
      </text>
    </comment>
    <comment ref="F48" authorId="0" shapeId="0" xr:uid="{AEB82A78-314A-46E6-B8D1-52D903BD981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11.467,72 tis.Kč, celkem 12.271,28 tis.Kč vč. 200 tis. nezpůsobilých</t>
        </r>
      </text>
    </comment>
    <comment ref="F49" authorId="0" shapeId="0" xr:uid="{FA89B599-1D4C-48C5-83AE-E301DD7374C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2.745,1 tis. Kč, celk.výdaje 2.989,58 tis. kč vč. 100 tis.Kč nezpůsobilých</t>
        </r>
      </text>
    </comment>
    <comment ref="F50" authorId="0" shapeId="0" xr:uid="{243EE9A8-E237-4D92-B4EE-4D3B464DE8F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RoP dotace 186.523,5 tis.Kč, celkem 199.340,53 vč. 3.000 tis.Kč nezpůsobilých</t>
        </r>
      </text>
    </comment>
    <comment ref="F51" authorId="0" shapeId="0" xr:uid="{BC525036-2AF9-4895-A86C-0B1D65C4E12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RoD dotace 426.631,85 tis.Kč, celkem 454.086,16 tis.Kč vč. 5.000 tis.Kč nezpůsobilé</t>
        </r>
      </text>
    </comment>
    <comment ref="F52" authorId="0" shapeId="0" xr:uid="{7426EEFA-C603-49A2-AA0B-AB9F52163E2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104.167,42 tis. Kč, celkem 110.149,92 vč. 500 nezpůsobilýyh, NZV sníženy na 200 tis.</t>
        </r>
      </text>
    </comment>
    <comment ref="F54" authorId="0" shapeId="0" xr:uid="{8B968EE1-16CD-4955-96DA-BBF829F8A40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17.340,78 tis.Kč</t>
        </r>
      </text>
    </comment>
    <comment ref="F55" authorId="0" shapeId="0" xr:uid="{594EEBE3-D645-42AC-91F7-0904C838003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20.979.,93 tis.Kč + 200 tis.Kč nezpůsobilých</t>
        </r>
      </text>
    </comment>
    <comment ref="F56" authorId="0" shapeId="0" xr:uid="{044C123A-E6AC-4BC0-B375-B4236C3578C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23.324,78 tis.Kč + 200 tis.Kč nezpůsobilé
+ dotace na administrativu 439 tis.Kč</t>
        </r>
      </text>
    </comment>
    <comment ref="F57" authorId="0" shapeId="0" xr:uid="{2AF8D738-E01A-4D37-AAD2-E5FC0FA0F94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RoD 28.704,07 tis.Kč + 220 tis.Kč dotace na administraci</t>
        </r>
      </text>
    </comment>
    <comment ref="O57" authorId="0" shapeId="0" xr:uid="{B25D1DAA-63C8-40FE-B5B0-E6C28E02257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dopočet (vratky)</t>
        </r>
      </text>
    </comment>
    <comment ref="F59" authorId="0" shapeId="0" xr:uid="{336AA3C5-0682-4D5D-9936-799D27FD64C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rozhodnutí dotace  4.464,38 tis.Kč, celkem vč. 200tis.Kč nezpůsobilých 4.899,35 tis.Kč</t>
        </r>
      </text>
    </comment>
    <comment ref="F60" authorId="0" shapeId="0" xr:uid="{DBF47A48-BECE-4285-8900-CBCFDD3C052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dotace dle RoP 9.488,13 tis.Kč, celkové vč. 300 tis.Kč 10.287,50 tis.Kč</t>
        </r>
      </text>
    </comment>
    <comment ref="F63" authorId="0" shapeId="0" xr:uid="{2974964E-6E98-4F70-BF24-1F6F08F7F69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dle SoD dotace 17.680,54 tis. Kč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Staňková Petra</author>
    <author>Hellebrandová Ivana</author>
    <author>valova2304</author>
    <author>Veselá Jana</author>
  </authors>
  <commentList>
    <comment ref="H13" authorId="0" shapeId="0" xr:uid="{4E33741F-D2CB-4E71-8B86-77EA3F803C1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bylo vydáno změnové rozhodnutí na 8.722 tis. Kč</t>
        </r>
      </text>
    </comment>
    <comment ref="AG17" authorId="0" shapeId="0" xr:uid="{5E50936F-98A6-46B6-B56F-9F2F98E6A0F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poslano na po zalohově,vratili v roce 2019 zpet a znovu stanoven zavazak</t>
        </r>
      </text>
    </comment>
    <comment ref="AZ17" authorId="0" shapeId="0" xr:uid="{1B5A86E5-2427-41DE-B921-919FCF94E7B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návratná finanční výpomoc</t>
        </r>
      </text>
    </comment>
    <comment ref="H18" authorId="0" shapeId="0" xr:uid="{B6D32B65-41AE-4DE7-89D6-82BD07E70A6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KOFINPROFIN schválen pouze pro rok 2017
celkové náklady projektu 4.000 tis. kč</t>
        </r>
      </text>
    </comment>
    <comment ref="AI18" authorId="0" shapeId="0" xr:uid="{C1629DEF-C510-462E-BAD7-C312D81B9F2B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schválena NFV - ZK 22.12.2016 krytá vlastními prostředky kraje</t>
        </r>
      </text>
    </comment>
    <comment ref="M19" authorId="0" shapeId="0" xr:uid="{C570CFA5-8FAF-428D-91B0-8998A9EDE4E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zasláno na organizaci na předfinancování SR a EU podílu
</t>
        </r>
      </text>
    </comment>
    <comment ref="O19" authorId="0" shapeId="0" xr:uid="{9BC093C1-E6ED-48FE-B695-7B3DB3B3222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přes rozpočet MSK chodila pouze dotace ze SR (5%), 85% podíl EU byl zasílán od hl. partnera přímo na PO</t>
        </r>
      </text>
    </comment>
    <comment ref="H20" authorId="0" shapeId="0" xr:uid="{B67FDF0A-E081-44BA-824F-7B8E3C0C94E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schváleno pouze PROFIN, podíl žadatele si hradí PO sama</t>
        </r>
      </text>
    </comment>
    <comment ref="C22" authorId="1" shapeId="0" xr:uid="{BEA5CF53-C332-4E10-A802-FC8BFE37299D}">
      <text>
        <r>
          <rPr>
            <b/>
            <sz val="9"/>
            <color indexed="81"/>
            <rFont val="Tahoma"/>
            <family val="2"/>
            <charset val="238"/>
          </rPr>
          <t xml:space="preserve">Hellebrandová Ivana:
</t>
        </r>
        <r>
          <rPr>
            <sz val="9"/>
            <color indexed="81"/>
            <rFont val="Tahoma"/>
            <family val="2"/>
            <charset val="238"/>
          </rPr>
          <t>úz 92</t>
        </r>
      </text>
    </comment>
    <comment ref="C23" authorId="1" shapeId="0" xr:uid="{BC5235EA-4DCC-4975-9405-90FDD7A75782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C24" authorId="1" shapeId="0" xr:uid="{5C238A61-9980-4AF1-8E31-957C0FA62887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C25" authorId="1" shapeId="0" xr:uid="{D1F2FDA0-D225-4EBF-A0FE-9FB288FC96BE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C26" authorId="1" shapeId="0" xr:uid="{0BDDAD09-9352-4C7D-9E3B-840159F260E8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C27" authorId="1" shapeId="0" xr:uid="{CF7DAB30-B2F5-486B-981B-237CDB225572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C28" authorId="1" shapeId="0" xr:uid="{F0622FA5-4467-46AF-A298-C0F4567D589C}">
      <text>
        <r>
          <rPr>
            <b/>
            <sz val="9"/>
            <color indexed="81"/>
            <rFont val="Tahoma"/>
            <family val="2"/>
            <charset val="238"/>
          </rPr>
          <t>Hellebrandová Ivana:</t>
        </r>
        <r>
          <rPr>
            <sz val="9"/>
            <color indexed="81"/>
            <rFont val="Tahoma"/>
            <family val="2"/>
            <charset val="238"/>
          </rPr>
          <t xml:space="preserve">
úz 92</t>
        </r>
      </text>
    </comment>
    <comment ref="AJ31" authorId="0" shapeId="0" xr:uid="{99CB2827-8690-4936-8F80-854EDCD9360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schválena NFV v ZK 16.3.2017 22.185
</t>
        </r>
      </text>
    </comment>
    <comment ref="AO31" authorId="0" shapeId="0" xr:uid="{EA5716DA-2380-4EB7-A7DA-6FA933C91EF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nezpůsobilé 7.500 tis. Kč</t>
        </r>
      </text>
    </comment>
    <comment ref="AR31" authorId="0" shapeId="0" xr:uid="{37DE82F7-85CC-41D6-B2A2-F679719F60B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nečekáme čerpání návratky v UR! Bude až v roce 2019???</t>
        </r>
      </text>
    </comment>
    <comment ref="AJ32" authorId="0" shapeId="0" xr:uid="{2C868014-6C3E-407F-9C0D-27BFB1C2C9F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nfv nezapočítávám do výdajů projektu
</t>
        </r>
      </text>
    </comment>
    <comment ref="AR32" authorId="0" shapeId="0" xr:uid="{EFF91318-985F-4D22-BCAC-6BF94555756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nfv
</t>
        </r>
      </text>
    </comment>
    <comment ref="AU32" authorId="0" shapeId="0" xr:uid="{960351E0-2EE5-426F-A68E-E07B10E0EE5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výše dotace, kterou v roce 2018 čekáme a budeme přeposílat na PO;pozor! PO část eu podílu hradí ze svého!!!!!!!!!!!!!!
</t>
        </r>
      </text>
    </comment>
    <comment ref="AG33" authorId="2" shapeId="0" xr:uid="{80CA85FA-5DF9-4D2A-8119-91188C7622CE}">
      <text>
        <r>
          <rPr>
            <b/>
            <sz val="9"/>
            <color indexed="81"/>
            <rFont val="Tahoma"/>
            <family val="2"/>
            <charset val="238"/>
          </rPr>
          <t>valova2304:</t>
        </r>
        <r>
          <rPr>
            <sz val="9"/>
            <color indexed="81"/>
            <rFont val="Tahoma"/>
            <family val="2"/>
            <charset val="238"/>
          </rPr>
          <t xml:space="preserve">
nemají schváleno v rozpočtu na rok 2017, je ale předpoklad, že budou požadovat - POŽADUJÍ DO ROKU 2018 JEN PODÍL MSK</t>
        </r>
      </text>
    </comment>
    <comment ref="AR36" authorId="0" shapeId="0" xr:uid="{61BED27C-5CC0-4B51-84B0-92799FC37593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nfv
</t>
        </r>
      </text>
    </comment>
    <comment ref="AU36" authorId="3" shapeId="0" xr:uid="{9AAB1910-F34D-4FF1-9623-B172623BBC56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očekávaná výše dotace
</t>
        </r>
      </text>
    </comment>
    <comment ref="EB42" authorId="3" shapeId="0" xr:uid="{E1A58D7F-EAA1-4FD3-B99E-78989A18C94C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3/175 z 17.3.2021</t>
        </r>
      </text>
    </comment>
    <comment ref="BS43" authorId="3" shapeId="0" xr:uid="{166DFD26-FC65-4EC8-A383-A8F6A2462987}">
      <text>
        <r>
          <rPr>
            <b/>
            <sz val="9"/>
            <color indexed="81"/>
            <rFont val="Tahoma"/>
            <charset val="1"/>
          </rPr>
          <t>Veselá Jana:částka je navýšena o</t>
        </r>
        <r>
          <rPr>
            <sz val="9"/>
            <color indexed="81"/>
            <rFont val="Tahoma"/>
            <charset val="1"/>
          </rPr>
          <t xml:space="preserve"> předfin. PO 137,46 tis. kč na tuto částku přišla dotace
</t>
        </r>
      </text>
    </comment>
    <comment ref="BS46" authorId="3" shapeId="0" xr:uid="{CD6977DB-E4FD-404A-B133-04E31391ABA6}">
      <text>
        <r>
          <rPr>
            <b/>
            <sz val="9"/>
            <color indexed="81"/>
            <rFont val="Tahoma"/>
            <charset val="1"/>
          </rPr>
          <t>Veselá Jana:</t>
        </r>
        <r>
          <rPr>
            <sz val="9"/>
            <color indexed="81"/>
            <rFont val="Tahoma"/>
            <charset val="1"/>
          </rPr>
          <t xml:space="preserve">
před. Ze stany PO ve výši 134,92 tis. Kč</t>
        </r>
      </text>
    </comment>
    <comment ref="BM47" authorId="3" shapeId="0" xr:uid="{352609EE-7194-44F0-A456-DCC76BA1F797}">
      <text>
        <r>
          <rPr>
            <b/>
            <sz val="9"/>
            <color indexed="81"/>
            <rFont val="Tahoma"/>
            <charset val="1"/>
          </rPr>
          <t>Veselá Jana:
UZ 252</t>
        </r>
      </text>
    </comment>
    <comment ref="EB47" authorId="3" shapeId="0" xr:uid="{C36FDD66-3B6A-4523-9B18-DB789E624DC1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15/1834 z 5.3.2020</t>
        </r>
      </text>
    </comment>
    <comment ref="H48" authorId="3" shapeId="0" xr:uid="{786D2B20-DA38-4B55-AFF5-E9184A5B697F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3/182 z 17.3.2021</t>
        </r>
      </text>
    </comment>
    <comment ref="EB48" authorId="3" shapeId="0" xr:uid="{57F3CD43-761B-4D77-ACA6-0E9580BF0E95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3/182 z 17.3.2021
</t>
        </r>
      </text>
    </comment>
    <comment ref="H49" authorId="3" shapeId="0" xr:uid="{B0BE36A8-0932-4C1E-99EB-64BCE0E64A93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3/182 z 17.3.2021</t>
        </r>
      </text>
    </comment>
    <comment ref="EB49" authorId="3" shapeId="0" xr:uid="{BFDF90BB-CFC2-4D40-80AD-1208EC6C191D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3/182 z 17.3.2021
</t>
        </r>
      </text>
    </comment>
    <comment ref="H50" authorId="3" shapeId="0" xr:uid="{F04E9A11-4843-42BB-8129-F80C98F4D8F1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3/183 z 17.3.2021</t>
        </r>
      </text>
    </comment>
    <comment ref="H51" authorId="3" shapeId="0" xr:uid="{5EAD6A7F-4A97-405E-B6FD-348C8C327672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3/183 z 17.3.2021</t>
        </r>
      </text>
    </comment>
    <comment ref="H52" authorId="3" shapeId="0" xr:uid="{A84D1A1D-1787-476A-8B42-A7E58FC9E462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3/183 z 17.3.2021</t>
        </r>
      </text>
    </comment>
    <comment ref="H53" authorId="3" shapeId="0" xr:uid="{AE46B498-D955-4849-850E-42118545DFFE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17. 9. 2021</t>
        </r>
      </text>
    </comment>
    <comment ref="EB53" authorId="3" shapeId="0" xr:uid="{20DC4E73-F4FD-4C27-B0B2-6163F25A0460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17.9.2021</t>
        </r>
      </text>
    </comment>
    <comment ref="H54" authorId="3" shapeId="0" xr:uid="{24C217C6-884C-4203-9BA8-F1EE1CE18E3A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17.9.2021</t>
        </r>
      </text>
    </comment>
    <comment ref="EB54" authorId="3" shapeId="0" xr:uid="{A10492CC-0AE5-4756-A3F1-27BE196A5F51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ZK 17.9.2021</t>
        </r>
      </text>
    </comment>
    <comment ref="CA55" authorId="3" shapeId="0" xr:uid="{70D0E20D-65EC-4087-8991-974EADD8C93B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tady přijde 27.931,47, ale nedali jsme ji NFV</t>
        </r>
      </text>
    </comment>
    <comment ref="CA56" authorId="3" shapeId="0" xr:uid="{7B2120A2-2C48-4D19-9B15-A06627F3532A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tady přijde 28.000 ale není schválena a nedali jsme jim NFV</t>
        </r>
      </text>
    </comment>
    <comment ref="AU59" authorId="0" shapeId="0" xr:uid="{50BFB0F8-158A-4265-BA1D-105B3E4918B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14.8.2018 - bude změna rozpisu rozpočtu; někteří odstoupili či se vyplatilo méně na základě závěrečného vyúčtování; bude z ORGů obcí staženo 80 tis. Kč, které nevyplatíme - v roce 2019 snížit očekávaný příjem
</t>
        </r>
      </text>
    </comment>
    <comment ref="AS61" authorId="0" shapeId="0" xr:uid="{35B7AAAF-2197-4CFE-866C-F73A45F28D7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neuznané výdaje ve výši 18 tis. Kč - přeúčtovat přes 723</t>
        </r>
      </text>
    </comment>
    <comment ref="BA61" authorId="0" shapeId="0" xr:uid="{D78EC906-5F01-4422-96F6-9BE77B203AD3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neuznané výdaje ve výši 104 tis. Kč - přeúčtovat přes 723</t>
        </r>
      </text>
    </comment>
    <comment ref="J62" authorId="0" shapeId="0" xr:uid="{3BAA4DB0-E750-42CB-9B39-81F0462CCBC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podíl kraje má být 78.000 tis. Kč
+ 2.235 tis. Kč (úroky)
+1.319 tis. Kč (individuálky)</t>
        </r>
      </text>
    </comment>
    <comment ref="BJ64" authorId="0" shapeId="0" xr:uid="{F8646BF7-0ADA-4616-8FD4-8D3B6EB0AE8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vratka dotace od žadatele, která byla v roce 2021 zapojena do rozpočtu výdajů</t>
        </r>
      </text>
    </comment>
    <comment ref="N65" authorId="0" shapeId="0" xr:uid="{89273925-3056-44EF-9FB2-6D4864C6397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alokace na kotlíky celkem!
</t>
        </r>
      </text>
    </comment>
    <comment ref="J71" authorId="3" shapeId="0" xr:uid="{1092072A-F55A-41A2-8BE6-8E837BE8D9AB}">
      <text>
        <r>
          <rPr>
            <b/>
            <sz val="9"/>
            <color indexed="81"/>
            <rFont val="Tahoma"/>
            <charset val="1"/>
          </rPr>
          <t>Veselá Jana:</t>
        </r>
        <r>
          <rPr>
            <sz val="9"/>
            <color indexed="81"/>
            <rFont val="Tahoma"/>
            <charset val="1"/>
          </rPr>
          <t xml:space="preserve">
odvod stanoven č. 35/2435 ze dne 14.2.2022</t>
        </r>
      </text>
    </comment>
    <comment ref="O72" authorId="3" shapeId="0" xr:uid="{E33899EA-F774-4A9A-9B6F-7C74A7424639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prostředky PO 4.733,64 tis. Kč</t>
        </r>
      </text>
    </comment>
    <comment ref="J75" authorId="3" shapeId="0" xr:uid="{1FC8084B-4DE1-4FCF-9C25-8031AC57ACF2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odvod stanoven usn. Č. 32/2232 ze dne 13.12.2021</t>
        </r>
      </text>
    </comment>
    <comment ref="O78" authorId="3" shapeId="0" xr:uid="{411B8C78-A215-4902-AFA0-B0DC40A9D733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 toho vl. Zdroje 874,65 tis. Kč
</t>
        </r>
      </text>
    </comment>
    <comment ref="CI78" authorId="3" shapeId="0" xr:uid="{A3F93B94-418F-4CC3-82EA-1CC9C573C7E6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 toh vl. Zdroje 874,65 tis. kč
</t>
        </r>
      </text>
    </comment>
    <comment ref="O79" authorId="3" shapeId="0" xr:uid="{5CF22999-0CB7-40AD-962D-44FE9C7C00E7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 toho vl. Zdroje 871,2 tis. Kč
</t>
        </r>
      </text>
    </comment>
    <comment ref="CI79" authorId="3" shapeId="0" xr:uid="{F7B4CD60-14B3-455D-848A-8C5BC4C4135A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z toho vl. Zdr. 871,2 tis. Kč</t>
        </r>
      </text>
    </comment>
    <comment ref="H96" authorId="3" shapeId="0" xr:uid="{6713AB46-7CEC-4DC3-89B8-3AA423CF2826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kofin a profin. Č. 3/232 ze dne 17.3.2021</t>
        </r>
      </text>
    </comment>
    <comment ref="H97" authorId="3" shapeId="0" xr:uid="{41BF0D80-B466-4DA3-9D3A-6464DED3CBD3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kofin a profin. Č. 3/232 ze dne 17.3.2021</t>
        </r>
      </text>
    </comment>
    <comment ref="H98" authorId="3" shapeId="0" xr:uid="{E1DFE313-B8C2-4E38-A682-B066977D87F3}">
      <text>
        <r>
          <rPr>
            <b/>
            <sz val="9"/>
            <color indexed="81"/>
            <rFont val="Tahoma"/>
            <family val="2"/>
            <charset val="238"/>
          </rPr>
          <t>Veselá Jana:</t>
        </r>
        <r>
          <rPr>
            <sz val="9"/>
            <color indexed="81"/>
            <rFont val="Tahoma"/>
            <family val="2"/>
            <charset val="238"/>
          </rPr>
          <t xml:space="preserve">
kofin a profin. Č. 3/232 ze dne 17.3.2021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stankovav</author>
    <author>Stanková Vladimíra</author>
  </authors>
  <commentList>
    <comment ref="B140" authorId="0" shapeId="0" xr:uid="{979C8C9B-20B1-46CD-98DB-B9C3D0436CCD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vytvořeno pro modul MAJ
</t>
        </r>
      </text>
    </comment>
    <comment ref="B252" authorId="0" shapeId="0" xr:uid="{7F168935-CFB3-43D0-BB21-815EDDEBC67D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Průzkumy veřejného mínění, expertní analýzy, studie
</t>
        </r>
      </text>
    </comment>
    <comment ref="B300" authorId="0" shapeId="0" xr:uid="{BB894CCA-6A9B-424B-8B70-5BAD5E8153C7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užití geodat Zabaged …..rok 2005
</t>
        </r>
      </text>
    </comment>
    <comment ref="C400" authorId="0" shapeId="0" xr:uid="{0EBAAD03-1C24-466E-849B-00E8010E2D87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dříve kultura
</t>
        </r>
      </text>
    </comment>
    <comment ref="I400" authorId="0" shapeId="0" xr:uid="{65CE3A17-DBE7-4EEF-8980-82FEA04BCBB3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dříve kultura
</t>
        </r>
      </text>
    </comment>
    <comment ref="C413" authorId="0" shapeId="0" xr:uid="{E6170014-ED27-43D2-A4F0-C8DDCDF1B757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Regionální rozvojový fond</t>
        </r>
      </text>
    </comment>
    <comment ref="I413" authorId="0" shapeId="0" xr:uid="{01C037C9-5A58-4619-A1A3-B956D2524E52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Regionální rozvojový fond</t>
        </r>
      </text>
    </comment>
    <comment ref="C438" authorId="0" shapeId="0" xr:uid="{B580315E-79DE-4CD2-949F-D2F7417209C0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12 - ÚZ 98278, 98297</t>
        </r>
      </text>
    </comment>
    <comment ref="I438" authorId="0" shapeId="0" xr:uid="{D8636B98-85E8-4979-8F56-DD04B6634676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12 - ÚZ 98278, 98297</t>
        </r>
      </text>
    </comment>
    <comment ref="C490" authorId="1" shapeId="0" xr:uid="{F0D545B6-3697-4301-A81D-DDD608D71394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1252, které byly původně v odvětví životního prostředí budou v roce 2018 v odvětví regionálního rozvoje </t>
        </r>
      </text>
    </comment>
    <comment ref="I490" authorId="1" shapeId="0" xr:uid="{590BB84E-615F-4DF9-B98B-5A3F9A99FDD6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1252, které byly původně v odvětví životního prostředí budou v roce 2018 v odvětví regionálního rozvoje </t>
        </r>
      </text>
    </comment>
    <comment ref="B493" authorId="0" shapeId="0" xr:uid="{1B51336C-D121-4BE1-B680-406DF7DD5BAB}">
      <text>
        <r>
          <rPr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K bodu 2) návrhu usnesení:
Odbor životního prostředí a zemědělství v současné době připravuje veřejnou zakázku, jejímž cílem je vyhlášení, realizace a organizační zajištění soutěže s názvem „Ekologicky zodpovědný kraj 2011“. Tato nově vytvořená soutěž v sobě zahrnuje tři stávající soutěže vyhlašované Moravskoslezským krajem, a to Ekologickou školu v Moravskoslezském kraji ve školním roce 2010/2011, Podnikatele roku 2011 z hlediska vztahu k životnímu prostředí v Moravskoslezském kraji a Environmentálně nejpříznivější provoz úřadu/příspěvkové organizace kraje v Moravskoslezském kraji. 
Důvodem pro sloučení těchto tří soutěží do jedné soutěže je zvýšení jejich prestiže (zvýšení publicity, povědomí o soutěžích) a také díky významnější mediální kampani i zvýšení pozitivního image Moravskoslezského kraje v této oblasti.
Finanční prostředky na realizaci této zakázky jsou alokovány v rozpočtu kraje pro rok 2011 v odvětví životního prostředí, konkrétně na akcích rozpočtu "Podnikatel roku z hlediska vztahu k ŽP" a Soutěž "Ekologický úřad MSK". Za účelem správného zatřídění těchto plánovaných výdajů a jejich přehledného sledování je zapotřebí provést rozpočtové opatření, kterým dojde k přesunu finančních prostředků ve výši 440,00 tis. Kč ze stávajících výše uvedených akcí rozpočtu na nově vzniklou </t>
        </r>
        <r>
          <rPr>
            <b/>
            <sz val="9"/>
            <color indexed="81"/>
            <rFont val="Tahoma"/>
            <family val="2"/>
            <charset val="238"/>
          </rPr>
          <t>akci rozpočtu s názvem „Ekologicky zodpovědný kraj 2011“</t>
        </r>
        <r>
          <rPr>
            <b/>
            <sz val="9"/>
            <color indexed="81"/>
            <rFont val="Tahoma"/>
            <family val="2"/>
            <charset val="238"/>
          </rPr>
          <t>. Tímto rozpočtovým opatřením nedojde k navýšení příjmové ani výdajové strany rozpočtu Moravskoslezského kraje, ale pouze k vnitřním přesunům.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94" authorId="0" shapeId="0" xr:uid="{EBDC44A5-66BB-4610-95C6-922B37B39337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(sloučen v r.2011 s akcí  0001255)
</t>
        </r>
      </text>
    </comment>
    <comment ref="D532" authorId="0" shapeId="0" xr:uid="{DF308E75-5D4C-4D64-AF41-BAA4DDEEAA29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dříve 11
</t>
        </r>
      </text>
    </comment>
    <comment ref="C610" authorId="0" shapeId="0" xr:uid="{047EAB59-56D4-428A-BDDD-B0CBB54CF90E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Fond životního prostředí</t>
        </r>
      </text>
    </comment>
    <comment ref="I610" authorId="0" shapeId="0" xr:uid="{B2EF5BE0-9CB3-4091-9AE0-3C68FC919A8C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Fond životního prostředí</t>
        </r>
      </text>
    </comment>
    <comment ref="C612" authorId="1" shapeId="0" xr:uid="{63EF7A2F-5FD7-473C-A65D-34F93BC6704C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akce 1758, která byla původně v odvětví životního prostředí bude
 v roce 2018 v odvětví regionálního rozvoje </t>
        </r>
      </text>
    </comment>
    <comment ref="I612" authorId="1" shapeId="0" xr:uid="{3E689EC7-1AD4-40BA-8FCE-2D8400BD789B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akce 1758, která byla původně v odvětví životního prostředí bude
 v roce 2018 v odvětví regionálního rozvoje </t>
        </r>
      </text>
    </comment>
    <comment ref="C617" authorId="1" shapeId="0" xr:uid="{52AA34D2-4AE6-4BBE-A7BC-3B8B33D15426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akce 1763, která byla původně v odvětví školství,  bude
 v roce 2018 v odvětví životního prostředí
</t>
        </r>
      </text>
    </comment>
    <comment ref="I617" authorId="1" shapeId="0" xr:uid="{0E137E27-F3F3-4F7B-B9F7-2E2430DA0B0F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akce 1763, která byla původně v odvětví školství,  bude
 v roce 2018 v odvětví životního prostředí
</t>
        </r>
      </text>
    </comment>
    <comment ref="C667" authorId="0" shapeId="0" xr:uid="{9B8C4958-BA6B-41A6-8972-CBBD75078E70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2 a 6, ÚZ 98074, 98008</t>
        </r>
      </text>
    </comment>
    <comment ref="I667" authorId="0" shapeId="0" xr:uid="{DD7A1231-EBFB-44F5-9923-799D9C752488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2 a 6, ÚZ 98074, 98008</t>
        </r>
      </text>
    </comment>
    <comment ref="C668" authorId="0" shapeId="0" xr:uid="{411EA6B1-C597-4659-85C4-27525DAB3CF6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9 - ÚZ 98335
</t>
        </r>
      </text>
    </comment>
    <comment ref="I668" authorId="0" shapeId="0" xr:uid="{A9FC5733-4635-4A45-B7B1-37463165E25B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9 - ÚZ 98335
</t>
        </r>
      </text>
    </comment>
    <comment ref="C669" authorId="0" shapeId="0" xr:uid="{4E1C3C85-1B96-476C-BDF5-A10E24E8FFA4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12 - ÚZ 98278, 98297</t>
        </r>
      </text>
    </comment>
    <comment ref="I669" authorId="0" shapeId="0" xr:uid="{48B36F01-CA49-4B39-B98F-909BA9E2339A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ORJ 12 - ÚZ 98278, 98297</t>
        </r>
      </text>
    </comment>
    <comment ref="B707" authorId="1" shapeId="0" xr:uid="{1FC11044-6234-4B36-AC99-002B423A1B6E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II. Programovací období 2007-2013
</t>
        </r>
      </text>
    </comment>
    <comment ref="B897" authorId="0" shapeId="0" xr:uid="{EC3D9C65-45CA-4EA3-813B-149C97A54511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Zpracování projektové dokumentace v rámci přípravy projektu "Rekonstrukce objektu v Českém Těšíně na chráněné bydlení" - ORJ 15
</t>
        </r>
      </text>
    </comment>
    <comment ref="B1042" authorId="0" shapeId="0" xr:uid="{C6081064-840B-435E-B803-372719E2542E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(z toho vyčleněna akce 2986)
</t>
        </r>
      </text>
    </comment>
    <comment ref="B1099" authorId="0" shapeId="0" xr:uid="{47A34618-7CD9-4F49-8253-D1C43C9DF7C7}">
      <text>
        <r>
          <rPr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Sportovní výměny mládeže z Moravskoslezského kraje a departementu Morbihan
</t>
        </r>
      </text>
    </comment>
    <comment ref="B1439" authorId="1" shapeId="0" xr:uid="{DCADFD20-7B92-4ABC-A02A-4B415C24B808}">
      <text>
        <r>
          <rPr>
            <b/>
            <sz val="9"/>
            <color indexed="81"/>
            <rFont val="Tahoma"/>
            <family val="2"/>
            <charset val="238"/>
          </rPr>
          <t>Stanková Vladimíra:</t>
        </r>
        <r>
          <rPr>
            <sz val="9"/>
            <color indexed="81"/>
            <rFont val="Tahoma"/>
            <family val="2"/>
            <charset val="238"/>
          </rPr>
          <t xml:space="preserve">
V roce 2016 - přesunout v GČ do progr.období 2014-2020</t>
        </r>
      </text>
    </comment>
    <comment ref="B2064" authorId="0" shapeId="0" xr:uid="{83D24DDF-6611-4D49-B2F3-93B8806EC402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(vyňato z akce 0002585 - Silnice 2008 - 3.část)
</t>
        </r>
      </text>
    </comment>
    <comment ref="L2064" authorId="0" shapeId="0" xr:uid="{AFF6C8BF-AF57-4CAF-A446-C2366DC533FD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projekt</t>
        </r>
        <r>
          <rPr>
            <sz val="9"/>
            <color indexed="81"/>
            <rFont val="Tahoma"/>
            <family val="2"/>
            <charset val="238"/>
          </rPr>
          <t xml:space="preserve">  </t>
        </r>
        <r>
          <rPr>
            <b/>
            <sz val="9"/>
            <color indexed="81"/>
            <rFont val="Tahoma"/>
            <family val="2"/>
            <charset val="238"/>
          </rPr>
          <t xml:space="preserve">Silnice 2008 - 3.část </t>
        </r>
      </text>
    </comment>
    <comment ref="B2075" authorId="0" shapeId="0" xr:uid="{A8047839-9AB6-4FA7-8DEE-60D8840FA0E3}">
      <text>
        <r>
          <rPr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Naděje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b/>
            <sz val="9"/>
            <color indexed="81"/>
            <rFont val="Tahoma"/>
            <family val="2"/>
            <charset val="238"/>
          </rPr>
          <t xml:space="preserve">sloučena s  Harmonií) dříve ORG 5503
</t>
        </r>
      </text>
    </comment>
    <comment ref="B2317" authorId="0" shapeId="0" xr:uid="{C9911DF6-4483-4717-8D38-F2DA1FFF08B3}">
      <text>
        <r>
          <rPr>
            <b/>
            <sz val="9"/>
            <color indexed="81"/>
            <rFont val="Tahoma"/>
            <family val="2"/>
            <charset val="238"/>
          </rPr>
          <t>stankovav: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Původně: </t>
        </r>
        <r>
          <rPr>
            <sz val="9"/>
            <color indexed="81"/>
            <rFont val="Tahoma"/>
            <family val="2"/>
            <charset val="238"/>
          </rPr>
          <t xml:space="preserve">Výměna oken a zateplení budovy gymnázia (Gymnázium, Frenštát pod Radhoštěm, příspěvková organizace) RK 22.6.2011
</t>
        </r>
      </text>
    </comment>
  </commentList>
</comments>
</file>

<file path=xl/sharedStrings.xml><?xml version="1.0" encoding="utf-8"?>
<sst xmlns="http://schemas.openxmlformats.org/spreadsheetml/2006/main" count="24795" uniqueCount="4324">
  <si>
    <t>ORJ</t>
  </si>
  <si>
    <t>Operační program</t>
  </si>
  <si>
    <t>Očekávaná výše dotace v %</t>
  </si>
  <si>
    <t>Interreg Europe</t>
  </si>
  <si>
    <t>Rozvoj architektury ICT Moravskoslezského kraje</t>
  </si>
  <si>
    <t>IROP</t>
  </si>
  <si>
    <t>Realizace bezpečnostních opatření podle zákona o kybernetické bezpečnosti</t>
  </si>
  <si>
    <t>Jednotný personální a mzdový systém pro Moravskoslezský kraj</t>
  </si>
  <si>
    <t>Jednotný ekonomický informační systém Moravskoslezského kraje</t>
  </si>
  <si>
    <t>OPZ</t>
  </si>
  <si>
    <t>Vzdělávání a rozvoj kompetencí zaměstnanců KÚ MSK</t>
  </si>
  <si>
    <t>Příměstské tábory pro děti zaměstnanců KÚ MSK</t>
  </si>
  <si>
    <t>Genderově korektní Moravskoslezský kraj</t>
  </si>
  <si>
    <t>Rozvoj ICT a služeb v prostředí IZS</t>
  </si>
  <si>
    <t>Zvyšování akceschopnosti vyhledávacích
a záchranných modulů USAR a WASAR</t>
  </si>
  <si>
    <t>Vybudování komunikační platformy krizového řízení</t>
  </si>
  <si>
    <t>Každá história si zaslúži svoj priestor</t>
  </si>
  <si>
    <t>Interreg SR-ČR</t>
  </si>
  <si>
    <t>Jednotný evidenční systém sbírek a publikační portál</t>
  </si>
  <si>
    <t>Smart akcelerátor RIS 3 strategie</t>
  </si>
  <si>
    <t>OPVVV</t>
  </si>
  <si>
    <t>Foster excellence in the Moravian-Silesian Region</t>
  </si>
  <si>
    <t>Regionální poradenské centrum SK-CZ</t>
  </si>
  <si>
    <t>Jednotný informační sociální systém pro příspěvkové organizace Moravskoslezského kraje</t>
  </si>
  <si>
    <t>Podpora a rozvoj náhradní rodinné péče v Moravskoslezském kraji</t>
  </si>
  <si>
    <t>Podpora komunitní práce na území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</si>
  <si>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</si>
  <si>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</si>
  <si>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</si>
  <si>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</si>
  <si>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</si>
  <si>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</si>
  <si>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>Interdisciplinární spolupráce v soudním regionu Nový Jičín</t>
  </si>
  <si>
    <t>Erasmus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</si>
  <si>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</si>
  <si>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</si>
  <si>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</si>
  <si>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</si>
  <si>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</si>
  <si>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</si>
  <si>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Podpora výuky CNC obrábění</t>
  </si>
  <si>
    <t>Podpora inkluze v Moravskoslezském kraji</t>
  </si>
  <si>
    <t>Výuka pro Průmysl 4.0</t>
  </si>
  <si>
    <t xml:space="preserve">Laboratoře virtuální reality </t>
  </si>
  <si>
    <t>Podpora jazykového vzdělávání v SŠ MSK</t>
  </si>
  <si>
    <t>Podpora digitálního vzdělávání v SŠ MSK</t>
  </si>
  <si>
    <t>Systém pomoci na vyžádání</t>
  </si>
  <si>
    <t>Elektronizace procesů jako podpora sdílení dat a komunikace ve zdravotnictví a zároveň zvýšení bezpečí a kvality poskytované péče</t>
  </si>
  <si>
    <t>Implementace soustavy Natura 2000 v Moravskoslezském kraji, 2. vlna</t>
  </si>
  <si>
    <t>OPŽP</t>
  </si>
  <si>
    <t>Revitalizace EVL Děhylovský potok - Štěpán</t>
  </si>
  <si>
    <t>EVL Paskov, tvorba biotopu páchníka hnědého</t>
  </si>
  <si>
    <t>EVL Šilheřovice, tvorba biotopu páchníka hnědého</t>
  </si>
  <si>
    <t>EVL Hukvaldy, tvorba biotopu páchníka hnědého</t>
  </si>
  <si>
    <t>EVL Karviná-rybníky, tvorba biotopu páchníka hnědého</t>
  </si>
  <si>
    <t>EVL Niva Olše-Věřňovice, tvorba biotopu páchníka hnědého</t>
  </si>
  <si>
    <t>Rekonstrukce MÚK Bazaly – I. etapa</t>
  </si>
  <si>
    <t>Rekonstrukce silnice II/475 Horní Suchá - průtah</t>
  </si>
  <si>
    <t>Silnice II/647 Ostrava, ul. Plzeňská Od vodárny po křižovatku se sil. I/11 včetně mostů</t>
  </si>
  <si>
    <t>Okružní křižovatky silnic II/475 a II/474, Horní Suchá</t>
  </si>
  <si>
    <t>Silnice II/478 prodloužená Mostní I. etapa</t>
  </si>
  <si>
    <t>Silnice II/464 v úseku hr. okresu Opava – Bílovec</t>
  </si>
  <si>
    <t>Silnice II/442 Staré Heřminovy – Horní Benešov, včetně OZ</t>
  </si>
  <si>
    <t>Silnice II/468 Třinec – ul. Nádražní a Těšínská k MUK I/11, vč. zárubních zdí</t>
  </si>
  <si>
    <t>Rekonstrukce a modernizace silnice II/442 v úseku Jakubčovice nad Odrou - hr. okresu Opava</t>
  </si>
  <si>
    <t>Rekonstrukce a modernizace silnice II/441 v úseku Odry - Jakubčovice n. Odrou</t>
  </si>
  <si>
    <t>Přeložka sil. II/461 (Jižní obchvat - dokončení)</t>
  </si>
  <si>
    <t>Rekonstrukce a modernizace silnice II/479 Ostrava, ul. Opavská</t>
  </si>
  <si>
    <t>Rekonstrukce a modernizace silnice II/474 Jablunkov - Návsí</t>
  </si>
  <si>
    <t>Rekonstrukce silnice II/468 Český Těšín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</si>
  <si>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</si>
  <si>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</si>
  <si>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</si>
  <si>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</si>
  <si>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NKP Zámek Bruntál - Revitalizace zámeckého parku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</si>
  <si>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</si>
  <si>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</si>
  <si>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</si>
  <si>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</si>
  <si>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</si>
  <si>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Zateplení budovy Domova Duha v Novém Jičíně</t>
  </si>
  <si>
    <t>Budova dílen pro obor Opravář zemědělských strojů ve Střední odborné škole Bruntál</t>
  </si>
  <si>
    <t>Dílny pro Střední školu stavební a dřevozpracující, Ostrava, příspěvková organizace</t>
  </si>
  <si>
    <t>Modernizace Školního statku v Opavě</t>
  </si>
  <si>
    <t>Vybudování dílen pro praktické vyučování, Střední odborná škola, Frýdek-Místek, příspěvková organizace</t>
  </si>
  <si>
    <t>Zateplení ZZS Moravskoslezského kraje, Výjezdové stanoviště Havířov</t>
  </si>
  <si>
    <t>Zateplení ZZS Moravskoslezského kraje, Výjezdové stanoviště Opava</t>
  </si>
  <si>
    <t>Technická pomoc - Podpora aktivit v rámci Programu Interreg V-A ČR - PR</t>
  </si>
  <si>
    <t>Podpora činnosti sekretariátu a zajištění chodu Regionální stálé konference Moravskoslezského kraje v rámci Operačního programu Technická pomoc 2014-2020</t>
  </si>
  <si>
    <t>Zefektivnění ochrany knihovního fondu Moravskoslezské vědecké knihovny v Ostravě</t>
  </si>
  <si>
    <t>Modernizace vybavení pro obory návazné péče ve Slezské nemocnici v Opavě, p.o.</t>
  </si>
  <si>
    <t>Modernizace vybavení pro obory návazné péče ve Sdruženém zdravotnickém zařízení Krnov, p.o.</t>
  </si>
  <si>
    <t>Kotlíkové dotace v Moravskoslezském kraji - 1. grantové schéma</t>
  </si>
  <si>
    <t>x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</si>
  <si>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</si>
  <si>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</si>
  <si>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</si>
  <si>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</si>
  <si>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</si>
  <si>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>Přístavba Domu umění - Galerie 21. století</t>
  </si>
  <si>
    <t xml:space="preserve">číslo akce </t>
  </si>
  <si>
    <t xml:space="preserve">CELKEM </t>
  </si>
  <si>
    <t xml:space="preserve">PŘEHLED AKCÍ SPOLUFINANCOVANÝCH Z EVROPSKÝCH FINANČNÍCH ZDROJŮ </t>
  </si>
  <si>
    <t>v tis. Kč</t>
  </si>
  <si>
    <t>UR/SK
(%)</t>
  </si>
  <si>
    <t>Humanizace domova pro seniory na ul. Rooseveltově v Opavě</t>
  </si>
  <si>
    <t>Vybavení oborových center - dřevoobráběcí CNC stroje</t>
  </si>
  <si>
    <t>Modernizace škol ve stavebnictví</t>
  </si>
  <si>
    <t>Modernizace, rekonstrukce a výstavba sportovišť vzdělávacích zařízení V</t>
  </si>
  <si>
    <t>Podpora slaďování pracovního rytmu s péčí o děti v období prázdnin</t>
  </si>
  <si>
    <t>Rekonstrukce gynekologicko-porodního oddělení v Nemocnici s poliklinikou Karviná - Ráj, p.o.</t>
  </si>
  <si>
    <t>Vybudování pavilonu interních oborů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</si>
  <si>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</si>
  <si>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</si>
  <si>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</si>
  <si>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Zámek Nová Horka - Muzeum pro veřejnost II</t>
  </si>
  <si>
    <t>Odstranění vlhkosti a zateplení budovy č. p. 151, domov Odry, příspěvková organizace</t>
  </si>
  <si>
    <t>Energetické úspory ve SŠ průmyslové a umělecké v Opavě</t>
  </si>
  <si>
    <t>Energetické úspory ve SŠ technické v Opavě</t>
  </si>
  <si>
    <t>Energetické úspory ve SPŠ, OA a JŠ ve Frýdku-Místku</t>
  </si>
  <si>
    <t>Energetické úspory v  Dětském domově v Lichnově</t>
  </si>
  <si>
    <t>Energetické úspory ve Střední pedagogické škole a Střední zdravotnické škole v Krnově</t>
  </si>
  <si>
    <t xml:space="preserve">Energetické úspory v areálu  Dětského domova SRDCE a SŠ, ZŠ A MŠ v Karviné </t>
  </si>
  <si>
    <t>Energetické úspory ve Střední škole v Bohumíně</t>
  </si>
  <si>
    <t>Energetické úspory historické budovy SŠ průmyslové a umělecké v Opavě</t>
  </si>
  <si>
    <t>Zateplení vybraných objektů Slezské nemocnice v Opavě – II. etapa, nepamátkový objekt</t>
  </si>
  <si>
    <t>Vybudování centra komplexní systematické domácí ošetřovatelské péče při SZZ v Krnově</t>
  </si>
  <si>
    <t>Odětví financí a správy majetku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</si>
  <si>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</si>
  <si>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</si>
  <si>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</si>
  <si>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</si>
  <si>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</si>
  <si>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</si>
  <si>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Úplné elektronické podání – jednotné prostředí pro vyřízení elektronických žádostí v krajské korporaci</t>
  </si>
  <si>
    <t>Teorie - most do dobré praxe aneb poznání nás pohání (Harmonie, příspěvková organizace, Krnov)</t>
  </si>
  <si>
    <t>Kvalita a odborné vzdělávání zaměstnanců KÚ MSK</t>
  </si>
  <si>
    <t>Zateplení vybraných objektů Nemocnice s poliklinikou Havířov</t>
  </si>
  <si>
    <t>Příprava staveb a příprava vypořádání pozemků (Správa silnic Moravskoslezského kraje, příspěvková organizace, Ostrava)</t>
  </si>
  <si>
    <t>Na bicykli k susedom</t>
  </si>
  <si>
    <t>Prostředky na přípravu projektů</t>
  </si>
  <si>
    <t>Poskytování bezplatné stravy dětem ohroženým chudobou ve školách z prostředků OP PMP v Moravskoslezském kraji</t>
  </si>
  <si>
    <t>Geopark Megoňky - Šance</t>
  </si>
  <si>
    <t>Bez bariér se nám žije snáz</t>
  </si>
  <si>
    <t>Cyklovýlety na hrady a zámky v Moravskoslezském a Žilinském kraji</t>
  </si>
  <si>
    <t>Gastroturistika</t>
  </si>
  <si>
    <t>Historické poznání kraje - folklór a tradice</t>
  </si>
  <si>
    <t>Chutě a vůně bez hranic</t>
  </si>
  <si>
    <t>Přeshraniční lyžařské běžecké trasy</t>
  </si>
  <si>
    <t>„TECHNO TRASA“</t>
  </si>
  <si>
    <t>Rekonstrukce silnice II/477 Frýdek - Místek - Lískovec</t>
  </si>
  <si>
    <t>Nové vedení trasy silnice III/4848, ul. Palkovická, Frýdek - Místek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</si>
  <si>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</si>
  <si>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</si>
  <si>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</si>
  <si>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Rekonstrukce a modernizace silnice II/478 Klimkovice – Polanka nad Odrou – Stará Bělá</t>
  </si>
  <si>
    <t>Modernizace technicko-výcvikové základny Hranečník</t>
  </si>
  <si>
    <t>Technická pomoc - Podpora aktivit v rámci Programu Interreg V-A ČR - PR II</t>
  </si>
  <si>
    <t>Chráněné bydlení Fontána</t>
  </si>
  <si>
    <t>Podpora služeb sociální prevence 4</t>
  </si>
  <si>
    <t>Podporujeme hrdinství, které není vidět II</t>
  </si>
  <si>
    <t>Cesta NaNovo (Domov NaNovo, příspěvková organizace, Studénka)</t>
  </si>
  <si>
    <t>MSKariéra</t>
  </si>
  <si>
    <t>Rozvoj dovedností žáků v přírodovědných a technických oborech</t>
  </si>
  <si>
    <t>Aditivní technologie a 3D tisk do škol v Moravskoslezském kraji</t>
  </si>
  <si>
    <t>OP VVV - "Cesta"</t>
  </si>
  <si>
    <t>Modernizace vybavení pro obory návazné péče v NsP Karviná-Ráj, p.o.</t>
  </si>
  <si>
    <t>Modernizace vybavení pro obory návazné péče v NsP Havířov, p.o.</t>
  </si>
  <si>
    <t>Revitalizace přírodní památky Stará řeka</t>
  </si>
  <si>
    <t>Implementace programu zlepšování kvality ovzduší v České republice</t>
  </si>
  <si>
    <t>Climate adaptation and clean air in Ostrava</t>
  </si>
  <si>
    <t>i-AIR REGION</t>
  </si>
  <si>
    <t>Kulturní a přírodní dědictví pro rozvoj polsko-českého pohraničí "Společné dědictví"</t>
  </si>
  <si>
    <t>Silnice 2009</t>
  </si>
  <si>
    <t>Silnice 2009 - obchvat Opava</t>
  </si>
  <si>
    <t>Mosty 2010</t>
  </si>
  <si>
    <t>Rekonstrukce a modernizace silnic II. a III. tříd - IROP 2015</t>
  </si>
  <si>
    <t>Zpřístupnění přírodního a kulturního dědictví v MSK a ŽSK</t>
  </si>
  <si>
    <t>Silnice II/477 Frýdek - Místek - Baška - Frýdlant (+ III/48425) I. etapa</t>
  </si>
  <si>
    <t>Silnice II/477 Frýdek - Místek - Baška - Frýdlant (+ III/48425) II. etapa</t>
  </si>
  <si>
    <t>Kapucínský klášter - Dům v zahradě Páně</t>
  </si>
  <si>
    <t>Památník J. A. Komenského ve Fulneku - živé muzeum</t>
  </si>
  <si>
    <t>Revitalizace Hradu Hukvaldy</t>
  </si>
  <si>
    <t>NKP Zámek Bruntál - Revitalizace objektu „saly terreny"</t>
  </si>
  <si>
    <t>Toulky údolím Olše (Muzeum Těšínska, příspěvková organizace)</t>
  </si>
  <si>
    <t>Muzeum Šipka – expozice archeologie a geologie Štramberku</t>
  </si>
  <si>
    <t>Duhové variace</t>
  </si>
  <si>
    <t>Efektivní naplňování střednědobého plánu v podmínkách MSK</t>
  </si>
  <si>
    <t>Transformace organizace Fontána</t>
  </si>
  <si>
    <t>Diagnostické nástroje, ICT a pomůcky pro pedagogicko-psychologické poradny</t>
  </si>
  <si>
    <t>Podpora přírodovědného a technického vzdělávání v Moravskoslezském kraji</t>
  </si>
  <si>
    <t>Podpora vzdělávání žáků se speciálními vzdělávacími potřebami</t>
  </si>
  <si>
    <t>Energetické úspory ve školách a školských zařízeních zřizovaných Moravskoslezským krajem – IV. etapa</t>
  </si>
  <si>
    <t>Využití terapií ve vzdělávání žáků se zdravotním postižením</t>
  </si>
  <si>
    <t>Spaces for learning</t>
  </si>
  <si>
    <t>Cooperation in vocational training for European labour market</t>
  </si>
  <si>
    <t>Napříč Evropou s mládeží</t>
  </si>
  <si>
    <t>Modernizace výuky jazyků v SŠ MSK (pro SVL)</t>
  </si>
  <si>
    <t>Učebny CAD/CAM programování</t>
  </si>
  <si>
    <t>Energetické úspory v Obchodní akademii a SOŠ logistické v Opavě</t>
  </si>
  <si>
    <t>Energetické úspory v Masarykově SŠ zemědělské a VOŠ v Opavě</t>
  </si>
  <si>
    <t>Energetické úspory v Gymnáziu Petra Bezruče ve Frýdku-Místku</t>
  </si>
  <si>
    <t>Energetické úspory ve SŠ elektrostavební a dřevozpracující ve Frýdku-Místku</t>
  </si>
  <si>
    <t>Energetické úspory v Gymnáziu v Třinci</t>
  </si>
  <si>
    <t>Energetické úspory ve VOŠ, SOŠ A SOU v Kopřivnici</t>
  </si>
  <si>
    <t>Vzděláváním v samosprávě ke zlepšení kvality činnosti územních samosprávných celků</t>
  </si>
  <si>
    <t>Zavedení a rozvoj metod řízení bezpečnosti a kvality</t>
  </si>
  <si>
    <t>Sanitní vozy a služby eHealth</t>
  </si>
  <si>
    <t>Digitalizace krajské radiosítě</t>
  </si>
  <si>
    <t>Vyžádaná a koordinovaná péče mezi poskytovateli v MSK</t>
  </si>
  <si>
    <t>Zateplení vybraných objektů Nemocnice ve Frýdku-Místku – II. etapa</t>
  </si>
  <si>
    <t>Zateplení vybraných objektů Slezské nemocnice v Opavě – II. etapa, památkové objekty</t>
  </si>
  <si>
    <t>Zateplení Nemocnice s poliklinikou Karviná-Ráj, pracoviště polikliniky Mizerov</t>
  </si>
  <si>
    <t>Výstavba výjezdového stanoviště Nový Jičín</t>
  </si>
  <si>
    <t>Technika pro výjezdová stanoviště Zdravotnické záchranné služby Moravskoslezského kraje, p.o.</t>
  </si>
  <si>
    <t>Vybavení vzdělávacího střediska Zdravotnické záchranné služby Moravskoslezského kraje, p.o</t>
  </si>
  <si>
    <t>Zateplení vybraných objektů Nemocnice s poliklinikou Karviná -Ráj, pracoviště nemocnice Orlová</t>
  </si>
  <si>
    <t>Modernizace a rekonstrukce pavilonu psychiatrie Nemocnice s poliklinikou Havířov, p. o.</t>
  </si>
  <si>
    <t>Modernizace vybavení pro obory návazné péče v Nemocnici ve Frýdku-Místku, p.o.</t>
  </si>
  <si>
    <t>Modernizace vybavení pro obory návazné péče v Nemocnici Třinec, p.o.“</t>
  </si>
  <si>
    <t>Tvorba tůní ve vybraných evropsky významných lokalitách</t>
  </si>
  <si>
    <t>Revitalizace EVL Osoblažský výběžek</t>
  </si>
  <si>
    <t>Kotlíkové dotace v Moravskoslezském kraji - 1. grantové schéma - obnovitelné zdroje</t>
  </si>
  <si>
    <t>Kofinancování krajských projektů</t>
  </si>
  <si>
    <t>Doprava</t>
  </si>
  <si>
    <t>Rekonstrukce a modernizace silnice II/479 Ostrava, ul. 28. října, vč. silnice III/4793 ul. Vítkovická/Na Karolíně</t>
  </si>
  <si>
    <t>Kultura</t>
  </si>
  <si>
    <t>Regionální rozvoj</t>
  </si>
  <si>
    <t>Sociální věci</t>
  </si>
  <si>
    <t>Školství</t>
  </si>
  <si>
    <t>Zdravotnictví</t>
  </si>
  <si>
    <t>Krizové řízení</t>
  </si>
  <si>
    <t>Doprava a chytrý region</t>
  </si>
  <si>
    <t>EU</t>
  </si>
  <si>
    <t>Zvýšení přístupnosti a bezpečnosti ke kulturním památkám v česko-slovenském pohraničí</t>
  </si>
  <si>
    <t>Cestovní ruch</t>
  </si>
  <si>
    <t>-</t>
  </si>
  <si>
    <t>Podpora komunitní práce na území MSK II</t>
  </si>
  <si>
    <t>Podpora služeb sociální prevence 3</t>
  </si>
  <si>
    <t>Podpora zadavatelů a poskytovatelů sociálních služeb při procesu střednědobého plánování sociálních služeb v MSK</t>
  </si>
  <si>
    <t xml:space="preserve">Odborné sociální poradenství ve Frýdku-Místku </t>
  </si>
  <si>
    <t>Optimalizace odborného sociálního poradenství a poskytování dluhového poradenství v Moravskoslezském kraji</t>
  </si>
  <si>
    <t>ITI-IROP</t>
  </si>
  <si>
    <t>Poskytování bezplatné stravy dětem ohroženým chudobou ve školách z prostředků OP PMP v Moravskoslezském kraji II</t>
  </si>
  <si>
    <t>Modernizace a pořízení ITC systémů zajišťující ochranu a zabezpečení dat, síťového provozu pro nemocnice MSK</t>
  </si>
  <si>
    <t>Životní prostředí</t>
  </si>
  <si>
    <t>LIFE</t>
  </si>
  <si>
    <t xml:space="preserve">Urban Innovative Action </t>
  </si>
  <si>
    <t>Finance a správa majetku</t>
  </si>
  <si>
    <t>OP přeshraniční spolupráce 2014+</t>
  </si>
  <si>
    <t>ROP</t>
  </si>
  <si>
    <t>Hodnoty</t>
  </si>
  <si>
    <t>odvětví</t>
  </si>
  <si>
    <t>č. akce</t>
  </si>
  <si>
    <t>Součet z RU tis. Kč</t>
  </si>
  <si>
    <t>Součet z Čerpání v tis. Kč</t>
  </si>
  <si>
    <t>FSM</t>
  </si>
  <si>
    <t>krizové řízení</t>
  </si>
  <si>
    <t>Specializovaný výcvik jednotek hasičů pro zdolávání
mimořádných událostí v silničních a železničních tunelech</t>
  </si>
  <si>
    <t>Zvyšování připravenosti obyvatel a příslušníků HZS
na mimořádné události</t>
  </si>
  <si>
    <t>Speciální výcvik jednotek hasičů pro připravenost
zdolávání mimořádných událostí v oblasti chemie</t>
  </si>
  <si>
    <t>kultura</t>
  </si>
  <si>
    <t>regionální rozvoj</t>
  </si>
  <si>
    <t>Podpora činnosti sekretariátu a zajištění chodu Regionální stálé konference Moravskoslezského kraje II</t>
  </si>
  <si>
    <t>sociální věci</t>
  </si>
  <si>
    <t>Nákupy bytů pro chráněné bydlení</t>
  </si>
  <si>
    <t>Aktivní život – cesta k normalitě ( Sírius, příspěvková organizace, Opava).</t>
  </si>
  <si>
    <t>školství</t>
  </si>
  <si>
    <t>Rovný přístup ke kvalitnímu předškolnímu, primárnímu a sekundárnímu vzdělávání organizacím v odvětví školství</t>
  </si>
  <si>
    <t>vlastní správní činnost kraje a činnost ZK</t>
  </si>
  <si>
    <t>Návrh architektury ICT kraje a pokročilé využívání
nástrojů eGovernmentu</t>
  </si>
  <si>
    <t>zdravotnictví</t>
  </si>
  <si>
    <t>životní prostředí</t>
  </si>
  <si>
    <t xml:space="preserve">Odvětví vlastní správní činnost kraje a činnost zastupitelstva kraje: </t>
  </si>
  <si>
    <t>Odvětví krizové řízení:</t>
  </si>
  <si>
    <t>Odětví financí a správy majetku: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</si>
  <si>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</si>
  <si>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</si>
  <si>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</si>
  <si>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</si>
  <si>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</si>
  <si>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</si>
  <si>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>RMK v EU</t>
  </si>
  <si>
    <t>ano</t>
  </si>
  <si>
    <t>ne</t>
  </si>
  <si>
    <t>Karviná</t>
  </si>
  <si>
    <t>Frýdek-Místek</t>
  </si>
  <si>
    <t>Rekonstrukce silnice III/47811, II/478 Ostrava, ulice Mitrovická</t>
  </si>
  <si>
    <t>Systém přímé digitalizace</t>
  </si>
  <si>
    <t>Opava</t>
  </si>
  <si>
    <t xml:space="preserve">Hrad Sovinec - záchrana a revitalizace unikátní kulturní památky  </t>
  </si>
  <si>
    <t>Zajištění péče o lokality soustavy Natura 2000</t>
  </si>
  <si>
    <t>KÚ</t>
  </si>
  <si>
    <t>ukončen v přípravě</t>
  </si>
  <si>
    <t>Vybudování centra komplexní paliativní a geriatrické péče v LDN a OOP v Městě Albrechtice (Sdružené zdravotnické zařízení Krnov, příspěvková organizace)</t>
  </si>
  <si>
    <t>Nový Jičín</t>
  </si>
  <si>
    <t xml:space="preserve">Silnice II/464 Mošnov - rekonstrukce (III/4809) </t>
  </si>
  <si>
    <t>Propojovací trakt pavilonu „T“ s novou přístavbou pavilonu chirurgických oborů (Nemocnice ve Frýdku-Místku, příspěvková organizace)</t>
  </si>
  <si>
    <t>Modernizace operačních sálů (Nemocnice Třinec, příspěvková organizace)</t>
  </si>
  <si>
    <t>Chráněné bydlení NÁŠ SVĚT pro nevidomé a neslyšící (Náš svět, příspěvková organizace, Pržno)</t>
  </si>
  <si>
    <t>Bruntál</t>
  </si>
  <si>
    <t>Zlepšení dopravní dostupnosti polsko-českého pohraniční Kiertz – Opava, silnice 420 a silnice III/01129 ulice Pekařská v Opavě II. etapa</t>
  </si>
  <si>
    <t>Zateplení vybraných objektů Nemocnice s poliklinikou Karviná-Ráj, pracoviště nemocnice Orlová</t>
  </si>
  <si>
    <t>Iniciativa na podporu zaměstnanosti mládeže v MSK</t>
  </si>
  <si>
    <t>Projekty připravované k dočerpání finanční alokace Regionálního operačního programu NUTS II Moravskoslezsko</t>
  </si>
  <si>
    <t>Nové programové období 2014+</t>
  </si>
  <si>
    <t xml:space="preserve">          (3) Jedná se o projekty realizované příspěvkovými organizacemi (příjemci dotací).  </t>
  </si>
  <si>
    <t>Chráněné bydlení organizace Sagapo II.</t>
  </si>
  <si>
    <t>NaNovo a kvalitně (Domov NaNovo, příspěvková organizace Studénka)</t>
  </si>
  <si>
    <t>Přírodní vědy v technických oborech</t>
  </si>
  <si>
    <t>Specializované laboratoře na SPŠ chemické akademika Heyrovského v Ostravě</t>
  </si>
  <si>
    <t>OP VVV - "GRAMMY"</t>
  </si>
  <si>
    <t>Rekonstrukce a výstavba Domova Březiny</t>
  </si>
  <si>
    <t>Naplňování protidrogové politiky Moravskoslezského kraje</t>
  </si>
  <si>
    <t>Zvyšování efektivity a podpora využívání nástrojů systému péče o ohrožené děti v Moravskoslezském kraji</t>
  </si>
  <si>
    <t>Moderní metody pěstování rostlin</t>
  </si>
  <si>
    <t>Efektivní rozvoj zaměstnanců KÚ MSK</t>
  </si>
  <si>
    <t>Podpora technických a řemeslných oborů v MSK</t>
  </si>
  <si>
    <t>Odborné, kariérové a polytechnické vzdělávání v MSK</t>
  </si>
  <si>
    <t>DORA - Demand responsive transport for the development and valorization of internal areas of Central Europe – DORA - Požadovaná plynulá přeprava pro rozvoj a zhodnocení oblastí Střední Evropy</t>
  </si>
  <si>
    <t>Zavedeni nových metod práce s uživateli v naší organizaci (Zámek Dolní Životice, příspěvková organizace)</t>
  </si>
  <si>
    <t xml:space="preserve">Podpora provozu dětské skupiny "Sdružeňáček" Zařízení péče o děti předškolního věku při SZZ Krnov, p. o. (Sdružené zdravotnické zařízení Krnov, příspěvková organizace) </t>
  </si>
  <si>
    <t>Podpora provozu dětské skupiny Zařízení péče o děti ve Slezské nemocnici v Opavě  (Slezská nemocnice v Opavě, příspěvková organizace, Opava)</t>
  </si>
  <si>
    <t>číslo akce</t>
  </si>
  <si>
    <t>nečleněný rozpočet na akce</t>
  </si>
  <si>
    <t>Cestovní nákl. spoj.se sl. školení a vzdělávaní</t>
  </si>
  <si>
    <t>LP - Vícetisky - Nošovice</t>
  </si>
  <si>
    <t>Služby školení a vzdělávání pro zaměstnance KÚ (par. 6172/pol 5167)</t>
  </si>
  <si>
    <t>Účastnické poplatky na konference  (par. 6172/pol 5176)</t>
  </si>
  <si>
    <t>Odloučená pracoviště krajského úřadu</t>
  </si>
  <si>
    <t>Pohoštění KÚ (položka 5175/paragraf 6172)</t>
  </si>
  <si>
    <t>Pohoštění ZK (položka 5175/paragraf 6113)</t>
  </si>
  <si>
    <t>LP – cestovné odboru KŘ</t>
  </si>
  <si>
    <t>Vratky a srážky - sociální fond</t>
  </si>
  <si>
    <t>volné číslo</t>
  </si>
  <si>
    <t>Cestovné - jízdenky</t>
  </si>
  <si>
    <t>Plán odpadového hospodářství</t>
  </si>
  <si>
    <t>Mezinárodní spolupráce - služby</t>
  </si>
  <si>
    <t xml:space="preserve">Víza pro zaměstnance </t>
  </si>
  <si>
    <t>Vzdělávání odboru kultury a památkové péče</t>
  </si>
  <si>
    <t>Vzdělávání odboru kancelář hejtmana kraje</t>
  </si>
  <si>
    <t>Vzdělávání odboru kancelář ředitele krajského úřadu</t>
  </si>
  <si>
    <t>Vzdělávání odboru kontroly a sdílených služeb</t>
  </si>
  <si>
    <t>Vzdělávání odboru právního a organizačního</t>
  </si>
  <si>
    <t>Vzdělávání odboru informatiky</t>
  </si>
  <si>
    <t>Vzdělávání odboru vnitra a krajský živnostenský úřad</t>
  </si>
  <si>
    <t>Vzdělávání odboru investičního a majetkového</t>
  </si>
  <si>
    <t>Vzdělávání odboru financí</t>
  </si>
  <si>
    <t>Vzdělávání odboru zdravotnictví</t>
  </si>
  <si>
    <t>Vzdělávání odboru územního plánování, stavebního řádu</t>
  </si>
  <si>
    <t>Vzdělávání odboru regionálního rozvoje a cestovního ruchu</t>
  </si>
  <si>
    <t>Vzdělávání odboru životního prostředí a zemědělství</t>
  </si>
  <si>
    <t>Vzdělávání odboru školství, mládeže a sportu</t>
  </si>
  <si>
    <t>Vzdělávání odboru evropských projektů</t>
  </si>
  <si>
    <t>Vzdělávání odboru sociálních věcí</t>
  </si>
  <si>
    <t>Vzdělávání odboru dopravy a chytrého regionu</t>
  </si>
  <si>
    <t>Vzdělávání ředitele, interních auditorů a útvaru podpory řízení</t>
  </si>
  <si>
    <t>Vstupní vzdělávání</t>
  </si>
  <si>
    <t>Příprava a ověření ZOZ zkouškou</t>
  </si>
  <si>
    <t>Vzdělávání vedoucích úředníků a vedoucích úřadů – obecná část</t>
  </si>
  <si>
    <t>Vzdělávání vedoucích úředníků a vedoucích úřadů – zvláštní část</t>
  </si>
  <si>
    <t>Jazykové vzdělávání</t>
  </si>
  <si>
    <t>Vzdělávací akce (semináře, workshop)</t>
  </si>
  <si>
    <t>Školení řidičů referentských vozidel</t>
  </si>
  <si>
    <t>Majetek zatížený věcnými břemeny</t>
  </si>
  <si>
    <t>Internetizace obcí MSK - I. část</t>
  </si>
  <si>
    <t xml:space="preserve">Zahraniční služební cesty a související výdaje </t>
  </si>
  <si>
    <t>Závazek veřejné služby a vyrovnávací platby za jejich výkon</t>
  </si>
  <si>
    <t xml:space="preserve">Předfinancování, případně spolufinancování úvěrem ČSOB, a.s. </t>
  </si>
  <si>
    <t>Předfinancování zálohových projektů spolufinancovaných z EU</t>
  </si>
  <si>
    <t xml:space="preserve">Založení akciových společností - nemocnice </t>
  </si>
  <si>
    <t>Cestovní náklady spojené se zahraničními a mimořádnými pracovními cestami - rezerva</t>
  </si>
  <si>
    <t>Ostatní běžné výdaje - činnost krajského úřadu</t>
  </si>
  <si>
    <t>Ostatní běžné výdaje - činnost zastupitelstva kraje</t>
  </si>
  <si>
    <t>Odměny zastupitelů kraje včetně povinných odvodů</t>
  </si>
  <si>
    <t>Platy zaměstnanců kraje zařazených do krajského úřadu včetně povinných odvodů</t>
  </si>
  <si>
    <t>Čerpání prostředků ze sociálního fondu</t>
  </si>
  <si>
    <t>LP - pohoštění při pracovních jednáních (položka 5175/paragraf 6172)</t>
  </si>
  <si>
    <t>LP - pohoštění při pracovních jednáních ZK (položka 5175/paragraf 6113)</t>
  </si>
  <si>
    <t>Ediční plán</t>
  </si>
  <si>
    <t>Propagace kraje a prezentační předměty</t>
  </si>
  <si>
    <t xml:space="preserve">Realizace komunikační strategie </t>
  </si>
  <si>
    <t>Příspěvek Hasičskému záchrannému sboru Moravskoslezského kraje na výstavbu a rekonstrukci hasičských stanic</t>
  </si>
  <si>
    <t xml:space="preserve">Prezentace kraje v kultuře, sportu, inovacích a dalších oblastech v mezinárodní spolupráci </t>
  </si>
  <si>
    <t xml:space="preserve">Jednotný vizuální styl Moravskoslezského kraje </t>
  </si>
  <si>
    <t xml:space="preserve">Realizace koncepce ochrany obyvatel kraje - příprava na mimořádné situace </t>
  </si>
  <si>
    <t xml:space="preserve">Podpora činnosti bezpečnostních a ostatních složek Moravskoslezského kraje       </t>
  </si>
  <si>
    <t xml:space="preserve">Pořízení techniky pro Hasičský záchranný sbor Moravskoslezského kraje </t>
  </si>
  <si>
    <t>Výdaje související s provozem stanice Integrovaného výjezdového centra Nošovice</t>
  </si>
  <si>
    <t xml:space="preserve">Příspěvek obcím na financování potřeb jednotek sborů dobrovolných hasičů obcí </t>
  </si>
  <si>
    <t>Činnost krajského sdružení hasičů Moravskoslezského kraje</t>
  </si>
  <si>
    <t xml:space="preserve">Mezinárodní spolupráce v oblasti požární ochrany a integrovaného záchranného systému </t>
  </si>
  <si>
    <t xml:space="preserve">Ověřování připravenosti Integrovaného záchranného systému </t>
  </si>
  <si>
    <t xml:space="preserve">Podpora akcí celokrajského významu </t>
  </si>
  <si>
    <t>Zabezpečení aktivit odborných pracovních skupin tripartity                                                                </t>
  </si>
  <si>
    <t xml:space="preserve">Výstavba integrovaného výjezdového centra v Třinci </t>
  </si>
  <si>
    <t>Prezentace a propagace kraje v EU</t>
  </si>
  <si>
    <t>Příspěvky mezinárodním organizacím</t>
  </si>
  <si>
    <t>Telekomunikace a datové přenosy pro Integrované bezpečnostní centrum Moravskoslezského kraje</t>
  </si>
  <si>
    <t>Integrované výjezdové centrum Ostrava Jih</t>
  </si>
  <si>
    <t>Integrované výjezdové centrum Bílovec</t>
  </si>
  <si>
    <t xml:space="preserve">Ostatní výdaje v odvětví krizového řízení </t>
  </si>
  <si>
    <t>Zachování a obnova válečných hrobů a pietních míst</t>
  </si>
  <si>
    <t xml:space="preserve">Finanční podpora postiženým živelními pohromami </t>
  </si>
  <si>
    <t>Ostatní výdaje v odvětví prezentace kraje</t>
  </si>
  <si>
    <t>Mimořádné dary v důsledku nepříznivých životních a jiných situací</t>
  </si>
  <si>
    <t>Studium a vzdělávání v zahraničí</t>
  </si>
  <si>
    <t>Integrované výjezdové centrum Jablunkov</t>
  </si>
  <si>
    <t>Celoroční systematická podpora složek Integrovaného záchranného systému Moravskoslezského kraje</t>
  </si>
  <si>
    <t>Světová zdravotnická organizace (WHO)</t>
  </si>
  <si>
    <t>SROP - nelimitované výdaje (2005)</t>
  </si>
  <si>
    <t>SROP - limitované výdaje (2005)</t>
  </si>
  <si>
    <t>Technická asistence GS 2006 - nelimit</t>
  </si>
  <si>
    <t>Technická asistence GS 2006 - limit</t>
  </si>
  <si>
    <t>TA pro SRR - TA ČR - PL (2005)</t>
  </si>
  <si>
    <t>TA pro SRR - TA ČR - SR (2005)</t>
  </si>
  <si>
    <t xml:space="preserve">Administrace programu pro Iniciativu Společenství INTERREG IIIA - ČR-SR </t>
  </si>
  <si>
    <t>Výdaje související s centralizovanými nákupy</t>
  </si>
  <si>
    <t>Příkazové bloky</t>
  </si>
  <si>
    <t>Výdaje související s užíváním nebytových prostor krajského úřadu cizími subjekty</t>
  </si>
  <si>
    <t xml:space="preserve">Předškolní vzdělávání dětí zaměstnanců Moravskoslezského kraje </t>
  </si>
  <si>
    <t>Výdaje související se sdílenými službami - neinvestiční</t>
  </si>
  <si>
    <t>Odměny a odvody uvolněných členů ZK</t>
  </si>
  <si>
    <t>Revize výkonu zřizovatelských funkcí kraje ve vztahu k příspěvkovým organizacím</t>
  </si>
  <si>
    <t>Poradenství a právní služby pro strategické rozhodování kraje</t>
  </si>
  <si>
    <t xml:space="preserve">Integrace hostované spisové služby </t>
  </si>
  <si>
    <t xml:space="preserve">Pořízení HW, SW a datových souborů pro krizové řízení </t>
  </si>
  <si>
    <t>Zabezpečení technické podpory pro Integrované bezpečnostní centrum Moravskoslezského kraje   (udržitelnost projektů)</t>
  </si>
  <si>
    <t>Videokonference</t>
  </si>
  <si>
    <t>Poplatky za domény MSK</t>
  </si>
  <si>
    <t>Technická údržba, podpora a služby k software v odvětví školství  (udržitelnost projektů)</t>
  </si>
  <si>
    <t>Technická údržba, podpora a služby k software v odvětví kultury  (udržitelnost projektů)</t>
  </si>
  <si>
    <t>Technická údržba, podpora a služby k software v odvětví zdravotnictví  (udržitelnost projektů)</t>
  </si>
  <si>
    <t>Technická údržba, podpora a služby k software v odvětví sociálních věcí  (udržitelnost projektů)</t>
  </si>
  <si>
    <t>Technická údržba, podpora a služby k software v odvětví životního prostředí  (udržitelnost projektů)</t>
  </si>
  <si>
    <t>Internet věcí</t>
  </si>
  <si>
    <t>Ostatní správní poplatky v rámci Czech POINT</t>
  </si>
  <si>
    <t>Správní poplatky za výpis z katastru nemovitostí v rámci Czech POINT</t>
  </si>
  <si>
    <t xml:space="preserve">Správní poplatky živnostenských úřadů v rámci Czech POINT </t>
  </si>
  <si>
    <t>Pokuty ve správním řízení - KŽÚ</t>
  </si>
  <si>
    <t>Nové přístupové údaje k datovým schránkám</t>
  </si>
  <si>
    <t>Limitovaný příslib na položce 5169/paragrafu 6172</t>
  </si>
  <si>
    <t>Údržba objektů nesvěřených do správy příspěvkovým organizacím</t>
  </si>
  <si>
    <t>Ostatní výdaje související s nakládáním s majetkem</t>
  </si>
  <si>
    <t>Pojištění majetku a odpovědnosti kraje</t>
  </si>
  <si>
    <t>Nájemné</t>
  </si>
  <si>
    <t>Výdaje související s vrácením finančních prostředků u smluv o zřízení věcného břemene, u kterých vznikne přeplatek</t>
  </si>
  <si>
    <t>Výdaje související s nabytím budov</t>
  </si>
  <si>
    <t>Výdaje související s nakládáním s nemovitostí</t>
  </si>
  <si>
    <t>Zavedení systematického managementu hospodaření energií pro objekty v majetku krajů</t>
  </si>
  <si>
    <t>Generel rozvoje Letiště Leoše Janáčka Ostrava</t>
  </si>
  <si>
    <t>Zastavený majetek MSK</t>
  </si>
  <si>
    <t>Zpracování ratingu Moravskoslezského kraje</t>
  </si>
  <si>
    <t>Výdaje spojené s areály NKP Dolu Hlubina</t>
  </si>
  <si>
    <t>Zdroje pro tvorbu rozpočtu MSK následujících let</t>
  </si>
  <si>
    <t>Poplatky z bankovních účtů</t>
  </si>
  <si>
    <t xml:space="preserve">Hrazené úroky z úvěrů </t>
  </si>
  <si>
    <t>Platby daní</t>
  </si>
  <si>
    <t>Volné zdroje běžného rozpočtového roku</t>
  </si>
  <si>
    <t>Dotace na spolufinancování nezpůsobilých výdajů Regionální rady regionu soudržnosti Moravskoslezsko</t>
  </si>
  <si>
    <t>Změna RUD</t>
  </si>
  <si>
    <t xml:space="preserve">Výdaje spojené s novým úvěrem </t>
  </si>
  <si>
    <t>Finanční vypořádání státních dotací</t>
  </si>
  <si>
    <t>Rezerva pro případ neplnění inkasa daňových příjmů</t>
  </si>
  <si>
    <t>Rezerva na akce EU</t>
  </si>
  <si>
    <t>Rezerva pro rozvoj znevýhodněných částí kraje</t>
  </si>
  <si>
    <t>Zajištění ohledání těl zemřelých</t>
  </si>
  <si>
    <t>Protialkoholní záchytná stanice</t>
  </si>
  <si>
    <t>Umísťování dětí vyžadujících specializovanou péči</t>
  </si>
  <si>
    <t>Zpracování odborných posudků, činnost nezávislých odborných komisí a znalců</t>
  </si>
  <si>
    <t>Náklady spojené s vyplácením stipendií pro studenty lékařských fakult</t>
  </si>
  <si>
    <t>Optimalizace a řízení zdravotnických zařízení</t>
  </si>
  <si>
    <t>Odborní garanti v odvětví zdravotnictví</t>
  </si>
  <si>
    <t>Vracení správních poplatků</t>
  </si>
  <si>
    <t>Zvýšení základního kapitálu obchodní společnosti Sanatorium Jablunkov, a.s.</t>
  </si>
  <si>
    <t>Mediální publicita v odvětví zdravotnictví</t>
  </si>
  <si>
    <t>Zvýšení základního kapitálu obchodní společnosti Bílovecká nemocnice, a.s.</t>
  </si>
  <si>
    <t>Konference, sympózia a aktivity v oblasti zdravotnictví</t>
  </si>
  <si>
    <t>Podpora parku Sanatoria Jablunkov, a.s.</t>
  </si>
  <si>
    <t>Ostatní výdaje v odvětví zdravotnictví</t>
  </si>
  <si>
    <t>Preventivní programy v oblasti zdravotnictví</t>
  </si>
  <si>
    <t>Zajištění lékařské pohotovostní služby</t>
  </si>
  <si>
    <t>Transformace akciových společností (Bílovecká nemocnice, a.s., Sanatorium Jablunkov, a.s.)</t>
  </si>
  <si>
    <t>Půjčené prostředky organizacím vlastněným krajem</t>
  </si>
  <si>
    <t>Konzultační a poradenské služby - územní plánování a stavební řád</t>
  </si>
  <si>
    <t>Nákup ostatních služeb - územní plánování a stavební řád</t>
  </si>
  <si>
    <t xml:space="preserve">Studie k aktualizaci a vyplývající ze Zásad územního rozvoje Moravskoslezského kraje </t>
  </si>
  <si>
    <t>Protiradonová opatření</t>
  </si>
  <si>
    <t>Změny územních plánů velkých územních celků</t>
  </si>
  <si>
    <t>Zásady územního rozvoje - dokumentace</t>
  </si>
  <si>
    <t xml:space="preserve">Kulturní akce krajského a nadregionálního významu </t>
  </si>
  <si>
    <t xml:space="preserve">Soutěže, festivaly a aktivity v oblasti kultury </t>
  </si>
  <si>
    <t>Regionální funkce knihoven</t>
  </si>
  <si>
    <t>Podpora profesionálních divadel a profesionálního symfonického orchestru</t>
  </si>
  <si>
    <t>Ocenění udělovaná v odvětví kultury</t>
  </si>
  <si>
    <t>Příprava plánů obnovy pro národní kulturní památky ve vlastnictví Moravskoslezského kraje</t>
  </si>
  <si>
    <t>Odměny obyvatelstvu (archeologické nálezy)</t>
  </si>
  <si>
    <t>Podpora individuálních akcí na obnovu kulturních památek a památek místního významu</t>
  </si>
  <si>
    <t>Analýzy k aktualizaci rozboru udržitelného rozvoje území</t>
  </si>
  <si>
    <t>Propagace a publicita kraje v odvětví kultury</t>
  </si>
  <si>
    <t>Podpora neprofesionálního umění v Moravskoslezském kraji</t>
  </si>
  <si>
    <t>Úhrada změn územních plánů obcí ze Zásad územního rozvoje MSK</t>
  </si>
  <si>
    <t>Průmyslová zóna Nošovice</t>
  </si>
  <si>
    <t>Podpora významných akcí cestovního ruchu</t>
  </si>
  <si>
    <t xml:space="preserve">Činnosti společnosti Moravian Silesian Tourism, s.r.o.                                         </t>
  </si>
  <si>
    <t>Podpora předprojektové přípravy projektu Dolní oblast Vítkovice – „Kreativní centrum“</t>
  </si>
  <si>
    <t>Finanční nástroj Jessica</t>
  </si>
  <si>
    <t>Podpora rozvojových aktivit v oblasti regionálního rozvoje</t>
  </si>
  <si>
    <t>Obnova Bezručovy chaty na Lysé hoře</t>
  </si>
  <si>
    <t>Průmyslová zóna Nad Barborou</t>
  </si>
  <si>
    <t>Rozvojové aktivity v cestovním ruchu</t>
  </si>
  <si>
    <t>Aktivity zajišťované MSID na základě rámcové smlouvy</t>
  </si>
  <si>
    <t>Hipostezky v MSK</t>
  </si>
  <si>
    <t>Turistické značení</t>
  </si>
  <si>
    <t>Singltreky</t>
  </si>
  <si>
    <t>Činnost Rady pro rozvoj lidských zdrojů</t>
  </si>
  <si>
    <t>Vesnice roku</t>
  </si>
  <si>
    <t>Členský poplatek za účast v zájmovém sdružení právnických osob Trojhalí Karolina</t>
  </si>
  <si>
    <t>Podpora turistických areálů spadajících pod Dolní oblast Vítkovice</t>
  </si>
  <si>
    <t>Pořízení přístrojového vybavení Lékařské fakulty Ostravské univerzity v Ostravě</t>
  </si>
  <si>
    <t>Program podpory malých a středních podniků v Moravskoslezském kraji</t>
  </si>
  <si>
    <t>Správa holdingového fondu Jessika</t>
  </si>
  <si>
    <t>Propagace MS v hokeji 2015</t>
  </si>
  <si>
    <t>Podpora mobilit studentů VŠ, vědeckých pracovníků a příprava projektů</t>
  </si>
  <si>
    <t>Prezentace kraje na výstavě EXPO 2015</t>
  </si>
  <si>
    <t>Stálá expozice historických dopravních prostředků s restaurátorskou dílnou</t>
  </si>
  <si>
    <t>Regionální investiční pobídka</t>
  </si>
  <si>
    <t>Propagace Moravskoslezského kraje prostřednictvím letecké reklamy</t>
  </si>
  <si>
    <t>Propagace Moravskoslezského kraje na Letišti Leoše Janáčka Ostrava</t>
  </si>
  <si>
    <t>Aktivity spojené s Cyrilometodějskou tématikou</t>
  </si>
  <si>
    <t>Propagace Moravskoslezského kraje prostřednictvím letecké reklamy ČSA</t>
  </si>
  <si>
    <t>Kotlíkové dotace v Moravskoslezském kraji - individuální dotace</t>
  </si>
  <si>
    <t>Spolufinancování provozu Moravskoslezského inovačního centra Ostrava, a.s.</t>
  </si>
  <si>
    <t>Green Light: Systém služeb podporující vznik nových inovativních firem</t>
  </si>
  <si>
    <t>Realizace cyklostezek v rámci  Moravskoslezského kraje</t>
  </si>
  <si>
    <t>Podpora talent managementu</t>
  </si>
  <si>
    <t>Pohornická krajina</t>
  </si>
  <si>
    <t xml:space="preserve">Úhrada nákladů spojená s likvidací léčiv </t>
  </si>
  <si>
    <t>Podpora opatření v oblasti životního prostředí</t>
  </si>
  <si>
    <t>Povodňový plán Moravskoslezského kraje</t>
  </si>
  <si>
    <t xml:space="preserve">Plán dílčího povodí Odry </t>
  </si>
  <si>
    <t xml:space="preserve">Plán rozvoje vodovodů a kanalizací </t>
  </si>
  <si>
    <t>Regionální odpadové centrum</t>
  </si>
  <si>
    <t>Identifikace energetických úspor ve vybrané nemocnici v Moravskoslezském kraji</t>
  </si>
  <si>
    <t>Zřízení expozice o kvalitě ovzduší kraje</t>
  </si>
  <si>
    <t>Odběr podzemní vody</t>
  </si>
  <si>
    <t>Zpracování posudků EIA</t>
  </si>
  <si>
    <t xml:space="preserve">Senzorické měření kvality ovzduší </t>
  </si>
  <si>
    <t xml:space="preserve">Situační zpráva o kvalitě ovzduší </t>
  </si>
  <si>
    <t>Informační systém o znečištění ovzduší</t>
  </si>
  <si>
    <t>Prevence závažných havárií</t>
  </si>
  <si>
    <t>Ochrana druhů a stanovišť</t>
  </si>
  <si>
    <t>Péče o chráněné druhy živočichů</t>
  </si>
  <si>
    <t>Podpora činností v oblasti ochrany životního prostředí</t>
  </si>
  <si>
    <t>Odstraňování následků havárií dle zákona o vodách</t>
  </si>
  <si>
    <t xml:space="preserve">Informační kampaň na lokální topeniště </t>
  </si>
  <si>
    <t>Ekomagazín</t>
  </si>
  <si>
    <t>Smart region</t>
  </si>
  <si>
    <t>Expertní studie, průzkumy</t>
  </si>
  <si>
    <t>Koncepce EVVO - doplnění</t>
  </si>
  <si>
    <t xml:space="preserve">Akční plán EVVO </t>
  </si>
  <si>
    <t>Výsadba a obnova alejí v okolí silničních komunikací ve vlastnictví Moravskoslezského kraje</t>
  </si>
  <si>
    <t xml:space="preserve">Propagace v oblasti životního prostředí </t>
  </si>
  <si>
    <t xml:space="preserve">Osvětová činnost </t>
  </si>
  <si>
    <t>Udržitelný Moravskoslezský kraj</t>
  </si>
  <si>
    <t>Podpora EVVO</t>
  </si>
  <si>
    <t>Rozvoj environmentálního poradenství EPIC (environmentálních poradenských a informačních center) v Moravskoslezském kraji</t>
  </si>
  <si>
    <t>Krajské informační středisko - Zemědělci</t>
  </si>
  <si>
    <t>Krajské integrované centrum</t>
  </si>
  <si>
    <t>Krajský informační geologický systém</t>
  </si>
  <si>
    <t>Program zlepšení kvality ovzduší</t>
  </si>
  <si>
    <t>Regionální program rozvoje lesního hospodářství</t>
  </si>
  <si>
    <t>Využití obnovitelných zdrojů</t>
  </si>
  <si>
    <t xml:space="preserve">Podpora včelařství v Moravskoslezském kraji </t>
  </si>
  <si>
    <t xml:space="preserve">SMART odpady </t>
  </si>
  <si>
    <t>Podpora výukového centra EVVO</t>
  </si>
  <si>
    <t>Podpora energetických činností</t>
  </si>
  <si>
    <t>Studie využitelnosti území pro větrné elektrárny</t>
  </si>
  <si>
    <t xml:space="preserve">Kofinancování projektů </t>
  </si>
  <si>
    <t>Hlukový akční plán</t>
  </si>
  <si>
    <t>Soutěž potravinářský výrobek roku v MSK</t>
  </si>
  <si>
    <t xml:space="preserve">Územní energetická koncepce </t>
  </si>
  <si>
    <t>Podpora vodohospodářských projektů</t>
  </si>
  <si>
    <t>Implementace MA 21 a principů udržitelného rozvoje v Moravskoslezském kraji</t>
  </si>
  <si>
    <t>Dovybudování a aktualizace informačního systému životního prostředí MSK</t>
  </si>
  <si>
    <t>Podpora prevence před povodněmi a extrémními jevy</t>
  </si>
  <si>
    <t>Soutěž Ekologicky zodpovědný kraj</t>
  </si>
  <si>
    <t>Soutěž "Podnikatel roku z hlediska vztahu k ŽP"</t>
  </si>
  <si>
    <t>Podpora projektů s cílem zlepšení kvality ŽP</t>
  </si>
  <si>
    <t>Kolektivní systémy zpětného odběru elektrozařízení</t>
  </si>
  <si>
    <t>Propagace v oblasti zemědělství</t>
  </si>
  <si>
    <t>Rozvoj systému varování před povodněmi FLOREON+</t>
  </si>
  <si>
    <t>EMAS</t>
  </si>
  <si>
    <t>Rozptylová studie</t>
  </si>
  <si>
    <t>Odstranění materiálů ze sanace lagun Ostramo uložených v lokalitě Vratimov</t>
  </si>
  <si>
    <t>Ocenění nejúspěšnějších žáků a školních týmů středních škol v Moravskoslezském kraji</t>
  </si>
  <si>
    <t xml:space="preserve">Ocenění práce pedagogických pracovníků a ostatní výdaje </t>
  </si>
  <si>
    <t>Podpora soutěží a přehlídek</t>
  </si>
  <si>
    <t>Podpora talentů</t>
  </si>
  <si>
    <t>Hry "Olympiády dětí a mládeže"</t>
  </si>
  <si>
    <t>Kvalita vzdělávání na středních školách</t>
  </si>
  <si>
    <t>Podpora aktivit k rozvoji vzdělanosti</t>
  </si>
  <si>
    <t>Podpora environmentálního vzdělávání, výchovy a osvěty (EVVO) – soutěž ekologická škola</t>
  </si>
  <si>
    <t>Prevence rizikových projevů chování – krajská konference</t>
  </si>
  <si>
    <t>Podpora sportu a pohybových aktivit občanů Moravskoslezského kraje</t>
  </si>
  <si>
    <t>Příjmy a výdaje za zrušené příspěvkové organizace v odvětví školství</t>
  </si>
  <si>
    <t>Preventivní letáky, Kraje pro bezpečný internet</t>
  </si>
  <si>
    <t>Podpora odborného vzdělávání v Moravskoslezském kraji</t>
  </si>
  <si>
    <t>Modernizace regulačních ventilů na topných tělesech v budovách škol (SŠZ a služeb, Město Albrechtice, p.o.)</t>
  </si>
  <si>
    <t>Účel k ÚZ 33155 a 33353 - Financování asistentů pedagoga pro děti, žáky a studenty se sociálním zvenýhodnění</t>
  </si>
  <si>
    <t>Účel k ÚZ 33155 a 33353 - Podpora zvýšeného počtu vyučovacích hodin v oborech gamnázií</t>
  </si>
  <si>
    <t>Účel k ÚZ 33155 a 33353 - Zajištění bezplatné přípravy k začlenění do základního vzdělávání dětí osob v EU</t>
  </si>
  <si>
    <t>Účel k ÚZ 33155 a 33353 - Zpřístupnění DVPP - malotřídky</t>
  </si>
  <si>
    <t>Účel k ÚZ 33155 a 33353 - Podpora dalšího vzdělávání pedagogických pracovníků v regionech</t>
  </si>
  <si>
    <t>Účel k ÚZ 33155 a 33353 - DVPP v souvislosti se zavedením nové maturity</t>
  </si>
  <si>
    <t xml:space="preserve">Účel k ÚZ 33155 a 33353 - Náhradní stravování děti, žáků a studentů krajského a obecního školství </t>
  </si>
  <si>
    <t>Přípravná akce k programu Comenius</t>
  </si>
  <si>
    <t>Výdaje přímo nesouvisející s projekty EU</t>
  </si>
  <si>
    <t>Konzultační a poradenská činnost v odvětví sociálních věcí</t>
  </si>
  <si>
    <t>Podpora integrace etnických menšin</t>
  </si>
  <si>
    <t>Inspekce poskytování sociálních služeb - externí inspektoři</t>
  </si>
  <si>
    <t>Zkvalitnění bydlení v zařízeních poskytujících pobytové sociální služby seniorům</t>
  </si>
  <si>
    <t>Studie - EU</t>
  </si>
  <si>
    <t>Vybavení speciálních výslechových místností  (Krajské ředitelství policie Moravskoslezského kraje)</t>
  </si>
  <si>
    <t>Ostatní výdaje v odvětví sociálních věcí</t>
  </si>
  <si>
    <t>Posílení finanční gramotnosti klientů azylových domů</t>
  </si>
  <si>
    <t>Podpora projektů sociální prevence a sociálního začleňování s regionální působností v Moravskoslezském kraji</t>
  </si>
  <si>
    <t>Příjmy a výdaje za zrušené příspěvkové organizace v odvětví sociálních věcí</t>
  </si>
  <si>
    <t>Podpora činností a celokrajských aktivit pro seniory Moravskoslezského kraje</t>
  </si>
  <si>
    <t>Podpora činností a celokrajských aktivit v rámci prorodinné politiky</t>
  </si>
  <si>
    <t>Podpora aktivit sociálního podnikání v Moravskoslezském kraji</t>
  </si>
  <si>
    <t>Koncepce rozvoje cyklistické dopravy</t>
  </si>
  <si>
    <t>Veřejná logistická zóna Mošnov</t>
  </si>
  <si>
    <t>Rozvoj letiště Leoše Janáčka Ostrava</t>
  </si>
  <si>
    <t>Dopravní obslužnost - drážní doprava</t>
  </si>
  <si>
    <t>Dopravní obslužnost - linková doprava</t>
  </si>
  <si>
    <t>Bezpečnost silničního provozu</t>
  </si>
  <si>
    <t>Úhrada výdajů spojených s odstraněním následků škodní události (Správa silnic Moravskoslezského kraje, příspěvková organizace)</t>
  </si>
  <si>
    <t>Činnosti zajišťované obchodní společností Koordinátor ODIS, s.r.o.</t>
  </si>
  <si>
    <t>Zvýšení základního kapitálu obchodní společnosti Letiště Ostrava, a.s.</t>
  </si>
  <si>
    <t>Zajištění hasičské záchranné služby, bezpečnosti a ostrahy letiště</t>
  </si>
  <si>
    <t>Akční plán snižování hluku pro okolí hlavních pozemních komunikací</t>
  </si>
  <si>
    <t xml:space="preserve">Akční plán snižování hluku pro okolí hlavních pozemních komunikací                    </t>
  </si>
  <si>
    <t>Podpora aktivit obcí</t>
  </si>
  <si>
    <t>Studie na podporu dopravní infrastruktury</t>
  </si>
  <si>
    <t>Podpora Moravskoslezského kraje prostřednictvím leteckého dopravce</t>
  </si>
  <si>
    <t>Plán dopravní obslužnosti území Moravskoslezského kraje</t>
  </si>
  <si>
    <t>Závazek veřejné služby - pravidelná letecká doprava</t>
  </si>
  <si>
    <t>Dotační program – Specializační vzdělávání všeobecných praktických lékařů pro dospělé a praktických lékařů pro děti a dorost</t>
  </si>
  <si>
    <t>Dotační program – Podpora hospicové péče</t>
  </si>
  <si>
    <t xml:space="preserve">Dotační program – Program podpory aktivit příslušníků národnostních menšin žijících na území Moravskoslezského kraje </t>
  </si>
  <si>
    <t xml:space="preserve">Dotační program – Program obnovy kulturních památek a památkově chráněných nemovitostí v Moravskoslezském kraji </t>
  </si>
  <si>
    <t>Dotační program –Program podpory aktivit v oblasti kultury v Moravskoslezském kraji</t>
  </si>
  <si>
    <t>Dotační program – Program podpory tvorby územních plánů obcí</t>
  </si>
  <si>
    <t>Dotační program – Podpora obnovy a rozvoje venkova Moravskoslezského kraje</t>
  </si>
  <si>
    <t>Dotační program – Program na podporu přípravy projektové dokumentace</t>
  </si>
  <si>
    <t>Dotační program – Program na zvýšení absorpční kapacity obcí a měst do 10 tis. obyvatel</t>
  </si>
  <si>
    <t>Dotační program – Podpora vědy a výzkumu v Moravskoslezském kraji</t>
  </si>
  <si>
    <t xml:space="preserve">Dotační program – Podpora Místních akčních skupin Moravskoslezského kraje </t>
  </si>
  <si>
    <t>Dotační program – Podpora podnikání v Moravskoslezském kraji</t>
  </si>
  <si>
    <t>Dotační program – Program na podporu start ups v Moravskoslezském kraji</t>
  </si>
  <si>
    <t>Dotační program – Program na podporu financování akcí s podporou EU</t>
  </si>
  <si>
    <t>Dotační program – Program na podporu stáží žáků a studentů ve firmách</t>
  </si>
  <si>
    <t>Dotační program – Úprava lyžařských běžeckých tras v Moravskoslezském kraji</t>
  </si>
  <si>
    <t>Dotační program – Podpora turistických informačních center v  Moravskoslezském kraji</t>
  </si>
  <si>
    <t>Dotační program – Podpora cestovního ruchu v Moravskoslezském kraji</t>
  </si>
  <si>
    <t>Dotační program – Program na podporu technických atraktivit</t>
  </si>
  <si>
    <t>Dotační program – Podpora systému destinačního managementu turistických oblastí</t>
  </si>
  <si>
    <t>Dotační program – Podpora cykloturistiky v Moravskoslezském kraji</t>
  </si>
  <si>
    <t>Dotační program – Drobné vodohospodářské akce</t>
  </si>
  <si>
    <t>Dotační program – Podpora vzdělávání v oblasti životního prostředí</t>
  </si>
  <si>
    <t>Dotační program – Podpora hospodaření v lesích v Moravskoslezském kraji</t>
  </si>
  <si>
    <t>Dotační program – Podpora včelařství v Moravskoslezském kraji</t>
  </si>
  <si>
    <t xml:space="preserve">Dotační program – Podpora návrhu řešení nakládání s vodami na území, příp. části území, obce </t>
  </si>
  <si>
    <t xml:space="preserve">Dotační program – Program na podporu výměny kotlů </t>
  </si>
  <si>
    <t>Dotační program – Podpora dobrovolných aktivit v oblasti udržitelného rozvoje a místní Agendy 21</t>
  </si>
  <si>
    <t>Dotační program – Ozdravné pobyty pro žáky 1. stupně základních škol</t>
  </si>
  <si>
    <t>Dotační program – Podpora výkonnostního sportu a reprezentace ČR v Moravskoslezském kraji</t>
  </si>
  <si>
    <t>Dotační program – Podpora vzdělávání a poradenství v oblasti životního prostředí</t>
  </si>
  <si>
    <t>Dotační program – Podpora významných sportovních akcí v Moravskoslezském kraji a sportovní reprezentace Moravskoslezského kraje na mezinárodní úrovni</t>
  </si>
  <si>
    <t>Dotační program – Podpora vrcholového sportu v Moravskoslezském kraji</t>
  </si>
  <si>
    <t>Dotační program – Program na podporu zdravého stárnutí v Moravskoslezském kraji</t>
  </si>
  <si>
    <t>Dotační program – Program na podporu neinvestičních aktivit z oblasti  prevence kriminality</t>
  </si>
  <si>
    <t>Dotační program – Program realizace specifických aktivit Moravskoslezského krajského plánu vyrovnávání příležitostí pro občany se zdravotním postižením</t>
  </si>
  <si>
    <t xml:space="preserve">Dotační program – Program na podporu zvýšení kvality sociálních služeb poskytovaných v Moravskoslezském kraji </t>
  </si>
  <si>
    <t>Dotační program – Program na podporu financování běžných výdajů souvisejících s poskytováním sociálních služeb včetně realizace protidrogové politiky</t>
  </si>
  <si>
    <t>Dotační program – Program zajištění dostupnosti vybraných sociálních služeb v Moravskoslezském kraji  (udržitelnost projektů)</t>
  </si>
  <si>
    <t>Dotační program – Program na podporu poskytování sociálních služeb</t>
  </si>
  <si>
    <t>Dotační program – Program pro poskytování návratných finančních výpomocí z Fondu sociálních služeb</t>
  </si>
  <si>
    <t>Dotační program – Zvyšování pasivní bezpečnosti na pozemních komunikacích</t>
  </si>
  <si>
    <t>Dotační program – Zachování a obnova válečných hrobů a pietních míst</t>
  </si>
  <si>
    <t>Dotační program – Soutěž o nejlepší chytrá řešení v Moravskoslezském kraji</t>
  </si>
  <si>
    <t>Dotace z Úřadu vlády České republiky</t>
  </si>
  <si>
    <t>Dotace z Ministerstva zahraničních ČR</t>
  </si>
  <si>
    <t>Dotace z Ministerstva obrany ČR</t>
  </si>
  <si>
    <t>Dotace z Ministerstva financí ČR</t>
  </si>
  <si>
    <t>Dotace z Ministerstva práce a sociálních věcí ČR</t>
  </si>
  <si>
    <t>Dotace z Ministerstva vnitra ČR</t>
  </si>
  <si>
    <t>Dotace z Ministerstva životního prostředí ČR</t>
  </si>
  <si>
    <t>Dotace z Ministerstva pro místní rozvoj ČR</t>
  </si>
  <si>
    <t>Dotace z Ministerstva průmyslu a obchodu ČR</t>
  </si>
  <si>
    <t>Dotace z Ministerstva dopravy ČR</t>
  </si>
  <si>
    <t>Dotace z Ministerstva zemědělství ČR</t>
  </si>
  <si>
    <t>Dotace z Ministerstva školství, mládeže a tělovýchovy ČR</t>
  </si>
  <si>
    <t>Dotace z Ministerstva kultury ČR</t>
  </si>
  <si>
    <t>Dotace z Ministerstva zdravotnictví ČR</t>
  </si>
  <si>
    <t>Dotace z Ministerstva informatiky ČR</t>
  </si>
  <si>
    <t>Dotace ze Správy státních hmotných rezerv</t>
  </si>
  <si>
    <t>Dotace ze Státního úřadu pro jadernou bezpečnost</t>
  </si>
  <si>
    <t>Dotace z Regionu soudržnosti Moravskoslezsko</t>
  </si>
  <si>
    <t>Dotace ze Státního zemědělského intervenčního fondu</t>
  </si>
  <si>
    <t>Dotace ze Státního fondu životního prostředí</t>
  </si>
  <si>
    <t>Dotace ze Státního fondu dopravní infrastruktury</t>
  </si>
  <si>
    <t>Dotace ze Státního fondu rozvoje bydlení</t>
  </si>
  <si>
    <t>Dotace ze Státního fondu kinematografie</t>
  </si>
  <si>
    <t>Dotace ze Státního fondu kultury</t>
  </si>
  <si>
    <t>Dotace z Národního fondu</t>
  </si>
  <si>
    <t>Dotace z Operace státních finančních aktiv</t>
  </si>
  <si>
    <t>Dotace ze Všeobecné pokladní správy v odvětví ostatní</t>
  </si>
  <si>
    <t>Dotace ze Všeobecné pokladní správy v odvětví zdravotnictví</t>
  </si>
  <si>
    <t>Dotace ze Všeobecné pokladní správy v odvětví životního prostředí</t>
  </si>
  <si>
    <t>Ostatní individuální dotace v odvětví zdravotnictví</t>
  </si>
  <si>
    <t>Ostatní individuální dotace v odvětví kultury</t>
  </si>
  <si>
    <t>Ostatní individuální dotace v odvětví územního plánování a stavebního řádu</t>
  </si>
  <si>
    <t>Ostatní individuální dotace v odvětví regionálního rozvoje</t>
  </si>
  <si>
    <t>Ostatní individuální dotace v odvětví cestovního ruchu</t>
  </si>
  <si>
    <t>Ostatní individuální dotace v odvětví životního prostředí</t>
  </si>
  <si>
    <t>Ostatní individuální dotace v odvětví školství</t>
  </si>
  <si>
    <t>Ostatní individuální dotace v odvětví sociálních věcí</t>
  </si>
  <si>
    <t>Ostatní individuální dotace v odvětví krizového řízení</t>
  </si>
  <si>
    <t>Ostatní individuální dotace v odvětví prezentace kraje a edičního plánu</t>
  </si>
  <si>
    <t>GS - Jednotný komunikační styl 2004</t>
  </si>
  <si>
    <t>GS - Regionální podpora podnikům v MSK 2004</t>
  </si>
  <si>
    <t>GS - Rozvoj kapacit dalšího profesního vzdělávání v MSK</t>
  </si>
  <si>
    <t>GS - Síť sociální integrace 2004</t>
  </si>
  <si>
    <t>GS - Podpora místní infrastruktury 2004</t>
  </si>
  <si>
    <t>GS - Jednotný komunikační styl 2005</t>
  </si>
  <si>
    <t>GS- Regionální podpora podnikům v MSK 2005</t>
  </si>
  <si>
    <t>GS - Síť sociální integrace 2005GS</t>
  </si>
  <si>
    <t>GS - Podpora místní infrastruktury 2005</t>
  </si>
  <si>
    <t>GS - Jednotný komunikační styl 2006</t>
  </si>
  <si>
    <t>GS - Regionální podpora podnikům v MSK 2006</t>
  </si>
  <si>
    <t>GS - Síť sociální integrace 2006</t>
  </si>
  <si>
    <t>GS - Podpora místní infrastruktury 2006</t>
  </si>
  <si>
    <t>LIFE - Záchrana lužních stanovišť v povodí Morávky</t>
  </si>
  <si>
    <t>II/462 Větřkovice - Jelenice obchvat II</t>
  </si>
  <si>
    <t>445 Vrbno pod Pradědem, most 445-029</t>
  </si>
  <si>
    <t>II/4832 opěrná zeď Životice</t>
  </si>
  <si>
    <t>Most 464/10 Bílovec</t>
  </si>
  <si>
    <t>Most 473-10 a 11 v Šenově</t>
  </si>
  <si>
    <t>Most 4794-4 v Paskově</t>
  </si>
  <si>
    <t>Rekonstrukce a modernizace průtahů II - kulturní cíl</t>
  </si>
  <si>
    <t>Rekonstrukce a modernizace průtahů III - Skřípov</t>
  </si>
  <si>
    <t>Rekonstrukce a modernizace průtahů IV</t>
  </si>
  <si>
    <t>II/479 Českobratrská, Ostrava</t>
  </si>
  <si>
    <t>Zpřístupnění územně plánovací dokumentace obcí široké veřejnosti</t>
  </si>
  <si>
    <t>Obnova průtahů silnic II. a III. tříd</t>
  </si>
  <si>
    <t>II/462 Větřkovice - Jelenice obchvat km 0-1,57</t>
  </si>
  <si>
    <t>II/477 OVA ul. Bohum. - Frýdecká</t>
  </si>
  <si>
    <t xml:space="preserve">II/449 a II/445 Rýmařov - Ondřejov rek.silnice </t>
  </si>
  <si>
    <t xml:space="preserve">II/476 Třinec přeložka II/476 včetně křižovatky </t>
  </si>
  <si>
    <t>3D model ortofomapy Moravskoslezského kraje</t>
  </si>
  <si>
    <t>ÚSP pro mládež Pržno - dostavba areálu</t>
  </si>
  <si>
    <t>Letiště Ostrava - dostavba odbavovací a odletové haly</t>
  </si>
  <si>
    <t>Rekonstrukce a oprava kostela sv. Josefa ve Fulneku</t>
  </si>
  <si>
    <t>Rekonstrukce a oprava Kapucínského kláštera ve Fulneku</t>
  </si>
  <si>
    <t>Kompetenční model pro Moravskoslezský kraj</t>
  </si>
  <si>
    <t>Posílení kapacity při plánování a realizaci programů 3.3. SROP - I. etapa</t>
  </si>
  <si>
    <t>Rekonstrukce a obnova hradu Hukvaldy</t>
  </si>
  <si>
    <t>Rekonstrukce a obnova Muzea ve Frenštátě p. Radhoštěm - I. etapa</t>
  </si>
  <si>
    <t>Modernizace technického a didaktického vybavení center pro další profesní vzdělávání</t>
  </si>
  <si>
    <t>Podpora rozvoje komunitních škol</t>
  </si>
  <si>
    <t>Internetiz. obcí MK - II. část</t>
  </si>
  <si>
    <t>Rozvoj a zkvalitňování odborného vzdělávání na SŠ a VOŠ MSK s důrazem na odbornou praxi</t>
  </si>
  <si>
    <t xml:space="preserve">EDUNET </t>
  </si>
  <si>
    <t>Vzdělávání v tradičních oborech moderní cestou</t>
  </si>
  <si>
    <t>Projekt "Člověk"</t>
  </si>
  <si>
    <t xml:space="preserve">Speciální požární technika pro zásahy při povodních </t>
  </si>
  <si>
    <t>Záchranná služba bez hranic</t>
  </si>
  <si>
    <t>Dostavba depozitáře Muzea Těšínska v Horní Suché</t>
  </si>
  <si>
    <t>Podpora přípravy akcí příspěvkových organizací MSK</t>
  </si>
  <si>
    <t>Posílení kapacity při plánování a realizaci programů 3.3. SROP - II. etapa</t>
  </si>
  <si>
    <t>Posílení kapacity při plánování a realizaci programů 3.3. SROP - III. etapa</t>
  </si>
  <si>
    <t>Posílení kapacity při plánování a realizaci programů 3.3. SROP - IV. etapa</t>
  </si>
  <si>
    <t>Posílení kapacity při plánování a realizaci programů 3.3. SROP - V. etapa</t>
  </si>
  <si>
    <t>Posílení kapacity při plánování a realizaci programů 3.3. SROP - VI. etapa</t>
  </si>
  <si>
    <t>Posílení kapacity při plánování a realizaci programů 3.3. SROP - VII. etapa</t>
  </si>
  <si>
    <t>Terne Čhave (Mladí lidé)</t>
  </si>
  <si>
    <t>Rekonstrukce a obnova Muzea ve Frenštátě p. Radhoštěm - II. etapa</t>
  </si>
  <si>
    <t>Rozvoj sítě EIP center Moravskoslezského kraje</t>
  </si>
  <si>
    <t>Kraj mnoha barev a příležitostí</t>
  </si>
  <si>
    <t>Marketingová strategie v cestovním ruchu</t>
  </si>
  <si>
    <t>Komplexní řešení o PR Koutské a Zábřežské louky</t>
  </si>
  <si>
    <t>Vypracování zadávací a projektové dokumentace na vybudování multifunkční učebny (Jazyková škola s právem jazykové zkoušky, Ostrava, Na Jízdárně 4, příspěvková organizace)</t>
  </si>
  <si>
    <t>Vypracování zadávací a projektové dokumentace na vybudování domova mládeže půdní vestavbou (Sportovní gymnázium, Vrbno pod Pradědem, nám. Sv. Michala 12, příspěvková organizace)</t>
  </si>
  <si>
    <t>Multifunkční posluchárny</t>
  </si>
  <si>
    <t>Centra technického vzdělávání na Bruntálsku</t>
  </si>
  <si>
    <t>Rekonstrukce hotelu Praha Nový Jičín</t>
  </si>
  <si>
    <t>Realizace domova mládeže při sportovním gymnáziu Vrbno p. Pradědem</t>
  </si>
  <si>
    <t>Diagnostické nástroje, ICT a pomůcky pro speiálně pedagogická centra</t>
  </si>
  <si>
    <t>ELEKTROTECHNICKÁ CENTRA</t>
  </si>
  <si>
    <t>Interaktivní formy výuky ve školách</t>
  </si>
  <si>
    <t>Modernizace, rekonstrukce a výstavba sportovišť vzdělávacích zařízení I</t>
  </si>
  <si>
    <t>Modernizace, rekonstrukce a výstavba sportovišť vzdělávacích zařízení II</t>
  </si>
  <si>
    <t>Modernizace, rekonstrukce a výstavba sportovišť vzdělávacích zařízení III</t>
  </si>
  <si>
    <t>MECHATRONIKA</t>
  </si>
  <si>
    <t>Artinterest</t>
  </si>
  <si>
    <t>Modernizace, rekonstrukce a výstavba sportovišť vzdělávacích zařízení IV</t>
  </si>
  <si>
    <t>Modernizace, rekonstrukce a výstavba sportovišť vzdělávacích zařízení VI</t>
  </si>
  <si>
    <t>Modernizace, rekonstrukce a výstavba sportovišť vzdělávacích zařízení VII</t>
  </si>
  <si>
    <t>Data pro život</t>
  </si>
  <si>
    <t xml:space="preserve">Bezbariérovost zdravotnických zařízení </t>
  </si>
  <si>
    <t xml:space="preserve">Obnovení přístrojové techniky ve zdravotnických zařízeních </t>
  </si>
  <si>
    <t>Vozidla pro život</t>
  </si>
  <si>
    <t>Komplexní rekonstrukce budovy staré interny Nemocnice s poliklinikou v Novém Jičíně, p.o.</t>
  </si>
  <si>
    <t>Rekonstrukce infekčního pavilonu v Nemocnici s poliklinikou Havířov, p.o.</t>
  </si>
  <si>
    <t>Pavilon chirurgických oborů v Nemocnici ve Frýdku-Místku, p.o.</t>
  </si>
  <si>
    <t>Nákup lůžek a matrací do nemocnic zřizovaných Moravskoslezským krajem</t>
  </si>
  <si>
    <t>Výstavba fóliovníků v Opavě</t>
  </si>
  <si>
    <t>Modernizace výuky a podmínek pro výuku v základních uměleckých školách</t>
  </si>
  <si>
    <t xml:space="preserve">Přírodovědné učebny a laboratoře ve středních odborných školách </t>
  </si>
  <si>
    <t>Rekonstrukce geriatrického oddělení  v Nemocnici s poliklinikou Havířov, příspěvková organizace</t>
  </si>
  <si>
    <t>Šance pro Moravskoslezský kraj – Vzdělaní lidé a připravený venkov</t>
  </si>
  <si>
    <t>Nákup hasičských vozidel se zařízením pro výrobu a dopravu pěny</t>
  </si>
  <si>
    <t>Pořízení pomůcek pro ošetřovatelskou a rehabilitační péči zdravotnických zařízení</t>
  </si>
  <si>
    <t>Nákup dopravních automobilů pro JPO</t>
  </si>
  <si>
    <t>Využití marketingové strategie v aktivitách cestovního ruchu v MSK II</t>
  </si>
  <si>
    <t>Kraj mnoha barev a příležitostí II</t>
  </si>
  <si>
    <t>Moravskoslezský kraj - kraj plný zážitků</t>
  </si>
  <si>
    <t>Moravskoslezský kraj - kraj plný zážitků II</t>
  </si>
  <si>
    <t>Jesenická magistrála</t>
  </si>
  <si>
    <t>Moravskoslezský kraj - kraj plný zážitků III</t>
  </si>
  <si>
    <t>Likvidace olejového hospodářství v Oticích</t>
  </si>
  <si>
    <t>Novostavba Moravskoslezské vědecké knihovny</t>
  </si>
  <si>
    <t>Archeopark Chotěbuz - 2. část</t>
  </si>
  <si>
    <t>Druhá scéna Těšínského divadla</t>
  </si>
  <si>
    <t xml:space="preserve">Galerie výtvarného umění v Ostravě pro 21. století </t>
  </si>
  <si>
    <t>Digitalizace významných regionálních publikací Moravskoslezského kraje</t>
  </si>
  <si>
    <t>Moravskoslezský kraj za vlády…</t>
  </si>
  <si>
    <t>Revitalizace hradu Hukvaldy</t>
  </si>
  <si>
    <t>Revitalizace zámku ve Frýdku včetně obnovy expozice </t>
  </si>
  <si>
    <t>Zpřístupnění území NKP Důl Hlubina</t>
  </si>
  <si>
    <t>Hrad Sovinec – zpřístupnění barokního opevnění a podzemní chodby</t>
  </si>
  <si>
    <t>Poradna pro pěstounskou péči v Karviné</t>
  </si>
  <si>
    <t>Poradna pro pěstounskou péči v Ostravě</t>
  </si>
  <si>
    <t>Zařízení pro osoby s chronickou alkoholovou závislostí v Osoblaze</t>
  </si>
  <si>
    <t xml:space="preserve">Chráněné bydlení a sociálně terapeutické díly ve Městě Albrechticích </t>
  </si>
  <si>
    <t>1. etapa transformace organizace Marianum</t>
  </si>
  <si>
    <t>Rekonstrukce objektu v Budišově nad Budišovkou na chráněné bydlení</t>
  </si>
  <si>
    <t>Silnice č. III/01144 Bystřice n. O. - Milíkov (projekt Rekonstrukce a modernizace silnic II. a III. tříd v MSK)</t>
  </si>
  <si>
    <t>Silnice č. III/483 Bordovice - Frenštát p.R. v délce 2900 m (projekt Rekonstrukce a modernizace silnic II. a III. tříd v MSK)</t>
  </si>
  <si>
    <t>Silnice č. II/474 hr. okresu FM po křiž. S I/11 v Těrlicku v délce 2800m (projekt Rekonstrukce a modernizace silnic II. a III. tříd v MSK)</t>
  </si>
  <si>
    <t>Silnice č. III/44327 Staré Lublice - Nové Lublice v délce 4500m (projekt Rekonstrukce a modernizace silnic II. a III. tříd v MSK)</t>
  </si>
  <si>
    <t>Silnice č. II/467 Sudice - Třebom v délce 3200m (projekt Rekonstrukce a modernizace silnic II. a III. tříd v MSK)</t>
  </si>
  <si>
    <t>Silnice č. III/4609 Jaktař - Bratříkovice - hranice okresu (projekt Rekonstrukce a modernizace silnic II. a III. tříd v MSK)</t>
  </si>
  <si>
    <t>Rekonstrukce a modernizace silnice II/477 ul Bohumínské km 0,000 00 - 1,125 00 (projekt Rekonstrukce a modernizace silnic II. a III. tříd v MSK)</t>
  </si>
  <si>
    <t>Letiště Leoše Janáčka Ostrava, odbavovací plocha</t>
  </si>
  <si>
    <t>Letiště Ostrava, stroje a zařízení</t>
  </si>
  <si>
    <t>Letiště Leoše Janáčka Ostrava, kolejové napojení</t>
  </si>
  <si>
    <t>Rekonstrukce a modernizace silnic v MSK - 7 staveb</t>
  </si>
  <si>
    <t>Letiště Leoše Janáčka Ostrava, integrované výjezdové centrum</t>
  </si>
  <si>
    <t>Letiště Leoše Janáčka Ostrava, ostatní zpevněné plochy</t>
  </si>
  <si>
    <t xml:space="preserve">Silnice 2008 - 3.část </t>
  </si>
  <si>
    <t>VIA Lyžbice</t>
  </si>
  <si>
    <t>Přeložka komunikace III/4682 - Vendryně</t>
  </si>
  <si>
    <t>II/449 - Rýmařov - Ondřejov, rekonstrukce silnice km 0,00 - 11,40, II.stavba</t>
  </si>
  <si>
    <t>Komunikace II/479 - ulice Českobratrská, III. stavba</t>
  </si>
  <si>
    <t>Silnice 2010</t>
  </si>
  <si>
    <t>Revitalizace přednádražního prostoru Svinov, II.etapa - část MSK</t>
  </si>
  <si>
    <t>Letiště Leoše Janáčka Ostrava, odbavovací hala II. etapa</t>
  </si>
  <si>
    <t>Silnice 2011</t>
  </si>
  <si>
    <t>Silnice 2011 - II. etapa</t>
  </si>
  <si>
    <t xml:space="preserve">Silnice II/452 Bruntál - Mezina </t>
  </si>
  <si>
    <t xml:space="preserve">Silnice II/462 Vítkov - Větřkovice </t>
  </si>
  <si>
    <t>Silnice III/4689 Petrovice</t>
  </si>
  <si>
    <t>Silnice III/4785 prodloužená Bílovecká</t>
  </si>
  <si>
    <t>Silnice 2013 - I. etapa</t>
  </si>
  <si>
    <t>Silnice 2013 - II. etapa</t>
  </si>
  <si>
    <t>Silnice 2013 - III. etapa</t>
  </si>
  <si>
    <t>Silnice 2013 - IV. etapa</t>
  </si>
  <si>
    <t>Rekonstrukce silnice II/464 Opava, ul. Bílovecká III. etapa</t>
  </si>
  <si>
    <t>Silnice II/473 Frýdek-Místek – Šenov</t>
  </si>
  <si>
    <t>Rekonstrukce mostu 480-002 včetně ramp, Kopřivnice</t>
  </si>
  <si>
    <t>Silnice 2014 - I. etapa</t>
  </si>
  <si>
    <t>Letiště Leoše Janáčka Ostrava, ostatní zpevněné plochy-světlotechnika</t>
  </si>
  <si>
    <t>Silnice 2014 - II. etapa</t>
  </si>
  <si>
    <t>Silnice 2014 - III. etapa</t>
  </si>
  <si>
    <t>Silnice 2014 - IV. etapa</t>
  </si>
  <si>
    <t>Silnice 2014 - V. etapa</t>
  </si>
  <si>
    <t>Silnice 2014 - VI. etapa</t>
  </si>
  <si>
    <t>Silnice 2015 - 7 staveb</t>
  </si>
  <si>
    <t>Silnice 2015 - Mariánskohorská</t>
  </si>
  <si>
    <t>Letiště Leoše Janáčka Ostrava, kolejové napojení – doprovodná struktura I.</t>
  </si>
  <si>
    <t>Letiště Leoše Janáčka Ostrava, kolejové napojení – doprovodná struktura II.</t>
  </si>
  <si>
    <t>Sankce za stanovení technického kvalifikačního kritéria pro obalovny v rámci procesu veřejných zakázek</t>
  </si>
  <si>
    <t>Industriální atraktivity v Moravskoslezském kraji</t>
  </si>
  <si>
    <t>Jak šmakuje Moravskoslezsko</t>
  </si>
  <si>
    <t xml:space="preserve">Moravskoslezský kraj - kraj plný zážitků IV. </t>
  </si>
  <si>
    <t>Cestuj a poznávej Moravskoslezský kraj - s chutí</t>
  </si>
  <si>
    <t>Přírodovědné laboratoře v gymnáziích</t>
  </si>
  <si>
    <t>Atraktivnější výuka zahradnických oborů</t>
  </si>
  <si>
    <t>Jazykové učebny středních odborných škol</t>
  </si>
  <si>
    <t>Modernizace výuky informačních technologií</t>
  </si>
  <si>
    <t>Modernizace výuky ve zdravotnických oborech</t>
  </si>
  <si>
    <t>Zlepšení podmínek pro praktické vyučování žáků v technicky zaměřených oborech středního vzdělávání v Ostravě</t>
  </si>
  <si>
    <t>Moderní zkušební laboratoře</t>
  </si>
  <si>
    <t>Modernizace chemických laboratoří na SPŠ chemické v Ostravě</t>
  </si>
  <si>
    <t>Modernizace výuky instalatérských oborů</t>
  </si>
  <si>
    <t>Podpora strojírenských oborů</t>
  </si>
  <si>
    <t>Přírodovědné laboratoře</t>
  </si>
  <si>
    <t>Vybudování dílen ve Střední škole technické a zemědělské, Nový Jičín, příspěvkové organizaci</t>
  </si>
  <si>
    <t>Nákup prvosledových hasičských vozidel se speciální IT technikou</t>
  </si>
  <si>
    <t>Integrované bezpečnostní centrum Moravskoslezského kraje</t>
  </si>
  <si>
    <t>Integrované výjezdové centrum Ostrava-Jih</t>
  </si>
  <si>
    <t>Výjezdové centrum jednotky Sboru dobrovolných hasičů Města Albrechtice a Zdravotnické záchranné služby MSK</t>
  </si>
  <si>
    <t>Výstavba integrovaného výjezdového centra v Třinci</t>
  </si>
  <si>
    <t>Nákup hasičské výškové techniky</t>
  </si>
  <si>
    <t>Rekonstrukce objektu v Karviné na chráněné bydlení, Polská ul. č.p. 71</t>
  </si>
  <si>
    <t>Rekonstrukce objektu v Moravici na chráněné bydlení</t>
  </si>
  <si>
    <t>Rekonstrukce objektu v Novém Jičíně na chráněné bydlení, Slovanská ul. č.p. 1555</t>
  </si>
  <si>
    <t>Výstavba objektu chráněného bydlení na ulici Koperníkova v Novém Bohumíně</t>
  </si>
  <si>
    <t>Rekonstrukce objektu Domova Jistoty, p.o. na ulici Koperníkova v Novém Bohumíně</t>
  </si>
  <si>
    <t>Rekonstrukce objektu na domov pro osoby se zdravotním postižením, Sírius Opava</t>
  </si>
  <si>
    <t>Rekonstrukce objektu na chráněné bydlení Sedlnice</t>
  </si>
  <si>
    <t>Rekonstrukce objektu v Kopřivnici na chráněné bydlení </t>
  </si>
  <si>
    <t>Rekonstrukce objektu v Horním Benešově na domov pro osoby se zdravotním postižením</t>
  </si>
  <si>
    <t>Novostavba domova pro osoby se zdravotním postižením v Havířově</t>
  </si>
  <si>
    <t xml:space="preserve">Rekonstrukce domova pro osoby se zdravotním postižením Benjamín </t>
  </si>
  <si>
    <t>Rekonstrukce domova pro osoby se zdravotním postižením ve Frýdku-Místku</t>
  </si>
  <si>
    <t>Rekonstrukce objektu na chráněné bydlení v Ostravě na ul. Tvorkovských</t>
  </si>
  <si>
    <t>Výstavba objektu chráněného bydlení na ulici Slezské ve Starém Bohumíně</t>
  </si>
  <si>
    <t>3. etapa transformace organizace Marianum B</t>
  </si>
  <si>
    <t>Transformace zámku Dolní Životice A</t>
  </si>
  <si>
    <t>Rekonstrukce objektu v Českém Těšíně na chráněné bydlení</t>
  </si>
  <si>
    <t>4. etapa transformace organizace Marianum</t>
  </si>
  <si>
    <t>Nákup lůžek a matrací pro sociální zařízení</t>
  </si>
  <si>
    <t>Pořízení vozidel do objektů sociálních zařízení</t>
  </si>
  <si>
    <t>Cesta k žákovi - pracoviště pro individuální výuku</t>
  </si>
  <si>
    <t>Multifunkční velkoprostorové odborné učebny - gastrocentra</t>
  </si>
  <si>
    <t>Podpora přírodovědných předmětů</t>
  </si>
  <si>
    <t>Podpora jazykového vzdělávání ve středních školách</t>
  </si>
  <si>
    <t>Evaluace poskytování sociálních služeb v Moravskoslezském kraji</t>
  </si>
  <si>
    <t>Podpora péče o ohrožené děti</t>
  </si>
  <si>
    <t>Podpora vzdělávání v sociální oblasti v MSK III</t>
  </si>
  <si>
    <t>Specifické intervence pro mladistvé závislé na návykových látkách</t>
  </si>
  <si>
    <t>Partnerstvím ke zvýšení zaměstnanosti</t>
  </si>
  <si>
    <t>Vzdělávání pracovníků knihoven Moravskoslezského kraje</t>
  </si>
  <si>
    <t>Plánování sociálních služeb II</t>
  </si>
  <si>
    <t>Podpora procesu transformace pobytových sociálních služeb v Moravskoslezském kraji II</t>
  </si>
  <si>
    <t>Podpora sociálních služeb v sociálně vyloučených lokalitách Moravskoslezského kraje II</t>
  </si>
  <si>
    <t xml:space="preserve">Dostupnost poradenství obětem domácího násilí – naplnění zákonné povinnosti MSK </t>
  </si>
  <si>
    <t>Plánování sociálních služeb - cesta k vytvoření sítě místně a typově dostupných sociálních služeb na území Moravskoslezského kraje</t>
  </si>
  <si>
    <t>Podpora a rozvoj služeb sociální prevence v Moravskoslezském kraji</t>
  </si>
  <si>
    <t>Podpora a rozvoj služeb v sociálně vyloučených lokalitách Moravskoslezského kraje</t>
  </si>
  <si>
    <t>Podpora vzdělávání a supervize u pracovníků v oblasti sociálních služeb a pracovníků v sociální oblasti zařazených do úřadů v Moravskoslezském kraji</t>
  </si>
  <si>
    <t>Optimalizace sítě služeb sociální prevence v Moravskoslezském kraji</t>
  </si>
  <si>
    <t>Podpora procesu transformace pobytových sociálních služeb v Moravskoslezském kraji</t>
  </si>
  <si>
    <t>Podpora sociálních služeb v sociálně vyloučených lokalitách MSK III</t>
  </si>
  <si>
    <t>Asistenti prevence kriminality v Moravskoslezském kraji</t>
  </si>
  <si>
    <t>Otevřená škola</t>
  </si>
  <si>
    <t>Rozvoj kompetencí strategického, procesního a projektového řízení a kvality </t>
  </si>
  <si>
    <t>Otevřená škola II</t>
  </si>
  <si>
    <t>Vzdělávání zaměstnanců územní veřejné správy MSK</t>
  </si>
  <si>
    <t>Podpora sociálního podnikání v Moravskoslezském kraj</t>
  </si>
  <si>
    <t>Podpora vzdělávání a supervize v sociální oblasti v MSK II</t>
  </si>
  <si>
    <t>Optimalizace řídicích a kontrolních systémů v oblasti výkonu zřizovatelských funkcí</t>
  </si>
  <si>
    <t>Mateřská školka KÚ MSK</t>
  </si>
  <si>
    <t>Rozvoj kvality řízení a good governance na KÚ MSK</t>
  </si>
  <si>
    <t>Rozvoj řízení lidských zdrojů na KÚ MSK</t>
  </si>
  <si>
    <t>Vzdělávací systém zaměstnanců KÚ MSK</t>
  </si>
  <si>
    <t>Zajištění vzdělávání v eGovernmentu</t>
  </si>
  <si>
    <t>Projekt eHealth - zavedení elektronických identifikačních náramků</t>
  </si>
  <si>
    <t>Krajský standardizovaný projekt zdravotnické záchranné služby Moravskoslezského kraje</t>
  </si>
  <si>
    <t>Přístrojové vybavení iktového centra Sdruženého zdravotnického zařízení Krnov</t>
  </si>
  <si>
    <t>Iktové centrum Nemocnice Třinec</t>
  </si>
  <si>
    <t>Jednotná digitální a technická mapa a portál územního plánování  Moravskoslezského kraje</t>
  </si>
  <si>
    <t>Územně analytické podklady Moravskoslezského kraje</t>
  </si>
  <si>
    <t xml:space="preserve">Rozšíření 3D modelu ortofotomapy MSK </t>
  </si>
  <si>
    <t>Jednotná digitální technická mapa</t>
  </si>
  <si>
    <t>Účelová katastrální mapa MSK</t>
  </si>
  <si>
    <t>Webový portál Moravskoslezského kraje</t>
  </si>
  <si>
    <t>Vzdělávání úředníků ve veřejné správě v Moravskoslezském kraji</t>
  </si>
  <si>
    <t>E-Government Moravskoslezského kraje (II. - VI. část výzvy)</t>
  </si>
  <si>
    <t>Rozvoj e-Government služeb v Moravskoslezském kraji</t>
  </si>
  <si>
    <t>Elektronická spisová služba Moravskoslezského kraje (I. část výzvy)</t>
  </si>
  <si>
    <t>Nástroje na tvorbu a údržbu územně analytických podkladů</t>
  </si>
  <si>
    <t xml:space="preserve">2. etapa transformace organizace Marianum </t>
  </si>
  <si>
    <t xml:space="preserve">1. etapa transformace zámku Jindřichov ve Slezsku </t>
  </si>
  <si>
    <t xml:space="preserve">3. etapa transformace organizace Marianum </t>
  </si>
  <si>
    <t xml:space="preserve">Transformace zámku Dolní Životice </t>
  </si>
  <si>
    <t>Transformace zámku Nová Horka</t>
  </si>
  <si>
    <t>3. etapa transformace organizace Marianum A</t>
  </si>
  <si>
    <t>Evaluace školy za účelem zvyšování kvality vzdělávání v MSK</t>
  </si>
  <si>
    <t>EDUNET II</t>
  </si>
  <si>
    <t>Zkvalitnění systému péče o žáky se speciálními vzdělávacími potřebami v Moravskoslezském kraji </t>
  </si>
  <si>
    <t xml:space="preserve">Vytváření pozitivního sociálního prostředí ve školách </t>
  </si>
  <si>
    <t>Metodik vzdělávacích programů na odborných školách</t>
  </si>
  <si>
    <t>Globální grant OP VK - Zvyšování kvality ve vzdělávání v kraji Moravskoslezském</t>
  </si>
  <si>
    <t>Globální grant OP VK - Rovné příležitosti ve vzdělávání v kraji Moravskoslezském</t>
  </si>
  <si>
    <t>Globální grant OP VK - Další vzdělávání pracovníků škol v kraji Moravskoslezském</t>
  </si>
  <si>
    <t>Technická pomoc pro globální grant OP VK- Řízení, kontrola, monitorování a hodnocení globálních grantů v Moravskoslezském kraji</t>
  </si>
  <si>
    <t>Technická pomoc pro globální grant OP VK -Informovanost a publicita GG OP Moravskoslezského kraje</t>
  </si>
  <si>
    <t>Technická pomoc pro globální grant OP VK - Zvýšení absorpční kapacity subjektů implementujících program Moravskoslezského kraje</t>
  </si>
  <si>
    <t>Centra integrované podpory v MSK a podpora vzdělávání žáků se speciálními vzdělávacími potřebami.</t>
  </si>
  <si>
    <t>Kompetence do škol</t>
  </si>
  <si>
    <t xml:space="preserve">Systémová podpora edukace moderní historie a výchovy k občanství ve školách Moravskoslezského kraje </t>
  </si>
  <si>
    <t xml:space="preserve">TIME  (tréninkové,  inovační, metodické a edukační týmy škol poskytujících střední odborné vzdělání) </t>
  </si>
  <si>
    <t>Vzdělávání pro zaměstnance zařazených do KÚ</t>
  </si>
  <si>
    <t>Mentor-lektor</t>
  </si>
  <si>
    <t xml:space="preserve">Globální grant OP VK - Podpora nabídky dalšího vzdělávání v kraji Moravskoslezském </t>
  </si>
  <si>
    <t>Podpora výchovy ke zdravé výživě a životosprávě </t>
  </si>
  <si>
    <t>Osobnostní a sociální výchova</t>
  </si>
  <si>
    <t>Ruce jako nástroj komunikace</t>
  </si>
  <si>
    <t>Globální grant OP VK - Zvyšování kvality ve vzdělávání v Moravskoslezském kraji II</t>
  </si>
  <si>
    <t>Globální grant OP VK - Rovné příležitosti dětí a žáků ve vzdělávání v Moravskoslezském kraji II</t>
  </si>
  <si>
    <t>Globální grant OP VK - Další vzdělávání pracovníků škol a školských zařízení v Moravskoslezském kraji II</t>
  </si>
  <si>
    <t>Inovace výuky československých a českých dějin 20. století na středních školách v Olomouckém a Moravskoslezském kraji</t>
  </si>
  <si>
    <t>Technická pomoc pro globální grant OP VK - Řízení, kontrola, monitorování a hodnocení globálních grantů v Moravskoslezském kraji II</t>
  </si>
  <si>
    <t>Technická pomoc pro globální grant OP VK -Informovanost a publicita GG OP Moravskoslezského kraje II</t>
  </si>
  <si>
    <t>Moravskoslezský pakt zaměstnanosti: Mezinárodní výměna zkušeností a příkladů dobré praxe při rozvoji místních partnerství na podporu zaměstnanosti</t>
  </si>
  <si>
    <t>Technická pomoc pro globální grant OP VK - Zvýšení absorpční kapacity subjektů implementujících program Moravskoslezského kraje II</t>
  </si>
  <si>
    <t xml:space="preserve">Technická pomoc - Podpora propagačních a informačních aktivit v OPPS ČR-PR </t>
  </si>
  <si>
    <t>Technická pomoc - Podpora implementačních, informačních a propagačních aktivit pro OPPS ČR-PR v Moravskoslezském kraji</t>
  </si>
  <si>
    <t xml:space="preserve">Technická pomoc - Podpora implementačních, informačních a propagačních aktivit pro OPPS ČR-PR v Moravskoslezském kraji </t>
  </si>
  <si>
    <t>Beskydská magistrála</t>
  </si>
  <si>
    <t>Kooperace a posílení přeshraniční spolupráce regionálních samospráv a subjektů působících v Žilinském a Moravskoslezském kraji </t>
  </si>
  <si>
    <t>Marketingová podpora cestovního ruchu Moravskoslezského kraje v Polsku</t>
  </si>
  <si>
    <t>Zlepšení dostupnosti pohraniční oblasti modernizací silnice v úseku Sciborzyce Wielkie - Hněvošice</t>
  </si>
  <si>
    <t>Rekonstrukce a modernizace silnice v úseku Raciborz - Kravaře</t>
  </si>
  <si>
    <t>Rekonstrukce a modernizace silnice v úseku Třebom - Kietrz</t>
  </si>
  <si>
    <t>Modernizace přeshraniční cesty v úseku Tworkow - Děhylov</t>
  </si>
  <si>
    <t>Rekonstrukce úseku silnice  Čadca - Milošová - Mosty u Jablunkova</t>
  </si>
  <si>
    <t>Sportovní hry česko – slovenské mládeže</t>
  </si>
  <si>
    <t>Rekonstrukce úseku silnice Bílá - Klokočov - Turzovka</t>
  </si>
  <si>
    <t>Rozvoj přírodovědních oborů ve školách v česko-slovenském příhraničí</t>
  </si>
  <si>
    <t>Rekonstrukce úseku silnice Turzovka – Bílá - II. etapa </t>
  </si>
  <si>
    <t xml:space="preserve">Strategie systémové spolupráce veřejných institucí MSK, Slezského a Opolského vojvodství </t>
  </si>
  <si>
    <t>Rehabilitační centrum při dětském oddělení SZZ Krnov</t>
  </si>
  <si>
    <t>Přeshraniční kooperační síť pro rozvoj podnikání a trhu práce</t>
  </si>
  <si>
    <t>Podpora talentů v přírodovědných a technických oborech v slovensko-českém příhraničí</t>
  </si>
  <si>
    <t>Rekonstrukce cest mezi MSK a ŽSK</t>
  </si>
  <si>
    <t>Parkové úpravy v areálu OLÚ Metylovice, Moravskoslezského sanatoria,p.o.</t>
  </si>
  <si>
    <t>Optimalizace péče o přírodní rezervaci Koutské a Zábřežské louky</t>
  </si>
  <si>
    <t>Vytvoření komplexního monitorovacího systému přírodního prostředí Moravskoslezského kraje </t>
  </si>
  <si>
    <t>Jednotný informační a komunikační systém ochrany přírody NUTS II Moravskoslezsko</t>
  </si>
  <si>
    <t>Implementace soustavy NATURA 2000 v Moravskoslezském kraji - I.etapa</t>
  </si>
  <si>
    <t xml:space="preserve">Mapy povodňových  rizik na území MSK </t>
  </si>
  <si>
    <t>Odstranění migrační bariéry pro obojživelníky</t>
  </si>
  <si>
    <t xml:space="preserve">Snížení eutrofizace v povodí vodní nádrže Slezská Harta v MSK </t>
  </si>
  <si>
    <t>Implementace soustavy NATURA 2000 v Moravskoslezském kraji - II. etapa  </t>
  </si>
  <si>
    <t>Realizace zmírňujících opatření negativních vlivů provozu na silnici č. II/464 (Studénka-Nová Horka) na CHKO Poodří</t>
  </si>
  <si>
    <t>Nepovolená skládka Bohumín - Kopytov: analýza rizik</t>
  </si>
  <si>
    <t>CHEMICKÝ MONITORING – CHEMON</t>
  </si>
  <si>
    <t>Snížení prašnosti v okolí komunikací ve vlastnictví Moravskoslezského kraje</t>
  </si>
  <si>
    <t>Výsadba a obnova alejí v Moravskoslezském kraji II.</t>
  </si>
  <si>
    <t>Nemocnice s poliklinikou Havířov, p.o. - Nemocniční park</t>
  </si>
  <si>
    <t>Ekologizace zdravotnických zařízení zřizovaných Moravskoslezským krajem</t>
  </si>
  <si>
    <t xml:space="preserve">Zateplení vybraných objektů nemocnice v Karviné - Ráji </t>
  </si>
  <si>
    <t>Zateplení vybraných objektů Nemocnice ve Frýdku-Místku</t>
  </si>
  <si>
    <t>Měření a regulace vytápění včetně rekonstrukcí tepelných zdrojů budov a školských zařízení MSK-49 projektů</t>
  </si>
  <si>
    <t>Energetické úspory ve školách a školských zařízeních zřizovaných Moravskoslezským krajem</t>
  </si>
  <si>
    <t>Využití obnovitelných zdrojů energie k vytápění Střední průmyslové školy v Karviné</t>
  </si>
  <si>
    <t>Fotovoltaická elektrárna pro budovu sídla Moravskoslezského kraje</t>
  </si>
  <si>
    <t>Zateplení vybraných objektů Nemocnice s poliklinikou v Novém Jičíně</t>
  </si>
  <si>
    <t>Využití energie slunce pro ohřev vody v budovách krajského úřadu</t>
  </si>
  <si>
    <t>Energetické úspory ve školách a školských zařízeních zřizovaných Moravskoslezským krajem - III. etapa</t>
  </si>
  <si>
    <t>Energetické úspory v Gymnáziu Hladnov ve Slezské Ostravě</t>
  </si>
  <si>
    <t>Úsporná energetická opatření Gymnazia v Ostravě Hrabůvce</t>
  </si>
  <si>
    <t>Energetické úspory ve Wichterlově gymnáziu v Ostravě - Porubě</t>
  </si>
  <si>
    <t>Energetické úspory v Obchodní akademii a vyšší odborné škole sociální v Ostravě</t>
  </si>
  <si>
    <t>Energetické úspory ve Střední odborné škole chemické akademika Heyrovského a gymnáziu v Ostravě - Zábřehu</t>
  </si>
  <si>
    <t>Energetické úspory ve Střední průmyslové škole v Karviné</t>
  </si>
  <si>
    <t>Energetické úspory ve Střední škole elektrostavební a dřevozpracující ve Frýdku - Místku</t>
  </si>
  <si>
    <t>Energetické úspory ve Střední škole společného stravování v Ostravě - Hrabůvce</t>
  </si>
  <si>
    <t>Energetické úspory ve Střední škole stavební a dřevozpracující v Ostravě</t>
  </si>
  <si>
    <t>Energetické úspory ve Střední škole strojírenské a dopravní ve Frýdku - Místku</t>
  </si>
  <si>
    <t>Krajská energetická agentura Moravskoslezského kraje</t>
  </si>
  <si>
    <t>Výstavnictví</t>
  </si>
  <si>
    <t>TRITIA</t>
  </si>
  <si>
    <t>POST-RECONVERT</t>
  </si>
  <si>
    <t>Ekologizace Střední školy zemědělské a lesnické, Na Hrázi 1449, Frýdek - Místek</t>
  </si>
  <si>
    <t>Zateplení Základní školy pro sluchově postižené a Mateřské školy pro sluchově postižené v Ostravě - Porubě</t>
  </si>
  <si>
    <t>Zateplení Střední školy prof. Zdeňka Matějčka v Ostravě - Porubě</t>
  </si>
  <si>
    <t>Zateplení Střední průmyslové školy stavební v Ostravě-Zábřehu</t>
  </si>
  <si>
    <t>Zateplení Střední zdravotnické školy a Vyšší odborné školy zdravotnické v Ostravě (areál na ul. 1. máje)</t>
  </si>
  <si>
    <t>Energetické úspory SOŠ Český Těšín, budova školy Tyršova</t>
  </si>
  <si>
    <t>Zateplení vybraných budov Vyšší odborné školy, Střední odborné školy a Středního odborného učiliště v Kopřivnici</t>
  </si>
  <si>
    <t>Zateplení Střední školy techniky a služeb v Karviné</t>
  </si>
  <si>
    <t>Zateplení Střední školy technické a dopravní v Ostravě-Vítkovicích</t>
  </si>
  <si>
    <t>Zateplení objektu dílen Střední školy elektrotechnické v Ostravě</t>
  </si>
  <si>
    <t>Zateplení Střední odborné školy v Bruntále</t>
  </si>
  <si>
    <t>Zateplení areálu Gymnázia a Střední průmyslové školy elektrotechniky a informatiky ve Frenštátě pod Radhoštěm na ul. Křižíkova</t>
  </si>
  <si>
    <t>Zateplení tělocvičny Wichterlova gymnázia v Ostravě-Porubě</t>
  </si>
  <si>
    <t>Zateplení Matičního gymnázia v Ostravě</t>
  </si>
  <si>
    <t>Zateplení Střední průmyslové školy a Obchodní akademie v Bruntále (areál na ul. Kavalcova)</t>
  </si>
  <si>
    <t>Gymnázium a Střední odborná škola, Rýmařov, příspěvková organizace (budova gymnázia s přístavbou a budova tělocvičny)</t>
  </si>
  <si>
    <t>Gymnázium a Střední odborná škola, Rýmařov, příspěvková organizace</t>
  </si>
  <si>
    <t>Zateplení Gymnázia Havířov-Podlesí</t>
  </si>
  <si>
    <t>Zateplení Sportovního gymnázia Dany a Emila Zátopkových v Ostravě</t>
  </si>
  <si>
    <t>Zateplení Gymnázia v Ostravě-Zábřehu na ul. Volgogradská</t>
  </si>
  <si>
    <t>Zateplení Gymnázia Mikuláše Koperníka v Bílovci</t>
  </si>
  <si>
    <t>Zateplení Obchodní akademie v Ostravě-Porubě</t>
  </si>
  <si>
    <t>Zateplení budovy Odborného učiliště a Praktické školy v Hlučíně na ul. ČSA</t>
  </si>
  <si>
    <t>Zateplení Základní školy v Ostravě-Zábřehu na ul. Kpt. Vajdy</t>
  </si>
  <si>
    <t>Zateplení Základní umělecké školy Viléma Petrželky v Ostravě-Hrabůvce</t>
  </si>
  <si>
    <t>Zateplení vybraných objektů Střední odborné školy dopravy a cestovního ruchu v Krnově</t>
  </si>
  <si>
    <t>Střední škola zemědělství a služeb, příspěvková organizace, Město Albrechtice</t>
  </si>
  <si>
    <t>Zateplení SOŠ a SOU podnikání a služeb v Jablunkově - budova na ulici Školní</t>
  </si>
  <si>
    <t>Zateplení SOŠ a SOU podnikání a služeb v Jablunkově - budova na ulici Zahradní</t>
  </si>
  <si>
    <t>Zateplení Gymnázia ve Frýdlantu nad Ostravicí</t>
  </si>
  <si>
    <t>Zateplení ZUŠ Leoše Janáčka ve Frýdlantu nad Ostravicí</t>
  </si>
  <si>
    <t>Zateplení Střední školy zahradnické v Ostravě - SPV na ulici U Hrůbků</t>
  </si>
  <si>
    <t>Zateplení Dětského domova na ulici Čelakovského v Havířově - Podlesí</t>
  </si>
  <si>
    <t>Zateplení sportovního centra Střední školy a Základní školy v Havířově - Šumbarku</t>
  </si>
  <si>
    <t>Vzdělávání v oborech služeb cestovního ruchu</t>
  </si>
  <si>
    <t>Intercultural learning on the field of music education</t>
  </si>
  <si>
    <t>Sportem napříč Evropou</t>
  </si>
  <si>
    <t>Chyť své sny (Catch your Dreams)</t>
  </si>
  <si>
    <t>Teoretické a praktické vzdělávání ve zdravotnických školách a zdravotnických zařízeních</t>
  </si>
  <si>
    <t>Zvýšení uplatnitelnosti mladých lidí na evropském trhu práce (Amélioration de l´employabilité des jeunes sur le marché de travail européen)</t>
  </si>
  <si>
    <t>Envitalent</t>
  </si>
  <si>
    <t>From Dropout to Inclusion (Od vyloučení k začlenění)</t>
  </si>
  <si>
    <t>Napříč krajem s mládeží</t>
  </si>
  <si>
    <t>Building local capacity for competitive education</t>
  </si>
  <si>
    <t>RegInSpire</t>
  </si>
  <si>
    <t>Stáže zaměstnanců Moravskoslezského kraje zařazených do krajského úřadu zodpovědných za rozvoj lidských zdrojů</t>
  </si>
  <si>
    <t>Program na podporu rozvojového potenciálu MSK</t>
  </si>
  <si>
    <t>Integrované výjezdové centrum v Českém Těšíně - vybavení</t>
  </si>
  <si>
    <t>Rekonstrukce výtahů (Nemocnice s poliklinikou Havířov, příspěvková organizace)</t>
  </si>
  <si>
    <t xml:space="preserve">Příprava staveb a vypořádání pozemků (Správa silnic Moravskoslezského kraje, příspěvková organizace, Ostrava) </t>
  </si>
  <si>
    <t>Novostavba Moravskoslezské vědecké knihovny-příprava</t>
  </si>
  <si>
    <t xml:space="preserve">Rekonstrukce budovy krajského úřadu </t>
  </si>
  <si>
    <t>Výměna oken, reko střechy - SOŠ a SOU Ost. Kunčice</t>
  </si>
  <si>
    <t>Letiště - gener. oprava zatěsňovacích příčných zálivek</t>
  </si>
  <si>
    <t>Rekonstrukce haly na posypový materiál v Rýmařově (Správa silnic MSK, příspěvková organizace)</t>
  </si>
  <si>
    <t>Okružní křižovatka ulic Hřbitovní - Sv. Čecha - Riegrova (Správa silnic MSK, příspěvková organizace)</t>
  </si>
  <si>
    <t>Oprava oplocení areálu (Obchodní akademie, Polská 1543, Ostrava-Poruba, příspěvková organizace)</t>
  </si>
  <si>
    <t>Oprava kanalizace (Střední průmyslová škola, Kavalcova 1, Bruntál, příspěvková organizace)</t>
  </si>
  <si>
    <t>Oprava svislých svodů a sociálního zařízení (Dětský domov Srdce a Školní jídelna, Vydmuchov 10, Karviná-Fryštát, příspěvková organizace)</t>
  </si>
  <si>
    <t>Oprava střešní krytiny a nátěry plechu (Dětský domov a Školní jídelna, Radkov-Dubová 141, příspěvková organizace)</t>
  </si>
  <si>
    <t>Rekonstrukce WC v budově školy (Základní škola, Halasova 30, Ostrava-Vítkovice, příspěvková organizace)</t>
  </si>
  <si>
    <t>Rekonstrukce oplocení školního areálu (Základní škola, Těšínská 98, Ostrava-Slezská Ostrava, příspěvková organizace)</t>
  </si>
  <si>
    <t>Rekonstrukce sociálního zařízení (Gymnázium, Komenského 2, Havířov-Město, příspěvková organizace)</t>
  </si>
  <si>
    <t>Sanace zdiva (Střední umělecká škola, Poděbradova 33, Ostrava, příspěvková organizace)</t>
  </si>
  <si>
    <t>Stavební úpravy sociálních zařízení (Střední škola průmyslová, Soukenická 21, Krnov, příspěvková organizace)</t>
  </si>
  <si>
    <t>Rekonstrukce střechy budovy C (Střední škola, Vratimovská 681, Ostrava-Kunčice, příspěvková organizace)</t>
  </si>
  <si>
    <t>Technologické centrum víceúčelového svařování (Střední odborná škola a Střední odborné učiliště, Opavská 49, Krnov, příspěvková organizace)</t>
  </si>
  <si>
    <t>Nákup plynového kotle (Základní škola, Havlíčkova 1, Opava, příspěvková organizace)</t>
  </si>
  <si>
    <t>Stavební úpravy kuchyně (Střední škola, Julia Sedláka 16, Rýmařov, příspěvková organizace)</t>
  </si>
  <si>
    <t>Stavební úpravy vstupů (Základní umělecká škola, J. Valčíka 4413, Ostrava-Poruba, příspěvková organizace)</t>
  </si>
  <si>
    <t>Rekonstrukce objektu na dětský domov rodinného typu (Dětský domov a Školní jídelna, Bruzovská 328, Frýdek-Místek, příspěvková organizace)</t>
  </si>
  <si>
    <t>Rekonstrukce osvětlení v části dětského domova (Dětský domov a Školní jídelna, Milotice nad Opavou 27, příspěvková organizace)</t>
  </si>
  <si>
    <t>Nákup nových kotlů (Dětský domov a Školní jídelna, Radkov-Dubová 141, příspěvková organizace)</t>
  </si>
  <si>
    <t>Rekonstrukce objektu na dětský domov rodinného typu (Dětský domov a Školní jídelna, Reymontova 2a, Ostrava-Hrabová, příspěvková organizace)</t>
  </si>
  <si>
    <t>Větrání kuchyně-vzduchotechnika (Střední škola telekomunikační, Ostrava, Opavská 1119, příspěvková organizace)</t>
  </si>
  <si>
    <t>Nákup pánve sklopné elektrické (Střední škola telekomunikační, Ostrava, Opavská 1119, příspěvková organizace)</t>
  </si>
  <si>
    <t>Odstranění bezpečnostních a hygienických závad suterénu kuchyně (Gymnázium Olgy Havlové, Ostrava-Poruba, M. Majerové 1691, příspěvková organizace)</t>
  </si>
  <si>
    <t>Rekonstrukce ohřevu TUV (Odborné učiliště a Praktická škola, Sokolovská 45, Nový Jičín, příspěvková organizace)</t>
  </si>
  <si>
    <t>Oprava střechy a fasády hotelu Praha Nový Jičín (Střední škola hotelnictví a gastronomie, Mariánská 252, Frenštát pod Radhoštěm, příspěvková organizace)</t>
  </si>
  <si>
    <t xml:space="preserve">Odstranění havarijního stavu kanalizace (Gymnázium, Ostrava-Hrabůvka, příspěvková organizace, Ostrava) </t>
  </si>
  <si>
    <t>Oprava střešních plášťů (Gymnázium a Střední odborná škola, Nový Jičín, příspěvková organizace, Nový Jičín)</t>
  </si>
  <si>
    <t>Oprava a rekonstrukce střech na budovách stolárny a rukodílny (Střední odborná škola, Bruntál, příspěvková organizace, Bruntál)</t>
  </si>
  <si>
    <t>Nákup vícemístného užitkového osobního automobilu (Ústav sociální péče pro muže s mentálním postižením Dolní Životice, Zámecká 1, Dolní Životice)</t>
  </si>
  <si>
    <t>Rekonstrukce a přístavba budovy na ul. Koperníkova 870, Bohumín (Domov důchodců a ústav pro dospělé Bohumín, Šunychelská 1159, Bohumín)</t>
  </si>
  <si>
    <t>Obnova havarijního stavu NIS vč. HW a SW</t>
  </si>
  <si>
    <t>Rekonstrukce školní jídelny (Gymnázium, Český Těšín, příspěvková organizace, Frýdecká 30, Český Těšín)</t>
  </si>
  <si>
    <t>Rekonstrukce rozvodů vody, zdravotechniky a ÚT (Gymnázium, Karviná, příspěvková organizace, Mírová 1442, Karviná)</t>
  </si>
  <si>
    <t>Výdejna stravy (Gymnázium Josefa Kainara, Hlučín, příspěvková organizace, Dr. Ed. Beneše 7, Hlučín)</t>
  </si>
  <si>
    <t>Výměna oken z uliční strany (Slezské gymnázium, Opava, příspěvková organizace, Krnovská 69, Opava)</t>
  </si>
  <si>
    <t xml:space="preserve">Oprava střechy (Slezské gymnázium, Opava, příspěvková organizace) </t>
  </si>
  <si>
    <t xml:space="preserve">Instalace dynamického systému regulace ústředního topení (Slezské gymnázium, Opava, příspěvková organizace) </t>
  </si>
  <si>
    <t>Sanace suterénního zdiva proti vlhkosti na ul. Komenského (Slezské gymnázium, Opava, příspěvková organizace, Krnovská 69, Opava)</t>
  </si>
  <si>
    <t>Dokončení rekonstrukce pavilonu B (Obchodní akademie a Vyšší odborná škola sociální, Ostrava-Mariánské Hory, příspěvková organizace, Karasova 16, Ostrava - Mariánské Hory)</t>
  </si>
  <si>
    <t>Rekonstrukce objektu Matiční pro SUŠ (Střední umělecká škola, Ostrava, příspěvková organizace, Poděbradova 33, Ostrava)</t>
  </si>
  <si>
    <t>Rekonstrukce střechy, výměna klempířských prvků, oprava fasády, malování (Střední umělecká škola, Ostrava, příspěvková organizace, Poděbradova 33, Ostrava)</t>
  </si>
  <si>
    <t>Rekonstrukce elektroinstalace (Střední průmyslová škola elektrotechnická, Havířov, příspěvková organizace, Makarenkova 1, Havířov - Město)</t>
  </si>
  <si>
    <t>Propojení budov (Mendelova střední škola, Nový Jičín, příspěvková organizace, Divadelní 4, Nový Jičín)</t>
  </si>
  <si>
    <t>Vybudování výdejny stravy (Obchodní akademie, Opava, příspěvková organizace, H. Kvapilové 20, Opava)</t>
  </si>
  <si>
    <t>Rekonstrukce kuchyně (Masarykova střední škola zemědělská a Vyšší odborná škola, Opava, příspěvková organizace,  Opava)</t>
  </si>
  <si>
    <t>Rekonstrukce školní kuchyně (Střední průmyslová škola, Frýdek-Místek, příspěvková organizace, 28. října 1598, Frýdek-Místek)</t>
  </si>
  <si>
    <t>Rekonstrukce prosklené části fasády budovy školy (Střední škola technická, Ostrava- Hrabůvka, příspěvková organizace, Hasičská 49, Ostrava - Hrabůvka)</t>
  </si>
  <si>
    <t>Statické zajištění přístavby sociálních zařízení (Střední škola, Bohumín, příspěvková organizace, Husova 283, Bohumín)</t>
  </si>
  <si>
    <t>II. etapa přestavby kuchyně (Střední škola elektrotechnická, Frenštát pod Radhoštěm, příspěvková organizace, Křižíkova 1258, Frenštát pod Radhoštěm)</t>
  </si>
  <si>
    <t>Oprava střechy na budově "E" -bytovky a klubovna (Střední škola přírodovědná a zemědělská, Nový Jičín, příspěvková organizace, U Jezu 7, Nový Jičín)</t>
  </si>
  <si>
    <t>Výměna oken v objektu kuchyně (Střední škola hotelnictví a gastronomie, Frenštát pod Radhoštěm, příspěvková organizace, Mariánská 252, Frenštát pod Radhoštěm)</t>
  </si>
  <si>
    <t>Rekonstrukce WC (Střední škola, Vítkov-Podhradí, příspěvková organizace, Vítkov-Podhradí)</t>
  </si>
  <si>
    <t>Modernizace s rozšířením vzduchotechniky školní jídelny (Střední škola gastronomie a služeb, Frýdek-Místek, tř. T.G.Masaryka 451, příspěvková organizace, Frýdek-Místek)</t>
  </si>
  <si>
    <t>Vzduchotechnika ve školní jídelně (Střední škola automobilní, mechanizace a podnikání, Krnov, příspěvková organizace, Krnov)</t>
  </si>
  <si>
    <t>Vzduchotechnika, klimatizace, odsávání par (Základní škola, Ostrava-Zábřeh, Kpt. Vajdy 1a, příspěvková organizace, Kpt. Vajdy 1a, Ostrava - Zábřeh)</t>
  </si>
  <si>
    <t>Zateplení budovy Hudební 6 a změna způsobu vytápění (Základní umělecká škola Eduarda Marhuly, Ostrava-Mariánské Hory, Hudební 6, příspěvková organizace)</t>
  </si>
  <si>
    <t>Oprava střechy  (Základní umělecká škola, Nový Jičín, Derkova 1, příspěvková organizace)</t>
  </si>
  <si>
    <t>Vodovodní přípojka (Středisko volného času JUVENTUS, Karviná, příspěvková organizace, U Bažantnice 1794, Karviná - Nové Město)</t>
  </si>
  <si>
    <t>Rekonstrukce nájemního bytu (Dětský domov a Školní jídelna, Čeladná 87, příspěvková organizace, Čeladná 87, Čeladná)</t>
  </si>
  <si>
    <t xml:space="preserve">Investice u silnic II. a III. tříd - Silnice II/478 Ostrava odvodnění komunikace „Na lukách“ </t>
  </si>
  <si>
    <t>Investice u silnic II. a III. tříd - S II/484 rekonstrukce mostu 484-003 v obci Bílá</t>
  </si>
  <si>
    <t>Investice u silnic II. a III. tříd - S III/4671 Bolatice okružní křižovatka s III/46824</t>
  </si>
  <si>
    <t>Investice u silnic II. a III. tříd - S III/4841 Oprechtice-Krmelín III.etapa</t>
  </si>
  <si>
    <t>Investice u silnic II. a III. tříd - S II/471 Bohumín okružní křižovatka s III/46816</t>
  </si>
  <si>
    <t>Investice u silnic II. a III. tříd - S III/4644 Branka most 4644-1</t>
  </si>
  <si>
    <t>Investice u silnic II. a III. tříd - S III/04832 Nový Jičín okružní křižovatka</t>
  </si>
  <si>
    <t>Investice u silnic II. a III. tříd - S III/4732 Bruzovice sanace svahu</t>
  </si>
  <si>
    <t>Investice u silnic II. a III. tříd - S III/4774 Morávka opěrná zeď</t>
  </si>
  <si>
    <t>Investice u silnic II. a III. tříd - S III/01142 Karpentná-rekonstrukce</t>
  </si>
  <si>
    <t>Letiště Ostrava a.s. - rekonstrukce severní stojánky</t>
  </si>
  <si>
    <t>Letiště Ostrava a.s. - rekonstrukce a oprava příjezdové a let. Komunikace</t>
  </si>
  <si>
    <t>Letiště Ostrava a.s. - bezpečnostní centrum</t>
  </si>
  <si>
    <t>Letiště Ostrava a.s. - přístávací systém pro provoz nízkého dohledu</t>
  </si>
  <si>
    <t>Letiště Ostrava a.s. - rozšíření odbavovací plochy pro letadla</t>
  </si>
  <si>
    <t>Letiště Ostrava a.s. - hala pro garážové stání techniky</t>
  </si>
  <si>
    <t>Oprava jeviště (Těšínské divadlo Český Těšín, příspěvková organizace)</t>
  </si>
  <si>
    <t>Výměna odpadů v budově školy (Střední škola řemesel, Bruntál, příspěvková organizace)</t>
  </si>
  <si>
    <t>Zabezpečení provozu sanatoria v souvislosti s převodem činností z dětského centra v Českém Těšíně - dokončení stavebních úprav (Odborný léčebný ústav Metylovice – Moravskoslezské sanatorium, příspěvková organizace, Metylovice 1)</t>
  </si>
  <si>
    <t>Investice a opravy v rámci Těšínského divadla Český Těšín, příspěvkové organizace</t>
  </si>
  <si>
    <t>Obnovení přístrojové techniky - gamakamera (Slezská nemocnice v Opavě, příspěvková organizace, Olomoucká 86, Opava)</t>
  </si>
  <si>
    <t>Investice a opravy v rámci Galerie výtvarného umění v Ostravě, příspěvkové organizace</t>
  </si>
  <si>
    <t>Rekonstrukce rozvodů vody na WC a oprava podlahové krytiny (Střední odborná škola waldorfská, Ostrava, příspěvková organizace)</t>
  </si>
  <si>
    <t xml:space="preserve">Rekonstrukce výměníkové stanice (Jazykové gymnázium Pavla Tigrida, Ostrava-Poruba, příspěvková organizace) </t>
  </si>
  <si>
    <t xml:space="preserve">Rekonstrukce výtahu (Střední škola stavební a dřevozpracující, Ostrava, příspěvková organizace) </t>
  </si>
  <si>
    <t>Rekonstrukce kotelny - havarijní stav plynového kotle (Základní umělecká škola, Město Albrechtice, Tyršova 1, příspěvková organizace)</t>
  </si>
  <si>
    <t>Rekonstrukce sociálních zařízení, bezbariérové WC (Základní škola, Bruntál, Rýmařovská 15, příspěvková organizace)</t>
  </si>
  <si>
    <t>Rekonstrukce skladu dřeva a polotovarů ve Frýdlantě nad Ostravicí (Střední škola elektrostavební a dřevozpracující, Frýdek-Místek, příspěvková organizace)</t>
  </si>
  <si>
    <t>Rekonstrukce střech pavilonů (Gymnázium Olgy Havlové, Ostrava - Poruba,  příspěvková organizace)</t>
  </si>
  <si>
    <t>Zřízení odloučeného pracoviště Pedagogicko-psychologické poradny Karviná v prostorách Střední školy řemesel a služeb v Havířově-Šumbarku na ul. Opletalova (Střední škola řemesel a služeb, Havířov-Šumbark, Školní 2/601, příspěvková organizace)</t>
  </si>
  <si>
    <t>Rekonstrukce rozvaděče (Základní škola, Ostrava-Mariánské Hory, Karasova 6, příspěvková organizace)</t>
  </si>
  <si>
    <t>Rekonstrukce výměníkové stanice  (Střední škola stavební a dřevozpracující, Ostrava, příspěvková organizace)</t>
  </si>
  <si>
    <t>Pořízení výškově stavitelného školního nábytku (Gymnázium Františka Živného, Bohumín, Jana Palacha 794, příspěvková organizace)</t>
  </si>
  <si>
    <t>Rekonstrukce školní kuchyně (ZŠ Ostrava- Zábřeh, Kpt. Vajdy)</t>
  </si>
  <si>
    <t>Úpravy prostoru pro centralizaci laboratoří (Slezská nemocnice Opava)</t>
  </si>
  <si>
    <t>Nákup budovy a pozemků (HARMONIE-centrum rezidenčních služeb pro mentálně postižené dospělé)</t>
  </si>
  <si>
    <t>Oprava střechy hlavní budovy - část budovy "A" (Střední škola přírodovědná a zemědělská, Nový Jičín, příspěvková organizace)</t>
  </si>
  <si>
    <t>Oprava a nátěr střechy (Dětský domov a Školní jídelna, Čeladná 87, příspěvková organizace)</t>
  </si>
  <si>
    <t>Oprava povrchu hřiště (Dětský domov a Školní jídelna, Čeladná 87, příspěvková organizace)</t>
  </si>
  <si>
    <t>Oprava podlah (Gymnázium, Havířov-Město, Komenského 2, příspěvková organizace)</t>
  </si>
  <si>
    <t>Oprava střechy budovy Masarykovy sady (Střední škola hotelová a obchodně podnikatelská, Frýdecká 32, Český Těšín, příspěvková organizace)</t>
  </si>
  <si>
    <t>Oprava dlažby v chodbách školy (Střední průmyslová škola elektrotechniky a informatiky, Kratochvílova 7, Ostrava - Moravská Ostrava, příspěvková organizace)</t>
  </si>
  <si>
    <t>Oprava střechy budovy školy (Střední průmyslová škola, Kavalcova 1, Bruntál, příspěvková organizace)</t>
  </si>
  <si>
    <t>Oprava střechy budovy "F" - dílny a sklady (Střední škola přírodovědná a zemědělská,  U jezu 7, Nový Jičín, příspěvková organizace)</t>
  </si>
  <si>
    <t>Oprava fasády hotelu Hvězda (Střední škola služeb, Dukelská 5, Bruntál, příspěvková organizace)</t>
  </si>
  <si>
    <t>Oprava dlažeb, schodů a výměna zkorodovaných roštů v atriu školy (Základní škola Ostrava-Poruba, Čkalovova 942, příspěvková organizace)</t>
  </si>
  <si>
    <t>Oprava ležaté kanalizace (Matiční gymnázium, Dr. Šmerala 25, Ostrava, příspěvková organizace)</t>
  </si>
  <si>
    <t>Montáž sněhových zachytávačů (Gymnázium a SOŠ, Cihelní 410, Frýdek-Místek, příspěvková organizace)</t>
  </si>
  <si>
    <t>Přístavba výtahu v budově školy (Střední škola Havířov-Prostřední Suchá)</t>
  </si>
  <si>
    <t>Rekonstrukce WC (Gymnázium Hladnov, Slezská Ostrava,  Hladnovská 35, příspěvková organizace)</t>
  </si>
  <si>
    <t>Výměna svítidel ve třídách (Gymnázium Hladnov, Slezská Ostrava,  Hladnovská 35, příspěvková organizace)</t>
  </si>
  <si>
    <t>Rekonstrukce sociálních zařízení (Matiční gymnázium, Dr. Šmerala 25, Ostrava, příspěvková organizace)</t>
  </si>
  <si>
    <t>Rekonstrukce hlavních rozvodů vody a montáž termostat. Ventilů (Obchodní akademie, Sokola Tůmy 402, Český Těšín, příspěvková organizace)</t>
  </si>
  <si>
    <t>Rekonstrukce podlahy cvičební plochy (Sportovní gymnázium Dany a Emila Zátopkových, Výškovická 2631, Ostrava - Zábřeh, příspěvková organizace)</t>
  </si>
  <si>
    <t xml:space="preserve">Pořízení varných kotlů za havarovaný a nesplňující emise (Střední škola telekomunikační Ostrava)   </t>
  </si>
  <si>
    <t>Rekonstrukce sociálního zařízení ve školní jídelně (Střední průmyslová škola, Kavalcova 1, Bruntál, příspěvková organizace)</t>
  </si>
  <si>
    <t>Dokončení výměny světlíků a jejich zateplení (Střední průmyslová škola, Žižkova 1818, Karviná - Hranice, příspěvková organizace)</t>
  </si>
  <si>
    <t>Rekonstrukce střechy (Galerie výtvarného umění v Ostravě, příspěvková organizace)</t>
  </si>
  <si>
    <t>Rekonstrukce elektroinstalace (Střední škola, Kapitána Jasioka 50, Havířov - Prostřední Suchá, příspěvková organizace)</t>
  </si>
  <si>
    <t>Zřízení soc.zařízení a šaten u tělocvičny budov Palackého 70 a Na Mlýnici (Střední škola obchodní, Na Mlýnici 36, Ostrava 1, příspěvková organizace)</t>
  </si>
  <si>
    <t>Úprava osvětlení v učebnách a na pracovištích v budově na Mlýnici 36 (Střední škola obchodní, Na Mlýnici 36, Ostrava 1, příspěvková organizace)</t>
  </si>
  <si>
    <t>Rekonstrukce kuchyně - nákup plynových varných kotlů (Střední škola řemesel, Krnovská 9, Bruntál, příspěvková organizace)</t>
  </si>
  <si>
    <t>Dokončení regulace ústředního vytápění (Střední škola strojírenská a dopravní, Lískovecká 2089, Frýdek-Místek, příspěvková organizace)</t>
  </si>
  <si>
    <t>Vzduchotechnika v sociálních zařízeních (Střední škola oděvní a obchodně podnikatelská, Potoční 1094, Frýdek-Místek, příspěvková organizace)</t>
  </si>
  <si>
    <t>Modernizace osvětlení (Střední zahradnická škola, Žákovská 20 - 22, Ostrava-Hulváky, příspěvková organizace)</t>
  </si>
  <si>
    <t>Zřízení plošiny pro přepravu tělesně postižených žáků (Základní škola, Slezského odboje 5, Opava, příspěvková organizace)</t>
  </si>
  <si>
    <t>Rekonstrukce elektroinstalace a osvětlení (Základní škola, Karasova 6, Ostrava - Mariánské Hory, příspěvková organizace)</t>
  </si>
  <si>
    <t>Výměna osvětlovacích těles v hlavní budově (Gymnázium, Mírová 1442, Karviná - Nové Město, příspěvková organizace)</t>
  </si>
  <si>
    <t>Instalace termostatických ventilů a modernizace MaR v kotelně (Gymnázium, Mírová 1442, Karviná - Nové Město, příspěvková organizace)</t>
  </si>
  <si>
    <t>Rekonstrukce svislých rozvodů zdravotechniky a sociálních zařízení - projektová dokumentace (Gymnázium, Mírová 1442, Karviná - Nové Město, příspěvková organizace)</t>
  </si>
  <si>
    <t>Stavební úpravy spojené s rekonstrukcí prostor k ředění cytostatik (Zdravotnické zařízení Krnov)</t>
  </si>
  <si>
    <t>Oprava propadlé venkovní kanalizace (Odborný léčebný ústav Metylovice - Moravskoslezské sanatorium, příspěvková organizace)</t>
  </si>
  <si>
    <t>Stavební úpravy novorozeneckého oddělení a oddělení šestinedělí (Nemocnice s poliklinikou Havířov, příspěvková organizace)</t>
  </si>
  <si>
    <t>Prostory pro ředírnu cytostatik (Nemocnice s poliklinikou Havířov, příspěvková organizace)</t>
  </si>
  <si>
    <t>Rekonstrukce sportovní haly II. etapa (Střední průmyslová škola elektrotechniky a informatiky Ostrava)</t>
  </si>
  <si>
    <t>Nákup budov a pozemků (Sanatorium Jablunkov - odborný léčebný ústav tuberkulózy a respiračních nemocí, příspěvková organizace)</t>
  </si>
  <si>
    <t>Zvyšování pasivní bezpečnosti železničních přejezdů na silnicích II. a III. třídy (Správa silnic Moravskoslezského kraje, Úprkova 1, Ostrava Přívoz, příspěvková organizace)</t>
  </si>
  <si>
    <t>Výměna šesti oken v Domě umění (Galerie výtvarného umění v Ostravě, příspěvková organizace)</t>
  </si>
  <si>
    <t>Nákup mobilních zvlhčovacích jednotek (Galerie výtvarného umění v Ostravě, příspěvková organizace)</t>
  </si>
  <si>
    <t>Nákup klimatizačních jednotek (Těšínské divadlo Český Těšín, příspěvková organizace)</t>
  </si>
  <si>
    <t>Pořízení digestoře pro konzervátorskou dílnu (Muzeum v Bruntále, příspěvková organizace)</t>
  </si>
  <si>
    <t>Nákup osobního automobilu (Těšínské divadlo Český Těšín, příspěvková organizace)</t>
  </si>
  <si>
    <t>Nákup minibusu (Těšínské divadlo Český Těšín, příspěvková organizace)</t>
  </si>
  <si>
    <t>Nákup průmyslového bubnového sušiče (Marianum, příspěvková organizace)</t>
  </si>
  <si>
    <t>Havarijní stav septiku (Centrum psychologické pomoci, příspěvková organizace, Karviná)</t>
  </si>
  <si>
    <t>Zakoupení parního sterilizátoru s úpravou vody (Dětské centrum Čtyřlístek, příspěvková organizace)</t>
  </si>
  <si>
    <t>Nákup nemovitého majetku (Harmonie, příspěvková organizace)</t>
  </si>
  <si>
    <t>Vodovodní přípojka - 2. etapa, Karviná, havárie (Středisko volného času JUVENTUS, Karviná příspěvková organizace)</t>
  </si>
  <si>
    <t>Havarijní oprava střechy (Střední průmyslová škola elektrotechnická, Havířov, Makarenkova 1)</t>
  </si>
  <si>
    <t>Odstranění havarijního stavu střechy na budovách Střední školy Vítkov-Podhradí (Střední školy Vítkov-Podhradí)</t>
  </si>
  <si>
    <t>Havarijní oprava střechy (Gymnázium, Ostrava-Zábřeh, Volgogradská 6a)</t>
  </si>
  <si>
    <t>Havarijní oprava střechy (Střední odborná škola chemická akademika Heyrovského a Gymnázium, Ostrava, Středoškolská 1)</t>
  </si>
  <si>
    <t>Havarijní oprava střechy (Obchodní akademie a Vyšší odborná škola sociální, Ostrava - Mariánské Hory, Karasova 16)</t>
  </si>
  <si>
    <t>Havarijní oprava střechy (Matiční gymnázium, Ostrava, Dr. Šmerala 25)</t>
  </si>
  <si>
    <t>Odstranění havarijního stavu střešního pláště na budově elokovaného pracoviště v Karviné (Středisko volného času JUVENTUS, U Bažantnice 1, Karviná)</t>
  </si>
  <si>
    <t xml:space="preserve">Nákup pozemků od obce Mošnov </t>
  </si>
  <si>
    <t>Nákup pozemků v areálu Letiště Ostrava, a.s.,</t>
  </si>
  <si>
    <t>Nákup budovy a pozemků pro SŠ stavební a dřevozpracující, Ostrava, příspěvkovou organizaci,</t>
  </si>
  <si>
    <t>Pořízení kombinovaného sporáku a konvektomatu (Střední škola telekomunikační, Ostrava, příspěvková organizace)</t>
  </si>
  <si>
    <t>Nahrazení zastaralého a poruchového technologického zařízení kuchyně školní jídelny (Mendelovo gymnázium, Opava, příspěvková organizace)</t>
  </si>
  <si>
    <t>Oprava soklových a okenních parapetů - havarijní stav (Základní škola, Ostrava - Mariánské Hory, Karasova 6, příspěvková organizace)</t>
  </si>
  <si>
    <t>Rekonstrukce pavilonu D (Obchodní akademie a Vyšší odborná škola sociální, Ostrava - Mariánské Hory, příspěvková organizace)</t>
  </si>
  <si>
    <t>Nákup učební pomůcky pro obor automechanik (Střední škola technických oborů, Havířov - Šumbark, Lidická 1a /600, příspěvková organizace)</t>
  </si>
  <si>
    <t>Rekonstrukce prosklenné části obvodového pláště v tělocvičně (Střední škola, Havířov - Šumbark, Sýkorova 1/613, příspěvková organizace)</t>
  </si>
  <si>
    <t>Havarijní výměna oken -  (Střední škola technických oborů, Havířov - Šumbark, Lidická 1a /600, příspěvková organizace)</t>
  </si>
  <si>
    <t>Havarijní výměna oken (Střední průmyslová škola Karviná, Žizkova 1818, příspěvková organizace)</t>
  </si>
  <si>
    <t>Řešení havarijního stavu podlahy tělocvičny (Střední škola elektrotechnická, Ostrava , Na Jízdárně 30, příspěvková organizace)</t>
  </si>
  <si>
    <t>Osazení bezpečnostních prvků v komunikačních prostorách (Nemocnice s poliklinikou v Novém Jičíně)</t>
  </si>
  <si>
    <t>Domov Hortenzie, Frenštát pod Radhoštěm - rekonstrukce a modernizace  (Domov Hortenzie, příspěvková organizace, Frenštát pod Radhoštěm)</t>
  </si>
  <si>
    <t>Výměna varného plynového kuchyňského kotle (Základní škola, Ostrava-Poruba, Čkalovova 942, příspěvková organizace) </t>
  </si>
  <si>
    <t>Výměna varného plynového kuchyňského kotle (Základní škola, Ostrava-Poruba, Čkalovova 942, příspěvková organizace)</t>
  </si>
  <si>
    <t>Protihluková opatření na silnicích II. a III. tříd (Správa silnic Moravskoslezského kraje, příspěvková organizace, Ostrava)</t>
  </si>
  <si>
    <t>Pořízení sněžné frézy (Muzeum v Bruntále, příspěvková organizace)</t>
  </si>
  <si>
    <t>Výstavba příjezdové komunikace k objektu Inetgrovaného záchranného systému v Bílovci (Správa silnic Moravskoslezského kraje, příspěvková organizace)</t>
  </si>
  <si>
    <t>Silnice II/477, okružní křižovatka ulic Staroměstská a Slezská ve Frýdku-Místku</t>
  </si>
  <si>
    <t>Přístavba tělocvičny- úhrada doplatku za zpracování PD (Střední škola, Základní škola a Mateřská škola, Jablunkovská 241, Třinec, příspěvková organizace)</t>
  </si>
  <si>
    <t>Rekonstrukce elektroinstalace a osvětlení (Základní škola, Ostrava-Zábřeh, Kpt. Vajdy 1a, příspěvková organizace)</t>
  </si>
  <si>
    <t>Rekonstrukce hygienických zařízení školy (Gymnázium, Bruntál, příspěvková organizace)</t>
  </si>
  <si>
    <t>Rekonstrukce zdravotechniky II. etapa (Gymnázium, Karviná, příspěvková organizace)</t>
  </si>
  <si>
    <t>Stavba opěrné zdi, úprava školního hřiště a stavba běžecké dráhy (Masarykovo gymnázium, Příbor, příspěvková organizace)</t>
  </si>
  <si>
    <t>Přístavba tělocvičny (Gymnázium, Frýdlant nad Ostravicí, nám. T. G. Masaryka 1260, příspěvková organizace)</t>
  </si>
  <si>
    <t>Vybudování výtahu na Wichterlově gymnáziu, Ostrava-Poruba  (Wichterlovo gymnázium Ostrava-Poruba, příspěvková organizace)</t>
  </si>
  <si>
    <t>Sanace opěrné zdi (Gymnázium a Střední odborná škola, Nový Jičín, příspěvková organizace)</t>
  </si>
  <si>
    <t>Rekonstrukce sociálního zařízení (Střední odborná škola a Střední odborné učiliště podnikání a služeb, Jablunkov, Školní 416, příspěvková organizace)</t>
  </si>
  <si>
    <t>Stavební úpravy a oprava venkovního schodiště (Dětský domov a Školní jídelna, N. Jičín, Revoluční 56, příspěvková organizace)</t>
  </si>
  <si>
    <t>Oprava střechy, svodů a vpustí budovy (Těšínské divadlo Český Těšín, příspěvková organizace)</t>
  </si>
  <si>
    <t xml:space="preserve">Obnova památek  </t>
  </si>
  <si>
    <t>Rekonstrukce otopné soustavy budovy A a B (Těšínské divadlo Český Těšín, příspěvková organizace)</t>
  </si>
  <si>
    <t>Úprava kanceláří Domu umění na výstavní sály (Galerie výtvarného umění v Ostravě, příspěvková organizace)</t>
  </si>
  <si>
    <t>Vymalování výstavních sálů a vybroušení podlah (Galerie výtvarného umění v Ostravě, příspěvková organizace)</t>
  </si>
  <si>
    <t xml:space="preserve">Rekonstrukce plynové kotelny (Muzeum Beskyd Frýdek-Místek, příspěvková organizace) </t>
  </si>
  <si>
    <t>Šindelová krytina kaple sv. Ondřeje na hradě Hukvaldy (Muzeum Beskyd Frýdek-Místek, příspěvková organizace)</t>
  </si>
  <si>
    <t>Úprava pódia v mottě na hradě Hukvaldy (Muzeum Beskyd Frýdek-Místek, příspěvková organizace)</t>
  </si>
  <si>
    <t xml:space="preserve">Bourací práce a vjezd k objektu na ul. Poděbradova 1291 (Galerie výtvarného umění v Ostravě, příspěvková organizace) </t>
  </si>
  <si>
    <t>Hrad Sovinec – rekonstrukce střechy severního paláce (Muzeum v Bruntále, příspěvková organizace)</t>
  </si>
  <si>
    <t>Vybavení interiéru objektu na ul. Poděbradova 1291 (Galerie výtvarného umění v Ostravě, příspěvková organizace)</t>
  </si>
  <si>
    <t>Stavebně technický průzkum (Galerie výtvarného umění v Ostravě, příspěvková organizace)</t>
  </si>
  <si>
    <t>Regálové vybavení depozitářů (Muzeum Těšínska, příspěvková organizace)</t>
  </si>
  <si>
    <t>Rozšíření elektro požární signalizace (Muzeum Beskyd Frýdek-Místek, příspěvková organizace)</t>
  </si>
  <si>
    <t>Restaurování maleb v interiéru zámku v Bruntále (Muzeum v Bruntále, příspěvková organizace)</t>
  </si>
  <si>
    <t>Pořízení audiovizuální techniky v Památníku J. A. Komenského (Muzeum Novojičínska, příspěvková organizace)</t>
  </si>
  <si>
    <t>Řešení zajištění lékařské péče vyvolané havarijním stavem v pavilonu chirurgických oborů (Nemocnice ve Frýdku-Místku, příspěvková organizace)</t>
  </si>
  <si>
    <t>Rekonstrukce rehabilitace (Nemocnice Třinec, příspěvková organizace, Třinec)</t>
  </si>
  <si>
    <t>Rekonstrukce a modernizace gynekologicko-porodnického oddělení (Nemocnice s poliklinikou v Novém Jičíně, příspěvková organizace)</t>
  </si>
  <si>
    <t>Nákup ultrazvukového přístroje (Sdružené zdravotnické zařízení Krnov, příspěvková organizace)</t>
  </si>
  <si>
    <t>Nákup monitorovacího systému pro interní JIP (Sdružené zdravotnické zařízení Krnov, příspěvková organizace)</t>
  </si>
  <si>
    <t>Nákup mobilního EEG přístroje (Sdružené zdravotnické zařízení Krnov, příspěvková organizace)</t>
  </si>
  <si>
    <t>Projekt Pacs (Slezská nemocnice v Opavě, příspěvková organizace)</t>
  </si>
  <si>
    <t>Přestavba ubytovací části – II. etapa (Odborný léčebný ústav Metylovice – Moravskoslezské sanatorium, příspěvková organizace)</t>
  </si>
  <si>
    <t>Půdní vestavba v budově Nákladní č. p.31 (Dětské centrum Čtyřlístek, příspěvková organizace)</t>
  </si>
  <si>
    <t>Bezbariérový vstup (Odborný léčebný ústav Metylovice – Moravskoslezské sanatorium, příspěvková organizace)</t>
  </si>
  <si>
    <t>Výměna oken na budovách Dětského centra Čtyřlístek Nákladní 29 a Nákladní 31 (Dětské centrum Čtyřlístek, příspěvková organizace)</t>
  </si>
  <si>
    <t>Technické a vnitřní vybavení IVC Nošovice (Územní středisko záchranné služby Moravskoslezského kraje, příspěvková organizace)</t>
  </si>
  <si>
    <t>Vnitřní vybavení IVC Poruba (Územní středisko záchranné služby Moravskoslezského kraje, příspěvková organizace)</t>
  </si>
  <si>
    <t>Oprava havárie kanalizace (Slezské gymnázium Opava, p.o.)</t>
  </si>
  <si>
    <t xml:space="preserve">Výměna rozvodu potrubí teplé vody - havarijní stav (Střední škola, Ostrava-Kunčice,p.o.) </t>
  </si>
  <si>
    <t>Výměna rozvodu potrubí teplé vody - havarijní stav" (Obchodní akademie a Vyšší odborná škola sociální, Ostrava-Mariánské Hory, p.o.)</t>
  </si>
  <si>
    <t>Zvýraznění dopravního značení Letiště Leoše Janáčka v Mošnově</t>
  </si>
  <si>
    <t>Rekonstrukce budovy jazykové školy pro potřeby KÚ</t>
  </si>
  <si>
    <t>Rekonstrukce budovy jazykové školy pro potřeby KÚ a Úřadu regionální rady regionu soudržnosti Moravskoslezsko</t>
  </si>
  <si>
    <t>Pořízení malotraktoru včetně příslušenství (Muzeum Těšínska, příspěvková organizace, Český Těšín)</t>
  </si>
  <si>
    <t>Vybavení přednáškových sálů ve výstavních síních (Muzeum Těšínska, příspěvková organizace, Český Těšín)</t>
  </si>
  <si>
    <t>Vybavení konzervátorského pracoviště - pořízení tryskací kabiny s kompresorem (Muzeum v Bruntále, příspěvková organizace)</t>
  </si>
  <si>
    <t>Pořízení knihovnického software (Moravskoslezská vědecká knihovna v Ostravě, příspěvková organizace)</t>
  </si>
  <si>
    <t>Pořízení automobilu (Muzeum v Bruntále, příspěvková organizace)</t>
  </si>
  <si>
    <t>Technické vybavení  (Muzeum v Bruntále, příspěvková organizace)</t>
  </si>
  <si>
    <t>Restaurování sbírkových předmětů (Muzeum v Bruntále, příspěvková organizace)</t>
  </si>
  <si>
    <t>Sněžná fréza (Muzeum Novojičínska, příspěvková organizace)</t>
  </si>
  <si>
    <t>Pořízení výstavního fundusu  (Muzeum Novojičínska, příspěvková organizace)</t>
  </si>
  <si>
    <t>Pořízení automobilu  (Muzeum Novojičínska, příspěvková organizace)</t>
  </si>
  <si>
    <t>Společensko – kulturní centrum Moravskoslezského kraje</t>
  </si>
  <si>
    <t>Slezská nemocnice v Opavě - multidetektorový  CT</t>
  </si>
  <si>
    <t>Územní středisko záchranné služby Moravskoslezského kraje - vozidlo zdravotnické záchranné služby</t>
  </si>
  <si>
    <t>Pořízení barevné kopírky - tiskárny  (Muzeum v Bruntále, příspěvková organizace)</t>
  </si>
  <si>
    <t>Nákup nemovitostí pro Nemocnici s poliklinikou Karviná-Ráj</t>
  </si>
  <si>
    <t>Obnova silnic a mostů poškozených povodní 2009</t>
  </si>
  <si>
    <t>Oprava podlahy v tělocvičně (Gymnázium a Střední odborná škola, Frýdek-Místek, Cihelní 410, příspěvková organizace)</t>
  </si>
  <si>
    <t>Oprava podlahy v tělocvičně (Střední průmyslová škola stavební, Ostrava - Zábřeh, Středoškolská 3, příspěvková organizace, Ostrava - Zábřeh)</t>
  </si>
  <si>
    <t>Oprava střechy objektu školy (Obchodní akademie a Střední zemědělská škola, Bruntál, příspěvková organizace, Bruntál)</t>
  </si>
  <si>
    <t>Oprava střechy Domova mládeže (Obchodní akademie, Opava, příspěvková organizace, Opava)</t>
  </si>
  <si>
    <t>Oprava podlahy a stěn tělocvičny (Slezské gymnázium, Opava, příspěvková organizace, Opava)</t>
  </si>
  <si>
    <t xml:space="preserve">Oprava podlahy tělocvičny (Gymnázium Hladnov, Slezská Ostrava, příspěvková organizace, Ostrava - Slezská Ostrava ) </t>
  </si>
  <si>
    <t>Sanace zdiva – Technické muzeum Petřvald  (Muzeum Těšínska, příspěvková organizace, Český Těšín)</t>
  </si>
  <si>
    <t>Přístavba Domu umění – Galerie 21. století (Galerie výtvarného umění v Ostravě, příspěvková organizace, Ostrava)</t>
  </si>
  <si>
    <t>Rekonstrukce vodovodní přípojky v areálu školy (Střední škola stavební a dřevozpracující, Ostrava, příspěvková organizace, Ostrava - Zábřeh)</t>
  </si>
  <si>
    <t>Silnice III/4865 - rekonstrukce opěrné zdi u Lichnovského potoka v obci Lichnov, km 0,310-0,450</t>
  </si>
  <si>
    <t>Silnice III/4865 - rekonstrukce opěrné zdi u Lichnovského potoka v obci Lichnov, km 0,650-0,730</t>
  </si>
  <si>
    <t>Silnice III/04815 - opěrné zdi u toku Odry v obci Bernartice nad Odrou, SO C241 Opěrná zeď - úsek 1</t>
  </si>
  <si>
    <t>Silnice III/04815 - opěrné zdi u toku Odry v obci Bernartice nad Odrou, SO C 242 Opěrná zeď - úsek 2</t>
  </si>
  <si>
    <t>Silnice III/4832  rekonstrukce opěrných zdí u toku Jičínky v obci Nový Jičín-Žilina,Životice  u Nového Jičína - I.etapa</t>
  </si>
  <si>
    <t>Silnice III/4832  rekonstrukce opěrných zdí u toku Jičínky v obci Nový Jičín-Žilina,Životice  u Nového Jičína - 1,3,6,7</t>
  </si>
  <si>
    <t>Silnice III/04816 -opěrné zdi před obcí Starý Jičín km 5,850 - 5,980</t>
  </si>
  <si>
    <t>Stavební úpravy opěrné zdi silnice III/46211 ve Fulneku</t>
  </si>
  <si>
    <t>Silnice II/463 Zabezpečení svahu vč. části sil. tělesa StaráVes - Skřípov (úsek č.4)</t>
  </si>
  <si>
    <t>Rekonstrukce mostu ev.č. 4865-1 přes Javořičku v obci Lichnov</t>
  </si>
  <si>
    <t>Silnice III/46427-stavební úpravy-rekonstrukce mostu ev.č.46427-4 přes Butovický potok za obcí Studénka</t>
  </si>
  <si>
    <t>Silnice III/4822 - Rekonstrukce mostu ev.č.4822-1 přes potok Sedlnice v obci Závišice</t>
  </si>
  <si>
    <t>Silnice III/04816 - stavební úpravy - rekonstrukce mostu ev.č. 04816-1,2,3 před obcí Dub</t>
  </si>
  <si>
    <t>Silnice III/04810 - stavební úpravy - rekonstrukce mostu ev.č. 04810 - 6 přes zátopní území řeky Odry před obcí Mankovice</t>
  </si>
  <si>
    <t>Silnice III/04810 - stavební úpravy - rekosntrukce mostu ev.č. 04810-5 přes zátopní území řeky Odry za obcí Jeseník n.O.</t>
  </si>
  <si>
    <t>Silnice III/4864 - rekonstrukce opěrné zdi u potoka Tichávky v obci Tichá</t>
  </si>
  <si>
    <t>Vypořádání pozemků pod stavbami silnic II. a III.třídy</t>
  </si>
  <si>
    <t>Most ev.č.483-013 přes potok Lomná ve Frenštátě p.R.</t>
  </si>
  <si>
    <t>Silnice č. III/4832 – rekonstrukce mostu ev. č. 4832-3 přes řeku Jičínku v obci Nový Jičín – Žilina - most</t>
  </si>
  <si>
    <t>Silnice III/4832 Životice - opěrné zdi, km 1,8 -7,00 mimo úseky 1-7</t>
  </si>
  <si>
    <t>Silnice II/480 - zabezpečení svahu včetně části sil. tělesa Ženklava</t>
  </si>
  <si>
    <t>Stavební úpravy opěrné zdi silnice č. III/04817,v Novém Jičíně, ul. Riegrova</t>
  </si>
  <si>
    <t>Rekonstrukce mostu ev.č. 4848-22 přes řeku Lomná ve Frenštátě pod Radhoštěm</t>
  </si>
  <si>
    <t>Silnice III/4832-stavební úpravy-rekonstrukce mostu ev.č. 4832-7 přes potok Jičínka v obci Životice u Nového Jičína</t>
  </si>
  <si>
    <t>Rekonstrukce mostu ev.č. 4832-8 přes místní potok v obci Životice u N.Jičína</t>
  </si>
  <si>
    <t>Silnice II/482 - stavební úpravy - rekonstrukce mostu ev.č.482-002 přes potok Sedlnice v obci Závišice</t>
  </si>
  <si>
    <t>Silnice III/0448-stavební úpravy-rekonstrukce mostu ev.č. 0484-1 přes místní potok před obcí Blahutovice</t>
  </si>
  <si>
    <t>Silnice III/4865-stavební úpravy - rekonstrukce mostu ev.č. 4865-2 přes Lichnovský potok v obci Lichnov</t>
  </si>
  <si>
    <t>Silnice II/483-stavební úpravy-rekonstrukce mostu ev.č. 483-006 přes místní potok za obcí Mořkov</t>
  </si>
  <si>
    <t>Silnice III/0478-stavební úpravy-rekonstrukce mostu ev.č. 0487-3 přes potok Jasenka před obcí Palačov</t>
  </si>
  <si>
    <t>Silnice III/04816-stavební úpravy-rekonstrukce mostu ev.č. 04816-4 přes místní potok před obcí Starojická Lhota</t>
  </si>
  <si>
    <t>Silnice III/04816-stavební úpravy-rekonstrukce mostu ev.č.04816-5 přes Lhotecký potok před obcí Starojická Lhota</t>
  </si>
  <si>
    <t>Silnice III/04738-stavební úpravy-rekonstrukce mostu ev.č. 04738-2 přes Suchdolský potok v obci Suchdol nad Odrou</t>
  </si>
  <si>
    <t xml:space="preserve">Silnice II/483-stavební úpravy-rekonstrukce mostu ev.č.483-010 přes místní potok v obci Bordovice  </t>
  </si>
  <si>
    <t>Silnice III/04735-stavební úpravy - rekonstrukce mostu ev.č.04735-1 přes místní potok před obcí Vražné</t>
  </si>
  <si>
    <t>Řešení vytápění objektu školy a tělocvičny (Masarykovo gymnázium, Příbor, příspěvková organizace)</t>
  </si>
  <si>
    <t xml:space="preserve">Rekonstrukce střechy tělocvičny na ulici Revoluční v Bohumíně (Střední škola, Bohumín, příspěvková organizace) </t>
  </si>
  <si>
    <t>Rekonstrukce střechy pavilonu "B" školy vč.zateplení (Obchodní akademie, Orlová, příspěvková organizace)</t>
  </si>
  <si>
    <t>Rekonstrukce sociálního zařízení (Mendelovo gymnázium, Opava, příspěvková organizace)</t>
  </si>
  <si>
    <t>Rekonstrukce ležatých rozvodů TUV a SV (Gymnázium  Olgy Havlové, Ostrava-Poruba, příspěvková organizace)</t>
  </si>
  <si>
    <t>Odstranění havárie vodovodního potrubí (Základní umělecká škola J. R. Míši, Orlová-Poruba, Slezská 1100, příspěvková organizace)</t>
  </si>
  <si>
    <t>Oprava střechy školy (Základní umělecká škola Pavla Kalety, Český Těšín, příspěvková organizace)</t>
  </si>
  <si>
    <t>Oprava střechy budovy školy a tělocvičny (Základní škola, Ostrava-Mariánské Hory, Karasova 6, příspěvková organizace)</t>
  </si>
  <si>
    <t>Řešení objektu ve Vítkově (Zámek Dolní Životice, příspěvková organizace)</t>
  </si>
  <si>
    <t>Odstranění nedostatků ve školní jídelně  (Střední škola gastronomie a služeb, Frýdek-Místek, tř. T.G.Masaryka 451,  příspěvková organizace)</t>
  </si>
  <si>
    <t>Rekonstrukce osvětlení (Základní škola pro sluchově postižené a Mateřská škola pro sluchově postižené, Ostrava-Poruba, příspěvková organizace)</t>
  </si>
  <si>
    <t>Odstranění poruchy teplovodní soustavy bloku A - úsek II (Střední škola, Ostrava-Kunčice, příspěvková organizace)</t>
  </si>
  <si>
    <t>Nákup konvektomatu do školní jídelny (Základní škola, Orlová-Lutyně, Polní 963, příspěvková organizace)</t>
  </si>
  <si>
    <t>Odstranění stavu nouze - Most ev. č. 477-036 přes řeku Ostravici v obci Baška</t>
  </si>
  <si>
    <t>Rekonstrukce plynové kotelny - II. etapa (Gymnázium, Rýmařov, příspěvková organizace)</t>
  </si>
  <si>
    <t>Odstranění havarijního stavu střechy nad hlavním vstupem (Dětský domov a Školní jídelna, Lichnov 253, příspěvková organizace)</t>
  </si>
  <si>
    <t>Odstranění havarijního stavu střechy a okapů (Dětský domov Janovice u Rýmařova, příspěvková organizace)</t>
  </si>
  <si>
    <t>Havarijní oprava plotu (Základní škola, Ostrava-Mariánské Hory, Karasova 6, příspěvková organizace)</t>
  </si>
  <si>
    <t>Rekonstrukce silničního propustku na sil.II/445 – SO Silniční propustek v km 59,262</t>
  </si>
  <si>
    <t>Účelová komunikace MSK Hvězda-Ovčárna, zajištění stability silničního tělesa komunikace, km 0,000-2,470 a 2,905-5,513 – SO 111. P39 – Propustek P39</t>
  </si>
  <si>
    <t>Rekonstrukce mostu ev. č. 01144-2 přes řeku Hluchová v obci Bystřice nad Olší</t>
  </si>
  <si>
    <t>Sanace svahu, k. ú. Čeladná, opěrná zeď km 1,720 sil. III/48312</t>
  </si>
  <si>
    <t>Rekonstrukce propustku v km 9,850 silnice III/4735 v Horních Bludovicích</t>
  </si>
  <si>
    <t xml:space="preserve">Silnice II/463 - rekonstrukce opěrných zdí u toku Bílovky v obci Bílovec - Stará Ves </t>
  </si>
  <si>
    <t>Dovybavení školní kuchyně (Gymnázium  Olgy Havlové, Ostrava-Poruba, příspěvková organizace)</t>
  </si>
  <si>
    <t>Výměna oken a vstupních dveří, příprava prostor pro odloučené pracoviště PPP (Střední průmyslová škola, Obchodní akademie a Jazyková škola s právem státní jazykové zkoušky, Frýdek-Místek, příspěvková organizace)</t>
  </si>
  <si>
    <t>Rekonstrukce střechy na školní jídelně budovy VOŠZ 1. máje 11 (Střední zdravotnická škola a Vyšší odborná škola zdravotnická, Ostrava, příspěvková organizace)</t>
  </si>
  <si>
    <t>Stabilizace svahu na sil. III/01149 km 6,800 v obci Bukovec</t>
  </si>
  <si>
    <t>Obnova silnic a mostů poškozených povodní 2010</t>
  </si>
  <si>
    <t>Rekonstrukce objektu Domova Vítkov (Domov Vítkov, příspěvková organizace, Vítkov)</t>
  </si>
  <si>
    <t>Výměna přípojky kanalizace, výměna rozvodů vody a odpadů (Gymnázium, Třinec, příspěvková organizace)</t>
  </si>
  <si>
    <t>Odstranění havarijního stavu kotelny (Střední zdravotnická škola, Opava, Dvořákovy sady 2, příspěvková organizace, Opava)</t>
  </si>
  <si>
    <t>Ostranění havárie na II.nádvoří hradu Sovinec (Muzeum v Bruntále, příspěvková organizace)</t>
  </si>
  <si>
    <t>Odstranění havarijního stavu kotelny (Gymnázium Mikuláše Koperníka, Bílovec, příspěvková organizace)</t>
  </si>
  <si>
    <t>Odstranění havarijního stavu varného kotle (Střední škola gastronomie a služeb, Frýdek-Místek, tř. T.G.Masaryka 451,  příspěvková organizace)</t>
  </si>
  <si>
    <t>Vybavení Iktového centra (Sdružené zdravotnické zařízení Krnov, příspěvková organizace)</t>
  </si>
  <si>
    <t>Vybavení Iktového centra (Nemocnice Třinec, příspěvková organizace)</t>
  </si>
  <si>
    <t>Odstranění havarijního stavu na skiaskopicko-skiagrafickém přístroji   (Sdružené zdravotnické zařízení Krnov, příspěvková organizace)</t>
  </si>
  <si>
    <t>Rekonstrukce osvětlení a oprava podlah v dílnách (Střední průmyslová škola, Bruntál, příspěvková organizace, Bruntál)</t>
  </si>
  <si>
    <t>Řešení havárie rozvodu TUV (Střední škola, Ostrava-Kunčice, příspěvková organizace, Ostrava)</t>
  </si>
  <si>
    <t>Stavební úpravy v prostorách hlavní budovy (Dětský domov a Školní jídelna, Lichnov 253, příspěvková organizace)</t>
  </si>
  <si>
    <t>Rekonstrukce hygienických zařízení v budově Na Hrázi 1449 (Střední odborná škola, Frýdek-Místek, Lískovecká 2089, příspěvková organizace)</t>
  </si>
  <si>
    <t>Výměna části oken budovy na ul. Matiční 18 (Střední umělecká škola, Ostrava, příspěvková organizace)</t>
  </si>
  <si>
    <t>Odstranění havarijního stavu oken v tělocvičně (Obchodní akademie, Orlová, příspěvková organizace)</t>
  </si>
  <si>
    <t>Výměna výplní otvorů v objektu pavilonu B3 (Střední škola, Základní škola a Mateřská škola, Karviná, příspěvková organizace)</t>
  </si>
  <si>
    <t>Pořízení el. parního konvektomatu vč. montáže (Masarykova střední škola zemědělská a Vyšší odborná škola, Opava, příspěvková organizace)</t>
  </si>
  <si>
    <t>Odvlhčení zdiva v prostoru kuchyně a jídelny (Masarykova střední škola zemědělská a Vyšší odborná škola, Opava, příspěvková organizace)</t>
  </si>
  <si>
    <t>Rekonstrukce výtahů (Janáčkova konzervatoř a Gymnázium v Ostravě, příspěvková organizace)</t>
  </si>
  <si>
    <t>Rekonstrukce rozvodů vody a kanalizace (Mateřská škola logopedická, Ostrava-Poruba, Na Robinsonce 1646, příspěvková organizace)</t>
  </si>
  <si>
    <t>Výměna oken a vstupních dveří (Mateřská škola logopedická, Ostrava-Poruba, Na Robinsonce 1646, příspěvková organizace)</t>
  </si>
  <si>
    <t>Výměna oken a vstupních dveří objektu na ul. U Školky 1621 (Mateřská škola logopedická, Ostrava-Poruba, Liptaňské nám. 890, příspěvková organizace)</t>
  </si>
  <si>
    <t>Rekonstrukce trafostanice (Střední škola technická, Opava, Kolofíkovo nábřeží 51, příspěvková organizace)</t>
  </si>
  <si>
    <t>Odstranění havarijního stavu nosných konstrukcí budovy školy (Základní škola, Město Albrechtice, Hašlerova 2, příspěvková organizace)</t>
  </si>
  <si>
    <t>Rekonstrukce vytápění (Pedagogicko-psychologická poradna, Frýdek-Místek, příspěvková organizace)</t>
  </si>
  <si>
    <t>Stavební úpravy výcvikové haly v Jamarticích (Střední škola, Rýmařov, příspěvková organizace)</t>
  </si>
  <si>
    <t>Rekonstrukce hlavního vstupu školy (Střední průmyslová škola elektrotechnická, Havířov, příspěvková organizace)</t>
  </si>
  <si>
    <t>Sanace suterénního zdiva objektu ZUŠ v Ostravě na ul. Ludmilina (Základní umělecká škola Eduarda Marhuly, Ostrava - Mariánské Hory, Hudební 6, příspěvková organizace)</t>
  </si>
  <si>
    <t>Úprava topného systému výměníkové stanice (Gymnázium, Havířov-Město, Komenského 2, příspěvková organizace)</t>
  </si>
  <si>
    <t>Odstranění havarijního stavu výplní otvorů sportovní haly  (Sportovní gymnázium Dany a Emila Zátopkových, Ostrava, příspěvková organizace)</t>
  </si>
  <si>
    <t>Sanace suterénního zdiva (Základní umělecká škola Edvarda Runda, Ostrava - Slezská Ostrava, Keltičkova 4, příspěvková organizace)</t>
  </si>
  <si>
    <t>Sanace suterénního zdiva a zateplení obvodového zdiva objektu č.p. 795 (Gymnázium Františka Živného, Bohumín, Jana Palacha 794, příspěvková organizace)</t>
  </si>
  <si>
    <t>Hygienická zařízení a šatny zednických dílen (Střední odborná škola, Bruntál, příspěvková organizace)</t>
  </si>
  <si>
    <t>Výměna části oken objektu č.p. 2849 (Mateřská škola Klíček Karviná-Hranice, Einsteinova 2849, příspěvková organizace)</t>
  </si>
  <si>
    <t>Výměna části oken budovy školy (Základní umělecká škola, Bohumín - Nový Bohumín, Žižkova 620, příspěvková organizace)</t>
  </si>
  <si>
    <t>Výměna oběhových čerpadel a regulačních ventilů budovy Obchodní akademie v Ostravě Mariánských Horách (Obchodní akademie a Vyšší odborná škola sociální, Ostrava-Mariánské Hory, příspěvková organizace)</t>
  </si>
  <si>
    <t>Rekonstrukce hřiště včetně oplocení (Matiční gymnázium, Ostrava, příspěvková organizace)</t>
  </si>
  <si>
    <t>Rekonstrukce bytu v Novém Jičíně - chráněné bydlení (Zámek Nová Horka, příspěvková organizace, Studénka)</t>
  </si>
  <si>
    <t>Řešení havarijního stavu zídky - stavba opěrné zdi (chráněné bydlení Slovanská ul.čp.1555) (Zámek Nová Horka, příspěvková organizace, Studénka)</t>
  </si>
  <si>
    <t>Výměna a instalace nového evakuačního výtahu (Domov Letokruhy, příspěvková organizace, Budišov nad Budišovkou)</t>
  </si>
  <si>
    <t>Rekonstrukce kotelny (Domov Vítkov, příspěvková organizace, Vítkov)</t>
  </si>
  <si>
    <t>Rekonstrukce střechy objektu č.p. 347 včetně zateplení (Nemocnice Třinec, příspěvková organizace, Třinec)</t>
  </si>
  <si>
    <t>Odstranění havárie přívodního kabelu do budovy C (Střední škola elektrostavební a dřevozpracující, Frýdek-Místek, příspěvková organizace)</t>
  </si>
  <si>
    <t>Odstranění havarijního stavu kotelny (Základní škola, Ostrava-Slezská Ostrava, Těšínská 98, příspěvková organizace)</t>
  </si>
  <si>
    <t>Oprava odborných učeben v rámci optimalizace provozu a kapacit (Základní škola, Ostrava-Poruba, Čkalovova 942, příspěvková organizace)</t>
  </si>
  <si>
    <t>Rekonstrukce podlahy v tělocvičně (Matiční gymnázium, Ostrava, příspěvková organizace)</t>
  </si>
  <si>
    <t>Odstranění havarijního stavu izolace bazénu (Střední škola gastronomie a služeb, Frýdek-Místek, tř. T.G.Masaryka 451,  příspěvková organizace)</t>
  </si>
  <si>
    <t>Oprava střešního pláště (Dětský domov a Školní jídelna, Čeladná 87, příspěvková organizace)</t>
  </si>
  <si>
    <t>Oprava venkovního schodiště (Základní škola, Ostrava-Mariánské Hory, Karasova 6, příspěvková organizace)</t>
  </si>
  <si>
    <t>Silnice III/48312 v obci Čeladná - Podolánky - rekonstrukce opěrných zdí km 4,000-8,000</t>
  </si>
  <si>
    <t>Silnice III/01154 Hrčava - sanace svahu v km 6,970</t>
  </si>
  <si>
    <t>Silnice III/4526 - rekonstrukce mostu ev. č. 4526 - 1 přes Starý potok před obcí Světlá Hora</t>
  </si>
  <si>
    <t>Silnice III/4588 - rekonstrukce opěrné zdi v km 6,25 - 6,30 v obci Krasov</t>
  </si>
  <si>
    <t>Silnice III/4609 - rekonstrukce opěrné zdi v km 17,164-16,100 v obci Svobodné Heřmanice úsek č. 7 - km 0,000-09286</t>
  </si>
  <si>
    <t>Silnice III/45814 - rekonstrukce mostu ev.č.45814-2 přes místní potok za Městem Albrechtice</t>
  </si>
  <si>
    <t>Silnice III/4584 - rekonstrukce mostu ev.č.4584-2 přes Jelení potok za obcí Čaková</t>
  </si>
  <si>
    <t>Silnice III/45713 - rekonstrukce opěrné zdi v km 1,880-1,980 v obci Petrovice</t>
  </si>
  <si>
    <t>Výměna podlahy sportovní haly (Střední odborná škola, Frýdek-Místek, Lískovecká 2089, příspěvková organizace)</t>
  </si>
  <si>
    <t>Přístrojová technika (Územní středisko záchranné služby Moravskoslezského kraje, příspěvková organizace, Ostrava)</t>
  </si>
  <si>
    <t>Rekonstrukce a opravy střech (Nemocnice ve Frýdku-Místku, příspěvková organizace)</t>
  </si>
  <si>
    <t>Žaluzie (Nemocnice s poliklinikou Havířov, příspěvková organizace)</t>
  </si>
  <si>
    <t>Odstranění havárie kanalizace a oprava podlah (Základní škola a Mateřská škola Motýlek, Kopřivnice, Smetanova 1122, příspěvková organizace)</t>
  </si>
  <si>
    <t>Střechy v areálu NsP Nový Jičín</t>
  </si>
  <si>
    <t>Zajištění statického posudku na posouzení budovy Nové interny (Nemocnice s poliklinikou v Novém Jičíně, příspěvková organizace)</t>
  </si>
  <si>
    <t>Rekonstrukce elektroinstalace ve správní budově (Odborný léčebný ústav Metylovice - Moravskoslezské sanatorium, příspěvková organizace)</t>
  </si>
  <si>
    <t>Oprava střešní krytiny Dětského domova a Školní jídelny v Novém Jičíně</t>
  </si>
  <si>
    <t>Prasklé hlavní rozvody topení (Nemocnice s poliklinikou Havířov, příspěvková organizace)</t>
  </si>
  <si>
    <t>Rekonstrukce a opravy střech v areálu Nemocnice s poliklinikou Karviná-Ráj</t>
  </si>
  <si>
    <t>Porevizní oprava rozvodny VN a NN Orlová (Nemocnice s poliklinikou Karviná-Ráj, příspěvková organizace)</t>
  </si>
  <si>
    <t>Oprava kanalizace před ubytovnou Karviná (Nemocnice s poliklinikou Karviná-Ráj, příspěvková organizace)</t>
  </si>
  <si>
    <t>Oprava kanalizace u budovy patologie a medicinálních plynů (Nemocnice s poliklinikou v Novém Jičíně, příspěvková organizace)</t>
  </si>
  <si>
    <t>Výměna oken (Pedagogicko-psychologická poradna, Frýdek-Místek, příspěvková organizace)</t>
  </si>
  <si>
    <t>Přístrojová technika pro Beskydské oční centrum (Nemocnice ve Frýdku-Místku, příspěvková organizace)</t>
  </si>
  <si>
    <t>Neurologické oddělení (Nemocnice Třinec, příspěvková organizace)</t>
  </si>
  <si>
    <t>Rekonstrukce přístupového chodníku (Nemocnice s poliklinikou Havířov, příspěvková organizace)</t>
  </si>
  <si>
    <t>Únikové schodiště (Odborný léčebný ústav Metylovice, příspěvková organizace)</t>
  </si>
  <si>
    <t>Rekonstrukce mostů 480-001 a 480-002 včetně ramp, Kopřivnice (Správa silnic Moravskoslezského kraje, příspěvková organizace, Ostrava)</t>
  </si>
  <si>
    <t>Zabezpečení požární bezpečnosti budovy a vestavba výtahu (Gymnázium a Střední průmyslová škola elektrotechniky a informatiky, Frenštát pod Radhoštěm, příspěvková organizace)</t>
  </si>
  <si>
    <t>Rekonstrukce kuchyně (Střední škola gastronomie, oděvnictví a služeb, Frýdek-Místek, příspěvková organizace)</t>
  </si>
  <si>
    <t>Oplocení pozemku Dětského domova Na Vizině 28 (Dětský domov a Školní jídelna, Ostrava-Slezská Ostrava, Na Vizině 28, příspěvková organizace)</t>
  </si>
  <si>
    <t>Hrad Hukvaldy - Stabilizace východního nároží paláce (Muzeum Beskyd Frýdek-Místek, příspěvková organizace)</t>
  </si>
  <si>
    <t>Demolice budov - předletištní prostor Letiště Leoše Janáčka  Ostrava</t>
  </si>
  <si>
    <t>Letiště Leoše Janáčka Ostrava, bezpečnostní centrum - l. etapa</t>
  </si>
  <si>
    <t>Stabilizace svahu na sil. III/4773 km 4,850 a 4,95 v obci Skalice (Správa silnic Moravskoslezského kraje, příspěvková organizace, příspěvková organizace)</t>
  </si>
  <si>
    <t>Integrované bezpečnostní centrum Moravskoslezského kraje - dovybavení</t>
  </si>
  <si>
    <t>Zámek Bruntál - oprava fasád a střech v nádvoří zámku (Muzeum v Bruntále, příspěvková organizace)</t>
  </si>
  <si>
    <t>Nákup bytové jednotky v Hlučíně (Fontána, příspěvková organizace, Hlučín)</t>
  </si>
  <si>
    <t>Humanizace zařízení  - 2. etapa pavilon B (Nový domov, příspěvková organizace, Karviná)</t>
  </si>
  <si>
    <t>Nákup dvojdomu v Hlučíně (Fontána, příspěvková organizace, Hlučín)</t>
  </si>
  <si>
    <t>Přístavba domova pro seniory - administrativní část (Domov U jezera, příspěvková organizace, Hlučín)</t>
  </si>
  <si>
    <t>Rekonstrukce plynové kotelny (Domov Paprsek, příspěvková organizace, Nový Jičín)</t>
  </si>
  <si>
    <t>2. etapa humanizace domova pro seniory (Domov Bílá Opava, příspěvková organizace, Opava)</t>
  </si>
  <si>
    <t>Výměna střešní krytiny (Základní škola, Vítkov, nám. J. Zajíce č. 1, příspěvková organizace)</t>
  </si>
  <si>
    <t>Vybudování velkoprostorové odborné učebny - Gastrocentra (Střední škola společného stravování, Ostrava-Hrabůvka, příspěvková organizace)</t>
  </si>
  <si>
    <t>Výměna stoupacích rozvodů vody a kanalizace (Střední průmyslová škola stavební, Havířov, příspěvková organizace)</t>
  </si>
  <si>
    <t>Rekonstrukce podlahy malé tělocvičny (Střední škola elektrostavební a dřevozpracující, Frýdek-Místek, příspěvková organizace)</t>
  </si>
  <si>
    <t>Rekonstrukce kanalizace budovy školy (Střední odborná škola, Frýdek-Místek, příspěvková organizace)</t>
  </si>
  <si>
    <t>Stavební práce a vzduchotechnika v budované odborné učebně Gastrocentrum (Hotelová škola, Frenštát pod Radhoštěm, příspěvková organizace)</t>
  </si>
  <si>
    <t>Rekonstrukce sociálních zařízení školy (Střední průmyslová škola, Bruntál, příspěvková organizace)</t>
  </si>
  <si>
    <t>Zateplení střechy soustružny (Střední škola technická, Opava, Kolofíkovo nábřeží 51, příspěvková organizace)</t>
  </si>
  <si>
    <t xml:space="preserve">Stavební úpravy v odborné učebně gastrocentra (Střední odborná škola, Bruntál, příspěvková organizace) </t>
  </si>
  <si>
    <t>Rekonstrukce budovy školy související se sloučením škol (Střední škola a Základní škola, Havířov-Šumbark, příspěvková organizace)</t>
  </si>
  <si>
    <t>Rekonstrukce elektrických rozvodů v budově školy (Střední škola společného stravování, Ostrava-Hrabůvka, příspěvková organizace)</t>
  </si>
  <si>
    <t xml:space="preserve">Oprava střechy (Gymnázium, Havířov-Město, Komenského 2, příspěvková organizace) </t>
  </si>
  <si>
    <t>Oprava střech, okapů a okapových žlabů (Gymnázium a Střední odborná škola, Nový Jičín, příspěvková organizace)</t>
  </si>
  <si>
    <t>Výměna výplní otvorů na Domově mládeže (Obchodní akademie a Střední odborná škola logistická, Opava, příspěvková organizace)</t>
  </si>
  <si>
    <t>Přístavba a modernizace koncertního sálu (Janáčkova konzervatoř a Gymnázium v Ostravě, příspěvková organizace)</t>
  </si>
  <si>
    <t>Rekonstrukce podlahy v tělocvičně (Gymnázium Josefa Kainara, Hlučín, příspěvková organizace)</t>
  </si>
  <si>
    <t>Rekonstrukce osvětlení a elektroinstalace (Střední průmyslová škola chemická akademika Heyrovského a Gymnázium, Ostrava, příspěvková organizace)</t>
  </si>
  <si>
    <t>Oprava podlahy v telocvičně (Gymnázium a Střední odborná škola, Frýdek-Místek, Cihelní 410, příspěvková organizace)</t>
  </si>
  <si>
    <t>Výměna oken a dveří, rekonstrukce rozvodů vodoinstalace (Gymnázium a Střední průmyslová škola elektrotechniky a informatiky, Frenštát pod Radhoštěm, příspěvková organizace)</t>
  </si>
  <si>
    <t>Dovybavení topného systému školy termoregulačními ventily a rekonstrukce ležatých rozvodů (Základní škola, Ostrava-Slezská Ostrava, Na Vizině 28, příspěvková organizace)</t>
  </si>
  <si>
    <t>Rekonstrukce střechy (Dětský domov a Školní jídelna, Příbor, Masarykova 607, příspěvková organizace)</t>
  </si>
  <si>
    <t>Rekonstrukce kotelny (Dětský domov a Školní jídelna, Příbor, Masarykova 607, příspěvková organizace)</t>
  </si>
  <si>
    <t>Rekonstrukce rozvodů vody a kanalizace - I. etapa (Základní škola, Opava, Havlíčkova 1, příspěvková organizace)</t>
  </si>
  <si>
    <t>Rekonstrukce výtahu LDN Dvorce (Sdružené zdravotnické zařízení Krnov, příspěvková organizace)</t>
  </si>
  <si>
    <t>Rekonstrukce operačního sálu očního oddělení (Slezská nemocnice v Opavě, příspěvková organizace)</t>
  </si>
  <si>
    <t>Výstavba čistých prostor pro přípravu radiofarmak na oddělení nukleární medicíny (Slezská nemocnice v Opavě, příspěvková organizace)</t>
  </si>
  <si>
    <t>Rekonstrukce ústředního vytápění v blocích A, B, C, D a E (Nemocnice ve Frýdku-Místku, příspěvková organizace)</t>
  </si>
  <si>
    <t>Střechy budov areálu nemocnice Krnov a areálu Oddělení ošetřovatelské péče ve Dvorcích (Sdružené zdravotnické zařízení Krnov, příspěvková organizace)</t>
  </si>
  <si>
    <t>Výměna vodovodního potrubí ve sklepních prostorách (Odborný léčebný ústav Metylovice - Moravskoslezské sanatorium, příspěvková organizace)</t>
  </si>
  <si>
    <t>Celková rekonstrukce budovy v Havířově (Dětské centrum Čtyřlístek, příspěvková organizace, Opava)</t>
  </si>
  <si>
    <t>Rekonstrukce nákladního výtahu ve školní kuchyni a výměna výdejních oken (Gymnázium  Olgy Havlové, Ostrava-Poruba, příspěvková organizace)</t>
  </si>
  <si>
    <t>Rekonstrukce objektu pro výjezdovou skupinu (Územní středisko záchranné služby Moravskoslezského kraje, příspěvková organizace, Ostrava)</t>
  </si>
  <si>
    <t>Oprava kabelových rozvodů - výměna roštů (Nemocnice s poliklinikou Karviná-Ráj, příspěvková organizace)</t>
  </si>
  <si>
    <t>Rekonstrukce elektrorozvodů na ARO - pracoviště Orlová (Nemocnice s poliklinikou Karviná-Ráj, příspěvková organizace)</t>
  </si>
  <si>
    <t>Oprava přívodu teplé vody LDN (Nemocnice s poliklinikou Karviná-Ráj, příspěvková organizace)</t>
  </si>
  <si>
    <t>Rekonstrukce výtahů - pracoviště Orlová (Nemocnice s poliklinikou Karviná-Ráj, příspěvková organizace)</t>
  </si>
  <si>
    <t>Rekonstrukce ARO (Nemocnice Třinec, příspěvková organizace)</t>
  </si>
  <si>
    <t>Rekonstrukce garáží v Hlučíně (Územní středisko záchranné služby Moravskoslezského kraje, příspěvková organizace, Ostrava)</t>
  </si>
  <si>
    <t>Výměna difotermů ve sportovní hale (Gymnázium a Střední odborná škola, Orlová-Lutyně, příspěvková organizace)</t>
  </si>
  <si>
    <t>Oprava střechy na pavilonu Interny ve Vítkově (Nemocnice s poliklinikou v Novém Jičíně, příspěvková organizace)</t>
  </si>
  <si>
    <t>Pořizování movitého majetku - příspěvkové organizace v odvětví sociálních věcí</t>
  </si>
  <si>
    <t>Nákup myčky podložních mís včetně výlevky (Domov Příbor, příspěvková organizace, Příbor)</t>
  </si>
  <si>
    <t>Nákup mixážního sprchovacího panelu s dezinfekcí (Domov Příbor, příspěvková organizace, Příbor)</t>
  </si>
  <si>
    <t>Nákup průmyslového bubnového sušiče prádla (Domov Příbor, příspěvková organizace, Příbor)</t>
  </si>
  <si>
    <t>Nákup konvektomatu (Zámek Dolní Životice, příspěvková organizace, Dolní Životice)</t>
  </si>
  <si>
    <t>Pořízení 3 průmyslových praček (Domov Hortenzie, příspěvková organizace, Frenštát pod Radhoštěm)</t>
  </si>
  <si>
    <t>Zateplení fasády a sanace zdiva (Fontána, příspěvková organizace, Hlučín)</t>
  </si>
  <si>
    <t>„Rekonstrukce objektu na chráněné bydlení v Ostravě na ul. Tvorkovských“ – projektová dokumentace (Fontána, příspěvková organizace, Hlučín)</t>
  </si>
  <si>
    <t>Nákup myčky podložních mís (Domov Vítkov, příspěvková organizace, Vítkov)</t>
  </si>
  <si>
    <t>Elektrická požární signalizace (Domov U jezera, příspěvková organizace, Hlučín)</t>
  </si>
  <si>
    <t>Izolace a sanace vlhkého zdiva provozní budovy SŠTO, Havířov-Šumbark  (Střední škola technických oborů, Havířov-Šumbark, Lidická 1a/600,  příspěvková organizace)</t>
  </si>
  <si>
    <t>Chladírenská technologie v provozu školní jídelny (Střední škola, Havířov-Šumbark, Sýkorova 1/613, příspěvková organizace)</t>
  </si>
  <si>
    <t>Odstranění havarijního stavu terasy (Mateřská škola logopedická, Ostrava-Poruba, Na Robinsonce 1646, příspěvková organizace)</t>
  </si>
  <si>
    <t>Ultrazvukový přístroj pro diagnostiku cévních onemocnění (Nemocnice s poliklinikou Havířov, příspěvková organizace)</t>
  </si>
  <si>
    <t>Ultrazvukový přístroj pro gynekologii (Nemocnice s poliklinikou Havířov, příspěvková organizace)</t>
  </si>
  <si>
    <t>Dialyzační přístroje (Nemocnice ve Frýdku-Místku, příspěvková organizace)</t>
  </si>
  <si>
    <t>Dovybavení laparo věže - urologie (Nemocnice ve Frýdku-Místku, příspěvková organizace)</t>
  </si>
  <si>
    <t>Ultrazvukový přístroj pro kardiologické aplikace (Slezská nemocnice v Opavě, příspěvková organizace)</t>
  </si>
  <si>
    <t>Antidekubitní matrace (Nemocnice ve Frýdku-Místku, příspěvková organizace)</t>
  </si>
  <si>
    <t>Realizace přípojky tepla ÚT (Základní škola, Ostrava-Poruba, Čkalovova 942, příspěvková organizace)</t>
  </si>
  <si>
    <t>Oprava technologie centrální čističky odpadních vod (Nemocnice s poliklinikou Havířov, příspěvková organizace)</t>
  </si>
  <si>
    <t>Odstranění havrijního stavu střechy (Střední škola stavební a dřevozpracující, Ostrava, příspěvková organizace)</t>
  </si>
  <si>
    <t>Pletysmografický přístroj (Nemocnice s poliklinikou Havířov, příspěvková organizace)</t>
  </si>
  <si>
    <t>Oprava topného systému a střech (Střední škola gastronomie, oděvnictví a služeb, Frýdek-Místek, příspěvková organizace)</t>
  </si>
  <si>
    <t>Přestavba autobusu na stěhovací vůz (Těšínské divadlo Český Těšín, příspěvková organizace)</t>
  </si>
  <si>
    <t>Realizace energetických úspor metodou EPC ve vybraných objektech Moravskoslezského kraje</t>
  </si>
  <si>
    <t>Zhotovení třech požárních příček s dveřmi (Gymnázium a Střední průmyslová škola elektrotechniky a informatiky, Frenštát pod Radhoštěm, příspěvková organizace)</t>
  </si>
  <si>
    <t>Optimalizace logistiky ve zdravotnických zařízeních Moravskoslezského kraje</t>
  </si>
  <si>
    <t>Stavební úpravy a dovybavení školní jídelny (Obchodní akademie, Orlová, příspěvková organizace)</t>
  </si>
  <si>
    <t>Rozdělení budov a otopného systému  ZŠ Čkalovova 942 (Základní škola, Ostrava-Poruba, Čkalovova 942, příspěvková organizace)</t>
  </si>
  <si>
    <t>Nákup nábytku pro oddělení sociálních lůžek (Nemocnice Třinec, příspěvková organizace)</t>
  </si>
  <si>
    <t xml:space="preserve">  Tělocvična Gymnázia Český Těšín (Gymnázium, Český Těšín, příspěvková organizace)</t>
  </si>
  <si>
    <t>Celková rekonstrukce elektrické instalace (Mateřská škola logopedická, Ostrava-Poruba, Na Robinsonce 1646, příspěvková organizace)</t>
  </si>
  <si>
    <t>Výměna oken části objektu školy - II.část (Gymnázium a Střední odborná škola, Nový Jičín, příspěvková organizace)</t>
  </si>
  <si>
    <t>Rekonstrukce podlahy tělocvičny  (Obchodní akademie a Vyšší odborná škola sociální, Ostrava-Mariánské Hory, příspěvková organizace)</t>
  </si>
  <si>
    <t>Rekonstrukce světel a elektrických obvodů (Obchodní akademie, Český Těšín, Sokola Tůmy 12, příspěvková organizace)</t>
  </si>
  <si>
    <t>Rekonstrukce střechy pavilonu C (Obchodní akademie, Orlová, příspěvková organizace)</t>
  </si>
  <si>
    <t>Rekonstrukce vytápění v objektu nové haly (Střední škola automobilní, mechanizace a podnikání, Krnov, příspěvková organizace)</t>
  </si>
  <si>
    <t>Rekonstrukce odborných učeben dílenské budovy na SPŠ Ostrava-Vítkovice (Střední průmyslová škola,  Ostrava-Vítkovice, příspěvková organizace)</t>
  </si>
  <si>
    <t>Žaluzie do nových oken (Střední škola prof. Zdeňka Matějčka, Ostrava-Poruba, 17. listopadu 1123, příspěvková organizace)</t>
  </si>
  <si>
    <t>Stavba nového plotu (Střední škola, Odry, příspěvková organizace)</t>
  </si>
  <si>
    <t>Rekonstrukce stropu ve školní jídelně - odstranění havarijního stavu (Střední škola zemědělství a služeb, Město Albrechtice, příspěvková organizace)</t>
  </si>
  <si>
    <t>Rekonstrukce kotelny (Střední škola hotelnictví a služeb a Vyšší odborná škola, Opava, příspěvková organizace)</t>
  </si>
  <si>
    <t>Oprava venkovních omítek  (Základní umělecká škola Leoše Janáčka, Havířov, příspěvková organizace)</t>
  </si>
  <si>
    <t>Vybourání teras (Dětský domov a Školní jídelna, Havířov-Podlesí, Čelakovského 1, příspěvková organizace)</t>
  </si>
  <si>
    <t>Úhrada nákladů na stavební úpravy  (Základní škola, Hlučín, Gen. Svobody 8, příspěvková organizace)</t>
  </si>
  <si>
    <t>Laser pro urologii (Slezská nemocnice v Opavě, příspěvková organizace)</t>
  </si>
  <si>
    <t>Rekonstrukce systému TUV, ÚT a zdravotechniky (Gymnázium a Střední průmyslová škola elektrotechniky a informatiky, Frenštát pod Radhoštěm, příspěvková organizace)</t>
  </si>
  <si>
    <t>Oprava potrubních rozvodů v topném kanále (Střední škola elektrostavební a dřevozpracující, Frýdek-Místek, příspěvková organizace)</t>
  </si>
  <si>
    <t>Oprava střechy budovy školního statku Opava (Školní statek, Opava, příspěvková organizace)</t>
  </si>
  <si>
    <t>Výměna elektrorozvodů (Sportovní gymnázium Dany a Emila Zátopkových, Ostrava, příspěvková organizace)</t>
  </si>
  <si>
    <t>Oprava části střechy gymnázia (Gymnázium, Český Těšín, příspěvková organizace)</t>
  </si>
  <si>
    <t>Úprava vstupu do budovy B (Střední škola, Havířov-Prostřední Suchá, příspěvková organizace)</t>
  </si>
  <si>
    <t>Výměna oken v učebním pavilonu Rýmařovská 12 (Základní škola, Bruntál, Rýmařovská 15, příspěvková organizace)</t>
  </si>
  <si>
    <t>Výměna vstupního zádveří včetně okenních a
dveřních výplní (Sportovní gymnázium Dany a Emila Zátopkových, Ostrava, příspěvková organizace)</t>
  </si>
  <si>
    <t>Pořízení oplocení školy (Střední škola, Havířov-Prostřední Suchá, příspěvková organizace)</t>
  </si>
  <si>
    <t>Výměna oken a vstupních dveří na budově domova mládeže (Střední škola, Rýmařov, příspěvková organizace)</t>
  </si>
  <si>
    <t>Zateplení střešní konstrukce-pavilon L (Slezská nemocnice v Opavě, příspěvková organizace)</t>
  </si>
  <si>
    <t>Oprava nátěrů podlahy v tělocvičně (Sportovní gymnázium Dany a Emila Zátopkových, Ostrava, příspěvková organizace)</t>
  </si>
  <si>
    <t>Oprava rozvodů plynu v laboratořích (Gymnázium, Ostrava-Hrabůvka, příspěvková organizace)</t>
  </si>
  <si>
    <t>Oprava vodoinstalace (Gymnázium Mikuláše Koperníka, Bílovec, příspěvková organizace)</t>
  </si>
  <si>
    <t>Výměna střešní krytiny a hromosvodů (Dětský domov a Školní jídelna, Čeladná 87, příspěvková organizace)</t>
  </si>
  <si>
    <t>Odstranění havarijního stavu přívodu vody (Základní škola, Ostrava-Slezská Ostrava, Na Vizině 28, příspěvková organizace)</t>
  </si>
  <si>
    <t>Částečná rekonstrukce elektroinstalace a osvětlení (Střední průmyslová škola stavební, Ostrava, příspěvková organizace)</t>
  </si>
  <si>
    <t>Výměna otvorových výplní - 2.etapa (Střední průmyslová škola, Bruntál, příspěvková organizace)</t>
  </si>
  <si>
    <t>Demolice stávající tělocvičny (Gymnázium, Český Těšín, příspěvková organizace)</t>
  </si>
  <si>
    <t>Rekonstrukce rozvodů vody a kanalizace – 2. etapa (Základní škola, Opava, Havlíčkova 1, příspěvková organizace)</t>
  </si>
  <si>
    <t>Rekonstrukce sportovního povrchu tělocvičny (Jazykové gymnázium Pavla Tigrida, Ostrava-Poruba, příspěvková organizace)</t>
  </si>
  <si>
    <t>Rekonstrukce podlahy tělocvičny (Střední škola techniky a služeb, Karviná, příspěvková organizace)</t>
  </si>
  <si>
    <t>Pořízení Babyboxu - stavební úpravy (Sdružené zdravotnické zařízení Krnov, příspěvková organizace)</t>
  </si>
  <si>
    <t>Odstranění průsaků vody do suterénu (Gymnázium, Vítkov, Komenského 145, příspěvková organizace)</t>
  </si>
  <si>
    <t>Přístrojové vybavení ORL (Nemocnice s poliklinikou Havířov, příspěvková organizace)</t>
  </si>
  <si>
    <t>Úprava trafostanice (Nemocnice s poliklinikou Havířov, příspěvková organizace)</t>
  </si>
  <si>
    <t>Výměna kotlů (Masarykova střední škola zemědělská a Vyšší odborná škola, Opava, příspěvková organizace)</t>
  </si>
  <si>
    <t>Výměna oken (Střední škola elektrostavební a dřevozpracující, Frýdek-Místek, příspěvková organizace)</t>
  </si>
  <si>
    <t>Stavební úpravy pro pracoviště poradny (Gymnázium, Český Těšín, příspěvková organizace)</t>
  </si>
  <si>
    <t>Nákup budovy ve Frýdku-Místku (Nemocnice ve Frýdku-Místku, příspěvková organizace)</t>
  </si>
  <si>
    <t>Pojízdný skiaskopický RTG přístroj s C-ramenem (Sdružené zdravotnické zařízení Krnov, příspěvková organizace)</t>
  </si>
  <si>
    <t>Nákup elektrického varného kotle do stravovacího provozu (Domov Pohoda, příspěvková organizace, Bruntál)</t>
  </si>
  <si>
    <t>Nákup 2 ks průmyslových praček (Domov Vítkov, příspěvková organizace)</t>
  </si>
  <si>
    <t>Pořízení plynového sporáku (Mendelovo gymnázium, Opava, příspěvková organizace)</t>
  </si>
  <si>
    <t>Rekonstrukce střešních - půdních prostor (Základní umělecká škola Leoše Janáčka, Frýdlant nad Ostravicí, příspěvková organizace)</t>
  </si>
  <si>
    <t>Přesun LDN do monobloku nemocnice v Orlové (Nemocnice s poliklinikou Karviná-Ráj, příspěvková organizace)</t>
  </si>
  <si>
    <t>Vybavení budovy školy okenními žaluziemi (Vyšší odborná škola, Střední odborná škola a Střední odborné učiliště, Kopřivnice, příspěvková organizace)</t>
  </si>
  <si>
    <t>Detektor digitálního mamografu (Slezská nemocnice v Opavě, příspěvková organizace)</t>
  </si>
  <si>
    <t>Výměna plynových kotlů (Domov U jezera, příspěvková organizace, Hlučín)</t>
  </si>
  <si>
    <t>Pořízení konvektomatu do stravovacío provozu (Domov Pohoda, příspěvková organizace, Bruntál)</t>
  </si>
  <si>
    <t>Půdní vestavba v objektu bydlení č.p.786 ve Vítkově (Zámek Dolní Životice, příspěvková organizace)</t>
  </si>
  <si>
    <t>Sanace střech (Náš svět, příspěvková organizace, Pržno)</t>
  </si>
  <si>
    <t>Humanizace zařízení - 1. a 2. etapa pavilonu A (Nový domov, příspěvková organizace, Karviná)</t>
  </si>
  <si>
    <t>Rekonstrukce rozvodny vysokého napětí Karviná (Nemocnice s poliklinikou Karviná-Ráj, příspěvková organizace)</t>
  </si>
  <si>
    <t>Úpravy rozvodů mediplynů  Karviná (Nemocnice s poliklinikou Karviná-Ráj, příspěvková organizace)</t>
  </si>
  <si>
    <t>Změna způsobu vytápění (Dětský domov a Školní jídelna, Čeladná 87, příspěvková organizace)</t>
  </si>
  <si>
    <t>Rekonstrukce zdravotechniky (Gymnázium, Ostrava-Hrabůvka, příspěvková organizace)</t>
  </si>
  <si>
    <t>Výměna elektroinstalace (Gymnázium, Třinec, příspěvková organizace)</t>
  </si>
  <si>
    <t>Oprava střešní krytiny, okapového systému a fasády (Gymnázium, Karviná, příspěvková organizace)</t>
  </si>
  <si>
    <t>Rekonstrukce elektroinstalace objektů školy (Masarykova střední škola zemědělská a Vyšší odborná škola, Opava, příspěvková organizace)</t>
  </si>
  <si>
    <t>Zateplení stropu tělocvičny (Obchodní akademie, Český Těšín, Sokola Tůmy 12, příspěvková organizace)</t>
  </si>
  <si>
    <t>Výměna oken 2. část (Odborné učiliště a Praktická škola, Nový Jičín, příspěvková organizace)</t>
  </si>
  <si>
    <t>Hotel Hvězda - rekonstrukce kuchyně praktické výuky (Střední odborná škola, Bruntál, příspěvková organizace)</t>
  </si>
  <si>
    <t>Výměna výplní otvorů, zateplení střechy a obvodového pláště (Střední škola, Základní škola a Mateřská škola, Frýdek-Místek, příspěvková organizace)</t>
  </si>
  <si>
    <t>Úprava předávací stanice tepla (Střední škola gastronomie, oděvnictví a služeb, Frýdek-Místek, příspěvková organizace)</t>
  </si>
  <si>
    <t>Rekonstrukce sociálního zařízení na bezbariérové v souvislosti se sloučením (Střední škola a Základní škola, Havířov-Šumbark, příspěvková organizace)</t>
  </si>
  <si>
    <t>Oprava plochých střech budovy ZUŠ (Základní umělecká škola Leoše Janáčka, Havířov, příspěvková organizace)</t>
  </si>
  <si>
    <t>Oprava vodoinstalace v budově na ul. Žižkova (Základní umělecká škola, Bohumín - Nový Bohumín, Žižkova 620, příspěvková organizace)</t>
  </si>
  <si>
    <t>Oprava havarijního stavu kanalizace (Základní škola a Praktická škola, Opava, Slezského odboje 5, příspěvková organizace)</t>
  </si>
  <si>
    <t>Oprava atik - statické zajištění (Základní škola, Ostrava-Zábřeh, Kpt. Vajdy 1a, příspěvková organizace)</t>
  </si>
  <si>
    <t>Vybudování kotelny (Základní škola, Vítkov, nám. J. Zajíce č. 1, příspěvková organizace)</t>
  </si>
  <si>
    <t>Vybudování fyzikálně-chemické laboratoře v budově 1. máje (Střední zdravotnická škola a Vyšší odborná škola zdravotnická, Ostrava, příspěvková organizace)</t>
  </si>
  <si>
    <t>Výměna výplní otvorů, nátěr fasády (Základní škola, Kopřivnice, Štramberská 189, příspěvková organizace)</t>
  </si>
  <si>
    <t>Výměna podlahy v tělocvičně (Sportovní gymnázium Dany a Emila Zátopkových, Ostrava, příspěvková organizace)</t>
  </si>
  <si>
    <t>Nákup ideální 1/2 budovy včetně pozemku ve Frýdku-Místku (Nemocnice ve Frýdku-Místku, příspěvková organizace)</t>
  </si>
  <si>
    <t>Vybudování plynové kotelny (Základní škola, Kopřivnice, Štramberská 189, příspěvková organizace)</t>
  </si>
  <si>
    <t>Vestavba plynové kotelny (Základní škola a Mateřská škola Motýlek, Kopřivnice, Smetanova 1122, příspěvková organizace)</t>
  </si>
  <si>
    <t>Sanace vlhkosti Domu umění, Jurečkova 9, Ostrava (Galerie výtvarného umění v Ostravě, příspěvková organizace)</t>
  </si>
  <si>
    <t>Sanace suterénního zdiva a oprava fasády (Odborné učiliště a Praktická škola, Nový Jičín, příspěvková organizace)</t>
  </si>
  <si>
    <t>Výměna výplní otvorů a oprava fasády (Základní škola a Praktická škola, Opava, Slezského odboje 5, příspěvková organizace)</t>
  </si>
  <si>
    <t>Výměna otvorových výplní – 1. etapa, zastřešení a rekonstrukce hlavního vstupního schodiště (Základní škola, Dětský domov, Školní družina a Školní jídelna, Vrbno p. Pradědem, nám. Sv. Michala 17, příspěvková organizace)</t>
  </si>
  <si>
    <t>Rekonstrukce podhledů a umělého osvětlení v tělocvičně (Gymnázium, Rýmařov, příspěvková organizace)</t>
  </si>
  <si>
    <t>Zateplení budovy mateřské školy U Školky 1621 (Mateřská škola logopedická, Ostrava-Poruba, U Školky 1621, příspěvková organizace)</t>
  </si>
  <si>
    <t>Rekonstrukce střechy budovy č. p. 2849 (Mateřská škola Klíček, Karviná-Hranice, Einsteinova 2849, příspěvková organizace)</t>
  </si>
  <si>
    <t>Výměna oken a stavební práce v budově na ul. Polská 1542/8 (Střední škola služeb a podnikání, Ostrava-Poruba, příspěvková organizace)</t>
  </si>
  <si>
    <t xml:space="preserve">Výměna otvorových výplní vstupních částí  budovy (Matiční gymnázium, Ostrava, příspěvková organizace) </t>
  </si>
  <si>
    <t>Zateplení fasády budovy MŠ (Mateřská škola logopedická, Ostrava-Poruba, Na Robinsonce 1646, příspěvková organizace)</t>
  </si>
  <si>
    <t>Výměna oken na zadní straně budovy Wichterlova gymnázia (Wichterlovo gymnázium, Ostrava-Poruba, příspěvková organizace)</t>
  </si>
  <si>
    <t>Vzduchtechnika - výdejna stravy (Gymnázium Josefa Kainara, Hlučín,  příspěvková organizace)</t>
  </si>
  <si>
    <t>Rekonstrukce elektroinstalace a osvětlení - III.etapa (Střední průmyslová škola stavební, Ostrava, příspěvková organizace)</t>
  </si>
  <si>
    <t>Výměna oken a zateplení obvodového pláště (Mateřská škola Eliška, Opava, E. Krásnohorské 8, příspěvková organizace)</t>
  </si>
  <si>
    <t>Elektronizace zdravotnických procesů – příspěvkové organizace v odvětví zdravotnictví</t>
  </si>
  <si>
    <t>Výměna střešních oken (Střední škola, Základní škola a Mateřská škola, Třinec, Jablunkovská 241, příspěvková organizace)</t>
  </si>
  <si>
    <t>Výměna vstupních dveří (Obchodní akademie, Ostrava-Poruba, příspěvková organizace)</t>
  </si>
  <si>
    <t>Výměna části oken (Základní umělecká škola Leoše Janáčka, Frýdlant nad Ostravicí, příspěvková organizace)</t>
  </si>
  <si>
    <t xml:space="preserve">Rekonstrukce výměníkové stanice objektu Nádražní 10 (Střední odborná škola dopravy a cestovního ruchu, Krnov, příspěvková organizace) </t>
  </si>
  <si>
    <t>Rekonstrukce výměníkové stanice (Střední škola elektrostavební a dřevozpracující, Frýdek-Místek, příspěvková organizace)</t>
  </si>
  <si>
    <t>Provedení hydroizolace budovy dílen Hlubinská 28 (Střední škola elektrotechnická, Ostrava, Na Jízdárně 30, příspěvková organizace)</t>
  </si>
  <si>
    <t>Rekonstrukce spojovací chodby objektu Vydmuchov 1835 (Střední škola, Základní škola a Mateřská škola, Karviná, příspěvková organizace)</t>
  </si>
  <si>
    <t>Rekonstrukce čistírny odpadních vod (Střední škola, Vítkov-Podhradí, příspěvková organizace)</t>
  </si>
  <si>
    <t>Zhotovení zádveří a výměna části oken (Gymnázium, Havířov-Podlesí, příspěvková organizace)</t>
  </si>
  <si>
    <t xml:space="preserve">Rekonstrukce střechy sportovní haly (Sportovní gymnázium Dany a Emila Zátopkových, Ostrava, příspěvková organizace)    </t>
  </si>
  <si>
    <t>Výměna výplní otvorů v tělocvičnách školy (Gymnázium, Ostrava-Hrabůvka, příspěvková organizace)</t>
  </si>
  <si>
    <t>Rekonstrukce střechy spojovacího koridoru (Střední zdravotnická škola a Vyšší odborná škola zdravotnická, Ostrava, příspěvková organizace)</t>
  </si>
  <si>
    <t>Rekonstrukce elektroinstalace (Střední škola, Havířov-Prostřední Suchá, příspěvková organizace)</t>
  </si>
  <si>
    <t>Sanace suterénního zdiva budovy (Základní škola, Ostrava-Slezská Ostrava, Těšínská 98, příspěvková organizace)</t>
  </si>
  <si>
    <t>Nákup osobního automobilu (Dětský domov a Školní jídelna, Radkov-Dubová 141, příspěvková organizace)</t>
  </si>
  <si>
    <t>Manažerský informační systém</t>
  </si>
  <si>
    <t xml:space="preserve">Opravy majetku realizované z pojistných náhrad v odvětví krizového řízení </t>
  </si>
  <si>
    <t>Opravy majetku realizované z pojistných náhrad v odvětví dopravy</t>
  </si>
  <si>
    <t>Reprodukce majetku kraje v odvětví školství</t>
  </si>
  <si>
    <t xml:space="preserve">SingleTrails Bílá </t>
  </si>
  <si>
    <t>Opravy majetku realizované z pojistných náhrad v odvětví sociálních věcí</t>
  </si>
  <si>
    <t>Rekonstrukce sociálních zařízení (Gymnázium, Český Těšín, příspěvková organizace)</t>
  </si>
  <si>
    <t>Rekonstrukce inženýrských sítí a souvisejících technických zařízení budov (Gymnázium, Ostrava-Hrabůvka, příspěvková organizace)</t>
  </si>
  <si>
    <t>Výstavba plotu (Střední průmyslová škola chemická akademika Heyrovského a Gymnázium, Ostrava, příspěvková organizace)</t>
  </si>
  <si>
    <t>Rekonstrukce komunikací sloužících k pohybu vozíčkářů (Střední škola prof. Zdeňka Matějčka, Ostrava-Poruba, 17. listopadu 1123, příspěvková organizace)</t>
  </si>
  <si>
    <t xml:space="preserve">Rekonstrukce střechy hlavní budovy OA (Obchodní akademie, Český Těšín, Sokola Tůmy 12, příspěvková organizace) </t>
  </si>
  <si>
    <t>Výměna rozvodů vody - I. část (Mendelova střední škola, Nový Jičín, příspěvková organizace)</t>
  </si>
  <si>
    <t>Rekonstrukce elektroinstalace budovy na ulici Sadová  (Základní umělecká škola Bohuslava Martinů, Havířov - Město, Na Schodech 1, příspěvková organizace)</t>
  </si>
  <si>
    <t>Výměna oken a balkónových dveří (Dětský domov a Školní jídelna, Nový Jičín, Revoluční 56, příspěvková organizace)</t>
  </si>
  <si>
    <t>Sanace ploché střechy objektu (Základní škola a Mateřská škola Motýlek, Kopřivnice, Smetanova 1122, příspěvková organizace)</t>
  </si>
  <si>
    <t>Nákup osobního automobilu (Muzeum Těšínska, příspěvková organizace, Český Těšín)</t>
  </si>
  <si>
    <t>Nákup bytu pro chráněné bydlení na ulici Lepařova v Opavě (Marianum Opava, příspěvková organizace, Opava)</t>
  </si>
  <si>
    <t>Výdaje spojené s optimalizací škol - PO v odvětví školství</t>
  </si>
  <si>
    <t>Pořízení mobilní schodišťové plošiny (Obchodní akademie, Český Těšín, Sokola Tůmy 12, příspěvková organizace)</t>
  </si>
  <si>
    <t>Vybudování farmaceutických laboratoří (Střední zdravotnická škola a Vyšší odborná škola zdravotnická, Ostrava, příspěvková organizace)</t>
  </si>
  <si>
    <t>Úhrada autorského a technického dozoru, akce úprava prostor pro pracoviště pedagogicko-psychologické poradny (Střední průmyslová škola, Obchodní akademie a Jazyková škola s právem státní jazykové zkoušky, Frýdek-Místek, příspěvková organizace)</t>
  </si>
  <si>
    <t>Výměna střešní krytiny a zateplení střechy (Mateřská škola Eliška, Opava, E. Krásnohorské 8, příspěvková organizace)</t>
  </si>
  <si>
    <t>Mezinárodní sochařské sympózium (Nemocnice s poliklinikou Havířov, příspěvková organizace)</t>
  </si>
  <si>
    <t>Oprava střechy tělocvičny (Základní škola, Opava, Havlíčkova 1, příspěvková organizace)</t>
  </si>
  <si>
    <t>Oprava havárie střechy VOŠ na ul. Praskova (Střední škola hotelnictví a služeb a Vyšší odborná škola, Opava, příspěvková organizace)</t>
  </si>
  <si>
    <t>Výměna elektroinstalace v 2. nadzemním podlaží a instalace snížených podhledů (Základní umělecká škola, Klimkovice, Lidická 5, příspěvková organizace)</t>
  </si>
  <si>
    <t xml:space="preserve">Odstranění havarijního stavu rozvodů vody (Nemocnice ve Frýdku-Místku, příspěvková organizace) </t>
  </si>
  <si>
    <t>Odstranění havárie kanalizace (Odborný léčebný ústav Metylovice - Moravskoslezské sanatorium, příspěvková organizace)</t>
  </si>
  <si>
    <t>Oprava střechy - pavilon A (Základní škola, Ostrava-Poruba, Čkalovova 942, příspěvková organizace)</t>
  </si>
  <si>
    <t>Rekonstrukce a oprava příjezdové cesty a chodníků sloužících k pohybu vozíčkářů (Základní škola, Ostrava-Zábřeh, Kpt. Vajdy 1a, příspěvková organizace)</t>
  </si>
  <si>
    <t>Odstranění havarijního stavu dešťové kanalizace (Střední škola, Havířov-Šumbark, Sýkorova 1/613, příspěvková organizace)</t>
  </si>
  <si>
    <t>Výměna otvorových výplní na dětském domově - 2. etapa (Základní škola, Dětský domov, Školní družina a Školní jídelna, Vrbno p. Pradědem, nám. Sv. Michala 17, příspěvková organizace)</t>
  </si>
  <si>
    <t>Úhrada nákladů spojených s úpravami prostor v areálu Krnovská 9 (Střední odborná škola, Bruntál, příspěvková organizace)</t>
  </si>
  <si>
    <t>Oprava terasy nad hlavním vstupem (Gymnázium, Třinec, příspěvková organizace)</t>
  </si>
  <si>
    <t xml:space="preserve">Nákup bytu ve Vítkově </t>
  </si>
  <si>
    <t>Zakoupení konvektomatu (Mateřská škola Klíček, Karviná-Hranice, Einsteinova 2849, příspěvková organizace)</t>
  </si>
  <si>
    <t>Zakoupení konvektomatu a elektrické trouby (Odborné učiliště a Praktická škola, Nový Jičín, příspěvková organizace)</t>
  </si>
  <si>
    <t>Zakoupení konvektomatu a kuchyňského robotu (Dětský domov a Školní jídelna, Příbor, Masarykova 607, příspěvková organizace)</t>
  </si>
  <si>
    <t>Nákup 9-ti místného automobilu (Dětský domov a Školní jídelna, Příbor, Masarykova 607, příspěvková organizace)</t>
  </si>
  <si>
    <t>Zateplení podlahy půdy (Wichterlovo gymnázium, Ostrava-Poruba, příspěvková organizace)</t>
  </si>
  <si>
    <t>Úprava umístění vzduchotechnických jednotek na střeše monobloku (Nemocnice s poliklinikou Havířov, příspěvková organizace)</t>
  </si>
  <si>
    <t>Zateplení a výměna výplní otvorů v pavilonu P (Nemocnice Třinec, příspěvková organizace)</t>
  </si>
  <si>
    <t>Výměna podlahových krytin (Nemocnice s poliklinikou Havířov, příspěvková organizace)</t>
  </si>
  <si>
    <t>Úpravy krytého bazénu (Střední škola a Základní škola, Havířov-Šumbark, příspěvková organizace</t>
  </si>
  <si>
    <t>Sanace opěrné zdi (Základní umělecká škola J. A. Komenského, Studénka, příspěvková organizace)</t>
  </si>
  <si>
    <t>Rekonstrukce plynové kotelny (Střední průmyslová škola, Ostrava-Vítkovice, příspěvková organizace)</t>
  </si>
  <si>
    <t>Rekonstrukce elektrických rozvodů a osvětlení (Střední zdravotnická škola, Karviná, příspěvková organizace)</t>
  </si>
  <si>
    <t>Výměna oken (Základní škola a Mateřská škola, Ostrava - Poruba, Ukrajinská 19, příspěvková organizace)</t>
  </si>
  <si>
    <t>Oprava střechy objektu Husova  (Střední škola, Bohumín, příspěvková organizace)</t>
  </si>
  <si>
    <t>Výměna střešní krytiny (Gymnázium, Karviná, příspěvková organizace)</t>
  </si>
  <si>
    <t>Oprava střechy objektu Žižkova 620 (Základní umělecká škola, Bohumín - Nový Bohumín, Žižkova 620, příspěvková organizace)</t>
  </si>
  <si>
    <t>Výměna oken v budově školy (Gymnázium, Krnov, příspěvková organizace)</t>
  </si>
  <si>
    <t>Oprava střechy budovy školy (Odborné učiliště a Praktická škola, Nový Jičín, příspěvková organizace)</t>
  </si>
  <si>
    <t>Rekonstrukce hydroizolace budovy (Střední průmyslová škola elektrotechnická, Havířov, příspěvková organizace)</t>
  </si>
  <si>
    <t>Výměna oken (Základní umělecká škola Leoše Janáčka, Havířov, příspěvková organizace)</t>
  </si>
  <si>
    <t>Rekonstrukce rozvodů vody a odpadů (Matiční gymnázium, Ostrava, příspěvková organizace)</t>
  </si>
  <si>
    <t>Rekonstrukce elektrických rozvodů v hlavní budově (Střední škola společného stravování, Ostrava - Hrabůvka, příspěvková organizace)</t>
  </si>
  <si>
    <t>Výměna oken v hlavní budově včetně přístavby (Střední škola technická a zemědělská, Nový Jičín, příspěvková organizace)</t>
  </si>
  <si>
    <t>Pavilon chirurgických oborů – technická infrastruktura  (Nemocnice ve Frýdku – Místku, příspěvková organizace)</t>
  </si>
  <si>
    <t>Rekonstrukce výtahů v blocích C , D , E (Nemocnice ve Frýdku – Místku, příspěvková organizace)</t>
  </si>
  <si>
    <t>Rekonstrukce elektroinstalace (Nemocnice s poliklinikou Karviná - Ráj, příspěvková organizace)</t>
  </si>
  <si>
    <t>Sportovní vybavení (Sportovní gymnázium Dany a Emila Zátopkových, Ostrava, příspěvková organizace)</t>
  </si>
  <si>
    <t>Rekonstrukce střechy tělocvičen (Jazykové gymnázium Pavla Tigrida, Ostrava-Poruba, příspěvková organizace)</t>
  </si>
  <si>
    <t>Vybudování evakuačního výtahu domova pro seniory Šunychelská (Domov Jistoty, příspěvková organizace, Bohumín)</t>
  </si>
  <si>
    <t>Vybudování konferenčních prostor (Domov Odry, příspěvková organizace)</t>
  </si>
  <si>
    <t>Zateplení budovy č.p. 410 (Domov Odry, příspěvková organizace)</t>
  </si>
  <si>
    <t>Rekonstrukce kotelny – výměna kotlů (Zámek Dolní Životice, příspěvková organizace, Dolní Životice)</t>
  </si>
  <si>
    <t>Oprava západní fasády, včetně výměny oken a zpevnění odpočinkové plochy (Domov Na zámku, příspěvková organizace, Kyjovice)</t>
  </si>
  <si>
    <t>Výměna stávajícího výtahu za výtah evakuační (Domov Vítkov, příspěvková organizace)</t>
  </si>
  <si>
    <t>Rekonstrukce letištní plochy na Letišti Ostrava Mošnov v prostoru před stavbou objektu lakovny</t>
  </si>
  <si>
    <t>Optimalizace laboratorního informačního systému nemocnic zřizovaných Moravskoslezským krajem</t>
  </si>
  <si>
    <t>Pojistné plnění v odvětví zdravotnictví</t>
  </si>
  <si>
    <t>Stavební úpravy a modernizace prádelny (Domov Duha, příspěvková organizace, Nový Jičín)</t>
  </si>
  <si>
    <t>Podpora rozvoje muzejnictví v Moravskoslezském kraji - příspěvkové organizace MSK</t>
  </si>
  <si>
    <t>Nákup konvektomatu, děličky těsta a pečící trouby (Základní škola, Ostrava-Poruba, Čkalovova 942, příspěvková organizace)</t>
  </si>
  <si>
    <t xml:space="preserve">Nákup konvektomatu s příslušenstvím </t>
  </si>
  <si>
    <t>Stavební úpravy související se stěhováním do budovy na ul. Masarykovy sady č. p. 103 v Českém Těšíně (Muzeum Těšínska, příspěvková organizace)</t>
  </si>
  <si>
    <t>Optimalizace vytápění obřadní síně frýdeckého zámku (Muzeum Beskyd Frýdek-Místek, příspěvková organizace)</t>
  </si>
  <si>
    <t>Rekonstrukce stropu v objektu dílen (Střední škola elektrotechnická, Ostrava, Na Jízdárně 30, příspěvková organizace)</t>
  </si>
  <si>
    <t>Rekonstrukce střechy a oprava fasády na budově tělocvičny (Gymnázium, Havířov-Město, Komenského 2, příspěvková organizace)</t>
  </si>
  <si>
    <t>Rekonstrukce plynové kotelny (Základní škola, Ostrava-Zábřeh, Kpt. Vajdy 1a, příspěvková organizace)</t>
  </si>
  <si>
    <t>Odstranění havárie a oprava venkovní kanalizace (Gymnázium a Střední průmyslová škola elektrotechniky a informatiky, Frenštát pod Radhoštěm, příspěvková organizace)</t>
  </si>
  <si>
    <t>Výměna střešní krytiny (Základní umělecká škola Leoše Janáčka, Frýdlant nad Ostravicí, příspěvková organizace)</t>
  </si>
  <si>
    <t>Výměna oken (Všeobecné a sportovní gymnázium, Bruntál, příspěvková organizace)</t>
  </si>
  <si>
    <t>Rekonstrukce sociálního zařízení v budově školy - I. etapa (Střední škola automobilní, mechanizace a podnikání, Krnov, příspěvková organizace)</t>
  </si>
  <si>
    <t>Výměna rozvodů vody (Gymnázium a Střední odborná škola, Nový Jičín, příspěvková organizace)</t>
  </si>
  <si>
    <t>Rekonstrukce vytápění (Odborné učiliště a Praktická škola, Hlučín, příspěvková organizace)</t>
  </si>
  <si>
    <t>Rekonstrukce plotu (Gymnázium Františka Živného, Bohumín, Jana Palacha 794, příspěvková organizace)</t>
  </si>
  <si>
    <t>Výměna výplní otvorů (Základní škola, Opava, Dvořákovy sady 4, příspěvková organizace)</t>
  </si>
  <si>
    <t>Výstavba plynové kotelny (Střední škola hotelnictví a služeb a Vyšší odborná škola, Opava, příspěvková organizace)</t>
  </si>
  <si>
    <t>Výstavba plynové kotelny (Mendelovo gymnázium, Opava, příspěvková organizace)</t>
  </si>
  <si>
    <t>Výměna oken (Mendelova střední škola, Nový Jičín, příspěvková organizace)</t>
  </si>
  <si>
    <t>Vybavení stávajících rozvodů VZT jednotkou (Sportovní gymnázium Dany a Emila Zátopkových, Ostrava, příspěvková organizace)</t>
  </si>
  <si>
    <t>Sanace vlhkého zdiva objektu školy (Střední zdravotnická škola a Vyšší odborná škola zdravotnická, Ostrava, příspěvková organizace)</t>
  </si>
  <si>
    <t>Oprava teras budovy mateřské školky (Mateřská škola logopedická, Ostrava - Poruba, U Školky 1621, příspěvková organizace)</t>
  </si>
  <si>
    <t>Úprava kanalizace areálu Karviná (Nemocnice s poliklinikou Karviná – Ráj, příspěvková organizace)</t>
  </si>
  <si>
    <t>Přístroje pro Beskydské oční centrum a interní oddělení (Nemocnice ve Frýdku – Místku, příspěvková organizace)</t>
  </si>
  <si>
    <t>Rekonstrukce plynové kotelny a modernizace rehabilitace (Odborný léčebný ústav Metylovice – Moravskoslezské sanatorium, příspěvková organizace)</t>
  </si>
  <si>
    <t>Stavební úpravy na ul.Polská 1542/8 (Střední škola služeb a podnikání, Ostrava-Poruba, příspěvková organizace)</t>
  </si>
  <si>
    <t>Odvodnění a hydroizolace objektu bazénu(Střední škola prof. Zdeňka Matějčka, Ostrava-Poruba, 17. listopadu 1123, příspěvková organizace)</t>
  </si>
  <si>
    <t>Oprava teplovodu (Základní škola, Ostrava-Poruba, Čkalovova 942, příspěvková organizace)</t>
  </si>
  <si>
    <t>Vodovodní přípojka (Střední škola společného stravování, Ostrava-Hrabůvka, příspěvková organizace)</t>
  </si>
  <si>
    <t>Rekonstrukce školní kuchyně (Gymnázium  Olgy Havlové, Ostrava-Poruba, příspěvková organizace)</t>
  </si>
  <si>
    <t>Odstranění havarijního stavu sociálních zařízení (Střední škola, Základní škola a Mateřská škola, Karviná, příspěvková organizace)</t>
  </si>
  <si>
    <t>Kanalizační přípojka (Základní umělecká škola Eduarda Marhuly, Ostrava - Mariánské Hory, Hudební 6, příspěvková organizace)</t>
  </si>
  <si>
    <t>Rekonstrukce oplocení (Mateřská škola logopedická, Ostrava-Poruba, Na Robinsonce 1646, příspěvková organizace)</t>
  </si>
  <si>
    <t>Silnice III/4721 ul. Michálkovická a MK ul. Hladnovská a ul. Keltičkova - okružní křižovatka (Správa silnic Moravskoslezského kraje, příspěvková organizace, Ostrava)</t>
  </si>
  <si>
    <t>Rekonstrukce podlahy a výměna obložení stěn v budově tělocvičny (Gymnázium, Havířov-Město, Komenského 2, příspěvková organizace)</t>
  </si>
  <si>
    <t>Rekonstrukce oplocení a zídek areálu příspěvkové organizace (Dětský domov a Školní jídelna, Ostrava-Slezská Ostrava, Na Vizině 28, příspěvková organizace)</t>
  </si>
  <si>
    <t>Rekonstrukce odvodnění levého křídla (Dětský domov Loreta a Školní jídelna, Fulnek, příspěvková organizace)</t>
  </si>
  <si>
    <t>Výměna jednotné kanalizace (Odborné učiliště a Praktická škola, Nový Jičín, příspěvková organizace)</t>
  </si>
  <si>
    <t>Oprava páteřního rozvodu vody a ÚT (Střední průmyslová škola a Obchodní akademie, Bruntál, příspěvková organizace)</t>
  </si>
  <si>
    <t>Oprava podlahy třídy (Gymnázium, Český Těšín, příspěvková organizace)</t>
  </si>
  <si>
    <t>Nákup 9-ti místného automobilu (Dětský domov a Školní jídelna, Nový Jičín, Revoluční 56, příspěvková organizace)</t>
  </si>
  <si>
    <t>Nákup konvektomatu včetně příslušenství a zapojení (Gymnázium, Český Těšín, příspěvková organizace)</t>
  </si>
  <si>
    <t>Repase, oprava a výměna stávajících dveřních prvků (Dětský domov a Školní jídelna, Nový Jičín, Revoluční 56, příspěvková organizace)</t>
  </si>
  <si>
    <t>Oprava sociálních zařízení (Základní škola, Ostrava-Zábřeh, Kpt. Vajdy 1a, příspěvková organizace)</t>
  </si>
  <si>
    <t>Oprava chodníku (Střední zdravotnická škola, Karviná, příspěvková organizace)</t>
  </si>
  <si>
    <t>Oprava fasády budovy (Pedagogicko-psychologická poradna, Nový Jičín, příspěvková organizace)</t>
  </si>
  <si>
    <t>Modernizace a rekonstrukce výtahů Karviná (Nemocnice s poliklinikou Karviná-Ráj, příspěvková organizace)</t>
  </si>
  <si>
    <t>Oprava střechy (Dětský domov a Školní jídelna, Ostrava-Slezská Ostrava, Bukovanského 25, příspěvková organizace)</t>
  </si>
  <si>
    <t>Oprava vnitřních rozvodů zdravotechniky a sociálních zařízení v hlavní budově školy (Střední škola, Havířov-Šumbark, Sýkorova 1/613, příspěvková organizace)</t>
  </si>
  <si>
    <t>Rekonstrukce sociálního zařízení v budově školy - 2. etapa (Střední škola automobilní, mechanizace a podnikání, Krnov, příspěvková organizace)</t>
  </si>
  <si>
    <t>Rekonstrukce odvodnění části historické budovy "A" (Gymnázium Mikuláše Koperníka, Bílovec, příspěvková organizace)</t>
  </si>
  <si>
    <t>Reprodukce majetku kraje v odvětví regionálního rozvoje</t>
  </si>
  <si>
    <t>Oprava elektroinstalace ve sklepních prostorách a opravy sociálních zařízení v tělocvičně (Střední zdravotnická škola a Vyšší odborná škola zdravotnická, Ostrava, příspěvková organizace)</t>
  </si>
  <si>
    <t>Rekonstrukce sociálních zařízení lůžkových oddělení (Nemocnice s poliklinikou Havířov, příspěvková organizace)</t>
  </si>
  <si>
    <t>Rekonstrukce výtahů č. 7a č. 17 (Nemocnice s poliklinikou Havířov, příspěvková organizace)</t>
  </si>
  <si>
    <t>Modernizace operačních sálů Orlová (Nemocnice s poliklinikou Karviná-Ráj, příspěvková organizace)</t>
  </si>
  <si>
    <t>Oprava rozvodů a úprava sociálního zařízení (Základní umělecká škola, Ostrava - Poruba, J. Valčíka 4413, příspěvková organizace)</t>
  </si>
  <si>
    <t>Výdaje související se sdílenými službami - investiční</t>
  </si>
  <si>
    <t>Oprava dřevěného mostu a dřevostaveb v Archeoparku (Muzeum Těšínska, příspěvková organizace)</t>
  </si>
  <si>
    <t>Revitalizace budovy Domova Letokruhy (Domov Letokruhy, příspěvková organizace, Budišov nad Budišovkou)</t>
  </si>
  <si>
    <t>Revitalizace budovy Domova Příbor (Domov Příbor, příspěvková organizace)</t>
  </si>
  <si>
    <t>Venkovní úpravy ploch objektu na ul. K. Śliwky, č. p. 620 a pořízení klimatizace (Centrum psychologické pomoci, příspěvková organizace, Karviná)</t>
  </si>
  <si>
    <t>Úpravy venkovních ploch objektu na ul. Hornická v Ostravě (Centrum psychologické pomoci, příspěvková organizace, Karviná)</t>
  </si>
  <si>
    <t>Vybudování evakuačních výtahů (Náš svět, příspěvková organizace, Pržno)</t>
  </si>
  <si>
    <t>Rekonstrukce výtahu v budově na ul. Máchova 19, Nový Jičín (Domov Paprsek, příspěvková organizace, Nový Jičín)</t>
  </si>
  <si>
    <t>Rekonstrukce stávajícího výtahu na evakuační (Nový domov, příspěvková organizace, Karviná)</t>
  </si>
  <si>
    <t>Rekonstrukce stávajícího výtahu na evakuační (Zámek Dolní Životice, příspěvková organizace)</t>
  </si>
  <si>
    <t>Dispoziční změny v hlavní budově (Domov Na zámku, příspěvková organizace, Kyjovice)</t>
  </si>
  <si>
    <t>Rekonstrukce stávajícího výtahu na evakuační (Domov Duha, příspěvková organizace, Nový Jičín)</t>
  </si>
  <si>
    <t>Úpravy objektu na ul. Šunychelská včetně vybudování bydlení komunitního typu (Domov Jistoty, příspěvková organizace, Bohumín)</t>
  </si>
  <si>
    <t>Rekonstrukce rozvodů (Střední průmyslová škola chemická akademika Heyrovského a Gymnázium, Ostrava, příspěvková organizace)</t>
  </si>
  <si>
    <t xml:space="preserve">Výměna oken (Gymnázium Petra Bezruče, Frýdek-Místek, příspěvková organizace) </t>
  </si>
  <si>
    <t>Oprava vnitřních rozvodů vody a sociálních zařízení (Gymnázium a Střední odborná škola, Nový Jičín, příspěvková organizace)</t>
  </si>
  <si>
    <t>Oprava střechy - budova A na ul. 1. máje (Střední zdravotnická škola a Vyšší odborná škola zdravotnická, Ostrava, příspěvková organizace)</t>
  </si>
  <si>
    <t>Stavební úpravy a sanace zdiva v suterénu (Všeobecné a sportovní gymnázium, Bruntál, příspěvková organizace)</t>
  </si>
  <si>
    <t>Izolace a sanace základů budov (Mendelova střední škola, Nový Jičín, příspěvková organizace)</t>
  </si>
  <si>
    <t>Rekonstrukce elektroinstalace (Střední škola, Základní škola a Mateřská škola, Frýdek-Místek, příspěvková organizace)</t>
  </si>
  <si>
    <t>Výměna výtahů v objektech zdravotnického zařízení (Sdružené zdravotnické zařízení Krnov, příspěvková organizace)</t>
  </si>
  <si>
    <t>Rekonstrukce a modernizace rehabilitace (Odborný léčebný ústav Metylovice – Moravskoslezské sanatorium, příspěvková organizace)</t>
  </si>
  <si>
    <t xml:space="preserve">Výměna rozvodů vody v křídle A1 a v monobloku Karviná (Nemocnice s poliklinikou Karviná-Ráj, příspěvková organizace) </t>
  </si>
  <si>
    <t>Pavilon chirurgických oborů - dovybavení (Nemocnice ve Frýdku-Místku, příspěvková organizace)</t>
  </si>
  <si>
    <t>Kapitálové výdaje - ICT - činnost krajského úřadu</t>
  </si>
  <si>
    <t>Ostatní kapitálové výdaje - činnost krajského úřadu</t>
  </si>
  <si>
    <t>Kapitálové výdaje – činnost zastupitelstva kraje</t>
  </si>
  <si>
    <t>Nákup 9-ti místného automobilu (Dětský domov a Školní jídelna, Budišov nad Budišovkou,ČSA 718, příspěvková organizace)</t>
  </si>
  <si>
    <t>Pořízení plynového kotle a lednice do školní jídelny (Mendelovo gymnázium, Opava, příspěvková organizace)</t>
  </si>
  <si>
    <t>Pořízení konvektomatu do školní jídelny (Střední škola, Havířov-Šumbark, Sýkorova 1/613, příspěvková organizace)</t>
  </si>
  <si>
    <t>Oprava střechy (Mateřská škola pro zrakově postižené, Havířov-Město, Mozartova 2, příspěvková organizace)</t>
  </si>
  <si>
    <t>Nákup nového vozidla a výstavba chodníků, (Náš svět, příspěvková organizace, Pržno)</t>
  </si>
  <si>
    <t>Nákup vícemístného automobilu (Masarykova střední škola zemědělská a Vyšší odborná škola, Opava, příspěvková organizace)</t>
  </si>
  <si>
    <t>Nákup automobilů pro příspěvkové organizace v odvětví sociálních věcí</t>
  </si>
  <si>
    <t>Dovybavení koupelen v pavilonu interních oborů ve Slezské nemocnici v Opavě (Slezská nemocnice v Opavě, příspěvková organizace)</t>
  </si>
  <si>
    <t>Změna místa napojení, úprava měření el.energie a rekonstrukce napájecích rozvodů  (Obchodní akademie a Vyšší odborná škola sociální, Ostrava-Mariánské Hory, příspěvková organizace)</t>
  </si>
  <si>
    <t>Rekonstrukce elektroinstalace (Mateřská škola pro zrakově postižené, Havířov-Město, Mozartova 2, příspěvková organizace)</t>
  </si>
  <si>
    <t>Vybudování venkovního výtahu (Základní škola a Praktická škola, Opava, Slezského odboje 5, příspěvková organizace)</t>
  </si>
  <si>
    <t>Oprava visutých střech objektu tělocvičen a bazénu (Střední škola elektrostavební a dřevozpracující, Frýdek-Místek, příspěvková organizace)</t>
  </si>
  <si>
    <t>Výměna podlahy tělocvičny (Gymnázium, Krnov, příspěvková organizace)</t>
  </si>
  <si>
    <t>Rekonstrukce sociálního zařízení v budově školy - 3. etapa (Střední škola automobilní, mechanizace a podnikání, Krnov, příspěvková organizace)</t>
  </si>
  <si>
    <t>Oprava elektroinstalace v budově školy a laboratořích - 2. a 3. etapa (Střední škola technická a zemědělská, Nový Jičín, příspěvková organizace)</t>
  </si>
  <si>
    <t>Vybavení expozic a keramické dílny v novém vstupním objektu v Archeoparku (Muzeum Těšínska, příspěvková organizace, Český Těšín)</t>
  </si>
  <si>
    <t>Pořízení komunikačního propojení informačních systémů Medix a  Akord (Nemocnice ve Frýdku-Místku, příspěvková organizace)</t>
  </si>
  <si>
    <t>Pavilon N-dovybavení příslušenstvím zdrojových napájecích jednotek (Slezská nemocnice v Opavě)</t>
  </si>
  <si>
    <t>Nákup podílu na budově muzea včetně pozemků v Českém Těšíně (Muzeum Těšínska, příspěvková organizace)</t>
  </si>
  <si>
    <t>Nákup budovy v areálu Nenocnice Třinec (Nemocnice Třinec, příspěvková organizace)</t>
  </si>
  <si>
    <t>Rekonstrukce stávajících podlah v  tělocvičně ul. Tyršova a likvidace septiku (Albrechtova střední škola, Český Těšín, příspěvková organizace)</t>
  </si>
  <si>
    <t>Oprava střechy a sanace krovů (Mendelovo gymnázium, Opava, příspěvková organizace)</t>
  </si>
  <si>
    <t>Odstranění havarijního stavu střechy (Střední škola zemědělství a služeb, Město Albrechtice, příspěvková organizace)</t>
  </si>
  <si>
    <t>Odstranění havarijního stavu střechy (Mateřská škola logopedická, Ostrava-Poruba, U Školky 1621, příspěvková organizace)</t>
  </si>
  <si>
    <t>Rekonstrukce školní kuchyně (Střední zdravotnická škola a Vyšší odborná škola zdravotnická, Ostrava, příspěvková organizace)</t>
  </si>
  <si>
    <t>Provedení drenáže a izolace základových konstrukcí (Základní umělecká škola, Klimkovice, Lidická 5, příspěvková organizace)</t>
  </si>
  <si>
    <t>Výměna otopných těles a osazení termostatických ventilů (Střední škola průmyslová a umělecká, Opava, příspěvková organizace)</t>
  </si>
  <si>
    <t>Výměna oken (Základní umělecká škola, Nový Jičín, Derkova 1, příspěvková organizace)</t>
  </si>
  <si>
    <t>Oprava komunikace a parkovacích ploch před budovou sportovního centra (Střední škola a Základní škola, Havířov – Šumbark, příspěvková organizace)</t>
  </si>
  <si>
    <t>Rekonstrukce vstupu a komplexní zabezpečení objektu (Obchodní akademie a Střední odborná škola logistická, Opava, příspěvková organizace)</t>
  </si>
  <si>
    <t>Sanace opěrné betonové zdi (Dětský domov Loreta a Školní jídelna, Fulnek, příspěvková organizace)</t>
  </si>
  <si>
    <t>Výměna elektrických akumulačních kamen (Dětský domov a Školní jídelna, Melč 4, příspěvková organizace)</t>
  </si>
  <si>
    <t>Rekonstrukce ležatých rozvodů vody (Střední škola teleinformatiky, Ostrava, příspěvková organizace)</t>
  </si>
  <si>
    <t>Výměna rozvodů vnitřního vodovodu (Gymnázium a Střední odborná škola, Frýdek-Místek, Cihelní 410, příspěvková organizace)</t>
  </si>
  <si>
    <t>Výměna podlahových krytin – dětské oddělení (Nemocnice s poliklinikou Havířov, příspěvková organizace)</t>
  </si>
  <si>
    <t>Čističky odpadních vod - výstavba a demolice (Slezská nemocnice v Opavě, příspěvková organizace)</t>
  </si>
  <si>
    <t>Nová lékárna v budově E (Nemocnice ve Frýdku-Místku, příspěvková organizace)</t>
  </si>
  <si>
    <t>Obměna varné technologie (Nemocnice Třinec, příspěvková organizace)</t>
  </si>
  <si>
    <t>Pořízení serveru a dvou licencí MS SQL Server 2014 Standard (Nemocnice s poliklinikou Karviná-Ráj, příspěvková organizace)</t>
  </si>
  <si>
    <t>Pořízení dětských postýlek a dětských lůžek (Nemocnice s poliklinikou Havířov, příspěvková organizace)</t>
  </si>
  <si>
    <t>Rekonstrukce osobního výtahu (Gymnázium Hladnov a Jazyková škola s právem státní jazykové zkoušky, Ostrava, příspěvková organizace)</t>
  </si>
  <si>
    <t>Rekonstrukce ústředního topení školy a tělocvičny (Sportovní gymnázium Dany a Emila Zátopkových, Ostrava, příspěvková organizace)</t>
  </si>
  <si>
    <t>Nástěnný zdvižný systém  pro tělesně postižené žáky (Střední škola prof. Zdeňka Matějčka, Ostrava-Poruba, 17. listopadu 1123, příspěvková organizace)</t>
  </si>
  <si>
    <t>Rekonstrukce části budovy Krajského úřadu Moravskoslezského kraje  pro účely mateřské školy</t>
  </si>
  <si>
    <t>Reprodukce majetku kraje v rámci prezentace kraje na výstavě EXPO 2016</t>
  </si>
  <si>
    <t>Rekonstrukce vnitroareálové komunikace NEMOCNICE TŘINEC (Nemocnice Třinec, příspěvková organizace)</t>
  </si>
  <si>
    <t>Stavební práce zabezpečující požární ochranu v pavilonu N ve Slezské nemocnici v Opavě, p.o. (Slezská nemocnice v Opavě, příspěvková organizace)</t>
  </si>
  <si>
    <t>Obnova části oplocení v úseku s kovovým litinovým plotem v areálu zámku Velké Heraltice (Základní škola, Střední škola, Dětský domov, Školní jídelna a Internát, Velké Heraltice, Opavská 1, příspěvková organizace)</t>
  </si>
  <si>
    <t>Podíl na nákladech spojených s připojením odběrného zařízení a se zajištěním požadovaného příkonu (Slezské gymnázium, Opava, příspěvková organizace)</t>
  </si>
  <si>
    <t>Pořízení automobilu (Moravskoslezské energetické centrum, příspěvková organizace, Ostrava)</t>
  </si>
  <si>
    <t>Podpora zabezpečení škol a školských zařízení</t>
  </si>
  <si>
    <t>Projektová dokumentace „NKP zámek Bruntál – Revitalizace saly terreny“  (Muzeum v Bruntále, příspěvková organizace)</t>
  </si>
  <si>
    <t>Ochranné obložení stěn tělocvičny (Gymnázium, Karviná, příspěvková organizace)</t>
  </si>
  <si>
    <t>Demolice zemědělské hospodářské budovy (Dětský domov a Školní jídelna, Nový Jičín, Revoluční 56, příspěvková organizace)</t>
  </si>
  <si>
    <t>Oprava podlahy v objektu ZUŠ (Základní umělecká škola J. A. Komenského, Studénka, příspěvková organizace)</t>
  </si>
  <si>
    <t>Vybudování pavilonu interních oborů-dovybavení (Slezská nemocnice v Opavě, příspěvková organizace)</t>
  </si>
  <si>
    <t>Vybudování pavilonu interních oborů-zhotovení projektové dokumentace, včetně DPH (Slezská nemocnice v Opavě, příspěvková organizace)</t>
  </si>
  <si>
    <t>Oprava stavby pergoly a světelného nápisu (Nemocnice s poliklinikou Havířov, příspěvková organizace)</t>
  </si>
  <si>
    <t>Okružní křižovatka Sviadnov (Správa silnic Moravskoslezského kraje, příspěvková organizace, Ostrava)</t>
  </si>
  <si>
    <t>Letiště Leoše Janáčka Ostrava, rekonstrukce lapolu A</t>
  </si>
  <si>
    <t xml:space="preserve">Letiště Leoše Janáčka Ostrava, vybudování nového vodovodního řadu a nových vodovodních přípojek </t>
  </si>
  <si>
    <t>Vnitřní a venkovní vybavení budovy mateřské školy (Střední škola elektrostavební a dřevozpracující, Frýdek-Místek, příspěvková organizace)</t>
  </si>
  <si>
    <t>Pořízení mapových podkladů a datových souborů</t>
  </si>
  <si>
    <t>Restaurování v interiéru zámecké expozice (Muzeum v Bruntále, příspěvková organizace)</t>
  </si>
  <si>
    <t>Oprava střechy věže zámku (Muzeum Beskyd Frýdek-Místek, příspěvková organizace)</t>
  </si>
  <si>
    <t>Statické zabezpečení jižního a jihovýchodního křídla zámku (Muzeum Beskyd Frýdek-Místek, příspěvková organizace)</t>
  </si>
  <si>
    <t>Výměna dlažby na I. nádvoří zámku (Muzeum Beskyd Frýdek-Místek, příspěvková organizace)</t>
  </si>
  <si>
    <t>Stavební úpravy objektu Muzea ve Štramberku (Muzeum Novojičínska, příspěvková organizace)</t>
  </si>
  <si>
    <t>Stavební úpravy rodného domu Františka Palackého (Muzeum Novojičínska, příspěvková organizace)</t>
  </si>
  <si>
    <t>Modernizace ozvučení divadelního sálu (Těšínské divadlo Český Těšín, příspěvková organizace)</t>
  </si>
  <si>
    <t>Oprava dřevostaveb v akropoli Archeoparku (Muzeum Těšínska, příspěvková organizace)</t>
  </si>
  <si>
    <t>Výměna střešní krytiny a oprava Kotulovy dřevěnky (Muzeum Těšínska, příspěvková organizace)</t>
  </si>
  <si>
    <t>Výměna dřevěného oplocení (Náš svět, příspěvková organizace, Pržno)</t>
  </si>
  <si>
    <t>Rekonstrukce ubytovací části a přístavba budovy D (Nový domov, příspěvková organizace, Karviná)</t>
  </si>
  <si>
    <t>Rekonstrukce a výstavba domova (Domov Březiny, příspěvková organizace, Petřvald)</t>
  </si>
  <si>
    <t>Elektronická požární signalizace včetně čidel (Zámek Dolní Životice, příspěvková organizace)</t>
  </si>
  <si>
    <t>Rekonstrukce střechy budovy B (Střední škola služeb a podnikání, Ostrava-Poruba, příspěvková organizace)</t>
  </si>
  <si>
    <t>Rekonstrukce učeben (Albrechtova střední škola, Český Těšín, příspěvková organizace)</t>
  </si>
  <si>
    <t>Rekonstrukce sociálních zařízení v budově E (Střední škola gastronomie, oděvnictví a služeb, Frýdek-Místek, příspěvková organizace)</t>
  </si>
  <si>
    <t>Vybudování protihlukové stěny (Střední škola společného stravování, Ostrava-Hrabůvka, příspěvková organizace)</t>
  </si>
  <si>
    <t>Oprava střechy budovy B - 1. máje 11 (Střední zdravotnická škola a Vyšší odborná škola zdravotnická,  Ostrava, příspěvková organizace)</t>
  </si>
  <si>
    <t>Oprava střechy budovy školy (Střední zdravotnická škola, Opava, příspěvková organizace)</t>
  </si>
  <si>
    <t>Rekonstrukce sociálního zařízení v budově domova mládeže (Střední pedagogická škola a Střední zdravotnická škola, Krnov, příspěvková organizace)</t>
  </si>
  <si>
    <t>Oprava pozemních komunikací v areálu SPŠ Bruntál (Střední průmyslová škola a Obchodní akademie, Bruntál, příspěvková organizace)</t>
  </si>
  <si>
    <t>Stavební úpravy v tělocvičně (Gymnázium a Střední odborná škola, Rýmařov, příspěvková organizace)</t>
  </si>
  <si>
    <t>Výměna střešní krytiny (Gymnázium, Krnov, příspěvková organizace)</t>
  </si>
  <si>
    <t>Rekonstrukce podlahy v tělocvičně (Gymnázium, Krnov, příspěvková organizace)</t>
  </si>
  <si>
    <t>Výměna elektroinstalace v budově obchodní akademie (Střední průmyslová škola, Obchodní akademie a Jazyková škola s právem státní jazykové zkoušky, Frýdek-Místek, příspěvková organizace)</t>
  </si>
  <si>
    <t>Rekonstrukce elektroinstalace (Gymnázium, Frýdlant nad Ostravicí, nám. T. G. Masaryka 1260, příspěvková organizace)</t>
  </si>
  <si>
    <t>Rekonstrukce elektroinstalace  (Gymnázium Petra Bezruče,  Frýdek- Místek, příspěvková organizace)</t>
  </si>
  <si>
    <t>Oprava fasády (Odborné učiliště a Praktická škola, Nový Jičín, příspěvková organizace)</t>
  </si>
  <si>
    <t>Výměna oken (Odborné učiliště a Praktická škola, Nový Jičín, příspěvková organizace)</t>
  </si>
  <si>
    <t>Rekonstrukce kotelny (Gymnázium a Střední odborná škola, Nový Jičín, příspěvková organizace)</t>
  </si>
  <si>
    <t>Rekonstrukce objektu garáží (Odborné učiliště a Praktická škola, Hlučín, příspěvková organizace)</t>
  </si>
  <si>
    <t>Výměna oken a dveří na budově  (Odborné učiliště a Praktická škola, Hlučín, příspěvková organizace)</t>
  </si>
  <si>
    <t>Rekonstrukce střechy konzervatoře (Janáčkova konzervatoř a Gymnázium v Ostravě, příspěvková organizace)</t>
  </si>
  <si>
    <t>Rekonstrukce výměníkové stanice (Střední průmyslová škola chemická akademika Heyrovského a Gymnázium, Ostrava, příspěvková organizace)</t>
  </si>
  <si>
    <t>Sanace suterénního zdiva budovy  (Střední průmyslová škola, Ostrava - Vítkovice, příspěvková organizace)</t>
  </si>
  <si>
    <t>Rekonstrukce elektroinstalace  (Gymnázium Olgy Havlové, Ostrava - Poruba, příspěvková organizace)</t>
  </si>
  <si>
    <t>Rekonstrukce střechy gymnázia (Gymnázium, Ostrava - Hrabůvka, příspěvková organizace)</t>
  </si>
  <si>
    <t>Rekonstrukce elektroinstalace (Mendelova střední škola, Nový Jičín, příspěvková organizace)</t>
  </si>
  <si>
    <t>Vybudování přečerpávací stanice (Střední škola technická, Opava, Kolofíkovo nábřeží 51, příspěvková organizace)</t>
  </si>
  <si>
    <t>Rekonstrukce rozvodů vody a odpadů (Střední škola teleinformatiky, Ostrava, příspěvková organizace)</t>
  </si>
  <si>
    <t>Rekonstrukce sociálních zařízení (Gymnázium a Střední odborná škola, Frýdek-Místek, Cihelní 410, příspěvková organizace)</t>
  </si>
  <si>
    <t>Zateplení budovy tělocvičny včetně přístavby (Střední škola technická a zemědělská, Nový Jičín, příspěvková organizace)</t>
  </si>
  <si>
    <t>Rekonstrukce kotelny (Střední odborná škola, Bruntál, příspěvková organizace)</t>
  </si>
  <si>
    <t>Rekonstrukce elektroinstalace budovy C (Střední škola elektrostavební a dřevozpracující, Frýdek-Místek, příspěvková organizace)</t>
  </si>
  <si>
    <t>Úprava budovy pro potřeby mateřské školy (Střední škola elektrostavební a dřevozpracující, Frýdek-Místek, příspěvková organizace)</t>
  </si>
  <si>
    <t>Rekonstrukce zasklení objektu bazénu (Střední škola prof. Zdeňka Matějčka, Ostrava - Poruba, 17. listopadu 1123, příspěvková organizace)</t>
  </si>
  <si>
    <t>Oprava havarijního stavu fasády (Slezské gymnázium, Opava, příspěvková organizace)</t>
  </si>
  <si>
    <t>Instalace programové regulace topení (Gymnázium Josefa Kainara, Hlučín, příspěvková organizace)</t>
  </si>
  <si>
    <t>Výměna oken (Základní škola, Opava, Havlíčkova 1, příspěvková organizace)</t>
  </si>
  <si>
    <t>Rekonstrukce spojovací chodby (Mateřská škola Eliška, Opava, příspěvková organizace)</t>
  </si>
  <si>
    <t>Výměna střešní krytiny (Pedagogicko-psychologická poradna, Frýdek-Místek, příspěvková organizace)</t>
  </si>
  <si>
    <t>Rekonstrukce obvodového pláště objektu  (Základní škola, Bruntál, Rýmařovská 15, příspěvková organizace)</t>
  </si>
  <si>
    <t>Výměna oken  (Základní umělecká škola J. A. Komenského, Studénka, příspěvková organizace)</t>
  </si>
  <si>
    <t>Oprava přístupové komunikace k budově školy (Střední průmyslová škola, Karviná, příspěvková organizace)</t>
  </si>
  <si>
    <t>Hydroizolace a sanace zdí budovy gymnázia (Gymnázium, Havířov-Město, Komenského 2, příspěvková organizace)</t>
  </si>
  <si>
    <t>Výměna oken v budově školy (Střední průmyslová škola elektrotechnická, Havířov, příspěvková organizace)</t>
  </si>
  <si>
    <t>Výměna rozvodů zdravotechniky v pavilonu B budovy gymnázia (Gymnázium, Havířov-Podlesí, příspěvková organizace)</t>
  </si>
  <si>
    <t>Celková rekonstrukce elektroinstalace školy (Gymnázium, Český Těšín, příspěvková organizace)</t>
  </si>
  <si>
    <t xml:space="preserve">Výměna okenních stěn v sálech (Základní umělecká škola Leoše Janáčka, Havířov, příspěvková organizace) </t>
  </si>
  <si>
    <t>Výměna oken v budově školy (Základní umělecká škola Bohuslava Martinů, Havířov-Město, Na Schodech 1, příspěvková organizace)</t>
  </si>
  <si>
    <t>Výměna podlahové krytiny na chodbách (Základní umělecká škola Leoše Janáčka, Frýdlant nad Ostravicí, příspěvková organizace)</t>
  </si>
  <si>
    <t>Vzduchotechnika v kuchyni (Mateřská škola logopedická, Ostrava - Poruba, Na Robinsonce 1646, příspěvková organizace)</t>
  </si>
  <si>
    <t>Rekonstrukce sociálního zařízení (Střední škola, Bohumín, příspěvková organizace)</t>
  </si>
  <si>
    <t>Zateplení spojovacího koridoru  (Střední škola technických oborů, Havířov-Šumbark, Lidická 1a/ 600, příspěvková organizace)</t>
  </si>
  <si>
    <t>Výměna střešní krytiny na budově školy (Střední odborná škola dopravy a cestovního ruchu, Krnov, příspěvková organizace)</t>
  </si>
  <si>
    <t>Zajištění objektové bezpečnosti škol a školských zařízení</t>
  </si>
  <si>
    <t>Přepojení kanalizace od objektu D (Nemocnice ve Frýdku-Místku, příspěvková organizace)</t>
  </si>
  <si>
    <t>Přepojení kanalizace od objektu V (Nemocnice ve Frýdku-Místku, příspěvková organizace)</t>
  </si>
  <si>
    <t>Rekonstrukce mezioborové JIP (Nemocnice Třinec, příspěvková organizace)</t>
  </si>
  <si>
    <t>Rekonstrukce střechy polikliniky Orlová (Nemocnice s poliklinikou Karviná-Ráj, příspěvková organizace)</t>
  </si>
  <si>
    <t>Výměna rozvodů zdravotechniky v křídle A Karviná (Nemocnice s poliklinikou Karviná-Ráj, příspěvková organizace)</t>
  </si>
  <si>
    <t>Jednotka poanesteziologické péče (Nemocnice s poliklinikou Havířov, příspěvková organizace)</t>
  </si>
  <si>
    <t>Rekonstrukce šaten sester (Nemocnice s poliklinikou Havířov, příspěvková organizace)</t>
  </si>
  <si>
    <t>Výstavba nadzemních koridorů (Slezská nemocnice v Opavě, příspěvková organizace)</t>
  </si>
  <si>
    <t>Pořízení měřícího přístroje (Moravskoslezské energetické centrum, příspěvková organizace, Ostrava)</t>
  </si>
  <si>
    <t>Sanitní vozy a služby eHealth - programové vybavení</t>
  </si>
  <si>
    <t>Projektová dokumentace na úpravu vytápění (Albrechtova střední škola, Český Těšín, příspěvková organizace)</t>
  </si>
  <si>
    <t>Rekonstrukce budovy V - oddělení dlohodobé následné péče (Nemocnice ve Frýdku-Místku, příspěvková organizace)</t>
  </si>
  <si>
    <t>Pořízení elektrické požární signalizace (Domov Jistoty, příspěvková organizace, Bohumín)</t>
  </si>
  <si>
    <t>Oprava fasády budovy Domova Na zámku čp. 1 (Domov Na zámku, příspěvková organizace, Kyjovice)</t>
  </si>
  <si>
    <t>Pořízení vrtaček (Nemocnice Třinec, příspěvková organizace)</t>
  </si>
  <si>
    <t>Záchranný archeologický výzkum-novostavba objektu chráněného bydlení v Osoblaze (Harmonie, příspěvková organizace, Krnov)</t>
  </si>
  <si>
    <t>Kolejnicový zvedací a asistenční systém na přepravu imobilních osob se zdravotním postižením  (Harmonie, příspěvková organizace, Krnov)</t>
  </si>
  <si>
    <t>Vstupní systém s funkcí evakuačních únikových východů (Náš svět, příspěvková organizace, Pržno)</t>
  </si>
  <si>
    <t>Pořízení elektricky ovládané hydraulické zvedací plošiny (Sírius, příspěvková organizace, Opava)</t>
  </si>
  <si>
    <t>Rekonstrukce odvodnění budovy v chráněném bydlení v Sedlnici (Zámek Nová Horka, příspěvková organizace, Studénka)</t>
  </si>
  <si>
    <t>Čistička odpadních vod v chráněném bydlení v Sedlnici  (Zámek Nová Horka, příspěvková organizace, Studénka)</t>
  </si>
  <si>
    <t>Dovybavení nové sociální služby Domov pro osoby se zdravotním postižením (Benjamín, příspěvková organizace, Petřvald)</t>
  </si>
  <si>
    <t>Koupelny pro imobilní pacienty (Slezská nemocnice v Opavě, příspěvková organizace)</t>
  </si>
  <si>
    <t>Rekonstrukce geriatrického oddělení  v Nemocnici s poliklinikou Havířov, p.o. (Nemocnice s poliklinikou Havířov, příspěvková organizace)</t>
  </si>
  <si>
    <t>Nemocnice Třinec - upgrade systému PACS (Nemocnice Třinec, příspěvková organizace)</t>
  </si>
  <si>
    <t>Nemocnice ve Frýdku -Místku, p.o. - přístrojové dovybavení endoskopie (Nemocnice ve Frýdku-Místku, příspěvková organizace)</t>
  </si>
  <si>
    <t>Nemocnice Havířov, p.o. - pořízení zdravotnické techniky (Nemocnice s poliklinikou Havířov, příspěvková organizace)</t>
  </si>
  <si>
    <t>Nemocnice s poliklinikou Karviná-Ráj - pořízení počítačového tomografu (CT) (Nemocnice s poliklinikou Karviná-Ráj, příspěvková organizace)</t>
  </si>
  <si>
    <t>Nemocnice ve Frýdku-Místku, p.o. - obnova přístrojové zdravotnické techniky (Nemocnice ve Frýdku-Místku, příspěvková organizace)</t>
  </si>
  <si>
    <t>Nemocnice Třinec, p.o. - obnova lůžek oddělení intenzivní péče (Nemocnice Třinec, příspěvková organizace)</t>
  </si>
  <si>
    <t>Sdružené zdravotnické zařízení Krnov - pořízení zdravotnické techniky (Sdružené zdravotnické zařízení Krnov, příspěvková organizace)</t>
  </si>
  <si>
    <t>Nemocnice s poliklinikou Karviná-Ráj - přístrojové vybavení (Nemocnice s poliklinikou Karviná-Ráj, příspěvková organizace)</t>
  </si>
  <si>
    <t>Slezská nemocnice v Opavě, p.o. - pořízení zdravotnické techniky (Slezská nemocnice v Opavě, příspěvková organizace)</t>
  </si>
  <si>
    <t>Nemocnice s poliklinikou Karviná-Ráj - rekonstrukce centrální sterilizace (Nemocnice s poliklinikou Karviná-Ráj, příspěvková organizace)</t>
  </si>
  <si>
    <t>Výměna oken a dveří (Střední zdravotnická škola a Vyšší odborná škola zdravotnická, Ostrava, příspěvková organizace)</t>
  </si>
  <si>
    <t>Rozšíření počtu SOS tlačítek (Nemocnice s poliklinikou Karviná-Ráj, příspěvková organizace)</t>
  </si>
  <si>
    <t>ZZS Moravskoslezského kraje – pořízení 6 ks defibrilátorů a 6 ks transportních ventilátorů (Zdravotnická záchranná služba Moravskoslezského kraje, příspěvková organizace, Ostrava)</t>
  </si>
  <si>
    <t>ZZS Moravskoslezského kraje – nafukovací stan pro ošetření více pacientů na místě mimořádné události (Zdravotnická záchranná služba Moravskoslezského kraje, příspěvková organizace, Ostrava)</t>
  </si>
  <si>
    <t>Rekonstrukce části komunikací  (Nemocnice Třinec, příspěvková organizace)</t>
  </si>
  <si>
    <t>Oprava obvodové kamenné zdi (Dětský domov a Školní jídelna, Melč 4, příspěvková organizace)</t>
  </si>
  <si>
    <t>Nákup zahradní techniky (Sportovní gymnázium Dany a Emila Zátopkových, Ostrava, příspěvková organizace)</t>
  </si>
  <si>
    <t>Stavební úpravy části 2.a 3. NP pavilonu "V"-rehabilitace (Nemocnice ve Frýdku-Místku, příspěvková organizace)</t>
  </si>
  <si>
    <t>Nákup klavíru (Základní umělecká škola, Odry, příspěvková organizace)</t>
  </si>
  <si>
    <t>Rekonstrukce sociálních zařízení školy (Střední škola zemědělství a služeb, Město Albrechtice, příspěvková organizace)</t>
  </si>
  <si>
    <t>Rekonstrukce hygienických zařízení objektu na ulici Zahradní (Střední odborná škola a Střední odborné učiliště podnikání a služeb, Jablunkov, Školní 416, příspěvková organizace,)</t>
  </si>
  <si>
    <t>Rekonstrukce anglických dvorků objektu Příčná  (Střední škola služeb a podnikání, Ostrava-Poruba, příspěvková organizace)</t>
  </si>
  <si>
    <t>Sanace a izolace základů budovy školy (Střední škola, Odry, příspěvková organizace)</t>
  </si>
  <si>
    <t>Rekonstrukce sociálních zařízení v budovách školy (Střední zdravotnická škola a Vyšší odborná škola zdravotnická, Ostrava, příspěvková organizace)</t>
  </si>
  <si>
    <t>Rekonstrukce sociálních zařízení tělocvičen (Střední průmyslová škola a Obchodní akademie, Bruntál, příspěvková organizace)</t>
  </si>
  <si>
    <t>Odstranění nepoužívané přístavby (Gymnázium, Třinec, příspěvková organizace)</t>
  </si>
  <si>
    <t>Rekonstrukce rozvodů vody a kanalizace (Gymnázium, Frýdlant nad Ostravicí, nám. T. G. Masaryka 1260, příspěvková organizace)</t>
  </si>
  <si>
    <t>Výměna oken a vstupních dveří (Odborné učiliště a Praktická škola, Nový Jičín, příspěvková organizace)</t>
  </si>
  <si>
    <t>Rekonstrukce prostor pro potřeby ZUŠ Bílovec (Gymnázium Mikuláše Koperníka, Bílovec, příspěvková organizace)</t>
  </si>
  <si>
    <t>Výměna otopných těles v budově školy (Gymnázium a Střední odborná škola, Nový Jičín, příspěvková organizace)</t>
  </si>
  <si>
    <t>Oprava pískovcového soklu a fasády budovy(Střední umělecká škola, Ostrava, příspěvková organizace)</t>
  </si>
  <si>
    <t>Rekonstrukce předávací stanice (Janáčkova konzervatoř a Gymnázium v Ostravě, příspěvková organizace)</t>
  </si>
  <si>
    <t>Oprava hromosvodů (Obchodní akademie a Vyšší odborná škola sociální, Ostrava-Mariánské Hory, příspěvková organizace)</t>
  </si>
  <si>
    <t>Zateplení střešního pláště pavilonu B (Střední průmyslová škola chemická akademika Heyrovského a Gymnázium, Ostrava, příspěvková organizace)</t>
  </si>
  <si>
    <t>Rekonstrukce střechy tělocvičny (Gymnázium, Ostrava-Zábřeh, Volgogradská 6a, příspěvková organizace)</t>
  </si>
  <si>
    <t>Rekonstrukce příjezdové komunikace a vodovodní přípojky (Střední zdravotnická škola, Karviná, příspěvková organizace)</t>
  </si>
  <si>
    <t>Rekonstrukce elektroinstalace - II. etapa (Střední zdravotnická škola, Karviná, příspěvková organizace)</t>
  </si>
  <si>
    <t>Stavební úpravy tělocvičny včetně sociálního zázemí (Střední odborná škola, Bruntál, příspěvková organizace)</t>
  </si>
  <si>
    <t>Oprava vnitřní kanalizace (Střední škola, Havířov-Šumbark, Sýkorova 1/613, příspěvková organizace)</t>
  </si>
  <si>
    <t>Oprava stropní konstrukce v prostorách bazénu (Střední škola a Základní škola, Havířov-Šumbark, příspěvková organizace)</t>
  </si>
  <si>
    <t>Rekonstrukce části chodníků a zpevněných ploch (Střední škola elektrostavební a dřevozpracující, Frýdek-Místek, příspěvková organizace)</t>
  </si>
  <si>
    <t>Rekonstrukce kanalizace a svodů dešťové vody  (Střední škola prof. Zdeňka Matějčka, Ostrava-Poruba, příspěvková organizace)</t>
  </si>
  <si>
    <t>Oprava střechy a kanalizace - Hlubinská 24 (Střední škola elektrotechnická, Ostrava, Na Jízdárně 30, příspěvková organizace)</t>
  </si>
  <si>
    <t>Vybudování uložiště kol a lyží, demolice pódia (Dětský domov a Školní jídelna, Nový Jičín, Revoluční 56, příspěvková organizace)</t>
  </si>
  <si>
    <t>Rekonstrukce prostoru šaten (Obchodní akademie a Střední odborná škola logistická, Opava, příspěvková organizace)</t>
  </si>
  <si>
    <t>Odstranění havárie splaškové a dešťové kanalizace (Mendelovo gymnázium, Opava, příspěvková organizace)</t>
  </si>
  <si>
    <t>Výměna kotlů (Střední škola průmyslová a umělecká, Opava, příspěvková organizace)</t>
  </si>
  <si>
    <t>Rekonstrukce kotelny (Základní škola, Opava, Havlíčkova 1, příspěvková organizace)</t>
  </si>
  <si>
    <t>Oprava fasády (Základní umělecká škola Václava Kálika, Opava, Nádražní okruh 11, příspěvková organizace)</t>
  </si>
  <si>
    <t>Úprava vnitřních prostorů  (Základní umělecká škola Václava Kálika, Opava, Nádražní okruh 11, příspěvková organizace)</t>
  </si>
  <si>
    <t>Stavební úpravy obvodového pláště objektů školy (Obchodní akademie, Český Těšín, příspěvková organizace)</t>
  </si>
  <si>
    <t>Rekonstrukce elektroinstalace (Mateřská škola Klíček, Karviná-Hranice, Einsteinova 2849, příspěvková organizace)</t>
  </si>
  <si>
    <t>Rekonstrukce elektroinstalace  (Jazykové gymnázium Pavla Tigrida, Ostrava-Poruba, příspěvková organizace)</t>
  </si>
  <si>
    <t>Odhlučnění místností (Základní umělecká škola Eduarda Marhuly, Ostrava - Mariánské Hory, Hudební 6, příspěvková organizace)</t>
  </si>
  <si>
    <t>Rekonstrukce přívodů vody a odpadů (Základní škola, Ostrava-Zábřeh, Kpt. Vajdy 1a, příspěvková organizace)</t>
  </si>
  <si>
    <t>Rekonstrukce elektroinstalace (Základní umělecká škola, Klimkovice, Lidická 5, příspěvková organizace)</t>
  </si>
  <si>
    <t>Oprava jižní fasády gymnázia (Gymnázium Františka Živného, Bohumín, Jana Palacha 794, příspěvková organizace)</t>
  </si>
  <si>
    <t>Oprava rozvodů vody v budově gymnázia (Gymnázium, Havířov-Město, Komenského 2, příspěvková organizace)</t>
  </si>
  <si>
    <t>Oprava atiky a fasády (Střední průmyslová škola elektrotechnická, Havířov, příspěvková organizace)</t>
  </si>
  <si>
    <t>Rekonstrukce sociálního zařízení - tělocvična (Střední škola automobilní, Krnov, příspěvková organizace)</t>
  </si>
  <si>
    <t>Oprava sociálních zařízení u hlavního vchodu (Základní umělecká škola Leoše Janáčka, Frýdlant nad Ostravicí, příspěvková organizace)</t>
  </si>
  <si>
    <t>Rekonstrukce stávajících chodníků (Mateřská škola logopedická, Ostrava-Poruba, U Školky 1621, příspěvková organizace)</t>
  </si>
  <si>
    <t>Rekonstrukce podlahy v tělocvičně (Základní škola, Ostrava-Mariánské Hory, Karasova 6, příspěvková organizace)</t>
  </si>
  <si>
    <t>Oprava střechy na objektu Čáslavská 420 (Střední škola, Bohumín, příspěvková organizace)</t>
  </si>
  <si>
    <t>Oprava podlahy v tělocvičně (Základní škola, Ostrava-Slezská Ostrava, Na Vizině 28, příspěvková organizace)</t>
  </si>
  <si>
    <t>Hrad Sovinec, oprava vnějšího západního opevnění (Muzeum v Bruntále, příspěvková organizace)</t>
  </si>
  <si>
    <t>Kosárna Karlovice, obnova náhonu a oprava krovu (Muzeum v Bruntále, příspěvková organizace)</t>
  </si>
  <si>
    <t>Zámek Nová Horka - obnova zámeckého areálu (Muzeum Novojičínska, příspěvková organizace)</t>
  </si>
  <si>
    <t>Stavební úpravy části objektu A - oční oddělení (Nemocnice ve Frýdku-Místku, příspěvková organizace)</t>
  </si>
  <si>
    <t>Vybudování kardiocentra (Nemocnice ve Frýdku-Místku, příspěvková organizace)</t>
  </si>
  <si>
    <t>Vybudování novorozenecké jednotky a serverovny  (Nemocnice ve Frýdku-Místku, příspěvková organizace)</t>
  </si>
  <si>
    <t>Vybudování sálku a ambulance ORL (Nemocnice ve Frýdku-Místku, příspěvková organizace)</t>
  </si>
  <si>
    <t>Osazení termoregulačních ventilů s hlavicemi (Nemocnice s poliklinikou Karviná-Ráj, příspěvková organizace)</t>
  </si>
  <si>
    <t>Rekonstrukce sociálních zařízení-chirurgie Orlová (Nemocnice s poliklinikou Karviná-Ráj, příspěvková organizace)</t>
  </si>
  <si>
    <t>Rekonstrukce výměníkové stanice (Nemocnice s poliklinikou Karviná-Ráj, příspěvková organizace)</t>
  </si>
  <si>
    <t>Zřízení topných větví - Orlová (Nemocnice s poliklinikou Karviná-Ráj, příspěvková organizace)</t>
  </si>
  <si>
    <t>Rekonstrukce vestibulu (Nemocnice s poliklinikou Havířov, příspěvková organizace)</t>
  </si>
  <si>
    <t>Plynofikace výjezdové základny a správy ÚO Opava (Zdravotnická záchranná služba Moravskoslezského kraje, příspěvková organizace, Ostrava)</t>
  </si>
  <si>
    <t>Přestavba stávajícího výtahu na evakuační výtah (Domov Na zámku, příspěvková organizace, Kyjovice)</t>
  </si>
  <si>
    <t>Modernizace urologické ambulance (Nemocnice s poliklinikou Havířov, příspěvková organizace)</t>
  </si>
  <si>
    <t>Pořízení nemocničních lůžek (Nemocnice s poliklinikou Havířov, příspěvková organizace)</t>
  </si>
  <si>
    <t>Lineární dávkovače 90 ks (Nemocnice s poliklinikou Karviná-Ráj, příspěvková organizace)</t>
  </si>
  <si>
    <t>Dodávka, montáž a instalace vybavení interiéru mateřské školy v budově krajského úřadu</t>
  </si>
  <si>
    <t>Výměna linolea na dětském oddělení (Nemocnice s poliklinikou Havířov, příspěvková organizace)</t>
  </si>
  <si>
    <t>Rekonstrukce silnice II/370 Rýmařov - Velká Štáhle</t>
  </si>
  <si>
    <t>Dodávka transportních fines a tabletů (Nemocnice s poliklinikou Karviná-Ráj, příspěvková organizace)</t>
  </si>
  <si>
    <t>Obnova telefonních ústředen Karviná a Orlová (Nemocnice s poliklinikou Karviná-Ráj, příspěvková organizace)</t>
  </si>
  <si>
    <t>Dodávka 3 ks klimatizací pro OKB Karviná (Nemocnice s poliklinikou Karviná-Ráj, příspěvková organizace)</t>
  </si>
  <si>
    <t>Dodávka dorozumívacích zařízení pacient-sestra (Nemocnice s poliklinikou Karviná-Ráj, příspěvková organizace)</t>
  </si>
  <si>
    <t>Dodávka ultrazvuku Orlová (Nemocnice s poliklinikou Karviná-Ráj, příspěvková organizace)</t>
  </si>
  <si>
    <t>Dodávka přístrojů pro dětské oddělení Karviná (Nemocnice s poliklinikou Karviná-Ráj, příspěvková organizace)</t>
  </si>
  <si>
    <t>Oprava obložení tělocvičny (Masarykovo gymnázium, Příbor, příspěvková organizace)</t>
  </si>
  <si>
    <t>Pavilon H – výměna oken a zateplení střechy  (Slezská nemocnice v Opavě, příspěvková organizace)</t>
  </si>
  <si>
    <t>Rozšíření parkovacích ploch (Sdružené zdravotnické zařízení Krnov, příspěvková organizace)</t>
  </si>
  <si>
    <t>Rekonstrukce prostor domova mládeže pro Pedagogicko-psychologickou poradnu Bruntál, procoviště Krnov (Střední škola průmyslová, Krnov, příspěvková organizace)</t>
  </si>
  <si>
    <t>Nákup klavíru a interaktivní tabule s příslušenstvím a další vybavení pro odloučené pracoviště mateřské školy (Mateřská škola logopedická, Ostrava-Poruba, Na Robinsonce 1646, příspěvková organizace)</t>
  </si>
  <si>
    <t>Nákup zařízení kotelny (Vyšší odborná škola, Střední odborná škola a Střední odborné učiliště, Kopřivnice, příspěvková organizace)</t>
  </si>
  <si>
    <t>Výměna kotlů (Základní škola a Praktická škola, Opava, Slezského odboje 5, příspěvková organizace)</t>
  </si>
  <si>
    <t>Reprodukce majetku v odvětví prezentace kraje a ediční plán</t>
  </si>
  <si>
    <t>Odstranění havárie střechy tělocvičny (Střední škola techniky a služeb, Karviná, příspěvková organizace)</t>
  </si>
  <si>
    <t>Odvětrání trafostanic vybudovaných v rámci stavby LLJO, kolejové napojení  (Letiště Ostrava, a.s., Nový Jičín)</t>
  </si>
  <si>
    <t>ZZS Moravskoslezského kraje-vozidla pro převoz pracovníků a materiálu při krizových a mimořádných událostech (Zdravotnická záchranná služba Moravskoslezského kraje, příspěvková organizace)</t>
  </si>
  <si>
    <t>Projekční studie výstavby rehabilitačního oddělení (Nemocnice s poliklinikou Havířov, příspěvková organizace)</t>
  </si>
  <si>
    <t>Pořízení dětských elektrických, polohovatelných lůžek (Nemocnice s poliklinikou Karviná-Ráj, příspěvková organizace)</t>
  </si>
  <si>
    <t>Studie rekonstrukce dětského oddělení (Nemocnice s poliklinikou Karviná-Ráj, příspěvková organizace)</t>
  </si>
  <si>
    <t>ZZS Moravskoslezského kraje – vozidlo ZZS pro transport pacientů s vysoce nebezpečnými nákazami (Zdravotnická záchranná služba Moravskoslezského kraje, příspěvková organizace)</t>
  </si>
  <si>
    <t>Integrované výjezdové centrum Ostrava – Jih - dovybavení</t>
  </si>
  <si>
    <t>Nákup nemovitostí v areálu nemocnice v Novém Jičíně</t>
  </si>
  <si>
    <t>Pořízení technického vybavení pro areál Zámku Nová Horka (Muzeum Novojičínska, příspěvková organizace)</t>
  </si>
  <si>
    <t>Pořízení počítačové technologie pro zubní techniky (Střední zdravotnická škola a Vyšší odborná škola zdravotnická, Ostrava, příspěvková organizace)</t>
  </si>
  <si>
    <t>Výměna svislých rozvodů vody v traktu C (Nemocnice s poliklnikou Havířov, příspěvková organizace)</t>
  </si>
  <si>
    <t>Nákup gastrofibroskopu (Nemocnice s poliklinikou Havířov, příspěvková organizace)</t>
  </si>
  <si>
    <t>Nákup záložních kompresorů (Nemocnice s poliklinikou Havířov, příspěvková organizace)</t>
  </si>
  <si>
    <t>Výměna podlahové krytiny v čekárně ambulance ORL (Nemocnice s poliklinikou Havířov, příspěvková organizace)</t>
  </si>
  <si>
    <t>Rekonstrukce kotelny - dílny Kylešovská (Střední odborné učiliště stavební, Opava, příspěvková organizace)</t>
  </si>
  <si>
    <t>Oprava plotu včetně dvou posuvných bran (Benjamín, příspěvková organizace, Petřvald)</t>
  </si>
  <si>
    <t>Integrované výjezdové centrum v Českém Těšíně</t>
  </si>
  <si>
    <t>Rekonstrukce elektroinstalace budovy A (Střední škola techniky a služeb, Karviná, příspěvková organizace)</t>
  </si>
  <si>
    <t>Nákup 2 ks dětských lůžek (Nemocnice ve Frýdku-Místku, příspěvková organizace)</t>
  </si>
  <si>
    <t xml:space="preserve"> Rekonstrukce zpevněné plochy (Gymnázium Hladnov a Jazyková škola s právem státní jazykové zkoušky, Ostrava, příspěvková organizace)</t>
  </si>
  <si>
    <t xml:space="preserve">Rekonstrukce střechy tělocvičny (Gymnázium, Ostrava-Hrabůvka, příspěvková organizace)        </t>
  </si>
  <si>
    <t>Pořízení vybavení pro zubní pohotovost (Nemocnice s poliklinikou Karviná-Ráj, příspěvková organizace)</t>
  </si>
  <si>
    <t>Havárie odpadního potrubí (Základní škola, Opava, Havlíčkova 1, příspěvková organizace)</t>
  </si>
  <si>
    <t>Nemocnice ve Frýdku-Místku, p.o. – obnova zdravotnické techniky (Nemocnice ve Frýdku-Místku, příspěvková organizace)</t>
  </si>
  <si>
    <t>Sdružené zdravotnické zařízení Krnov, p.o. – multifunkční komplet s C-ramenem (Sdružené zdravotnické zařízení Krnov, příspěvková organizace)</t>
  </si>
  <si>
    <t>Nemocnice Třinec, p.o. – doplnění a obnova zdravotnické techniky (Nemocnice Třinec, příspěvková organizace)</t>
  </si>
  <si>
    <t>Rekonstrukce sil. III/4676 a mostů ev.č. 4676-2 a 4676-3 za Dolním Benešovem (Správa silnic Moravskoslezského kraje, příspěvková organizace, Ostrava)</t>
  </si>
  <si>
    <t>Čerpací stanice pohonných hmot pro Integrované výjezdové centrum Ostrava-Jih - PD</t>
  </si>
  <si>
    <t>Zabezpečení a sanace hradby u brány hradu Hukvaldy (Muzeum Beskyd Frýdek - Místek, příspěvková organizace)</t>
  </si>
  <si>
    <t>Výměna střešního pláště budovy v Masarykových sadech (Muzeum Těšínska, příspěvková organizace)</t>
  </si>
  <si>
    <t>Oprava části fasády zámku ve Frýdku-Místku (Muzeum Beskyd Frýdek-Místek, příspěvková organizace)</t>
  </si>
  <si>
    <t>Hrad Sovinec - oprava vnějšího jižního opevnění (Muzeum v Bruntále, příspěvková organizace)</t>
  </si>
  <si>
    <t>Novostavba Moravskoslezské vědecké knihovny (Moravskoslezská vědecká knihovna v Ostravě, příspěvková organizace)</t>
  </si>
  <si>
    <t>Rekonstrukce stravovacího provozu (Domov Duha, příspěvková organizace, Nový Jičín)</t>
  </si>
  <si>
    <t>Rekonstrukce restaurace Zelený jelen (Sírius, příspěvková organizace, Opava)</t>
  </si>
  <si>
    <t>Kanalizační a vodovodní přípojka – budova chráněného bydlení Český Těšín (Domov Jistoty, příspěvková organizace, Bohumín)</t>
  </si>
  <si>
    <t>Rekonstrukce sociálních zařízení (Střední zdravotnická škola a Vyšší odborná škola zdravotnická, Ostrava, příspěvková organizace)</t>
  </si>
  <si>
    <t>Rekonstrukce ústředního topení včetně kotelny (Albrechtova střední škola, Český Těšín, příspěvková organizace)</t>
  </si>
  <si>
    <t>Odstranění havárie podlah v přízemí ZŠ a MŠ (Základní škola a Mateřská škola Motýlek, Kopřivnice, Smetanova 1122, příspěvková organizace)</t>
  </si>
  <si>
    <t>Rekonstrukce posilovny a sociálního zázemí (Střední škola techniky a služeb, Karviná, příspěvková organizace)</t>
  </si>
  <si>
    <t>Rekonstrukce sociálního zařízení Čáslavská (Střední škola, Bohumín, příspěvková organizace)</t>
  </si>
  <si>
    <t>Stavební úpravy pláště budovy gymnázia (Gymnázium Petra Bezruče, Frýdek- Místek, příspěvková organizace)</t>
  </si>
  <si>
    <t>Oprava střech na budovách A, B, C (Gymnázium a Střední průmyslová škola elektrotechniky a informatiky, Frenštát pod Radhoštěm, příspěvková organizace)</t>
  </si>
  <si>
    <t>Izolace a sanace zdiva školní budovy (Základní umělecká škola, Vítkov, Lidická 639, příspěvková organizace)</t>
  </si>
  <si>
    <t>Oprava stoupaček, sekce A (Střední škola, Havířov - Šumbark, Sýkorova 1/613, příspěvková organizace)</t>
  </si>
  <si>
    <t>Výměna sanitárního vybavení (Mateřská škola Eliška, Opava, příspěvková organizace)</t>
  </si>
  <si>
    <t>Oprava venkovní dešťové kanalizace (Všeobecné a sportovní gymnázium, Bruntál, příspěvková organizace)</t>
  </si>
  <si>
    <t>Oprava střechy včetně výměny střešních trámů (Střední škola průmyslová a umělecká, Opava, příspěvková organizace)</t>
  </si>
  <si>
    <t>Rekonstrukce elektro rozvodů na ul. Divadelní (Mendelova střední škola, Nový Jičín, příspěvková organizace)</t>
  </si>
  <si>
    <t>Rekonstrukce sociálních zařízení v dílnách školy (Střední průmyslová škola a Obchodní akademie, Bruntál, příspěvková organizace)</t>
  </si>
  <si>
    <t>Výměna okenního systému ve vestibulu a chodbách (Základní umělecká škola Leoše Janáčka, Havířov,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</si>
  <si>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</si>
  <si>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</si>
  <si>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Celková oprava rozvodů vody (Základní škola a Mateřská škola, Ostrava - Poruba, Ukrajinská 19, příspěvková organizace)</t>
  </si>
  <si>
    <t>Rekonstrukce elektrických rozvodů (Střední škola společného stravování, Ostrava-Hrabůvka, příspěvková organizace)</t>
  </si>
  <si>
    <t>Oprava fasády a střechy a částečné zateplení budov (Odborné učiliště a Praktická škola, Nový Jičín, příspěvková organizace)</t>
  </si>
  <si>
    <t>Oprava střešního pláště tělocvičny Husova (Střední škola hotelnictví a služeb a Vyšší odborná škola, Opava, příspěvková organizace)</t>
  </si>
  <si>
    <t>Oprava fasády budovy gymnázia (Gymnázium, Havířov-Město, Komenského 2, příspěvková organizace)</t>
  </si>
  <si>
    <t>Elektroinstalace a sociální zařízení tělocvičny (Střední odborná škola, Frýdek-Místek, příspěvková organizace)</t>
  </si>
  <si>
    <t>Rekonstrukce kotelny (Střední škola, Havířov - Prostřední Suchá, příspěvková organizace)</t>
  </si>
  <si>
    <t>Výměna světel a rekonstrukce elektro rozvodů (Gymnázium, Ostrava - Hrabůvka, příspěvková organizace)</t>
  </si>
  <si>
    <t>Rekonstrukce kotelny Hotelu Hvězda (Střední odborná škola, Bruntál, příspěvková organizace)</t>
  </si>
  <si>
    <t>Rekonstrukce elektroinstalace v objektu školy (Hotelová škola, Frenštát pod Radhoštěm, příspěvková organizace)</t>
  </si>
  <si>
    <t>Rekonstrukce elektroinstalace (Gymnázium Olgy Havlové, Ostrava - Poruba, příspěvková organizace)</t>
  </si>
  <si>
    <t>Spojovací krček (Střední škola technická a zemědělská, Nový Jičín, příspěvková organizace)</t>
  </si>
  <si>
    <t>Rekonstrukce osvětlení v budově gymnázia (Matiční gymnázium, Ostrava, příspěvková organizace)</t>
  </si>
  <si>
    <t>Sanace zdiva v suterénu (Střední odborná škola waldorfská, Ostrava, příspěvková organizace)</t>
  </si>
  <si>
    <t>Výměna oken (Pedagogicko-psychologická poradna, Karviná, příspěvková organizace)</t>
  </si>
  <si>
    <t>Výměna oken a zateplení budovy školy (Základní umělecká škola, Ostrava - Moravská Ostrava, Sokolská třída 15, příspěvková organizace)</t>
  </si>
  <si>
    <t>Terénní úpravy zahrady, herní prvky pro imobilní děti (Základní škola a Mateřská škola Motýlek, Kopřivnice, Smetanova 1122, příspěvková organizace)</t>
  </si>
  <si>
    <t>Výměna zdravotechnických instalací domova mládeže C (Střední škola automobilní, Krnov, příspěvková organizace)</t>
  </si>
  <si>
    <t>Oprava a stavební úpravy sociálních zařízení školní jídelny (Střední škola automobilní, Krnov, příspěvková organizace)</t>
  </si>
  <si>
    <t>Napojení odpadů na veřejnou kanalizaci a zpevněné plochy (Základní umělecká škola, Klimkovice, Lidická 5, příspěvková organizace)</t>
  </si>
  <si>
    <t>Rekonstrukce kotelny (Střední umělecká škola, Ostrava, příspěvková organizace)</t>
  </si>
  <si>
    <t>Celková rekonstrukce střechy školy  (Masarykova střední škola zemědělská a Vyšší odborná škola, Opava, příspěvková organizace)</t>
  </si>
  <si>
    <t>Oprava oken (Střední škola automobilní, Krnov, příspěvková organizace)</t>
  </si>
  <si>
    <t>Celková rekonstrukce kuchyně (Dětský domov a Školní jídelna, Čeladná 87, příspěvková organizace)</t>
  </si>
  <si>
    <t>Rekonstrukce dětské jednotky intenzivní péče (Nemocnice Třinec, příspěvková organizace)</t>
  </si>
  <si>
    <t>Výměna zdravotechniky v budově následné péče (Nemocnice s poliklinikou Karviná-Ráj, příspěvková organizace)</t>
  </si>
  <si>
    <t>Novostavba lékárny a onkologie (Sdružené zdravotnické zařízení Krnov, příspěvková organizace)</t>
  </si>
  <si>
    <t>Přestavba hospodářské budovy na rehabilitační oddělení (Nemocnice s poliklinikou Havířov, příspěvková organizace)</t>
  </si>
  <si>
    <t>Rekonstrukce areálových rozvodů studené vody (Nemocnice s poliklinikou Havířov, příspěvková organizace)</t>
  </si>
  <si>
    <t>Zřízení sociálních zařízení ve druhém patře budovy (Odborný léčebný ústav Metylovice - Moravskoslezské sanatorium, příspěvková organizace)</t>
  </si>
  <si>
    <t>Rekonstrukce rozvodny nízkého napětí - pracoviště Orlová (Nemocnice s poliklinikou Karviná-Ráj, příspěvková organizace)</t>
  </si>
  <si>
    <t>Rekonstrukce elektroinstalace Orlová (Nemocnice s poliklinikou Karviná-Ráj, příspěvková organizace)</t>
  </si>
  <si>
    <t>Pavilon L – stavební úpravy (Slezská nemocnice v Opavě, příspěvková organizace)</t>
  </si>
  <si>
    <t>Výměna zdravotechniky - plicní pavilon Karviná (Nemocnice s poliklinikou Karviná-Ráj, příspěvková organizace)</t>
  </si>
  <si>
    <t>Bezpečnostní svolávací systém</t>
  </si>
  <si>
    <t>Oprava havarijních rozvodů vody v objektu D (Nemocnice ve Frýdku - Místku, příspěvková organizace)</t>
  </si>
  <si>
    <t>Odstranění následků vodovodní škody z listopadu 2016</t>
  </si>
  <si>
    <t>Nákup haly Cargo v Mošnově</t>
  </si>
  <si>
    <t>Bezbariérová úprava areálu domova Fontána (Fontána, příspěvková organizace, Hlučín)</t>
  </si>
  <si>
    <t>Středisko hasičské záchranné služby Město Albrechtice - dovybavení</t>
  </si>
  <si>
    <t>Integrované výjezdové centrum v Třinci - dovybavení</t>
  </si>
  <si>
    <t>Úspory systému vytápění areálu Slezské nemocnice v Opavě  (Slezská nemocnice v Opavě, příspěvková organizace)</t>
  </si>
  <si>
    <t>Nákupy bytů pro chráněné bydlení v Krnově (Harmonie, příspěvková organizace)</t>
  </si>
  <si>
    <t>Oprava elektroinstalace nemocnice Orlová (Nemocnice s poliklinikou Karviná-Ráj, příspěvková organizace)</t>
  </si>
  <si>
    <t>Stavební úpravy oddělení DIOP v nemocnici Orlová (Nemocnice s poliklinikou Karviná-Ráj, příspěvková organizace)</t>
  </si>
  <si>
    <t>Nákup bytu pro chráněné bydlení v Kopřivnici (Domov NaNovo, příspěvková organizace)</t>
  </si>
  <si>
    <t>Oprava elektroinstalace pro oddělení DIOP v nemocnici Orlová (Nemocnice s poliklinikou Karviná-Ráj, příspěvková organizace)</t>
  </si>
  <si>
    <t>Výměna dešťové kanalizace (Mendelovo gymnázium, Opava, příspěvková organizace)</t>
  </si>
  <si>
    <t>Oprava střechy školní budovy na ulici Zahradní 102 (Střední odborná škola a Střední odborné učiliště podnikání a služeb, Jablunkov, příspěvková organizace)</t>
  </si>
  <si>
    <t>Oprava rozvodu vody v budově PPP (Pedagogicko-psychologická poradna, Karviná, příspěvková organizace)</t>
  </si>
  <si>
    <t>Rekonstrukce plynové kotelny školy (Odborné učiliště a Praktická škola, Nový Jičín, příspěvková organizace)</t>
  </si>
  <si>
    <t>Novostavba tělocvičny (Gymnázium Josefa Božka, Český Těšín, příspěvková organizace)</t>
  </si>
  <si>
    <t>Nemocnice s poliklinikou Karviná-Ráj, p.o. – doplnění a obnova zdravotnické techniky</t>
  </si>
  <si>
    <t>Nemocnice s poliklinikou Havířov, p.o. – doplnění a obnova zdravotnické techniky</t>
  </si>
  <si>
    <t>Optimalizace dostupnosti zdravotní techniky hospitalizovaným dětem (Slezská nemocnice v Opavě, příspěvková organizace)</t>
  </si>
  <si>
    <t>Studie proveditelnosti přesunu ZŠ, Opava, Havlíčkova 1, p.o.</t>
  </si>
  <si>
    <t>Modernizace školního statku v Opavě – zřízení učeben včetně vybavení (Školní statek, Opava, příspěvková organizace)</t>
  </si>
  <si>
    <t>Opravy majetku realizované z pojistných náhrad v odvětví kultury</t>
  </si>
  <si>
    <t>Úprava budovy na ul. Pražská v Českém Těšíně (Muzeum Těšínska, příspěvková organizace)</t>
  </si>
  <si>
    <t>Stavební úpravy jídelny (Matiční gymnázium, Ostrava, příspěvková organizace)</t>
  </si>
  <si>
    <t>Sanace hlavní budovy (Střední průmyslová škola stavební, Opava, příspěvková organizace)</t>
  </si>
  <si>
    <t>Oprava střechy (Střední průmyslová škola elektrotechnická, Havířov, příspěvková organizace)</t>
  </si>
  <si>
    <t>Pořízení serverů, přepínačů a licencí (Nemocnice s poliklinikou Havířov, příspěvková organizace)</t>
  </si>
  <si>
    <t>Rekonstrukce střechy nad mateřskou školou (Odborný léčebný ústav Metylovice - Moravskoslezské sanatorium, příspěvková organizace)</t>
  </si>
  <si>
    <t>Kanalizační přípojka RMP Frýdek-Místek (Centrum psychologické pomoci, příspěvková organizace, Karviná)</t>
  </si>
  <si>
    <t>Pořízení Skeneru Cruse CS350ST-MS14400LED (Galerie výtvarného umění v Ostravě, příspěvková organizace, Ostrava)</t>
  </si>
  <si>
    <t>Opravy majetku realizované z pojistných náhrad v odvětví školství</t>
  </si>
  <si>
    <t>Oprava střechy spalovny (Nemocnice s poliklinikou Havířov, příspěvková organizace, Havířov)</t>
  </si>
  <si>
    <t>Protipožární ucpávky (Nemocnice ve Frýdku-Místku, příspěvková organizace, Frýdek-Místek)</t>
  </si>
  <si>
    <t>Rekonstrukce střechy zámečnické haly (Střední škola technická, Opava, Kolofíkovo nábřeží 51, příspěvková organizace)</t>
  </si>
  <si>
    <t>Rekonstrukce budovy následné péče -přemístění oddělení rehabilitace (Nemocnice s poliklinikou Karviná-Ráj, příspěvková organizace)</t>
  </si>
  <si>
    <t>Oprava fasády (Gymnázium, Krnov, příspěvková organizace</t>
  </si>
  <si>
    <t>Rekonstrukce křižovatky silnic III/48425 x III/48418 v obci Frýdlant n. O. a navazujících úseků komunikace</t>
  </si>
  <si>
    <t>Opravy majetku na letišti Leoše Janáčka Ostrava</t>
  </si>
  <si>
    <t>Výstavba domova pro seniory a domova se zvláštním režimem Kopřivnice</t>
  </si>
  <si>
    <t>Osazení termoregulačních ventilů v nemocnici Orlová (Nemocnice s poliklinikou Karviná-Ráj, příspěvková organizace)</t>
  </si>
  <si>
    <t>Osazení termoregulačních ventilů - Monoblok a Budova S ( Nemocnice s poliklinikou Havířov, příspěvková organizace)</t>
  </si>
  <si>
    <t>Rodný dům Františka Palackého – expozice (Muzeun Novojičínska, příspěvková organizace)</t>
  </si>
  <si>
    <t>Okružní křižovatka silnic III/46611 x III/4697, Ludgeřovice (Správa silnic Moravskoslezského kraje, příspěvková organizace, Ostrava)</t>
  </si>
  <si>
    <t>Okružní křižovatka silnic II/647 x III/4654 a MK ul. Lidická, Klimkovice (Správa silnic Moravskoslezského kraje, příspěvková organizace, Ostrava)</t>
  </si>
  <si>
    <t>Pořízení meteohlásek (Správa silnic Moravskoslezského kraje, příspěvková organizace, Ostrava)</t>
  </si>
  <si>
    <t>Hrad Hukvaldy - stabilizace zdi u 5. hradní brány (Muzeum Beskyd Frýdek-Místek, příspěvková organizace)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</si>
  <si>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</si>
  <si>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</si>
  <si>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</si>
  <si>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Rekonstrukce kotelny v budově č. p. 1258 (Gymnázium a Střední průmyslová škola elektrotechniky a informatiky, Frenštát pod Radhoštěm, příspěvková organizace)</t>
  </si>
  <si>
    <t>Rekonstrukce objektů Polského gymnázia (Polské gymnázium - Polskie Gimnazjum im. Juliusza Słowackiego, Český Těšín, příspěvková organizace)</t>
  </si>
  <si>
    <t>Letiště Leoše Janáčka Ostrava, ostatní reprodukce majetku kraje</t>
  </si>
  <si>
    <t>Letiště Leoše Janáčka Ostrava, vyhlídková terasa</t>
  </si>
  <si>
    <t>Výměna kotlů a úpravy otopného systému (Základní umělecká škola J. A. Komenského, Studénka, příspěvková organizace)</t>
  </si>
  <si>
    <t>Zateplení správní budovy, pavilonu P1 a P3a (Domov Březiny, příspěvková organizace, Petřvald)</t>
  </si>
  <si>
    <t>Instalace zdrojů z důvodu energetických úspor v objektu Hřbitovní 1128 (Domov Duha, příspěvková organizace, Nový Jičín)</t>
  </si>
  <si>
    <t>Rekonstrukce budovy a spojovací chodby Máchova (Domov Duha, příspěvková organizace, Nový Jičín)</t>
  </si>
  <si>
    <t>Oprava správní budovy (Náš svět, příspěvková organizace, Pržno)</t>
  </si>
  <si>
    <t>Bezbariérová úprava areálu domova (Fontána, příspěvková organizace, Hlučín)</t>
  </si>
  <si>
    <t>Rekonstrukce elektroinstalace (Nemocnice s poliklinikou Havířov, příspěvková organizace)</t>
  </si>
  <si>
    <t>Rekonstrukce rozvodů medicinálního kyslíku (Nemocnice s poliklinikou Havířov, příspěvková organizace)</t>
  </si>
  <si>
    <t>Pavilon A, stavební úpravy a přístavba  (Sdružené zdravotnické zařízení Krnov, příspěvková organizace)</t>
  </si>
  <si>
    <t>Domov sester - přístavba výtahu a stavební úpravy (Slezská nemocnice v Opavě, příspěvková organizace)</t>
  </si>
  <si>
    <t>Gama  detekční přístroj pro chirurgické oddělení (Nemocnice s poliklinikou Karviná-Ráj, příspěvková organizace)</t>
  </si>
  <si>
    <t>Modernizace náhradního zdroje elektřiny (Nemocnice Třinec, příspěvková organizace)</t>
  </si>
  <si>
    <t>Rekonstrukce vodovodu (Nemocnice Třinec, příspěvková organizace)</t>
  </si>
  <si>
    <t>Okružní křižovatka ulic Bezručova, Revoluční a Máchova v Bohumíně (Správa silnic Moravskoslezského kraje, příspěvková organizace)</t>
  </si>
  <si>
    <t>Výměna měděné střešní krytiny  (Masarykovo gymnázium, Příbor, příspěvková organizace)</t>
  </si>
  <si>
    <t>Multimodální cargo Mošnov – technická a dopravní infrastruktura</t>
  </si>
  <si>
    <t xml:space="preserve">Odstranění havarijního stavu splaškové kanalizace (Střední zdravotnická škola, Karviná, příspěvková organizace) </t>
  </si>
  <si>
    <t>Rekonstrukce tlakové stanice kyslíku (Nemocnice ve Frýdku-Místku, příspěvková organizace)</t>
  </si>
  <si>
    <t>Oprava havarijního stavu balkonu v budově D (Nemocnice ve Frýdku-Místku, příspěvková organizace)</t>
  </si>
  <si>
    <t>Vybudování NIP a DIOP  (Nemocnice ve Frýdku-Místku, příspěvková organizace)</t>
  </si>
  <si>
    <t>Instalace systému „sestra -pacient" (Nemocnice ve Frýdku-Místku, příspěvková organizace)</t>
  </si>
  <si>
    <t xml:space="preserve">Rekonstrukce učeben pro obor hotelnictví (Albrechtova střední škola, Český Těšín, příspěvková organizace) </t>
  </si>
  <si>
    <t>Nákup nemovitostí pro Domov Letokruhy (Domov Letokruhy, příspěvková organizace, Budišov nad Budišovkou)</t>
  </si>
  <si>
    <t xml:space="preserve">Trafostanice IVC Český Těšín </t>
  </si>
  <si>
    <t>Oprava fasády historické budovy školy (Gymnázium Mikuláše Koperníka, Bílovec, příspěvková organizace)</t>
  </si>
  <si>
    <t>Rekonstrukce budovy "A" na ul. Příčná (Střední škola služeb a podnikání, Ostrava-Poruba, příspěvková organizace)</t>
  </si>
  <si>
    <t>Zateplení obvodového pláště - objekt Polská  (Střední škola služeb a podnikání, Ostrava-Poruba, příspěvková organizace)</t>
  </si>
  <si>
    <t>Přístavba skladu jeviště (Janáčkova konzervatoř v Ostravě, příspěvková organizace)</t>
  </si>
  <si>
    <t>Výměna oken na školní a dílenské budově a rekonstrukce vstupu (Střední průmyslová škola, Ostrava-Vítkovice, příspěvková organizace)</t>
  </si>
  <si>
    <t>Plynofikace budovy domova (Dětský domov a Školní jídelna, Radkov-Dubová 141, příspěvková organizace)</t>
  </si>
  <si>
    <t>Rekonstrukce plynové kotelny (Základní škola a Mateřská škola, Ostrava-Poruba, Ukrajinská 19, příspěvková organizace)</t>
  </si>
  <si>
    <t>Výměna střešní konstrukce budovy bazénu (Střední škola prof. Zdeňka Matějčka, Ostrava-Poruba, příspěvková organizace)</t>
  </si>
  <si>
    <t>Rekonstrukce sociálních zařízení (Střední zdravotnická škola, Karviná, příspěvková organizace)</t>
  </si>
  <si>
    <t>Rekonstrukce sociálních zařízení (Základní umělecká škola Leoše Janáčka, Havířov, příspěvková organizace)</t>
  </si>
  <si>
    <t>Rekonstrukce  výtahu na bezbariérový (Střední škola a Základní škola, Havířov-Šumbark, příspěvková organizace)</t>
  </si>
  <si>
    <t>Rekonstrukce elektroinstalace (Dětský domov a Školní jídelna, Čeladná 87, příspěvková organizace)</t>
  </si>
  <si>
    <t>Rekonstrukce  výměníkové  stanice a topného kanálu, pracoviště Frýdlant n. O.(Střední škola řemesel, Frýdek-Místek, příspěvková organizace)</t>
  </si>
  <si>
    <t>Sanace střední zdi objektu bazénu (Střední škola prof. Zdeňka Matějčka, Ostrava-Poruba, příspěvková organizace)</t>
  </si>
  <si>
    <t>Rekonstrukce střechy včetně zateplení (Dětský domov Úsměv a Školní jídelna, Ostrava-Slezská Ostrava, Bukovanského 25, příspěvková organizace )</t>
  </si>
  <si>
    <t>Stavební úpravy suterénu (Pedagogicko-psychologická poradna, Frýdek-Místek, příspěvková organizace)</t>
  </si>
  <si>
    <t>Rekonstrukce kotelny (Základní umělecká škola, Nový Jičín, Derkova 1, příspěvková organizace)</t>
  </si>
  <si>
    <t>Sanace suterénu budovy na ul. Masarykovy sady 103 (Muzeum Těšínska, příspěvková organizace, Český Těšín)</t>
  </si>
  <si>
    <t>Zámek Nová Horka - rekonstrukce kotelny (Muzeun Novojičínska, příspěvková organizace, Nový Jičín)</t>
  </si>
  <si>
    <t>Stavební úpravy suterénu budovy lůžkové části (Odborný léčebný ústav Metylovice - Moravskoslezské sanatorium, příspěvková organizace, Metylovice)</t>
  </si>
  <si>
    <t>Stavební úpravy střech obchodní akademie (Gymnázium a Obchodní akademie, Orlová, příspěvková organizace)</t>
  </si>
  <si>
    <t>Výměna termostatických ventilů na radiátorech (Gymnázium, Krnov, příspěvková organizace)</t>
  </si>
  <si>
    <t>Oprava střechy - část A, budova č.p. 1258 (Gymnázium a Střední průmyslová škola elektrotechniky a informatiky, Frenštát pod Radhoštěm, příspěvková organizace)</t>
  </si>
  <si>
    <t>Oprava fasády objektu domova mládeže (Obchodní akademie a Střední odborná škola logistická, Opava, příspěvková organizace)</t>
  </si>
  <si>
    <t>Změna systému provozu šaten (Střední škola prof. Zdeňka Matějčka, Ostrava-Poruba, příspěvková organizace)</t>
  </si>
  <si>
    <t>Výstavba oplocení v areálu nemocnice v Novém Jičíně</t>
  </si>
  <si>
    <t xml:space="preserve">Oprava rozvodů vody a kanalizace v budově R (Nemocnice ve Frýdku-Místku, příspěvková organizace)
</t>
  </si>
  <si>
    <t xml:space="preserve">Rekonstrukce osvětlení učeben školy (Střední odborná škola dopravy a cestovního ruchu, Krnov, příspěvková organizace) </t>
  </si>
  <si>
    <t>Rekonstrukce školní jídelny (Střední odborné učiliště stavební, Opava, příspěvková organizace)</t>
  </si>
  <si>
    <t>Stavební úpravy budovy školy (Základní umělecká škola, Rychvald, Orlovská 495, příspěvková organizace</t>
  </si>
  <si>
    <t>Oprava komunikací nmeocnice Orlová (Nemocnice s poliklinikou Karviná-Ráj, příspěvková organizace, Karviná)</t>
  </si>
  <si>
    <t>Obnova tabletového systému (Nemocnice Třinec, příspěvková organizace)</t>
  </si>
  <si>
    <t>Oprava oplocení budovy na ul. Pionýrů ve Frýdku-Místku (Střední škola, Základní škola a Mateřská škola, Frýdek-Místek, příspěvková organizace)</t>
  </si>
  <si>
    <t>Nákup zahradního altánu (Střední škola, Základní škola a Mateřská škola, Frýdek-Místek, příspěvková organizace)</t>
  </si>
  <si>
    <t>Přístavba šaten a parkoviště včetně demolice poloviny unimobuňky (Střední zdravotnická škola a Vyšší odborná škola zdravotnická, Ostrava, příspěvková organizace)</t>
  </si>
  <si>
    <t>Výměna břidlicové krytiny a oprava krovu (Dětský domov a Školní jídelna, Melč 4, příspěvková organizace, Melč)</t>
  </si>
  <si>
    <t>Vzduchotechnika ve školní jídelně (Mendelova střední škola, Nový Jičín, příspěvková organizace, Nový Jičín)</t>
  </si>
  <si>
    <t>Oprava a demolice komínů (Albrechtova střední škola, Český Těšín, příspěvková organizace)</t>
  </si>
  <si>
    <t>Zakoupení jednotného vstupenkového systému</t>
  </si>
  <si>
    <t>Rekonstrukce porodních sálů (Nemocnice ve Frýdku-Místku, příspěvková organizace)</t>
  </si>
  <si>
    <t>Vybudování vnější výtahové šachty v budově I (Nemocnice ve Frýdku-Místku, příspěvková organizace)</t>
  </si>
  <si>
    <t>Výměna podlahové krytiny PVC (Domov Odry, příspěvková organizace, Odry)</t>
  </si>
  <si>
    <t>Pořízení eletronické požární signalizace (Domov Letokruhy, příspěvková organizace, Budišov nad Budišovkou)</t>
  </si>
  <si>
    <t>Protipožární systém EPS (Centrum psychologické pomoci, příspěvková organizace, Karviná)</t>
  </si>
  <si>
    <t>Modernizace osobního výtahu   (Domov Odry, příspěvková organizace, Odry)</t>
  </si>
  <si>
    <t>Výměna vodovodních přípojek (Základní škola a Mateřská škola, Ostrava-Poruba, Ukrajinská 19, příspěvková organizace)</t>
  </si>
  <si>
    <t>Rekonstrukce páteřního rozvodu teplé vody (Nemocnice Třinec, příspěvková organizace)</t>
  </si>
  <si>
    <t>MSKfreeWiFi (Moravskoslezské datové centrum, příspěvková organizace, Ostrava)</t>
  </si>
  <si>
    <t>Bilaterální spolupráce s Odborem pro náhradní rodinnou péči Norského ředitelství pro děti, mládež a rodinné záležitosti v Oslu (Centrum psychologické pomoci, příspěvková organizace, Karviná)</t>
  </si>
  <si>
    <t xml:space="preserve">Příspěvek na provoz v odvětví zdravotnictví - příspěvkové organizace kraje </t>
  </si>
  <si>
    <t xml:space="preserve">Příspěvek na provoz v odvětví kultury - příspěvkové organizace kraje   </t>
  </si>
  <si>
    <t xml:space="preserve">Příspěvek na provoz v odvětví školství - příspěvkové organizace kraje   </t>
  </si>
  <si>
    <t xml:space="preserve">Příspěvek na provoz odvětví sociálních věcí - příspěvkové organizace kraje   </t>
  </si>
  <si>
    <t>Příspěvek na provoz v odvětví životního prostředí - příspěvkové organizace kraje   (Moravskoslezské energetické centrum, příspěvková organizace, Ostrava)</t>
  </si>
  <si>
    <t xml:space="preserve">Ostatní účelový příspěvek na provoz v odvětví zdravotnictví - příspěvkové organizace kraje  </t>
  </si>
  <si>
    <t xml:space="preserve">Ostatní účelový příspěvek na provoz v odvětví kultury - příspěvkové organizace kraje  </t>
  </si>
  <si>
    <t xml:space="preserve">Ostatní účelový příspěvek na provoz v odvětví školství - příspěvkové organizace kraje    </t>
  </si>
  <si>
    <t xml:space="preserve">Ostatní účelový příspěvek na provoz v odvětví sociálních věcí - příspěvkové organizace kraje   </t>
  </si>
  <si>
    <t xml:space="preserve">Ostatní účelový příspěvek na provoz v odvětví  životního prostředí - příspěvkové organizace kraje  </t>
  </si>
  <si>
    <t xml:space="preserve">Ostatní účelový příspěvek na provoz v odvětví krizového řízení - příspěvkové organizace kraje  </t>
  </si>
  <si>
    <t xml:space="preserve">Onkologický registr  </t>
  </si>
  <si>
    <t>Dětský stacionář  (Odborný léčebný ústav Metylovice - Moravskoslezské sanatorium, příspěvková organizace)</t>
  </si>
  <si>
    <t>Integrované bezpečnostní centrum Moravskoslezského kraje (Zdravotnická záchranná služba Moravskoslezského kraje, příspěvková organizace, Ostrava)</t>
  </si>
  <si>
    <t xml:space="preserve">Úhrada mimotarifních složek platů lékařů  </t>
  </si>
  <si>
    <t>Stanice sociálních lůžek</t>
  </si>
  <si>
    <t>Analýza bezpečnosti nemocnic zřizovaných Moravskoslezským krajem</t>
  </si>
  <si>
    <t>Preventivní programy v oblasti zdravotnictví - příspěvkové organizace MSK</t>
  </si>
  <si>
    <t xml:space="preserve">Podpora akcí v oblasti kultury pro občany se zdravotním postižením   </t>
  </si>
  <si>
    <t>Ostatní závazné ukazatele v odvětví kultury</t>
  </si>
  <si>
    <t>Kulturní akce krajského a nadregionálního významu v příspěvkových organizacích MSK</t>
  </si>
  <si>
    <t>Podpora rozvoje muzejnictví a památkové péče v Moravskoslezském kraji – příspěvkové organizace MSK</t>
  </si>
  <si>
    <t>Regionální funkce knihoven - příspěvkové organizace MSK</t>
  </si>
  <si>
    <t>Kulturní akce k 70. výročí ostravsko-opavské operace a osvobození Moravskoslezského kraje</t>
  </si>
  <si>
    <t>Podpora neprofesionálního umění v Moravskoslezském kraji - příspěvkové organizace MSK</t>
  </si>
  <si>
    <t xml:space="preserve">Podpora málopočetných tříd  gymnázií  </t>
  </si>
  <si>
    <t xml:space="preserve">Školní psychologové, školní speciální pedagogové  </t>
  </si>
  <si>
    <t xml:space="preserve">Rozvojový program Moravskoslezského kraje - Podpora projektů programu EU Leonardo   </t>
  </si>
  <si>
    <t xml:space="preserve">Podpora zajištění přístupu k ICT a podpora inovativních metod ve výuce s využitím ICT  </t>
  </si>
  <si>
    <t>Ocenění práce pedagogických pracovníků a ostatní výdaje - příspěvkové organizace MSK</t>
  </si>
  <si>
    <t>Podpora soutěží a přehlídek - příspěvkové organizace MSK</t>
  </si>
  <si>
    <t>Podpora talentů - příspěvkové organizace MSK</t>
  </si>
  <si>
    <t>Kvalita vzdělávání na středních školách - příspěvkové organizace MSK</t>
  </si>
  <si>
    <t>Podpora environmentálního vzdělávání, výchovy a osvěty (EVVO) - příspěvkové organizace MSK</t>
  </si>
  <si>
    <t>Podpora sportu - příspěvkové organizace MSK</t>
  </si>
  <si>
    <t>Realizace oslav 70. výročí osvobození území Moravskoslezského kraje</t>
  </si>
  <si>
    <t xml:space="preserve">Dotace z MŠMT v odvětví školství - příspěvkové organizace kraje  </t>
  </si>
  <si>
    <t xml:space="preserve">Individuální projekty v rámci ROP - příspěvkové organizace kraje  </t>
  </si>
  <si>
    <t>Podpora odborného vzdělávání v Moravskoslezském kraji - příspěvkové organizace MSK</t>
  </si>
  <si>
    <t>Konzultační činnost pro pěstouny (Centrum psychologické pomoci, příspěvková organizace, Karviná)</t>
  </si>
  <si>
    <t>Příprava a posuzování žadatelů o náhradní rodinnou péči (Centrum psychologické pomoci, příspěvková organizace, Karviná)</t>
  </si>
  <si>
    <t>Převody vybraných příspěvkových organizací v odvětví sociálních věcí na obce</t>
  </si>
  <si>
    <t xml:space="preserve">Příspěvek na provoz příspěvkovým organizacím v odvětví sociálních věcí - dofinancování provozu  </t>
  </si>
  <si>
    <t>Územní energetické koncepce Moravskoslezského kraje (Moravskoslezské energetické centrum, příspěvková organizace, Ostrava</t>
  </si>
  <si>
    <t xml:space="preserve">Návratná finanční výpomoc příspěvkovým organizacím  v odvětví zdravotnictví  </t>
  </si>
  <si>
    <t xml:space="preserve">Návratná finanční výpomoc příspěvkovým organizacím  v odvětví kultury  </t>
  </si>
  <si>
    <t xml:space="preserve">Návratná finanční výpomoc příspěvkovým organizacím  v odvětví školství  </t>
  </si>
  <si>
    <t xml:space="preserve">Návratná finanční výpomoc příspěvkovým organizacím  v odvětví sociálních věcí  </t>
  </si>
  <si>
    <t xml:space="preserve">Návratná finanční výpomoc příspěvkové organizaci  v odvětví dopravy </t>
  </si>
  <si>
    <t>Návratná finanční výpomoc příspěvkové organizaci  v odvětví  životního prostředí</t>
  </si>
  <si>
    <t>Organizace</t>
  </si>
  <si>
    <t>Okres</t>
  </si>
  <si>
    <r>
      <t xml:space="preserve">Nákup materiálu KÚ </t>
    </r>
    <r>
      <rPr>
        <i/>
        <sz val="10"/>
        <rFont val="Times New Roman CE"/>
        <family val="1"/>
        <charset val="238"/>
      </rPr>
      <t>(položka 5139/paragraf 6172)</t>
    </r>
  </si>
  <si>
    <r>
      <t xml:space="preserve">Nákup ostatních služeb KÚ </t>
    </r>
    <r>
      <rPr>
        <i/>
        <sz val="10"/>
        <rFont val="Times New Roman CE"/>
        <family val="1"/>
        <charset val="238"/>
      </rPr>
      <t>(položka 5169/paragraf 6172)</t>
    </r>
  </si>
  <si>
    <r>
      <t xml:space="preserve">Opravy a udržování KÚ </t>
    </r>
    <r>
      <rPr>
        <i/>
        <sz val="10"/>
        <rFont val="Times New Roman CE"/>
        <family val="1"/>
        <charset val="238"/>
      </rPr>
      <t>(položka 5171/paragraf 6172)</t>
    </r>
  </si>
  <si>
    <r>
      <t xml:space="preserve">Nákup materiálu ZK </t>
    </r>
    <r>
      <rPr>
        <i/>
        <sz val="10"/>
        <rFont val="Times New Roman CE"/>
        <family val="1"/>
        <charset val="238"/>
      </rPr>
      <t>(položka 5139/paragraf 6113)</t>
    </r>
  </si>
  <si>
    <t>ZK</t>
  </si>
  <si>
    <r>
      <t xml:space="preserve">Nákup ostatních služeb ZK </t>
    </r>
    <r>
      <rPr>
        <i/>
        <sz val="10"/>
        <rFont val="Times New Roman CE"/>
        <family val="1"/>
        <charset val="238"/>
      </rPr>
      <t>(položka 5169/paragraf 6113)</t>
    </r>
  </si>
  <si>
    <r>
      <t xml:space="preserve">Opravy a udržování ZK </t>
    </r>
    <r>
      <rPr>
        <i/>
        <sz val="10"/>
        <rFont val="Times New Roman CE"/>
        <family val="1"/>
        <charset val="238"/>
      </rPr>
      <t>(položka 5171/paragraf 6113)</t>
    </r>
  </si>
  <si>
    <r>
      <t xml:space="preserve">Věcné dary </t>
    </r>
    <r>
      <rPr>
        <i/>
        <sz val="10"/>
        <rFont val="Times New Roman CE"/>
        <family val="1"/>
        <charset val="238"/>
      </rPr>
      <t>(položka 5194/paragraf 6172)</t>
    </r>
  </si>
  <si>
    <r>
      <t xml:space="preserve">Periodický tisk, knihy a učební pomůcky ZK </t>
    </r>
    <r>
      <rPr>
        <i/>
        <sz val="10"/>
        <rFont val="Times New Roman CE"/>
        <charset val="238"/>
      </rPr>
      <t>(položka 5136/paragraf 6113)</t>
    </r>
  </si>
  <si>
    <r>
      <t xml:space="preserve">Poštovné </t>
    </r>
    <r>
      <rPr>
        <i/>
        <sz val="10"/>
        <rFont val="Times New Roman CE"/>
        <family val="1"/>
        <charset val="238"/>
      </rPr>
      <t>(položka 5161/paragraf 6172)</t>
    </r>
  </si>
  <si>
    <r>
      <t xml:space="preserve">Periodický tisk, knihy a učební pomůcky </t>
    </r>
    <r>
      <rPr>
        <i/>
        <sz val="10"/>
        <rFont val="Times New Roman CE"/>
        <charset val="238"/>
      </rPr>
      <t>(položka 5136/paragraf 6172)</t>
    </r>
  </si>
  <si>
    <r>
      <t xml:space="preserve">LP - teplo ZK </t>
    </r>
    <r>
      <rPr>
        <i/>
        <sz val="10"/>
        <rFont val="Times New Roman CE"/>
        <family val="1"/>
        <charset val="238"/>
      </rPr>
      <t>(položka 5152/paragrafu 6113)</t>
    </r>
  </si>
  <si>
    <r>
      <t xml:space="preserve">LP - elektrická energie ZK </t>
    </r>
    <r>
      <rPr>
        <i/>
        <sz val="10"/>
        <rFont val="Times New Roman CE"/>
        <family val="1"/>
        <charset val="238"/>
      </rPr>
      <t>(položka 5154/paragrafu 6113)</t>
    </r>
  </si>
  <si>
    <r>
      <t xml:space="preserve">LP - pohonné hmoty / PH prostř. CCS karet ZK </t>
    </r>
    <r>
      <rPr>
        <i/>
        <sz val="10"/>
        <rFont val="Times New Roman CE"/>
        <family val="1"/>
        <charset val="238"/>
      </rPr>
      <t>(položka 5156/paragraf 6113)</t>
    </r>
  </si>
  <si>
    <r>
      <t xml:space="preserve">LP - telekomunikační služby ZK </t>
    </r>
    <r>
      <rPr>
        <i/>
        <sz val="10"/>
        <rFont val="Times New Roman CE"/>
        <family val="1"/>
        <charset val="238"/>
      </rPr>
      <t>(položka 5162/paragrafu 6113)</t>
    </r>
  </si>
  <si>
    <r>
      <t xml:space="preserve">LP - zahraniční dálniční známky a poplatky ZK </t>
    </r>
    <r>
      <rPr>
        <i/>
        <sz val="10"/>
        <rFont val="Times New Roman CE"/>
        <family val="1"/>
        <charset val="238"/>
      </rPr>
      <t>(položka 5179/paragraf 6113)</t>
    </r>
  </si>
  <si>
    <r>
      <t xml:space="preserve">LP - tuzemské dálniční známky a poplatky ZK </t>
    </r>
    <r>
      <rPr>
        <i/>
        <sz val="10"/>
        <rFont val="Times New Roman CE"/>
        <family val="1"/>
        <charset val="238"/>
      </rPr>
      <t>(položka 5362/paragraf 6113)</t>
    </r>
  </si>
  <si>
    <r>
      <t xml:space="preserve">LP - vodné a stočné </t>
    </r>
    <r>
      <rPr>
        <i/>
        <sz val="10"/>
        <rFont val="Times New Roman CE"/>
        <family val="1"/>
        <charset val="238"/>
      </rPr>
      <t>(položka 5151/paragraf 6172)</t>
    </r>
  </si>
  <si>
    <r>
      <t xml:space="preserve">LP - teplo </t>
    </r>
    <r>
      <rPr>
        <i/>
        <sz val="10"/>
        <rFont val="Times New Roman CE"/>
        <family val="1"/>
        <charset val="238"/>
      </rPr>
      <t>(položka 5152/paragrafu 6172)</t>
    </r>
  </si>
  <si>
    <r>
      <t xml:space="preserve">LP - elektrická energie </t>
    </r>
    <r>
      <rPr>
        <i/>
        <sz val="10"/>
        <rFont val="Times New Roman CE"/>
        <family val="1"/>
        <charset val="238"/>
      </rPr>
      <t>(položka 5154/paragrafu 6172)</t>
    </r>
  </si>
  <si>
    <r>
      <t xml:space="preserve">LP - pohonné hmoty / PH prostř. CCS karet </t>
    </r>
    <r>
      <rPr>
        <i/>
        <sz val="10"/>
        <rFont val="Times New Roman CE"/>
        <family val="1"/>
        <charset val="238"/>
      </rPr>
      <t>(položka 5156/paragraf 6172)</t>
    </r>
  </si>
  <si>
    <r>
      <t xml:space="preserve">LP - telekomunikační služby </t>
    </r>
    <r>
      <rPr>
        <i/>
        <sz val="10"/>
        <rFont val="Times New Roman CE"/>
        <family val="1"/>
        <charset val="238"/>
      </rPr>
      <t>(položka 5162/paragrafu 6172)</t>
    </r>
  </si>
  <si>
    <r>
      <t xml:space="preserve">LP - zahraniční dálniční známky a poplatky </t>
    </r>
    <r>
      <rPr>
        <i/>
        <sz val="10"/>
        <rFont val="Times New Roman CE"/>
        <family val="1"/>
        <charset val="238"/>
      </rPr>
      <t>(položka 5179/paragraf 6172)</t>
    </r>
  </si>
  <si>
    <r>
      <t xml:space="preserve">LP - tuzemské dálniční známky a poplatky </t>
    </r>
    <r>
      <rPr>
        <i/>
        <sz val="10"/>
        <rFont val="Times New Roman CE"/>
        <family val="1"/>
        <charset val="238"/>
      </rPr>
      <t>(položka 5362/paragraf 6172)</t>
    </r>
  </si>
  <si>
    <r>
      <t xml:space="preserve">Drobný hmotný majetek / DHM prostř. CCS karet </t>
    </r>
    <r>
      <rPr>
        <i/>
        <sz val="10"/>
        <rFont val="Times New Roman CE"/>
        <family val="1"/>
        <charset val="238"/>
      </rPr>
      <t>(položka 5137/paragraf 6172)</t>
    </r>
  </si>
  <si>
    <r>
      <t xml:space="preserve">LP - jistiny na nákup CCS karet </t>
    </r>
    <r>
      <rPr>
        <i/>
        <sz val="10"/>
        <rFont val="Times New Roman CE"/>
        <family val="1"/>
        <charset val="238"/>
      </rPr>
      <t>(položka 5189/paragraf 6172)</t>
    </r>
  </si>
  <si>
    <r>
      <t xml:space="preserve">LP - pronájem místností a zařízení na poradách a školeních  </t>
    </r>
    <r>
      <rPr>
        <i/>
        <sz val="10"/>
        <rFont val="Times New Roman CE"/>
        <charset val="238"/>
      </rPr>
      <t>(položka 5164/paragraf 6172)</t>
    </r>
  </si>
  <si>
    <r>
      <t xml:space="preserve">LP - drobný hmotný dlouhodobý majetek </t>
    </r>
    <r>
      <rPr>
        <i/>
        <sz val="10"/>
        <rFont val="Times New Roman CE"/>
        <family val="1"/>
        <charset val="238"/>
      </rPr>
      <t>(položka 5137/paragraf 6113)</t>
    </r>
  </si>
  <si>
    <r>
      <t xml:space="preserve">Pojištění zahraničních pracovních cest uvolněných i neuvolněných členů zastupitelstva kraje,  včetně členů výborů a komisí </t>
    </r>
    <r>
      <rPr>
        <i/>
        <sz val="10"/>
        <rFont val="Times New Roman CE"/>
        <charset val="238"/>
      </rPr>
      <t>(pololožka 5163/paragraf 6113)</t>
    </r>
  </si>
  <si>
    <r>
      <t xml:space="preserve">Cestovní náklady spojené se službami školení a vzdělávání </t>
    </r>
    <r>
      <rPr>
        <b/>
        <sz val="10"/>
        <color indexed="10"/>
        <rFont val="Times New Roman CE"/>
        <charset val="238"/>
      </rPr>
      <t>(od roku 2009  ORG 00000009xxxxx)</t>
    </r>
  </si>
  <si>
    <t>ostatní</t>
  </si>
  <si>
    <r>
      <t xml:space="preserve">LP - drobný materiál / materiál pro údržbu vozidel prostř. CCS karet </t>
    </r>
    <r>
      <rPr>
        <i/>
        <sz val="10"/>
        <rFont val="Times New Roman CE"/>
        <family val="1"/>
        <charset val="238"/>
      </rPr>
      <t>(položka 5139/paragraf 6172)</t>
    </r>
  </si>
  <si>
    <r>
      <t xml:space="preserve">LP - úklidové a jiné služby / služby prostř. CCS karet </t>
    </r>
    <r>
      <rPr>
        <i/>
        <sz val="10"/>
        <rFont val="Times New Roman CE"/>
        <family val="1"/>
        <charset val="238"/>
      </rPr>
      <t>(položka 5169/paragraf 6172)</t>
    </r>
  </si>
  <si>
    <r>
      <t xml:space="preserve">LP - opravy majetku / opravy vozidel prostř. CCS karet </t>
    </r>
    <r>
      <rPr>
        <i/>
        <sz val="10"/>
        <rFont val="Times New Roman CE"/>
        <family val="1"/>
        <charset val="238"/>
      </rPr>
      <t>(položka 5171/paragraf 6172)</t>
    </r>
  </si>
  <si>
    <r>
      <t xml:space="preserve">LP - drobný materiál / materiál pro údržbu vozidel prostř. CCS karet ZK </t>
    </r>
    <r>
      <rPr>
        <i/>
        <sz val="10"/>
        <rFont val="Times New Roman CE"/>
        <family val="1"/>
        <charset val="238"/>
      </rPr>
      <t>(položka 5139/paragraf 6113)</t>
    </r>
  </si>
  <si>
    <r>
      <t xml:space="preserve">LP - služby prostř. CCS karet ZK </t>
    </r>
    <r>
      <rPr>
        <i/>
        <sz val="10"/>
        <rFont val="Times New Roman CE"/>
        <family val="1"/>
        <charset val="238"/>
      </rPr>
      <t>(položka 5169/paragraf 6113)</t>
    </r>
  </si>
  <si>
    <r>
      <t xml:space="preserve">LP - opravy majetku / opravy vozidel prostř. CCS karet ZK </t>
    </r>
    <r>
      <rPr>
        <i/>
        <sz val="10"/>
        <rFont val="Times New Roman CE"/>
        <family val="1"/>
        <charset val="238"/>
      </rPr>
      <t>(položka 5171/paragraf 6113)</t>
    </r>
  </si>
  <si>
    <r>
      <t xml:space="preserve">LP - věcné dary </t>
    </r>
    <r>
      <rPr>
        <i/>
        <sz val="10"/>
        <rFont val="Times New Roman CE"/>
        <family val="1"/>
        <charset val="238"/>
      </rPr>
      <t>(položka 5194/paragraf 6172)</t>
    </r>
  </si>
  <si>
    <r>
      <t xml:space="preserve">LP - periodický tisk, knihy a učební pomůcky ZK </t>
    </r>
    <r>
      <rPr>
        <i/>
        <sz val="10"/>
        <rFont val="Times New Roman CE"/>
        <charset val="238"/>
      </rPr>
      <t>(položka 5136/paragraf 6113)</t>
    </r>
  </si>
  <si>
    <r>
      <t xml:space="preserve">LP - poštovné </t>
    </r>
    <r>
      <rPr>
        <i/>
        <sz val="10"/>
        <rFont val="Times New Roman CE"/>
        <family val="1"/>
        <charset val="238"/>
      </rPr>
      <t>(položka 5161/paragraf 6172)</t>
    </r>
  </si>
  <si>
    <r>
      <t xml:space="preserve">LP - periodický tisk, knihy a učební pomůcky </t>
    </r>
    <r>
      <rPr>
        <i/>
        <sz val="10"/>
        <rFont val="Times New Roman CE"/>
        <charset val="238"/>
      </rPr>
      <t>(položka 5136/paragraf 6172)</t>
    </r>
  </si>
  <si>
    <r>
      <t xml:space="preserve">Cestovné - porady vedení a vstupní vzdělávání zaměstnanců KÚ  </t>
    </r>
    <r>
      <rPr>
        <i/>
        <sz val="10"/>
        <rFont val="Times New Roman CE"/>
        <charset val="238"/>
      </rPr>
      <t>(pol. 5173/paragraf 6172)</t>
    </r>
  </si>
  <si>
    <r>
      <t xml:space="preserve">LP - drobný hmotný majetek / DHM prostř. CCS karet </t>
    </r>
    <r>
      <rPr>
        <i/>
        <sz val="10"/>
        <rFont val="Times New Roman CE"/>
        <family val="1"/>
        <charset val="238"/>
      </rPr>
      <t>(položka 5137/paragraf 6172)</t>
    </r>
  </si>
  <si>
    <r>
      <t>Služby pro informační systém Beskydská a Jesenická magistrála</t>
    </r>
    <r>
      <rPr>
        <b/>
        <sz val="10"/>
        <rFont val="Times New Roman CE"/>
        <charset val="238"/>
      </rPr>
      <t xml:space="preserve"> (udržitelnost projektů)</t>
    </r>
  </si>
  <si>
    <r>
      <t xml:space="preserve">Výdaje související s provozem Integrovaného bezpečnostního centra Moravskoslezského kraje </t>
    </r>
    <r>
      <rPr>
        <i/>
        <sz val="10"/>
        <rFont val="Times New Roman"/>
        <family val="1"/>
        <charset val="238"/>
      </rPr>
      <t>(Územní středisko záchranné služby Moravskoslezského kraje, příspěvková organizace, Ostrava)</t>
    </r>
  </si>
  <si>
    <r>
      <t xml:space="preserve">Krajský standardizovaný projekt zdravotnické záchranné služby Moravskoslezského kraje  </t>
    </r>
    <r>
      <rPr>
        <b/>
        <sz val="10"/>
        <rFont val="Times New Roman"/>
        <family val="1"/>
        <charset val="238"/>
      </rPr>
      <t>(udržitelnost projektů)</t>
    </r>
  </si>
  <si>
    <r>
      <t>Datový model pro pořízení územně analytických podkladů</t>
    </r>
    <r>
      <rPr>
        <sz val="10"/>
        <rFont val="Tahoma"/>
        <family val="2"/>
        <charset val="238"/>
      </rPr>
      <t xml:space="preserve"> </t>
    </r>
  </si>
  <si>
    <r>
      <t>ÚAP - informace o území (poplatky)</t>
    </r>
    <r>
      <rPr>
        <sz val="10"/>
        <rFont val="Tahoma"/>
        <family val="2"/>
        <charset val="238"/>
      </rPr>
      <t xml:space="preserve"> </t>
    </r>
  </si>
  <si>
    <t>životko, region</t>
  </si>
  <si>
    <t>EP</t>
  </si>
  <si>
    <r>
      <t xml:space="preserve">Provozování železniční dráhy </t>
    </r>
    <r>
      <rPr>
        <b/>
        <sz val="10"/>
        <rFont val="Times New Roman"/>
        <family val="1"/>
        <charset val="238"/>
      </rPr>
      <t>(udržitelnost projektů)</t>
    </r>
  </si>
  <si>
    <t>životko do 2017, region</t>
  </si>
  <si>
    <t>351, xxx</t>
  </si>
  <si>
    <t>351, 355</t>
  </si>
  <si>
    <r>
      <t>Chráněné bydlení Krajánek</t>
    </r>
    <r>
      <rPr>
        <sz val="10"/>
        <rFont val="Tahoma"/>
        <family val="2"/>
        <charset val="238"/>
      </rPr>
      <t xml:space="preserve"> </t>
    </r>
  </si>
  <si>
    <r>
      <t>Silnice č. II/464 Čepro - Mošnov</t>
    </r>
    <r>
      <rPr>
        <sz val="10"/>
        <rFont val="Times New Roman"/>
        <family val="1"/>
        <charset val="238"/>
      </rPr>
      <t> (projekt Rekonstrukce a modernizace silnic II. a III. tříd v MSK)</t>
    </r>
  </si>
  <si>
    <r>
      <t>Energetické úspory v oddělení ošetřovatelské péče ve Dvorcích</t>
    </r>
    <r>
      <rPr>
        <i/>
        <sz val="10"/>
        <rFont val="Times New Roman CE"/>
        <charset val="238"/>
      </rPr>
      <t xml:space="preserve"> (Sdružené zdravotnické zařízení  Krnov, Krnov)</t>
    </r>
  </si>
  <si>
    <r>
      <t>Energetické úspory ve školách MSK -</t>
    </r>
    <r>
      <rPr>
        <i/>
        <sz val="10"/>
        <rFont val="Times New Roman CE"/>
        <charset val="238"/>
      </rPr>
      <t>10 projektů</t>
    </r>
  </si>
  <si>
    <r>
      <t>Využití obnovitelných zdrojů energie ve školách zřizovaných MSK - 8 projektů</t>
    </r>
    <r>
      <rPr>
        <i/>
        <sz val="10"/>
        <rFont val="Times New Roman"/>
        <family val="1"/>
        <charset val="238"/>
      </rPr>
      <t xml:space="preserve"> </t>
    </r>
  </si>
  <si>
    <r>
      <t xml:space="preserve">Energetické úspory ve </t>
    </r>
    <r>
      <rPr>
        <sz val="11"/>
        <rFont val="Times New Roman"/>
        <family val="1"/>
        <charset val="238"/>
      </rPr>
      <t>SŠ automobilní, mechanizace a podnikání v Krnově</t>
    </r>
  </si>
  <si>
    <r>
      <t xml:space="preserve">Energetické úspory v </t>
    </r>
    <r>
      <rPr>
        <sz val="11"/>
        <rFont val="Times New Roman"/>
        <family val="1"/>
        <charset val="238"/>
      </rPr>
      <t>Gymnáziu v Krnově</t>
    </r>
  </si>
  <si>
    <r>
      <t>Energetické úspory v</t>
    </r>
    <r>
      <rPr>
        <sz val="11"/>
        <rFont val="Times New Roman"/>
        <family val="1"/>
        <charset val="238"/>
      </rPr>
      <t xml:space="preserve"> ZUŠ v Ostravě-Porubě</t>
    </r>
  </si>
  <si>
    <r>
      <t xml:space="preserve">Energetické úspory ve </t>
    </r>
    <r>
      <rPr>
        <sz val="11"/>
        <rFont val="Times New Roman"/>
        <family val="1"/>
        <charset val="238"/>
      </rPr>
      <t>SPŠ v Ostravě-Vítkovicích</t>
    </r>
  </si>
  <si>
    <r>
      <t>Energetické úspory ve</t>
    </r>
    <r>
      <rPr>
        <sz val="11"/>
        <rFont val="Times New Roman"/>
        <family val="1"/>
        <charset val="238"/>
      </rPr>
      <t xml:space="preserve"> SŠ technické a dopravní v Ostravě-Vítkovicích</t>
    </r>
  </si>
  <si>
    <r>
      <t xml:space="preserve">Energetické úspory ve </t>
    </r>
    <r>
      <rPr>
        <sz val="11"/>
        <rFont val="Times New Roman"/>
        <family val="1"/>
        <charset val="238"/>
      </rPr>
      <t>SŠ teleinformatiky v Ostravě</t>
    </r>
  </si>
  <si>
    <r>
      <t xml:space="preserve">Energetické úspory v </t>
    </r>
    <r>
      <rPr>
        <sz val="11"/>
        <rFont val="Times New Roman"/>
        <family val="1"/>
        <charset val="238"/>
      </rPr>
      <t>MŠ pro zrakově postižené v Havířově</t>
    </r>
  </si>
  <si>
    <r>
      <t xml:space="preserve">Energetické úspory v </t>
    </r>
    <r>
      <rPr>
        <sz val="11"/>
        <rFont val="Times New Roman"/>
        <family val="1"/>
        <charset val="238"/>
      </rPr>
      <t>MŠ Klíček v Karviné</t>
    </r>
  </si>
  <si>
    <r>
      <t xml:space="preserve">Oprava a částečná rekonstrukce střech </t>
    </r>
    <r>
      <rPr>
        <i/>
        <sz val="10"/>
        <rFont val="Times New Roman CE"/>
        <charset val="238"/>
      </rPr>
      <t>(Střední odborná škola a Střední odborné učiliště podnikání a služeb, Jablunkov, Školní 416, příspěvková organizace, Jablunkov)</t>
    </r>
  </si>
  <si>
    <r>
      <t xml:space="preserve">Nákup budovy a pozemků pro </t>
    </r>
    <r>
      <rPr>
        <sz val="10"/>
        <rFont val="Times New Roman"/>
        <family val="1"/>
        <charset val="238"/>
      </rPr>
      <t>Domov Jistoty, příspěvková organizace</t>
    </r>
  </si>
  <si>
    <r>
      <t xml:space="preserve">Rekonstrukce školních dílen </t>
    </r>
    <r>
      <rPr>
        <i/>
        <sz val="10"/>
        <rFont val="Times New Roman CE"/>
        <charset val="238"/>
      </rPr>
      <t>(Střední odborná škola a Střední odborné učiliště podnikání a služeb, Jablunkov, Školní 416, příspěvková organizace, Jablunkov)</t>
    </r>
  </si>
  <si>
    <r>
      <t xml:space="preserve">Rekonstrukce výtahů v objektech areálu nemocnice </t>
    </r>
    <r>
      <rPr>
        <i/>
        <sz val="10"/>
        <rFont val="Times New Roman CE"/>
        <charset val="238"/>
      </rPr>
      <t>(Nemocnice ve Frýdku-Místku, příspěvková organizace, Frýdek - Místek)</t>
    </r>
  </si>
  <si>
    <r>
      <t xml:space="preserve">Vybudování pavilonu interních oborů </t>
    </r>
    <r>
      <rPr>
        <i/>
        <sz val="10"/>
        <rFont val="Times New Roman CE"/>
        <charset val="238"/>
      </rPr>
      <t>(Slezská nemocnice v Opavě, příspěvková organizace)</t>
    </r>
  </si>
  <si>
    <r>
      <t xml:space="preserve">Oprava kanalizace pavilonu A - havarijní stav </t>
    </r>
    <r>
      <rPr>
        <i/>
        <sz val="10"/>
        <rFont val="Times New Roman"/>
        <family val="1"/>
        <charset val="238"/>
      </rPr>
      <t>(Obchodní akademie a Vyšší odborná škola sociální, Ostrava-Marinánské Hory, Karasova 16)</t>
    </r>
  </si>
  <si>
    <r>
      <t xml:space="preserve">Nemocnice Třinec - neurologická JIP </t>
    </r>
    <r>
      <rPr>
        <i/>
        <sz val="10"/>
        <rFont val="Times New Roman"/>
        <family val="1"/>
        <charset val="238"/>
      </rPr>
      <t>(Nemocnice Třinec, Třinec, Kaštanová 268)</t>
    </r>
  </si>
  <si>
    <r>
      <t xml:space="preserve">Úpravy vzduchotechniky koncertního stálu a souvisejících prostor Janáčkovy konzervatoře - studie </t>
    </r>
    <r>
      <rPr>
        <i/>
        <sz val="10"/>
        <rFont val="Times New Roman"/>
        <family val="1"/>
        <charset val="238"/>
      </rPr>
      <t>(Janáčkova konzervatoř a Gymnázium v Ostravě, Ostrava 1, Českobratrská 40)</t>
    </r>
  </si>
  <si>
    <r>
      <t xml:space="preserve">Gymnázium Ostrava-Zábřeh - Výměna oken budovy školy </t>
    </r>
    <r>
      <rPr>
        <i/>
        <sz val="10"/>
        <rFont val="Times New Roman"/>
        <family val="1"/>
        <charset val="238"/>
      </rPr>
      <t>(Gymnázium, Ostrava-Zábřeh, Volgogradská 6a)</t>
    </r>
  </si>
  <si>
    <r>
      <t xml:space="preserve">Oprava hřiště </t>
    </r>
    <r>
      <rPr>
        <i/>
        <sz val="10"/>
        <rFont val="Times New Roman"/>
        <family val="1"/>
        <charset val="238"/>
      </rPr>
      <t>(Základní škola, Karviná-Nové Město, Komenského 614)</t>
    </r>
  </si>
  <si>
    <r>
      <t xml:space="preserve">Plynofikace zdroje ústředního vytápění </t>
    </r>
    <r>
      <rPr>
        <i/>
        <sz val="10"/>
        <rFont val="Times New Roman"/>
        <family val="1"/>
        <charset val="238"/>
      </rPr>
      <t>(Základní umělecká škola, Klimkovice, Lidická 5)</t>
    </r>
  </si>
  <si>
    <r>
      <t xml:space="preserve">Rekonstrukce podlahy v tělocvičně </t>
    </r>
    <r>
      <rPr>
        <i/>
        <sz val="10"/>
        <rFont val="Times New Roman"/>
        <family val="1"/>
        <charset val="238"/>
      </rPr>
      <t>(Mendelova střední škola, Nový Jičín, příspěvková organizace, Nový Jičín)</t>
    </r>
  </si>
  <si>
    <r>
      <t xml:space="preserve">Posílení kapacity elektrických rozvodů v souvislosti s rozšířením vybavenosti školy </t>
    </r>
    <r>
      <rPr>
        <i/>
        <sz val="10"/>
        <rFont val="Times New Roman"/>
        <family val="1"/>
        <charset val="238"/>
      </rPr>
      <t>(Střední škola gastronomie a služeb, Frýdek-Místek, tř. T. G. Masaryka 451, příspěvková organizace, Frýdek - Místek)</t>
    </r>
  </si>
  <si>
    <r>
      <t xml:space="preserve">Výměna oken hlavní budovy ze strany hřiště </t>
    </r>
    <r>
      <rPr>
        <i/>
        <sz val="10"/>
        <rFont val="Times New Roman"/>
        <family val="1"/>
        <charset val="238"/>
      </rPr>
      <t>(Jazykové gymnázium Pavla Tigrida, Ostrava-Poruba, G. Klimenta  493/3)</t>
    </r>
  </si>
  <si>
    <r>
      <t xml:space="preserve">Dílčí rekonstrukce podlahy, krytů radiátorů a topení v tělocvičně </t>
    </r>
    <r>
      <rPr>
        <i/>
        <sz val="10"/>
        <rFont val="Times New Roman"/>
        <family val="1"/>
        <charset val="238"/>
      </rPr>
      <t>(Obchodní akademie, Ostrava-Poruba, Polská 1543/6)</t>
    </r>
  </si>
  <si>
    <r>
      <t xml:space="preserve">Pořízení myčky na nádobí do školní jídelny </t>
    </r>
    <r>
      <rPr>
        <i/>
        <sz val="10"/>
        <rFont val="Times New Roman"/>
        <family val="1"/>
        <charset val="238"/>
      </rPr>
      <t>(Střední škola teleinformatiky, Ostrava-Poruba, Opavská 1119)</t>
    </r>
  </si>
  <si>
    <r>
      <t xml:space="preserve">Zesílení stropní konstrukce nad 1.NP - odstranění havárie </t>
    </r>
    <r>
      <rPr>
        <i/>
        <sz val="10"/>
        <rFont val="Times New Roman"/>
        <family val="1"/>
        <charset val="238"/>
      </rPr>
      <t>(Gymnázium, Krnov, Smetanův okruh 2)</t>
    </r>
  </si>
  <si>
    <r>
      <t xml:space="preserve">Výměna cirkulačního potrubí-havarijní stav </t>
    </r>
    <r>
      <rPr>
        <i/>
        <sz val="10"/>
        <rFont val="Times New Roman"/>
        <family val="1"/>
        <charset val="238"/>
      </rPr>
      <t>(Střední škola, Ostrava-Kunčice, Vratimovská 681)</t>
    </r>
  </si>
  <si>
    <r>
      <t xml:space="preserve">Vybudování chemické laboratoře </t>
    </r>
    <r>
      <rPr>
        <i/>
        <sz val="10"/>
        <rFont val="Times New Roman"/>
        <family val="1"/>
        <charset val="238"/>
      </rPr>
      <t>(Gymnázium a Střední odborná škola, Frýdek-Místek, Cihelní 410)</t>
    </r>
  </si>
  <si>
    <r>
      <t xml:space="preserve">Modernizace silnoproudé laboratoře ke zkvalitnění odborného vzdělávání </t>
    </r>
    <r>
      <rPr>
        <i/>
        <sz val="10"/>
        <rFont val="Times New Roman"/>
        <family val="1"/>
        <charset val="238"/>
      </rPr>
      <t>(Střední škola elektrotechnická, Frenštát pod Radhoštěm, Křižíkova 1258)</t>
    </r>
  </si>
  <si>
    <r>
      <t xml:space="preserve">Rozšíření prostor pro praktické vyučování stavebních oborů </t>
    </r>
    <r>
      <rPr>
        <i/>
        <sz val="10"/>
        <rFont val="Times New Roman"/>
        <family val="1"/>
        <charset val="238"/>
      </rPr>
      <t>(Střední škola, Šenov u Nového Jičína, Šenovská 574)</t>
    </r>
  </si>
  <si>
    <r>
      <t xml:space="preserve">Vybudování hydraulické nůžkové plošiny </t>
    </r>
    <r>
      <rPr>
        <i/>
        <sz val="10"/>
        <rFont val="Times New Roman"/>
        <family val="1"/>
        <charset val="238"/>
      </rPr>
      <t>(Slezské gymnázium, Opava-Předměstí, Zámecký okruh 848/29)</t>
    </r>
  </si>
  <si>
    <r>
      <t xml:space="preserve">Rekonstrukce dobového oplocení v průčelí budovy </t>
    </r>
    <r>
      <rPr>
        <i/>
        <sz val="10"/>
        <rFont val="Times New Roman"/>
        <family val="1"/>
        <charset val="238"/>
      </rPr>
      <t>(Gymnázium Františka Živného, Bohumín, Jana Palacha 794)</t>
    </r>
  </si>
  <si>
    <r>
      <t xml:space="preserve">Zlepšení využitelnosti výtvarných ateliérů </t>
    </r>
    <r>
      <rPr>
        <i/>
        <sz val="10"/>
        <rFont val="Times New Roman"/>
        <family val="1"/>
        <charset val="238"/>
      </rPr>
      <t>(Základní umělecká škola, Ostrava, Sokolská 15)</t>
    </r>
  </si>
  <si>
    <r>
      <t xml:space="preserve">Výměna oken u hlavní budovy </t>
    </r>
    <r>
      <rPr>
        <i/>
        <sz val="10"/>
        <rFont val="Times New Roman"/>
        <family val="1"/>
        <charset val="238"/>
      </rPr>
      <t>(Střední škola oděvní a obchodně podnikatelská, Frýdek-Místek, Potoční 1094)</t>
    </r>
  </si>
  <si>
    <r>
      <t xml:space="preserve">Rekonstrukce rozvodu technických plynů  havarijní stav </t>
    </r>
    <r>
      <rPr>
        <i/>
        <sz val="10"/>
        <rFont val="Times New Roman"/>
        <family val="1"/>
        <charset val="238"/>
      </rPr>
      <t>(Střední škola, Ostrava-Kunčice, Vratimovská 681)</t>
    </r>
  </si>
  <si>
    <r>
      <t xml:space="preserve">Rekonstrukce sociálního zařízení </t>
    </r>
    <r>
      <rPr>
        <i/>
        <sz val="10"/>
        <rFont val="Times New Roman"/>
        <family val="1"/>
        <charset val="238"/>
      </rPr>
      <t>(Základní škola při zdravotnickém zařízení a Mateřská škola při zdravotnickém zařízení, Opava, Olomoucká 88/305)</t>
    </r>
  </si>
  <si>
    <r>
      <t xml:space="preserve">Výměna oken včetně zateplení objektu </t>
    </r>
    <r>
      <rPr>
        <i/>
        <sz val="10"/>
        <rFont val="Times New Roman"/>
        <family val="1"/>
        <charset val="238"/>
      </rPr>
      <t>(Obchodní akademie, Orlová, příspěvková organizace, Orlová-Lutyně)</t>
    </r>
  </si>
  <si>
    <r>
      <t xml:space="preserve">Rekonstrukce kotelny </t>
    </r>
    <r>
      <rPr>
        <i/>
        <sz val="10"/>
        <rFont val="Times New Roman"/>
        <family val="1"/>
        <charset val="238"/>
      </rPr>
      <t>('Vyšší odborná škola a Hotelová škola, Opava, Tyršova 34)</t>
    </r>
  </si>
  <si>
    <r>
      <t xml:space="preserve">Oprava svislé kanalizace-havárie </t>
    </r>
    <r>
      <rPr>
        <i/>
        <sz val="10"/>
        <rFont val="Times New Roman"/>
        <family val="1"/>
        <charset val="238"/>
      </rPr>
      <t>(Základní škola, Opava, Havlíčkova 1)</t>
    </r>
  </si>
  <si>
    <r>
      <t xml:space="preserve">Rekonstrukce sociálních zařízení </t>
    </r>
    <r>
      <rPr>
        <i/>
        <sz val="10"/>
        <rFont val="Times New Roman"/>
        <family val="1"/>
        <charset val="238"/>
      </rPr>
      <t>(Obchodní akademie, Frýdek-Místek, Palackého 123)</t>
    </r>
  </si>
  <si>
    <r>
      <t xml:space="preserve">Oprava kanalizace </t>
    </r>
    <r>
      <rPr>
        <i/>
        <sz val="10"/>
        <rFont val="Times New Roman"/>
        <family val="1"/>
        <charset val="238"/>
      </rPr>
      <t>(Základní škola,Ostrava-Vítkovice, Halasova 30)</t>
    </r>
  </si>
  <si>
    <r>
      <t xml:space="preserve">Rekonstrukce sociálních zařízení </t>
    </r>
    <r>
      <rPr>
        <i/>
        <sz val="10"/>
        <rFont val="Times New Roman"/>
        <family val="1"/>
        <charset val="238"/>
      </rPr>
      <t>(Gymnázium, Třinec, Komenského 713)</t>
    </r>
  </si>
  <si>
    <r>
      <t xml:space="preserve">Oprava střešní krytiny </t>
    </r>
    <r>
      <rPr>
        <i/>
        <sz val="10"/>
        <rFont val="Times New Roman"/>
        <family val="1"/>
        <charset val="238"/>
      </rPr>
      <t>(Střední škola, Opava, Husova 6)</t>
    </r>
  </si>
  <si>
    <r>
      <t xml:space="preserve">Rekonstrukce střechy - odstranění havárií </t>
    </r>
    <r>
      <rPr>
        <i/>
        <sz val="10"/>
        <rFont val="Times New Roman"/>
        <family val="1"/>
        <charset val="238"/>
      </rPr>
      <t>(Střední škola průmyslová, Krnov, Soukenická 21)</t>
    </r>
  </si>
  <si>
    <r>
      <t xml:space="preserve">Rekonstrukce sociálních zařízení - učební pavilon 2 </t>
    </r>
    <r>
      <rPr>
        <i/>
        <sz val="10"/>
        <rFont val="Times New Roman"/>
        <family val="1"/>
        <charset val="238"/>
      </rPr>
      <t>(Základní škola, Bruntál, Rýmařovská 15)</t>
    </r>
  </si>
  <si>
    <r>
      <t xml:space="preserve">Rekonstrukce domova mládeže - PD </t>
    </r>
    <r>
      <rPr>
        <i/>
        <sz val="10"/>
        <rFont val="Times New Roman"/>
        <family val="1"/>
        <charset val="238"/>
      </rPr>
      <t>(Sportovní gymnázium Dany a Emila Zátopkových, Ostrava-Zábřeeh, Volgogradská 2631/6)</t>
    </r>
  </si>
  <si>
    <r>
      <t xml:space="preserve">Oprava střechy nad soustružnou </t>
    </r>
    <r>
      <rPr>
        <i/>
        <sz val="10"/>
        <rFont val="Times New Roman"/>
        <family val="1"/>
        <charset val="238"/>
      </rPr>
      <t>(Střední škola technická, Opava, Kolofikovo nábřeží 51)</t>
    </r>
  </si>
  <si>
    <r>
      <t xml:space="preserve">Výměna oken </t>
    </r>
    <r>
      <rPr>
        <i/>
        <sz val="10"/>
        <rFont val="Times New Roman"/>
        <family val="1"/>
        <charset val="238"/>
      </rPr>
      <t>(Gymnázium, Třinec, Komenského 713)</t>
    </r>
  </si>
  <si>
    <r>
      <t xml:space="preserve">Výměna oken </t>
    </r>
    <r>
      <rPr>
        <i/>
        <sz val="10"/>
        <rFont val="Times New Roman"/>
        <family val="1"/>
        <charset val="238"/>
      </rPr>
      <t>(Dětský domov a Školní jídelna, Horní Benešov, Svobody 428)</t>
    </r>
  </si>
  <si>
    <r>
      <t xml:space="preserve">Výměna střešní krytiny </t>
    </r>
    <r>
      <rPr>
        <i/>
        <sz val="10"/>
        <rFont val="Times New Roman"/>
        <family val="1"/>
        <charset val="238"/>
      </rPr>
      <t>(Základní škola, Opava, Dvořákovy sady 4)</t>
    </r>
  </si>
  <si>
    <r>
      <t xml:space="preserve">Vybudování druhého příchodu k budově a školního parkoviště </t>
    </r>
    <r>
      <rPr>
        <i/>
        <sz val="10"/>
        <rFont val="Times New Roman"/>
        <family val="1"/>
        <charset val="238"/>
      </rPr>
      <t>(Základní škola, Ostrava-Poruba, Čkalovova 942)</t>
    </r>
  </si>
  <si>
    <r>
      <t xml:space="preserve">Rekonstrukce výtahů </t>
    </r>
    <r>
      <rPr>
        <i/>
        <sz val="10"/>
        <rFont val="Times New Roman"/>
        <family val="1"/>
        <charset val="238"/>
      </rPr>
      <t>(Střední průmyslová škola elektrotechniky a informatiky, Ostrava, Kratochvílova 7)</t>
    </r>
  </si>
  <si>
    <r>
      <t xml:space="preserve">Sanace obvodového zdiva včetně úpravy </t>
    </r>
    <r>
      <rPr>
        <i/>
        <sz val="10"/>
        <rFont val="Times New Roman"/>
        <family val="1"/>
        <charset val="238"/>
      </rPr>
      <t>(Základní umělecká škola, Frýdlant nad Ostravicí., Padlých hrdinů 292)</t>
    </r>
  </si>
  <si>
    <r>
      <t xml:space="preserve">Výměna oken, sanace zdiva v soklové části </t>
    </r>
    <r>
      <rPr>
        <i/>
        <sz val="10"/>
        <rFont val="Times New Roman"/>
        <family val="1"/>
        <charset val="238"/>
      </rPr>
      <t>(Základní umělecká škola, Město Abrechtice, Tyršova 1)</t>
    </r>
  </si>
  <si>
    <r>
      <t>Rekonstrukce elektroinstalace I. etapa</t>
    </r>
    <r>
      <rPr>
        <i/>
        <sz val="10"/>
        <rFont val="Times New Roman"/>
        <family val="1"/>
        <charset val="238"/>
      </rPr>
      <t xml:space="preserve"> (Střední škola, Ostrava-Kunčice,Vratimovská 681)</t>
    </r>
  </si>
  <si>
    <r>
      <t>Rekonstrukce elektroinstalace II. etapa</t>
    </r>
    <r>
      <rPr>
        <i/>
        <sz val="10"/>
        <rFont val="Times New Roman"/>
        <family val="1"/>
        <charset val="238"/>
      </rPr>
      <t xml:space="preserve"> (Sportovní gymnázium Dany a Emila Zátopkových, Ostrava-Zábřeh, Volgogradská 2631/6)</t>
    </r>
  </si>
  <si>
    <r>
      <t>Rekonstrukce budovy  pro zřízení polygrafického oboru</t>
    </r>
    <r>
      <rPr>
        <i/>
        <sz val="10"/>
        <rFont val="Times New Roman"/>
        <family val="1"/>
        <charset val="238"/>
      </rPr>
      <t xml:space="preserve"> (Střední škola hotelová a obchodně podnikatelská, Český Těšín,, příspěvková organizace, Česká Těšín)</t>
    </r>
  </si>
  <si>
    <r>
      <t>Rekonstrukce počítačové učebny IVT 2 a HV</t>
    </r>
    <r>
      <rPr>
        <i/>
        <sz val="10"/>
        <rFont val="Times New Roman"/>
        <family val="1"/>
        <charset val="238"/>
      </rPr>
      <t xml:space="preserve"> (Gymnázium Olgy Havlové, Ostrava-Poruba, M. Majerové 1691)</t>
    </r>
  </si>
  <si>
    <r>
      <t>Zastřešení vstupu, drenáž kolem objektu a zřízení kanalizační přípojky</t>
    </r>
    <r>
      <rPr>
        <i/>
        <sz val="10"/>
        <rFont val="Times New Roman"/>
        <family val="1"/>
        <charset val="238"/>
      </rPr>
      <t xml:space="preserve"> (Dětský domov a Školní jídelna, Horní Benešov, Svobody 428)</t>
    </r>
  </si>
  <si>
    <r>
      <t>Oprava střechy přístavby školy - havárie</t>
    </r>
    <r>
      <rPr>
        <i/>
        <sz val="10"/>
        <rFont val="Times New Roman"/>
        <family val="1"/>
        <charset val="238"/>
      </rPr>
      <t xml:space="preserve"> (Střední škola řemesel, Bruntál, Krnovská 9)</t>
    </r>
  </si>
  <si>
    <r>
      <t>Doplnění EZS a úprava EPS</t>
    </r>
    <r>
      <rPr>
        <i/>
        <sz val="10"/>
        <rFont val="Times New Roman"/>
        <family val="1"/>
        <charset val="238"/>
      </rPr>
      <t xml:space="preserve"> (Galerie výtvarného umění v Ostravě, Ostrava, Jurečkova 9)</t>
    </r>
  </si>
  <si>
    <r>
      <t>Opravy, vymalování výstavních sálů, renovace parketových vlysů a výměna oken v malém sále</t>
    </r>
    <r>
      <rPr>
        <i/>
        <sz val="10"/>
        <rFont val="Times New Roman"/>
        <family val="1"/>
        <charset val="238"/>
      </rPr>
      <t xml:space="preserve"> (Galerie výtvarného umění v Ostravě, Ostrava, Jurečkova 9)</t>
    </r>
  </si>
  <si>
    <r>
      <t>Rekonstrukce elektroinstalace a instalace nového osvětlení</t>
    </r>
    <r>
      <rPr>
        <i/>
        <sz val="10"/>
        <rFont val="Times New Roman"/>
        <family val="1"/>
        <charset val="238"/>
      </rPr>
      <t xml:space="preserve"> (Galerie výtvarného umění v Ostravě, Ostrava, Jurečkova 9)</t>
    </r>
  </si>
  <si>
    <r>
      <t xml:space="preserve">Havárie telefonní ústředny </t>
    </r>
    <r>
      <rPr>
        <i/>
        <sz val="10"/>
        <rFont val="Times New Roman"/>
        <family val="1"/>
        <charset val="238"/>
      </rPr>
      <t>(Střední škola stavební a dřevozpracující, Ostrava)</t>
    </r>
  </si>
  <si>
    <r>
      <t>Pořízení potřebného vybavení vnitřních prostorů</t>
    </r>
    <r>
      <rPr>
        <i/>
        <sz val="10"/>
        <rFont val="Times New Roman"/>
        <family val="1"/>
        <charset val="238"/>
      </rPr>
      <t xml:space="preserve"> (Galerie výtvarného umění v Ostravě, Ostrava, Jurečkova 9)</t>
    </r>
  </si>
  <si>
    <r>
      <t>Pořízení automobilu</t>
    </r>
    <r>
      <rPr>
        <i/>
        <sz val="10"/>
        <rFont val="Times New Roman"/>
        <family val="1"/>
        <charset val="238"/>
      </rPr>
      <t xml:space="preserve"> (Galerie výtvarného umění v Ostravě, Ostrava, Jurečkova 9)</t>
    </r>
  </si>
  <si>
    <r>
      <t>Dokončení restaurování stropu a oprava podlah</t>
    </r>
    <r>
      <rPr>
        <i/>
        <sz val="10"/>
        <rFont val="Times New Roman"/>
        <family val="1"/>
        <charset val="238"/>
      </rPr>
      <t xml:space="preserve"> (Muzeum Novojičínska, Nový Jičín, 28. října 12)</t>
    </r>
  </si>
  <si>
    <r>
      <t>Rekonstrukce depozitářů v Žilině u Nového Jičína vč.projektové dokumentace</t>
    </r>
    <r>
      <rPr>
        <i/>
        <sz val="10"/>
        <rFont val="Times New Roman"/>
        <family val="1"/>
        <charset val="238"/>
      </rPr>
      <t xml:space="preserve"> (Muzeum Novojičínska, příspěvková organizace, Nový Jičín)</t>
    </r>
  </si>
  <si>
    <r>
      <t>Vybavení stálé expozice historie města Nového Jičína</t>
    </r>
    <r>
      <rPr>
        <i/>
        <sz val="10"/>
        <rFont val="Times New Roman"/>
        <family val="1"/>
        <charset val="238"/>
      </rPr>
      <t xml:space="preserve"> (Muzeum Novojičínska, Nový Jičín, 28. října 12)</t>
    </r>
  </si>
  <si>
    <r>
      <t>Rekonstrukce a opravy prostor a okolí památkově chráněných objektů</t>
    </r>
    <r>
      <rPr>
        <i/>
        <sz val="10"/>
        <rFont val="Times New Roman"/>
        <family val="1"/>
        <charset val="238"/>
      </rPr>
      <t xml:space="preserve"> (Muzeum Těšínska, Český Těšín, Hlavní třída 15)</t>
    </r>
  </si>
  <si>
    <r>
      <t>Pořízení výstavního fundusu a inventáře pro uchování sbírek</t>
    </r>
    <r>
      <rPr>
        <i/>
        <sz val="10"/>
        <rFont val="Times New Roman"/>
        <family val="1"/>
        <charset val="238"/>
      </rPr>
      <t xml:space="preserve"> (Muzeum Těšínska, Český Těšín, Hlavní třída 15)</t>
    </r>
  </si>
  <si>
    <r>
      <t>Vybudování WC  pro veřejnost a zpřístupnění objektu</t>
    </r>
    <r>
      <rPr>
        <i/>
        <sz val="10"/>
        <rFont val="Times New Roman"/>
        <family val="1"/>
        <charset val="238"/>
      </rPr>
      <t xml:space="preserve"> (Muzeum v Bruntále, Bruntál, Zámecké náměstí 7)</t>
    </r>
  </si>
  <si>
    <r>
      <t xml:space="preserve">Pořízení vybavení v rámci muzea </t>
    </r>
    <r>
      <rPr>
        <i/>
        <sz val="10"/>
        <rFont val="Times New Roman"/>
        <family val="1"/>
        <charset val="238"/>
      </rPr>
      <t>(Muzeum v Bruntále, Bruntál, Zámecké náměstí 7)</t>
    </r>
  </si>
  <si>
    <r>
      <t>Výměna oken a oprava fasády</t>
    </r>
    <r>
      <rPr>
        <i/>
        <sz val="10"/>
        <rFont val="Times New Roman"/>
        <family val="1"/>
        <charset val="238"/>
      </rPr>
      <t xml:space="preserve"> (Těšínské divadlo, Český Těšín, Ostravská 67)</t>
    </r>
  </si>
  <si>
    <r>
      <t>Oprava oplocení, chodeb a výměna brány a oplechování kopule a scény</t>
    </r>
    <r>
      <rPr>
        <i/>
        <sz val="10"/>
        <rFont val="Times New Roman"/>
        <family val="1"/>
        <charset val="238"/>
      </rPr>
      <t xml:space="preserve"> (Těšínské divadlo, Český Těšín, Ostravská 67)</t>
    </r>
  </si>
  <si>
    <r>
      <t>Pořízení movitých věcí, vnějšího osvětlení divadla včetně monitoringu a rekonstrukce velké galerie</t>
    </r>
    <r>
      <rPr>
        <i/>
        <sz val="10"/>
        <rFont val="Times New Roman"/>
        <family val="1"/>
        <charset val="238"/>
      </rPr>
      <t xml:space="preserve"> (Těšínské divadlo, Český Těšín, Ostravská 67)</t>
    </r>
  </si>
  <si>
    <r>
      <t>Pořízení mikroportů</t>
    </r>
    <r>
      <rPr>
        <i/>
        <sz val="10"/>
        <rFont val="Times New Roman"/>
        <family val="1"/>
        <charset val="238"/>
      </rPr>
      <t xml:space="preserve"> (Těšínské divadlo, příspěvková organizace,Český Těšín)</t>
    </r>
  </si>
  <si>
    <r>
      <t>Pořízení přístrojového vybavení pro gynekologicko-porodní a dětské oddělení</t>
    </r>
    <r>
      <rPr>
        <i/>
        <sz val="10"/>
        <rFont val="Times New Roman"/>
        <family val="1"/>
        <charset val="238"/>
      </rPr>
      <t xml:space="preserve"> (Nemocnice s poliklinikou Karviná - Ráj, Vydmuchov 399/5)</t>
    </r>
  </si>
  <si>
    <r>
      <t>RTG přístroje</t>
    </r>
    <r>
      <rPr>
        <i/>
        <sz val="10"/>
        <rFont val="Times New Roman"/>
        <family val="1"/>
        <charset val="238"/>
      </rPr>
      <t xml:space="preserve"> (Nemocnice Třinec, Kaštanová 268)</t>
    </r>
  </si>
  <si>
    <r>
      <t>Mamograf</t>
    </r>
    <r>
      <rPr>
        <i/>
        <sz val="10"/>
        <rFont val="Times New Roman"/>
        <family val="1"/>
        <charset val="238"/>
      </rPr>
      <t xml:space="preserve"> (Slezská nemocnice v Opavě, Olomoucká č. 86)</t>
    </r>
  </si>
  <si>
    <r>
      <t>Digitalizace skiagrafického provozu a pořízení Pacs systému</t>
    </r>
    <r>
      <rPr>
        <i/>
        <sz val="10"/>
        <rFont val="Times New Roman"/>
        <family val="1"/>
        <charset val="238"/>
      </rPr>
      <t xml:space="preserve"> (Sdružené zdravotnické zařízení Krnov, I. P. Pavlova 9)</t>
    </r>
  </si>
  <si>
    <r>
      <t>Operatérský robot</t>
    </r>
    <r>
      <rPr>
        <i/>
        <sz val="10"/>
        <rFont val="Times New Roman"/>
        <family val="1"/>
      </rPr>
      <t xml:space="preserve">    (Nemocnice s poliklinikou v Novém Jičíně, K nemocnici 76, Nový Jičín)</t>
    </r>
  </si>
  <si>
    <r>
      <t xml:space="preserve">Oprava chodníku na mostě ev.č.473-006 přes Ostravici ve Frýdku-Místku </t>
    </r>
    <r>
      <rPr>
        <i/>
        <sz val="10"/>
        <rFont val="Times New Roman"/>
        <family val="1"/>
        <charset val="238"/>
      </rPr>
      <t>(Správa silnic Moravskoslezského kraje, Úprkova 1, Ostrava Přívoz, příspěvková organizace)</t>
    </r>
  </si>
  <si>
    <r>
      <t>Stavební objekt SO 16-18-01.1 Žst.Bystřice nad Olší, přeložka silnice III/01144 - opěrná zeď</t>
    </r>
    <r>
      <rPr>
        <i/>
        <sz val="10"/>
        <rFont val="Times New Roman"/>
        <family val="1"/>
        <charset val="238"/>
      </rPr>
      <t xml:space="preserve"> (Správa železniční dopravní cesty, Praha 1, Dlážděná 1003/7)</t>
    </r>
  </si>
  <si>
    <r>
      <t>Rekonstrukce přístupových komunikací k Nemocnici Třinec</t>
    </r>
    <r>
      <rPr>
        <i/>
        <sz val="10"/>
        <rFont val="Times New Roman"/>
        <family val="1"/>
        <charset val="238"/>
      </rPr>
      <t xml:space="preserve"> (Nemocnice Třinec, Kaštanová 268)</t>
    </r>
  </si>
  <si>
    <r>
      <t xml:space="preserve">Zpracování projektové dokumentace - rekonstrukce dětského oddělení </t>
    </r>
    <r>
      <rPr>
        <i/>
        <sz val="10"/>
        <rFont val="Times New Roman"/>
        <family val="1"/>
        <charset val="238"/>
      </rPr>
      <t>(Sdružené zdravotnické zařízení Krnov, I. P. Pavlova 9)</t>
    </r>
  </si>
  <si>
    <r>
      <t xml:space="preserve">Pořízení systému PACS </t>
    </r>
    <r>
      <rPr>
        <i/>
        <sz val="10"/>
        <rFont val="Times New Roman"/>
        <family val="1"/>
        <charset val="238"/>
      </rPr>
      <t>(Nemocnice ve Frýdku-Místku, příspěvková organizace)</t>
    </r>
  </si>
  <si>
    <r>
      <t xml:space="preserve">Odstranění havarijního stavu podlahy školní kuchyně </t>
    </r>
    <r>
      <rPr>
        <i/>
        <sz val="10"/>
        <rFont val="Times New Roman"/>
        <family val="1"/>
        <charset val="238"/>
      </rPr>
      <t>(Střední škola teleinformatiky, Ostrava, příspěvková organizace)</t>
    </r>
  </si>
  <si>
    <r>
      <t xml:space="preserve">Nákup tiskárny Braillova slepeckého písma pro PC </t>
    </r>
    <r>
      <rPr>
        <i/>
        <sz val="10"/>
        <rFont val="Times New Roman"/>
        <family val="1"/>
        <charset val="238"/>
      </rPr>
      <t>(Moravskoslezská vědecká knihovna v Ostravě, Ostrava, Prokešovo nám. 9)</t>
    </r>
  </si>
  <si>
    <r>
      <t xml:space="preserve">Odstranění havarijního stavu oplocení areálu Gymnázia </t>
    </r>
    <r>
      <rPr>
        <i/>
        <sz val="10"/>
        <rFont val="Times New Roman"/>
        <family val="1"/>
        <charset val="238"/>
      </rPr>
      <t>(Gymnázium, Český Těšín)</t>
    </r>
  </si>
  <si>
    <r>
      <t xml:space="preserve">Stavební úpravy objektu budovy bývalé dětské rehabilitace ve Městě Albrechticích </t>
    </r>
    <r>
      <rPr>
        <i/>
        <sz val="10"/>
        <rFont val="Times New Roman"/>
        <family val="1"/>
        <charset val="238"/>
      </rPr>
      <t>(Sdružené zdravotnické zařízení Krnov)</t>
    </r>
  </si>
  <si>
    <r>
      <t xml:space="preserve">Dodávka počítačového tomografu </t>
    </r>
    <r>
      <rPr>
        <i/>
        <sz val="10"/>
        <rFont val="Times New Roman"/>
        <family val="1"/>
        <charset val="238"/>
      </rPr>
      <t>(Nemocnice Třinec, p.o.)</t>
    </r>
  </si>
  <si>
    <r>
      <t xml:space="preserve">Vybudování bezbariérového přístupu  na škole </t>
    </r>
    <r>
      <rPr>
        <i/>
        <sz val="10"/>
        <rFont val="Times New Roman"/>
        <family val="1"/>
        <charset val="238"/>
      </rPr>
      <t>(Gymnázium Ostrava-Hrabůvka)</t>
    </r>
  </si>
  <si>
    <r>
      <t xml:space="preserve">Odstranění hygienických závad na sociálních zařízeních </t>
    </r>
    <r>
      <rPr>
        <i/>
        <sz val="10"/>
        <rFont val="Times New Roman"/>
        <family val="1"/>
        <charset val="238"/>
      </rPr>
      <t>(SPŠ Ostrava Vítkovice)</t>
    </r>
  </si>
  <si>
    <r>
      <t xml:space="preserve">Nákupy budov, pozemků a rekonstrukce objektů v rámci transformace pobytových sociálních služeb </t>
    </r>
    <r>
      <rPr>
        <i/>
        <sz val="10"/>
        <rFont val="Times New Roman"/>
        <family val="1"/>
      </rPr>
      <t>(příspěvkové organizace MSK)</t>
    </r>
  </si>
  <si>
    <r>
      <t xml:space="preserve">Příprava staveb a vypořádání pozemků - státní dotace </t>
    </r>
    <r>
      <rPr>
        <i/>
        <sz val="10"/>
        <rFont val="Times New Roman"/>
        <family val="1"/>
        <charset val="238"/>
      </rPr>
      <t>(ÚZ 98861)</t>
    </r>
  </si>
  <si>
    <r>
      <t xml:space="preserve">Areál skládky posypových materiálů Sviadnov </t>
    </r>
    <r>
      <rPr>
        <i/>
        <sz val="10"/>
        <rFont val="Times New Roman"/>
        <family val="1"/>
        <charset val="238"/>
      </rPr>
      <t>(SSMSK Frýdek - Místek)</t>
    </r>
  </si>
  <si>
    <r>
      <t xml:space="preserve">Nákup budovy a pozemku pro SŠ průmyslovou, Krnov </t>
    </r>
    <r>
      <rPr>
        <i/>
        <sz val="10"/>
        <rFont val="Times New Roman"/>
        <family val="1"/>
        <charset val="238"/>
      </rPr>
      <t>(Střední škola průmyslová, Krnov, příspěvková organizace, Soukenická 21, Krnov)</t>
    </r>
  </si>
  <si>
    <r>
      <t xml:space="preserve">Instalace ochranných mříží </t>
    </r>
    <r>
      <rPr>
        <i/>
        <sz val="10"/>
        <rFont val="Times New Roman"/>
        <family val="1"/>
        <charset val="238"/>
      </rPr>
      <t>(Gymnázium, Ostrava-Zábřeh, Volgogradská 6a, příspěvková organizace, Ostrava - Zábřeh)</t>
    </r>
  </si>
  <si>
    <r>
      <t xml:space="preserve">Odstranění havarijního stavu kanalizace </t>
    </r>
    <r>
      <rPr>
        <i/>
        <sz val="10"/>
        <rFont val="Times New Roman"/>
        <family val="1"/>
        <charset val="238"/>
      </rPr>
      <t>(Obchodní akademie Opava)</t>
    </r>
  </si>
  <si>
    <r>
      <t xml:space="preserve">Nákup budovy pro Územní středisko záchranné služby MSK </t>
    </r>
    <r>
      <rPr>
        <i/>
        <sz val="10"/>
        <rFont val="Times New Roman"/>
        <family val="1"/>
        <charset val="238"/>
      </rPr>
      <t>(Územní středisko záchranné služby MSK)</t>
    </r>
  </si>
  <si>
    <r>
      <t xml:space="preserve">Okružní křižovatka Třanovice </t>
    </r>
    <r>
      <rPr>
        <i/>
        <sz val="10"/>
        <rFont val="Times New Roman"/>
        <family val="1"/>
        <charset val="238"/>
      </rPr>
      <t>(Správa silnic Moravskoslezského kraje,  příspěvková organizace, Ostrava)</t>
    </r>
  </si>
  <si>
    <r>
      <t xml:space="preserve">Hrad Sovinec – oprava střechy a rekonstrukce pavlačí jižního paláce </t>
    </r>
    <r>
      <rPr>
        <i/>
        <sz val="10"/>
        <rFont val="Times New Roman"/>
        <family val="1"/>
        <charset val="238"/>
      </rPr>
      <t>(Muzeum v Bruntále, příspěvková organizace)</t>
    </r>
  </si>
  <si>
    <r>
      <t xml:space="preserve">Výměna oken v přednáškovém sále Domu umění </t>
    </r>
    <r>
      <rPr>
        <i/>
        <sz val="10"/>
        <rFont val="Times New Roman"/>
        <family val="1"/>
        <charset val="238"/>
      </rPr>
      <t>(Galerie výtvarného umění v Ostravě, příspěvková organizace)</t>
    </r>
  </si>
  <si>
    <r>
      <t>Sklad hořlavin a chemikálií u depozitáře v Horní Suché</t>
    </r>
    <r>
      <rPr>
        <i/>
        <sz val="10"/>
        <rFont val="Times New Roman"/>
        <family val="1"/>
        <charset val="238"/>
      </rPr>
      <t xml:space="preserve"> (Muzeum Těšínska, příspěvková organizace)</t>
    </r>
  </si>
  <si>
    <r>
      <t>Muzejní vitríny a audiovizuální program expozice</t>
    </r>
    <r>
      <rPr>
        <i/>
        <sz val="10"/>
        <rFont val="Times New Roman"/>
        <family val="1"/>
        <charset val="238"/>
      </rPr>
      <t xml:space="preserve"> (Muzeum Novojičínska, příspěvková organizace)</t>
    </r>
  </si>
  <si>
    <r>
      <t>Rekonstrukce osvětlení – Nová galerie</t>
    </r>
    <r>
      <rPr>
        <i/>
        <sz val="10"/>
        <rFont val="Times New Roman"/>
        <family val="1"/>
        <charset val="238"/>
      </rPr>
      <t xml:space="preserve"> (Muzeum Novojičínska, příspěvková organizace)</t>
    </r>
  </si>
  <si>
    <r>
      <t xml:space="preserve">Úprava místností v Domě umění </t>
    </r>
    <r>
      <rPr>
        <i/>
        <sz val="10"/>
        <rFont val="Times New Roman"/>
        <family val="1"/>
        <charset val="238"/>
      </rPr>
      <t>(Galerie výtvarného umění v Ostravě, příspěvková organizace)</t>
    </r>
  </si>
  <si>
    <r>
      <t xml:space="preserve">Statické zabezpečení severní části Frýdeckého zámku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</si>
  <si>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Hrad Hukvaldy – stabilizace hradního paláce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</si>
  <si>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Hrad Hukvaldy – oprava parkánové zdi u hradního paláce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</si>
  <si>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Hrad Hukvaldy – zastřešení bašty mezi 3. a 4. hradní branou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</si>
  <si>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Hrad Hukvaldy – statické zajištění motty včetně úpravy ochozu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</si>
  <si>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Hrad Hukvaldy – stavební oprava kaple sv. Ondřeje </t>
    </r>
    <r>
      <rPr>
        <i/>
        <sz val="10"/>
        <rFont val="Times New Roman"/>
        <family val="1"/>
        <charset val="238"/>
      </rPr>
      <t>(Muzeum Beskyd Frýdek-Místek, příspěvková organizace)</t>
    </r>
  </si>
  <si>
    <r>
      <t xml:space="preserve">Restaurování v interiéru zámecké expozice </t>
    </r>
    <r>
      <rPr>
        <i/>
        <sz val="10"/>
        <rFont val="Times New Roman"/>
        <family val="1"/>
        <charset val="238"/>
      </rPr>
      <t>(Muzeum v Bruntále, příspěvková organizace)</t>
    </r>
  </si>
  <si>
    <r>
      <t xml:space="preserve">Vybudování oddělení pro klienty s demencí v budově č.p. 104 </t>
    </r>
    <r>
      <rPr>
        <i/>
        <sz val="10"/>
        <rFont val="Times New Roman"/>
        <family val="1"/>
        <charset val="238"/>
      </rPr>
      <t>(Domov Na zámku, příspěvková organizace, Kyjovice)</t>
    </r>
  </si>
  <si>
    <r>
      <t xml:space="preserve">Rekonstrukce střechy hospodářské budovy včetně přístřešku, Libhošť </t>
    </r>
    <r>
      <rPr>
        <i/>
        <sz val="10"/>
        <rFont val="Times New Roman"/>
        <family val="1"/>
        <charset val="238"/>
      </rPr>
      <t>(Centrum psychologické pomoci, příspěvková organizace, Karviná)</t>
    </r>
  </si>
  <si>
    <r>
      <t>Rekonstrukce podkroví, výměna garážových vrat a vstupních dveří, Libhošť</t>
    </r>
    <r>
      <rPr>
        <i/>
        <sz val="10"/>
        <rFont val="Times New Roman"/>
        <family val="1"/>
        <charset val="238"/>
      </rPr>
      <t xml:space="preserve"> (Centrum psychologické pomoci, příspěvková organizace, Karviná)</t>
    </r>
  </si>
  <si>
    <r>
      <t xml:space="preserve">Rekonstrukce střechy včetně zateplení, Hlučín </t>
    </r>
    <r>
      <rPr>
        <i/>
        <sz val="10"/>
        <rFont val="Times New Roman"/>
        <family val="1"/>
        <charset val="238"/>
      </rPr>
      <t>(Centrum psychologické pomoci, příspěvková organizace, Karviná)</t>
    </r>
  </si>
  <si>
    <r>
      <t xml:space="preserve">Přístavba a modernizace koncertního sálu </t>
    </r>
    <r>
      <rPr>
        <i/>
        <sz val="10"/>
        <rFont val="Times New Roman"/>
        <family val="1"/>
        <charset val="238"/>
      </rPr>
      <t>(Janáčkova konzervatoř a Gymnázium v Ostravě, příspěvková organizace)</t>
    </r>
  </si>
  <si>
    <r>
      <t xml:space="preserve">Rekonstrukce budovy Vyšší odborné školy a Obchodní akademie, Na Jízdárně čp.2824 v Ostravě  </t>
    </r>
    <r>
      <rPr>
        <i/>
        <sz val="10"/>
        <rFont val="Times New Roman"/>
        <family val="1"/>
        <charset val="238"/>
      </rPr>
      <t>(Obchodní akademie a Vyšší odborná škola sociální, Ostrava – Mariánské Hory, příspěvková organizace, Ostrava - Mariánské Hory)</t>
    </r>
  </si>
  <si>
    <r>
      <t xml:space="preserve">Komplexní rekonstrukce staré budovy interny </t>
    </r>
    <r>
      <rPr>
        <i/>
        <sz val="10"/>
        <rFont val="Times New Roman"/>
        <family val="1"/>
        <charset val="238"/>
      </rPr>
      <t>(Nemocnice s poliklinikou v Novém Jičíně, příspěvková organizace, Nový Jičín)</t>
    </r>
  </si>
  <si>
    <r>
      <t>Rekonstrukce dětského oddělení s vybudováním rehabilitačního centra pro děti se specifickými problémy</t>
    </r>
    <r>
      <rPr>
        <i/>
        <sz val="10"/>
        <rFont val="Times New Roman"/>
        <family val="1"/>
        <charset val="238"/>
      </rPr>
      <t xml:space="preserve"> (Sdružené zdravotnické zařízení Krnov, příspěvková organizace, Krnov)</t>
    </r>
  </si>
  <si>
    <r>
      <t xml:space="preserve">Rekonstrukce mostu ev. č. 464-014 přes trať  ČD ve Studénce  </t>
    </r>
    <r>
      <rPr>
        <i/>
        <sz val="10"/>
        <color indexed="10"/>
        <rFont val="Times New Roman"/>
        <family val="1"/>
        <charset val="238"/>
      </rPr>
      <t/>
    </r>
  </si>
  <si>
    <r>
      <t xml:space="preserve">Nákup RTG zařízení pro ordinaci LSPP  </t>
    </r>
    <r>
      <rPr>
        <i/>
        <sz val="10"/>
        <rFont val="Times New Roman"/>
        <family val="1"/>
        <charset val="238"/>
      </rPr>
      <t>(Nemocnice s poliklinikou v Novém Jičíně, příspěvková organizace)</t>
    </r>
  </si>
  <si>
    <r>
      <t>Nákup nemovitostí pro Dětské centrum Čtyřlístek</t>
    </r>
    <r>
      <rPr>
        <i/>
        <sz val="10"/>
        <rFont val="Times New Roman"/>
        <family val="1"/>
        <charset val="238"/>
      </rPr>
      <t xml:space="preserve"> (Dětské centrum Čtyřlístek, příspěvková organizace, Opava)</t>
    </r>
  </si>
  <si>
    <r>
      <t xml:space="preserve">Zpracování projektové dokumentace - Severní křídlo pavilonu "L"-stavební úpravy 1.PP a 1.NP </t>
    </r>
    <r>
      <rPr>
        <i/>
        <sz val="10"/>
        <rFont val="Times New Roman"/>
        <family val="1"/>
        <charset val="238"/>
      </rPr>
      <t>(Slezská nemocnice v Opavě, příspěvková organizace, Opava)</t>
    </r>
  </si>
  <si>
    <r>
      <t xml:space="preserve">Nákup stomatologické soupravy pro LSPP </t>
    </r>
    <r>
      <rPr>
        <i/>
        <sz val="10"/>
        <rFont val="Times New Roman"/>
        <family val="1"/>
        <charset val="238"/>
      </rPr>
      <t>(Nemocnice ve Frýdku-Místku, příspěvková organizace)</t>
    </r>
  </si>
  <si>
    <r>
      <t xml:space="preserve">Rekonstrukce podlahy v tělocvičně    </t>
    </r>
    <r>
      <rPr>
        <i/>
        <sz val="10"/>
        <rFont val="Times New Roman"/>
        <family val="1"/>
        <charset val="238"/>
      </rPr>
      <t>(Základní škola pro sluchově postižené a Mateřská škola pro sluchově postižené, Ostrava - Poruba)</t>
    </r>
  </si>
  <si>
    <r>
      <t xml:space="preserve">Pořízení nemocničního a laboratorního informačního systému </t>
    </r>
    <r>
      <rPr>
        <i/>
        <sz val="10"/>
        <rFont val="Times New Roman"/>
        <family val="1"/>
        <charset val="238"/>
      </rPr>
      <t>(Nemocnice s poliklinikou Havířov)</t>
    </r>
  </si>
  <si>
    <r>
      <t xml:space="preserve">Rekonstrukce sociálních zařízení v domově mládeže </t>
    </r>
    <r>
      <rPr>
        <i/>
        <sz val="10"/>
        <rFont val="Times New Roman"/>
        <family val="1"/>
        <charset val="238"/>
      </rPr>
      <t>(Střední škola elektrotechnická, Frenštát pod Radhoštěm, příspěvková organizace)</t>
    </r>
  </si>
  <si>
    <r>
      <t xml:space="preserve">Karlova Studánka - průtah silnice č. II/445 a most ev.č. 445-025 </t>
    </r>
    <r>
      <rPr>
        <i/>
        <sz val="10"/>
        <rFont val="Times New Roman"/>
        <family val="1"/>
        <charset val="238"/>
      </rPr>
      <t xml:space="preserve"> (Správa silnic Moravskoslezského kraje,  příspěvková organizace, Ostrava  - Přívoz)</t>
    </r>
  </si>
  <si>
    <r>
      <t xml:space="preserve">Oprava střechy, krovu, stropu nad 2. nadzemním podlažím a balkónu nad vstupem  </t>
    </r>
    <r>
      <rPr>
        <i/>
        <sz val="10"/>
        <rFont val="Times New Roman"/>
        <family val="1"/>
        <charset val="238"/>
      </rPr>
      <t xml:space="preserve">(Naděje, příspěvková organizace, Jindřichov ve Slezsku) </t>
    </r>
  </si>
  <si>
    <r>
      <t xml:space="preserve">Hrad Sovinec - pavlače na západní straně pátého nádvoří </t>
    </r>
    <r>
      <rPr>
        <i/>
        <sz val="10"/>
        <rFont val="Times New Roman"/>
        <family val="1"/>
        <charset val="238"/>
      </rPr>
      <t xml:space="preserve"> (Muzeum v Bruntále, příspěvková organizace, Bruntál)</t>
    </r>
  </si>
  <si>
    <r>
      <t xml:space="preserve">Plošná injektáž stěn suterénu v objektu Muzeum Těšínska v Petřvaldě  </t>
    </r>
    <r>
      <rPr>
        <i/>
        <sz val="10"/>
        <rFont val="Times New Roman"/>
        <family val="1"/>
        <charset val="238"/>
      </rPr>
      <t xml:space="preserve"> (Muzeum Těšínska, příspěvková organizace, Český Těšín)</t>
    </r>
  </si>
  <si>
    <r>
      <t xml:space="preserve">Druhá scéna Těšínského divadla - projektová dokumentace pro stavební povolení  </t>
    </r>
    <r>
      <rPr>
        <i/>
        <sz val="10"/>
        <rFont val="Times New Roman"/>
        <family val="1"/>
        <charset val="238"/>
      </rPr>
      <t>(Těšínské divadlo, příspěvková organizace, Český Těšín)</t>
    </r>
  </si>
  <si>
    <r>
      <t xml:space="preserve">Oprava fasády a klempířských prvků </t>
    </r>
    <r>
      <rPr>
        <i/>
        <sz val="10"/>
        <rFont val="Times New Roman"/>
        <family val="1"/>
        <charset val="238"/>
      </rPr>
      <t xml:space="preserve"> (Základní umělecká škola, Město Abrechtice)</t>
    </r>
  </si>
  <si>
    <r>
      <t xml:space="preserve">Výměna páteřního rozvodu vody v pavilonu D  </t>
    </r>
    <r>
      <rPr>
        <i/>
        <sz val="10"/>
        <rFont val="Times New Roman"/>
        <family val="1"/>
        <charset val="238"/>
      </rPr>
      <t>(Obchodní akademie a Vyšší odborná škola sociální, Ostrava-Mariánské Hory)</t>
    </r>
  </si>
  <si>
    <r>
      <t xml:space="preserve">Rekonstrukce střechy školní jídelny  </t>
    </r>
    <r>
      <rPr>
        <i/>
        <sz val="10"/>
        <rFont val="Times New Roman"/>
        <family val="1"/>
        <charset val="238"/>
      </rPr>
      <t>(Základní škola, Ostrava-Poruba, Čkalovova ul.)</t>
    </r>
  </si>
  <si>
    <r>
      <t xml:space="preserve">Oprava střechy  </t>
    </r>
    <r>
      <rPr>
        <i/>
        <sz val="10"/>
        <rFont val="Times New Roman"/>
        <family val="1"/>
        <charset val="238"/>
      </rPr>
      <t>(Střední škola automobilní, mechanizace a podnikání, Krnov)</t>
    </r>
  </si>
  <si>
    <r>
      <t xml:space="preserve">Oprava střechy, komínů a klempířských prvků na budově školy a domova mládeže  </t>
    </r>
    <r>
      <rPr>
        <i/>
        <sz val="10"/>
        <rFont val="Times New Roman"/>
        <family val="1"/>
        <charset val="238"/>
      </rPr>
      <t>(Střední škola, Rýmařov)</t>
    </r>
  </si>
  <si>
    <r>
      <t xml:space="preserve">Výměna parovodní přípojky krytého bazénu  </t>
    </r>
    <r>
      <rPr>
        <i/>
        <sz val="10"/>
        <rFont val="Times New Roman"/>
        <family val="1"/>
        <charset val="238"/>
      </rPr>
      <t>(Střední škola řemesel a služeb, Havířov-Šumbark)</t>
    </r>
  </si>
  <si>
    <r>
      <t xml:space="preserve">Oprava střechy včetně komínů  </t>
    </r>
    <r>
      <rPr>
        <i/>
        <sz val="10"/>
        <rFont val="Times New Roman"/>
        <family val="1"/>
        <charset val="238"/>
      </rPr>
      <t>(Základní umělecká škola Bohuslava Martinů, Havířov - Město)</t>
    </r>
  </si>
  <si>
    <r>
      <t xml:space="preserve">Přestavba objektu prádelny na rodinný dům  </t>
    </r>
    <r>
      <rPr>
        <i/>
        <sz val="10"/>
        <rFont val="Times New Roman"/>
        <family val="1"/>
        <charset val="238"/>
      </rPr>
      <t>(Dětský domov a Školní jídelna, Lichnov 253, příspěvková organizace, Lichnov)</t>
    </r>
  </si>
  <si>
    <r>
      <t xml:space="preserve">Výměna oken  </t>
    </r>
    <r>
      <rPr>
        <i/>
        <sz val="10"/>
        <rFont val="Times New Roman"/>
        <family val="1"/>
        <charset val="238"/>
      </rPr>
      <t>(Střední škola zemědělství a služeb, Město Albrechtice)</t>
    </r>
  </si>
  <si>
    <r>
      <t xml:space="preserve">Kanalizační přípojka  </t>
    </r>
    <r>
      <rPr>
        <i/>
        <sz val="10"/>
        <rFont val="Times New Roman"/>
        <family val="1"/>
        <charset val="238"/>
      </rPr>
      <t>(Základní umělecká škola Eduarda Marhuly, Ostrava - Mariánské Hory)</t>
    </r>
  </si>
  <si>
    <r>
      <t xml:space="preserve">Rekonstrukce elektroinstalace II. etapa   </t>
    </r>
    <r>
      <rPr>
        <i/>
        <sz val="10"/>
        <rFont val="Times New Roman"/>
        <family val="1"/>
        <charset val="238"/>
      </rPr>
      <t>(Základní škola, Karasova 6, Ostrava - Mariánské Hory, příspěvková organizace)</t>
    </r>
  </si>
  <si>
    <r>
      <t xml:space="preserve">Rekonstrukce elektroinstalace III. etapa  </t>
    </r>
    <r>
      <rPr>
        <i/>
        <sz val="10"/>
        <rFont val="Times New Roman"/>
        <family val="1"/>
        <charset val="238"/>
      </rPr>
      <t>(Sportovní gymnázium Dany a Emila Zátopkových, Ostrava, příspěvková organizace, Ostrava-Zábřeh)</t>
    </r>
  </si>
  <si>
    <r>
      <t xml:space="preserve">Rekonstrukce střechy budov A a B  </t>
    </r>
    <r>
      <rPr>
        <i/>
        <sz val="10"/>
        <rFont val="Times New Roman"/>
        <family val="1"/>
        <charset val="238"/>
      </rPr>
      <t>(Matiční gymnázium, Ostrava, příspěvková organizace, Ostrava)</t>
    </r>
  </si>
  <si>
    <r>
      <t xml:space="preserve">Rekonstrukce hydroizolace podlahy školní kuchyně  </t>
    </r>
    <r>
      <rPr>
        <i/>
        <sz val="10"/>
        <rFont val="Times New Roman"/>
        <family val="1"/>
        <charset val="238"/>
      </rPr>
      <t>(Matiční gymnázium, Ostrava, příspěvková organizace, Ostrava)</t>
    </r>
  </si>
  <si>
    <r>
      <t xml:space="preserve">Dokončení výměny oken  </t>
    </r>
    <r>
      <rPr>
        <i/>
        <sz val="10"/>
        <rFont val="Times New Roman"/>
        <family val="1"/>
        <charset val="238"/>
      </rPr>
      <t>(Gymnázium, Třinec, příspěvková organizace, Třinec)</t>
    </r>
  </si>
  <si>
    <r>
      <t xml:space="preserve">Rekonstrukce elektroinstalace </t>
    </r>
    <r>
      <rPr>
        <i/>
        <sz val="10"/>
        <rFont val="Times New Roman"/>
        <family val="1"/>
        <charset val="238"/>
      </rPr>
      <t xml:space="preserve"> (Základní umělecká škola, Ostrava - Zábřeh, Sologubova 9/A, příspěvková organizace, Ostrava - Zábřeh)</t>
    </r>
  </si>
  <si>
    <r>
      <t xml:space="preserve">Havarijní oprava střechy Střední umělecké školy Matiční    </t>
    </r>
    <r>
      <rPr>
        <i/>
        <sz val="10"/>
        <rFont val="Times New Roman"/>
        <family val="1"/>
        <charset val="238"/>
      </rPr>
      <t>(Střední umělecká škola, Ostrava, příspěvková organizace, Ostrava)</t>
    </r>
  </si>
  <si>
    <r>
      <t xml:space="preserve">Výměna oken z jižní strany  </t>
    </r>
    <r>
      <rPr>
        <i/>
        <sz val="10"/>
        <rFont val="Times New Roman"/>
        <family val="1"/>
        <charset val="238"/>
      </rPr>
      <t>(Gymnázium, Vítkov, Komenského 145, příspěvková organizace, Vítkov)</t>
    </r>
  </si>
  <si>
    <r>
      <t xml:space="preserve">Rekonstrukce sociálního zařízení </t>
    </r>
    <r>
      <rPr>
        <i/>
        <sz val="10"/>
        <rFont val="Times New Roman"/>
        <family val="1"/>
        <charset val="238"/>
      </rPr>
      <t xml:space="preserve"> (Gymnázium Josefa Kainara, Hlučín,  příspěvková organizace, Hlučín)</t>
    </r>
  </si>
  <si>
    <r>
      <t xml:space="preserve">Rekonstrukce systému regulace a měření ústředního vytápění </t>
    </r>
    <r>
      <rPr>
        <i/>
        <sz val="10"/>
        <rFont val="Times New Roman"/>
        <family val="1"/>
        <charset val="238"/>
      </rPr>
      <t xml:space="preserve"> (Střední škola hotelnictví a gastronomie, Frenštát pod Radhoštěm, příspěvková organizace, Frenštát pod Radhoštěm)</t>
    </r>
  </si>
  <si>
    <r>
      <t xml:space="preserve">Rekonstrukce sociálních zařízení  </t>
    </r>
    <r>
      <rPr>
        <i/>
        <sz val="10"/>
        <rFont val="Times New Roman"/>
        <family val="1"/>
        <charset val="238"/>
      </rPr>
      <t>(Gymnázium, Třinec, příspěvková organizace, Třinec)</t>
    </r>
  </si>
  <si>
    <r>
      <t xml:space="preserve">Rekonstrukce elektroinstalace I. etapa  </t>
    </r>
    <r>
      <rPr>
        <i/>
        <sz val="10"/>
        <rFont val="Times New Roman"/>
        <family val="1"/>
        <charset val="238"/>
      </rPr>
      <t>(Gymnázium, Ostrava-Hrabůvka, příspěvková organizace, Ostrava-Hrabůvka)</t>
    </r>
  </si>
  <si>
    <r>
      <t xml:space="preserve">Rekonstrukce elektroinstalace v kuchyni školy  </t>
    </r>
    <r>
      <rPr>
        <i/>
        <sz val="10"/>
        <rFont val="Times New Roman"/>
        <family val="1"/>
        <charset val="238"/>
      </rPr>
      <t>(Střední  škola teleinformatiky, Ostrava, příspěvková organizace, Ostrava - Poruba)</t>
    </r>
  </si>
  <si>
    <r>
      <t xml:space="preserve">Rekonstrukce sociálního zařízení  </t>
    </r>
    <r>
      <rPr>
        <i/>
        <sz val="10"/>
        <rFont val="Times New Roman"/>
        <family val="1"/>
        <charset val="238"/>
      </rPr>
      <t>(Střední škola průmyslová a umělecká, Opava, příspěvková organizace, Opava)</t>
    </r>
  </si>
  <si>
    <r>
      <t xml:space="preserve">Zateplení stropu půdních prostor objektů gymnázia včetně stropu tělocvičny </t>
    </r>
    <r>
      <rPr>
        <i/>
        <sz val="10"/>
        <rFont val="Times New Roman"/>
        <family val="1"/>
        <charset val="238"/>
      </rPr>
      <t xml:space="preserve"> (Gymnázium Františka Živného, Bohumín, Jana Palacha 794, příspěvková organizace, Bohumín)</t>
    </r>
  </si>
  <si>
    <r>
      <t xml:space="preserve">Generální rekonstrukce podlahy v tělocvičně  </t>
    </r>
    <r>
      <rPr>
        <i/>
        <sz val="10"/>
        <rFont val="Times New Roman"/>
        <family val="1"/>
        <charset val="238"/>
      </rPr>
      <t>(Gymnázium, Rýmařov, příspěvková organizace, Rýmařov)</t>
    </r>
  </si>
  <si>
    <r>
      <t xml:space="preserve">Výměna technologie kuchyně </t>
    </r>
    <r>
      <rPr>
        <i/>
        <sz val="10"/>
        <rFont val="Times New Roman"/>
        <family val="1"/>
        <charset val="238"/>
      </rPr>
      <t>(Střední škola technických oborů, Havířov-Šumbark, Lidická 1a/600,  příspěvková organizace, Havířov-Šumbark)</t>
    </r>
  </si>
  <si>
    <r>
      <t xml:space="preserve">Rekonstrukce sociálních zařízení včetně rozvodů a vnitřní kanalizace  </t>
    </r>
    <r>
      <rPr>
        <i/>
        <sz val="10"/>
        <rFont val="Times New Roman"/>
        <family val="1"/>
        <charset val="238"/>
      </rPr>
      <t>(Obchodní akademie, Český Těšín, Sokola Tůmy 12, příspěvková organizace, Český Těšín)</t>
    </r>
  </si>
  <si>
    <r>
      <t xml:space="preserve">Bezbariérovost školy </t>
    </r>
    <r>
      <rPr>
        <i/>
        <sz val="10"/>
        <rFont val="Times New Roman"/>
        <family val="1"/>
        <charset val="238"/>
      </rPr>
      <t xml:space="preserve"> (Základní škola, Karviná-Fryštát, Vydmuchov 1835, příspěvková organizace Karviná-Fryštát)</t>
    </r>
  </si>
  <si>
    <r>
      <t xml:space="preserve">Rekonstrukce podlahy ve sportovní hale </t>
    </r>
    <r>
      <rPr>
        <i/>
        <sz val="10"/>
        <rFont val="Times New Roman"/>
        <family val="1"/>
        <charset val="238"/>
      </rPr>
      <t xml:space="preserve"> (Střední průmyslová škola, Frýdek-Místek, příspěvková organizace, Frýdek-Místek)</t>
    </r>
  </si>
  <si>
    <r>
      <t xml:space="preserve">Stavební úpravy pavilonu D na výdejnu a jídelnu  </t>
    </r>
    <r>
      <rPr>
        <i/>
        <sz val="10"/>
        <rFont val="Times New Roman"/>
        <family val="1"/>
        <charset val="238"/>
      </rPr>
      <t>(Střední průmyslová škola stavební, Havířov, příspěvková organizace, Havířov - Podlesí)</t>
    </r>
  </si>
  <si>
    <r>
      <t xml:space="preserve">Gymnázium, Ostrava-Zábřeh - generální oprava sociálních zařízení pro žáky  </t>
    </r>
    <r>
      <rPr>
        <i/>
        <sz val="10"/>
        <rFont val="Times New Roman"/>
        <family val="1"/>
        <charset val="238"/>
      </rPr>
      <t>(Gymnázium, Ostrava-Zábřeh, Volgogradská 6a, příspěvková organizace, Ostrava-Zábřeh)</t>
    </r>
  </si>
  <si>
    <r>
      <t xml:space="preserve">Střední průmyslová škola elektrotechniky a informatiky, Ostrava - rekonstrukce sportovní haly druhé části - II. etapa  </t>
    </r>
    <r>
      <rPr>
        <i/>
        <sz val="10"/>
        <rFont val="Times New Roman"/>
        <family val="1"/>
        <charset val="238"/>
      </rPr>
      <t>(Střední průmyslová škola elektrotechniky a informatiky, Ostrava, příspěvková organizace, Ostrava - Moravská Ostrava)</t>
    </r>
  </si>
  <si>
    <r>
      <t xml:space="preserve">Výměna teplovodního potrubí  </t>
    </r>
    <r>
      <rPr>
        <i/>
        <sz val="10"/>
        <rFont val="Times New Roman"/>
        <family val="1"/>
        <charset val="238"/>
      </rPr>
      <t>(Nemocnice s poliklinikou v Novém Jičíně, příspěvková organizace, Nový Jičín)</t>
    </r>
  </si>
  <si>
    <r>
      <t xml:space="preserve">DIOP - Dlouhodobá intenzivní ošetřovatelská péče  </t>
    </r>
    <r>
      <rPr>
        <i/>
        <sz val="10"/>
        <rFont val="Times New Roman"/>
        <family val="1"/>
        <charset val="238"/>
      </rPr>
      <t>(Sdružené zdravotnické zařízení Krnov, příspěvková organizace, Krnov)</t>
    </r>
  </si>
  <si>
    <r>
      <t xml:space="preserve">Vybavení pokojů ve správní budově  </t>
    </r>
    <r>
      <rPr>
        <i/>
        <sz val="10"/>
        <rFont val="Times New Roman"/>
        <family val="1"/>
        <charset val="238"/>
      </rPr>
      <t>(Odborný léčebný ústav Metylovice - Moravskoslezské sanatorium, příspěvková organizace, Metylovice)</t>
    </r>
  </si>
  <si>
    <r>
      <t xml:space="preserve">Rekonstrukce pavilonu psychiatrie   </t>
    </r>
    <r>
      <rPr>
        <i/>
        <sz val="10"/>
        <rFont val="Times New Roman"/>
        <family val="1"/>
        <charset val="238"/>
      </rPr>
      <t>(Nemocnice Třinec, příspěvková organizace, Třinec)</t>
    </r>
  </si>
  <si>
    <r>
      <t xml:space="preserve">Slezská nemocnice v Opavě - Rekonstrukce pavilonu H - hemodialýza </t>
    </r>
    <r>
      <rPr>
        <i/>
        <sz val="10"/>
        <rFont val="Times New Roman"/>
        <family val="1"/>
        <charset val="238"/>
      </rPr>
      <t>(Slezská nemocnice v Opavě, příspěvková organizace, Opava)</t>
    </r>
  </si>
  <si>
    <r>
      <t xml:space="preserve">Slezská nemocnice v Opavě - Rekonstrukce 1. podzemního podlaží a 1. nadzemního podlaží pavilonu L </t>
    </r>
    <r>
      <rPr>
        <i/>
        <sz val="10"/>
        <rFont val="Times New Roman"/>
        <family val="1"/>
        <charset val="238"/>
      </rPr>
      <t>(Slezská nemocnice v Opavě, příspěvková organizace, Opava)</t>
    </r>
  </si>
  <si>
    <r>
      <t xml:space="preserve">Centrální příjem   </t>
    </r>
    <r>
      <rPr>
        <i/>
        <sz val="10"/>
        <rFont val="Times New Roman"/>
        <family val="1"/>
        <charset val="238"/>
      </rPr>
      <t>(Nemocnice s poliklinikou Karviná-Ráj, příspěvková organizace, Karviná - Ráj)</t>
    </r>
  </si>
  <si>
    <r>
      <t xml:space="preserve">Rekonstrukce vnitřních prostor pro potřeby oddělení dlouhodobé intenzivní péče (DIP) a oddělení dlouhodobé intenzivní ošetřovatelské péče (DIOP) </t>
    </r>
    <r>
      <rPr>
        <i/>
        <sz val="10"/>
        <rFont val="Times New Roman"/>
        <family val="1"/>
        <charset val="238"/>
      </rPr>
      <t xml:space="preserve"> (Nemocnice s poliklinikou Karviná-Ráj, příspěvková organizace, Karviná - Ráj)</t>
    </r>
  </si>
  <si>
    <r>
      <t>Rekonstrukce garáží v Havířově</t>
    </r>
    <r>
      <rPr>
        <i/>
        <sz val="10"/>
        <rFont val="Times New Roman"/>
        <family val="1"/>
        <charset val="238"/>
      </rPr>
      <t xml:space="preserve">  (Územní středisko záchranné služby Moravskoslezského kraje, příspěvková organizace, Ostrava)</t>
    </r>
  </si>
  <si>
    <r>
      <t xml:space="preserve">Obslužná komunikace k dialýze včetně parkovacích stání pro sanitní vozidla, pacienty a postižené  </t>
    </r>
    <r>
      <rPr>
        <i/>
        <sz val="10"/>
        <rFont val="Times New Roman"/>
        <family val="1"/>
        <charset val="238"/>
      </rPr>
      <t>(Nemocnice s poliklinikou Havířov, příspěvková organizace, Havířov)</t>
    </r>
  </si>
  <si>
    <r>
      <t xml:space="preserve">Rekonstrukce panelů v podlaze suterénu  </t>
    </r>
    <r>
      <rPr>
        <i/>
        <sz val="10"/>
        <rFont val="Times New Roman"/>
        <family val="1"/>
        <charset val="238"/>
      </rPr>
      <t>(Nemocnice s poliklinikou Havířov, příspěvková organizace, Havířov)</t>
    </r>
  </si>
  <si>
    <r>
      <t xml:space="preserve">Rekonstrukce stávajícího heliportu  </t>
    </r>
    <r>
      <rPr>
        <i/>
        <sz val="10"/>
        <rFont val="Times New Roman"/>
        <family val="1"/>
        <charset val="238"/>
      </rPr>
      <t xml:space="preserve"> (Nemocnice s poliklinikou Havířov, příspěvková organizace, Havířov)</t>
    </r>
  </si>
  <si>
    <r>
      <t xml:space="preserve">Rekonstrukce parní objektové stanice </t>
    </r>
    <r>
      <rPr>
        <i/>
        <sz val="10"/>
        <rFont val="Times New Roman"/>
        <family val="1"/>
        <charset val="238"/>
      </rPr>
      <t>(Nemocnice s poliklinikou Havířov, příspěvková organizace, Havířov)</t>
    </r>
  </si>
  <si>
    <r>
      <t xml:space="preserve">Projektová dokumentace na rekonstrukci infekčního pavilonu  </t>
    </r>
    <r>
      <rPr>
        <i/>
        <sz val="10"/>
        <rFont val="Times New Roman"/>
        <family val="1"/>
        <charset val="238"/>
      </rPr>
      <t>(Nemocnice s poliklinikou Havířov, příspěvková organizace, Havířov)</t>
    </r>
  </si>
  <si>
    <r>
      <t xml:space="preserve">Retrofit (výměna) jističů ARV v hlavní rozvodně   </t>
    </r>
    <r>
      <rPr>
        <i/>
        <sz val="10"/>
        <rFont val="Times New Roman"/>
        <family val="1"/>
        <charset val="238"/>
      </rPr>
      <t>(Sdružené zdravotnické zařízení Krnov, příspěvková organizace, Krnov)</t>
    </r>
  </si>
  <si>
    <r>
      <t xml:space="preserve">Nákup 2 ks ultrazvukových přístrojů </t>
    </r>
    <r>
      <rPr>
        <i/>
        <sz val="10"/>
        <rFont val="Times New Roman"/>
        <family val="1"/>
        <charset val="238"/>
      </rPr>
      <t>(Sdružené zdravotnické zařízení Krnov, příspěvková organizace, Krnov)</t>
    </r>
  </si>
  <si>
    <r>
      <t xml:space="preserve">Odstranění havarijního stavu kanalizace </t>
    </r>
    <r>
      <rPr>
        <i/>
        <sz val="10"/>
        <rFont val="Times New Roman"/>
        <family val="1"/>
        <charset val="238"/>
      </rPr>
      <t>(Střední umělecká škola, Ostrava, příspěvková organizace, Ostrava)</t>
    </r>
  </si>
  <si>
    <r>
      <t>Digitalizace Nemocnice Třinec, p. o.</t>
    </r>
    <r>
      <rPr>
        <i/>
        <sz val="10"/>
        <rFont val="Times New Roman"/>
        <family val="1"/>
        <charset val="238"/>
      </rPr>
      <t xml:space="preserve"> (Nemocnice Třinec, příspěvková organizace, Třinec)</t>
    </r>
  </si>
  <si>
    <r>
      <t xml:space="preserve">Vybavení dialyzačního střediska  </t>
    </r>
    <r>
      <rPr>
        <i/>
        <sz val="10"/>
        <rFont val="Times New Roman"/>
        <family val="1"/>
        <charset val="238"/>
      </rPr>
      <t>(Nemocnice s poliklinikou Havířov, příspěvková organizace, Havířov)</t>
    </r>
  </si>
  <si>
    <r>
      <t xml:space="preserve">Výměna hlavního serveru nemocnice  </t>
    </r>
    <r>
      <rPr>
        <i/>
        <sz val="10"/>
        <rFont val="Times New Roman"/>
        <family val="1"/>
        <charset val="238"/>
      </rPr>
      <t xml:space="preserve"> (Sdružené zdravotnické zařízení Krnov, příspěvková organizace, Krnov)</t>
    </r>
  </si>
  <si>
    <r>
      <t xml:space="preserve">Odstranění havarijního stavu kanalizace splaškových a srážkových vod  </t>
    </r>
    <r>
      <rPr>
        <i/>
        <sz val="10"/>
        <rFont val="Times New Roman"/>
        <family val="1"/>
        <charset val="238"/>
      </rPr>
      <t>(Základní škola, Ostrava-Přívoz, Ibsenova 36, příspěvková organizace, Ostrava - Mariánské Hory)</t>
    </r>
  </si>
  <si>
    <r>
      <t xml:space="preserve">Úsporná energetická opatření Gymnázia v Ostravě Hrabůvce - úprava ústředního vytápění </t>
    </r>
    <r>
      <rPr>
        <i/>
        <sz val="10"/>
        <rFont val="Times New Roman"/>
        <family val="1"/>
        <charset val="238"/>
      </rPr>
      <t xml:space="preserve">(Gymnázium, Ostrava-Hrabůvka, příspěvková organizace, Ostrava - Hrabůvka) </t>
    </r>
  </si>
  <si>
    <r>
      <t>Rekonstrukce objektů na chráněné bydlení</t>
    </r>
    <r>
      <rPr>
        <i/>
        <sz val="10"/>
        <rFont val="Times New Roman"/>
        <family val="1"/>
        <charset val="238"/>
      </rPr>
      <t xml:space="preserve"> (Zámek Nová Horka, příspěvková organizace, Studénka)</t>
    </r>
  </si>
  <si>
    <r>
      <t>Rozšíření oddělení novorozenců Dětského centra Čtyřlístek, příspěvková organizace</t>
    </r>
    <r>
      <rPr>
        <i/>
        <sz val="10"/>
        <rFont val="Times New Roman"/>
        <family val="1"/>
        <charset val="238"/>
      </rPr>
      <t xml:space="preserve"> (Dětské centrum Čtyřlístek, příspěvková organizace, Opava)</t>
    </r>
  </si>
  <si>
    <r>
      <t xml:space="preserve">Odstranění havárií kanalizačního řádu </t>
    </r>
    <r>
      <rPr>
        <i/>
        <sz val="10"/>
        <rFont val="Times New Roman"/>
        <family val="1"/>
        <charset val="238"/>
      </rPr>
      <t xml:space="preserve"> (Nemocnice ve Frýdku-Místku, příspěvková organizace, Frýdek - Místek.)</t>
    </r>
  </si>
  <si>
    <r>
      <t>Zakoupení 2 ks jističů pro rozvodnou skříň</t>
    </r>
    <r>
      <rPr>
        <i/>
        <sz val="10"/>
        <rFont val="Times New Roman"/>
        <family val="1"/>
        <charset val="238"/>
      </rPr>
      <t xml:space="preserve"> (Sdružené zdravotnické zařízení Krnov, příspěvková organizace, Krnov)</t>
    </r>
  </si>
  <si>
    <r>
      <t xml:space="preserve">Vybavení depozitáře památkového fondu - mobilní závěsné sítě na obrazy </t>
    </r>
    <r>
      <rPr>
        <i/>
        <sz val="10"/>
        <rFont val="Times New Roman"/>
        <family val="1"/>
        <charset val="238"/>
      </rPr>
      <t>(Muzeum v Bruntále, příspěvková organizace, Bruntál)</t>
    </r>
  </si>
  <si>
    <r>
      <t xml:space="preserve">Obnova a modernizace přístrojového vybavení komplexního onkologického centra Nemocnice s poliklinikou v Novém Jičíně, příspěvková organizace </t>
    </r>
    <r>
      <rPr>
        <i/>
        <sz val="10"/>
        <rFont val="Times New Roman"/>
        <family val="1"/>
        <charset val="238"/>
      </rPr>
      <t>(Nemocnice s poliklinikou v Novém Jičíně, příspěvková organizace)</t>
    </r>
  </si>
  <si>
    <r>
      <t xml:space="preserve">Výměna oken v objektu H </t>
    </r>
    <r>
      <rPr>
        <i/>
        <sz val="10"/>
        <rFont val="Times New Roman"/>
        <family val="1"/>
        <charset val="238"/>
      </rPr>
      <t>(Základní škola, Orlová-Lutyně, Polní 963, příspěvková organizace, Orlová - Lutyně)</t>
    </r>
  </si>
  <si>
    <r>
      <t xml:space="preserve">Řešení havarijního stavu kotelny  </t>
    </r>
    <r>
      <rPr>
        <i/>
        <sz val="10"/>
        <rFont val="Times New Roman"/>
        <family val="1"/>
        <charset val="238"/>
      </rPr>
      <t>(Základní škola, Ostrava-Slezská Ostrava, Na Vizině 28, příspěvková organizace, Ostrava-Slezská Ostrava)</t>
    </r>
  </si>
  <si>
    <r>
      <t xml:space="preserve">Rekonstrukce kuchyně - projektová dokumentace </t>
    </r>
    <r>
      <rPr>
        <i/>
        <sz val="10"/>
        <rFont val="Times New Roman"/>
        <family val="1"/>
        <charset val="238"/>
      </rPr>
      <t>(Střední průmyslová škola chemická akademika Heyrovského a Gymnázium, Ostrava, příspěvková organizace, Ostrava - Zábřeh)</t>
    </r>
  </si>
  <si>
    <r>
      <t xml:space="preserve">Rekonstrukce výtahů v DM </t>
    </r>
    <r>
      <rPr>
        <i/>
        <sz val="10"/>
        <rFont val="Times New Roman"/>
        <family val="1"/>
        <charset val="238"/>
      </rPr>
      <t>(Střední škola hotelnictví a gastronomie, Frenštát pod Radhoštěm, příspěvková organizace, Frenštát pod Radhoštěm)</t>
    </r>
  </si>
  <si>
    <r>
      <t>Vodovodní přípojka k objektu školy</t>
    </r>
    <r>
      <rPr>
        <i/>
        <sz val="10"/>
        <rFont val="Times New Roman"/>
        <family val="1"/>
        <charset val="238"/>
      </rPr>
      <t xml:space="preserve"> (Střední průmyslová škola, Karviná, příspěvková organizace, Karviná - Hranice)</t>
    </r>
  </si>
  <si>
    <r>
      <t xml:space="preserve">Výměna vrat – garáže, kulisárna </t>
    </r>
    <r>
      <rPr>
        <i/>
        <sz val="10"/>
        <rFont val="Times New Roman"/>
        <family val="1"/>
        <charset val="238"/>
      </rPr>
      <t>(Těšínské divadlo Český Těšín, příspěvková organizace, Český Těšín)</t>
    </r>
  </si>
  <si>
    <r>
      <t xml:space="preserve">Oprava střechy </t>
    </r>
    <r>
      <rPr>
        <i/>
        <sz val="10"/>
        <rFont val="Times New Roman"/>
        <family val="1"/>
        <charset val="238"/>
      </rPr>
      <t xml:space="preserve"> (Odborné učiliště a Praktická škola, Hlučín, příspěvková organizace, Hlučín)</t>
    </r>
  </si>
  <si>
    <r>
      <t xml:space="preserve">Hrad Sovinec – oprava VI. Brány </t>
    </r>
    <r>
      <rPr>
        <i/>
        <sz val="10"/>
        <rFont val="Times New Roman"/>
        <family val="1"/>
        <charset val="238"/>
      </rPr>
      <t>(Muzeum v Bruntále, příspěvková organizace, Bruntál)</t>
    </r>
  </si>
  <si>
    <r>
      <t xml:space="preserve">Zámek Bruntál – oprava nádvoří </t>
    </r>
    <r>
      <rPr>
        <i/>
        <sz val="10"/>
        <rFont val="Times New Roman"/>
        <family val="1"/>
        <charset val="238"/>
      </rPr>
      <t>(Muzeum v Bruntále, příspěvková organizace)</t>
    </r>
  </si>
  <si>
    <r>
      <t xml:space="preserve">Restaurování v interiéru zámecké expozice </t>
    </r>
    <r>
      <rPr>
        <i/>
        <sz val="10"/>
        <rFont val="Times New Roman"/>
        <family val="1"/>
        <charset val="238"/>
      </rPr>
      <t>(Muzeum v Bruntále, příspěvková organizace, Bruntál)</t>
    </r>
  </si>
  <si>
    <r>
      <t xml:space="preserve">Zastřešení přemostění ke glorietu a oprava omítek – čp. 1264 Frýdek-Místek </t>
    </r>
    <r>
      <rPr>
        <i/>
        <sz val="10"/>
        <rFont val="Times New Roman"/>
        <family val="1"/>
        <charset val="238"/>
      </rPr>
      <t>(Muzeum Beskyd Frýdek-Místek, příspěvková organizace, Frýdek - Místek)</t>
    </r>
  </si>
  <si>
    <r>
      <t xml:space="preserve">Oprava střechy školy </t>
    </r>
    <r>
      <rPr>
        <i/>
        <sz val="10"/>
        <rFont val="Times New Roman"/>
        <family val="1"/>
        <charset val="238"/>
      </rPr>
      <t>(Gymnázium, Ostrava – Zábřeh, Volgogradská 6a, příspěvková organizace, Ostrava - Zábřeh)</t>
    </r>
  </si>
  <si>
    <r>
      <t xml:space="preserve">Oprava rozvodů vody </t>
    </r>
    <r>
      <rPr>
        <i/>
        <sz val="10"/>
        <rFont val="Times New Roman"/>
        <family val="1"/>
        <charset val="238"/>
      </rPr>
      <t>(Odborné učiliště a Praktická škola, Hlučín, příspěvková organizace, Hlučín)</t>
    </r>
  </si>
  <si>
    <r>
      <t>III. etapa výměny vodovodních rozvodů</t>
    </r>
    <r>
      <rPr>
        <i/>
        <sz val="10"/>
        <rFont val="Times New Roman"/>
        <family val="1"/>
        <charset val="238"/>
      </rPr>
      <t xml:space="preserve"> (Obchodní akademie a Vyšší odborná škola sociální, Ostrava - Mariánské Hory, příspěvková organizace,  Ostrava - Mariánské Hory)</t>
    </r>
  </si>
  <si>
    <r>
      <t xml:space="preserve">Nákup bytů pro zámek Dolní Životice k poskytování služby chráněnéh bydlení </t>
    </r>
    <r>
      <rPr>
        <i/>
        <sz val="10"/>
        <rFont val="Times New Roman"/>
        <family val="1"/>
        <charset val="238"/>
      </rPr>
      <t>(Zámek Dolní Životice, příspěvková organizace, Dolní Životice)</t>
    </r>
  </si>
  <si>
    <r>
      <t>Rekonstrukce sociálních zařízení v pravé části bloku A</t>
    </r>
    <r>
      <rPr>
        <i/>
        <sz val="10"/>
        <rFont val="Times New Roman"/>
        <family val="1"/>
        <charset val="238"/>
      </rPr>
      <t xml:space="preserve"> (Obchodní akademie, Frýdek-Místek, Palackého 123, příspěvková organizace, Frýdek - Místek)</t>
    </r>
  </si>
  <si>
    <r>
      <t xml:space="preserve">Výměna oken </t>
    </r>
    <r>
      <rPr>
        <i/>
        <sz val="10"/>
        <rFont val="Times New Roman"/>
        <family val="1"/>
        <charset val="238"/>
      </rPr>
      <t xml:space="preserve"> (Gymnázium, Frýdlant nad Ostravicí, nám. T. G. Masaryka 1260, příspěvková organizace, Frýdlant nad Ostravicí)</t>
    </r>
  </si>
  <si>
    <r>
      <t>Výměna oken na domově mládeže - I. Etapa</t>
    </r>
    <r>
      <rPr>
        <i/>
        <sz val="10"/>
        <rFont val="Times New Roman"/>
        <family val="1"/>
        <charset val="238"/>
      </rPr>
      <t xml:space="preserve"> (Střední škola automobilní, mechanizace a podnikání, Krnov, příspěvková organizace, Krnov)</t>
    </r>
  </si>
  <si>
    <r>
      <t xml:space="preserve">Rekonstrukce osvětlení </t>
    </r>
    <r>
      <rPr>
        <i/>
        <sz val="10"/>
        <rFont val="Times New Roman"/>
        <family val="1"/>
        <charset val="238"/>
      </rPr>
      <t>(Gymnázium Josefa Kainara, Hlučín, příspěvková organizace, Hlučín)</t>
    </r>
  </si>
  <si>
    <r>
      <t xml:space="preserve">Rekonstrukce a zvýšení kapacity umývárny u tělocvičny </t>
    </r>
    <r>
      <rPr>
        <i/>
        <sz val="10"/>
        <rFont val="Times New Roman"/>
        <family val="1"/>
        <charset val="238"/>
      </rPr>
      <t>(Střední průmyslová škola elektrotechnická, Havířov, příspěvková organizace, Makarenkova 1)</t>
    </r>
  </si>
  <si>
    <r>
      <t>Rekonstrukce osvětlení</t>
    </r>
    <r>
      <rPr>
        <i/>
        <sz val="10"/>
        <rFont val="Times New Roman"/>
        <family val="1"/>
        <charset val="238"/>
      </rPr>
      <t xml:space="preserve"> (Základní škola, Opava, Slezského odboje 5, příspěvková organizace)</t>
    </r>
  </si>
  <si>
    <r>
      <t xml:space="preserve">Instalace dynamického systému regulace – dokončení </t>
    </r>
    <r>
      <rPr>
        <i/>
        <sz val="10"/>
        <rFont val="Times New Roman"/>
        <family val="1"/>
        <charset val="238"/>
      </rPr>
      <t>(Slezské gymnázium, Opava, příspěvková organizace)</t>
    </r>
  </si>
  <si>
    <r>
      <t>Výměna oken a zateplení spojovací chodby</t>
    </r>
    <r>
      <rPr>
        <i/>
        <sz val="10"/>
        <rFont val="Times New Roman"/>
        <family val="1"/>
        <charset val="238"/>
      </rPr>
      <t xml:space="preserve"> (Základní umělecká škola J. R. Míši, Orlová - Poruba, Slezská 1100, příspěvková organizace)</t>
    </r>
  </si>
  <si>
    <r>
      <t xml:space="preserve">Rekonstrukce elektroinstalace </t>
    </r>
    <r>
      <rPr>
        <i/>
        <sz val="10"/>
        <rFont val="Times New Roman"/>
        <family val="1"/>
        <charset val="238"/>
      </rPr>
      <t>(Základní škola, Ostrava - Zábřeh, Kpt. Vajdy1a, příspěvková organizace)</t>
    </r>
  </si>
  <si>
    <r>
      <t xml:space="preserve">Rekonstrukce hygienického zařízení na pobočce ZUŠ ul. Sadová </t>
    </r>
    <r>
      <rPr>
        <i/>
        <sz val="10"/>
        <rFont val="Times New Roman"/>
        <family val="1"/>
        <charset val="238"/>
      </rPr>
      <t>(Základní umělecká škola Bohuslava Martinů, Havířov - Město, Na Schodech 1, příspěvková organizace, Havířov - Město)</t>
    </r>
  </si>
  <si>
    <r>
      <t>Rekonstrukce rozvodů elektroinstalace</t>
    </r>
    <r>
      <rPr>
        <i/>
        <sz val="10"/>
        <rFont val="Times New Roman"/>
        <family val="1"/>
        <charset val="238"/>
      </rPr>
      <t xml:space="preserve"> (Hotelová škola, Frenštát pod Radhoštěm, příspěvková organizace)</t>
    </r>
  </si>
  <si>
    <r>
      <t xml:space="preserve">Rekonstrukce sociálních zařízení včetně zajištění přívodu teplé vody </t>
    </r>
    <r>
      <rPr>
        <i/>
        <sz val="10"/>
        <rFont val="Times New Roman"/>
        <family val="1"/>
        <charset val="238"/>
      </rPr>
      <t xml:space="preserve">(Střední průmyslová škola, Karviná, příspěvková organizace, Karviná - Hranice) </t>
    </r>
  </si>
  <si>
    <r>
      <t xml:space="preserve">Rekonstrukce objektu na DD rodinného typu  </t>
    </r>
    <r>
      <rPr>
        <i/>
        <sz val="10"/>
        <rFont val="Times New Roman"/>
        <family val="1"/>
        <charset val="238"/>
      </rPr>
      <t>(Dětský domov a Školní jídelna, Lichnov 253, příspěvková organizace, Lichnov)</t>
    </r>
  </si>
  <si>
    <r>
      <t xml:space="preserve">Výměna oken a vstupních dveří na domově mládeže </t>
    </r>
    <r>
      <rPr>
        <i/>
        <sz val="10"/>
        <rFont val="Times New Roman"/>
        <family val="1"/>
        <charset val="238"/>
      </rPr>
      <t>(Střední škola, Odry, příspěvková organizace, Odry)</t>
    </r>
  </si>
  <si>
    <r>
      <t>Rekonstrukce kuchyně</t>
    </r>
    <r>
      <rPr>
        <i/>
        <sz val="10"/>
        <rFont val="Times New Roman"/>
        <family val="1"/>
        <charset val="238"/>
      </rPr>
      <t xml:space="preserve"> (Střední škola řemesel, Bruntál, příspěvková organizace, Bruntál)</t>
    </r>
  </si>
  <si>
    <r>
      <t>Rekonstrukce domova mládeže</t>
    </r>
    <r>
      <rPr>
        <i/>
        <sz val="10"/>
        <rFont val="Times New Roman"/>
        <family val="1"/>
        <charset val="238"/>
      </rPr>
      <t xml:space="preserve"> (Sportovní gymnázium Dany a Emila Zátopkových, Ostrava, příspěvková organizace.)</t>
    </r>
  </si>
  <si>
    <r>
      <t xml:space="preserve">Rekonstrukce obvodového pláště </t>
    </r>
    <r>
      <rPr>
        <i/>
        <sz val="10"/>
        <rFont val="Times New Roman"/>
        <family val="1"/>
        <charset val="238"/>
      </rPr>
      <t>(Gymnázium a Střední odborná škola, Frýdek-Místek, Cihelní 410, příspěvková organizace, Frýdek - Místek)</t>
    </r>
  </si>
  <si>
    <r>
      <t xml:space="preserve">Rekonstrukce tělocvičny </t>
    </r>
    <r>
      <rPr>
        <i/>
        <sz val="10"/>
        <rFont val="Times New Roman"/>
        <family val="1"/>
        <charset val="238"/>
      </rPr>
      <t>(Střední škola přírodovědná a zemědělská, Nový Jičín, příspěvková organizace, Nový Jičín)</t>
    </r>
  </si>
  <si>
    <r>
      <t xml:space="preserve">Instalace termostatických ventilů </t>
    </r>
    <r>
      <rPr>
        <i/>
        <sz val="10"/>
        <rFont val="Times New Roman"/>
        <family val="1"/>
        <charset val="238"/>
      </rPr>
      <t>(Střední škola, Havířov - Šumbark, Sýkorova 1/613, příspěvková organizace, Havířov - Šumbark)</t>
    </r>
  </si>
  <si>
    <r>
      <t xml:space="preserve">Celková rekonstrukce elektroinstalace a osvětlení </t>
    </r>
    <r>
      <rPr>
        <i/>
        <sz val="10"/>
        <rFont val="Times New Roman"/>
        <family val="1"/>
        <charset val="238"/>
      </rPr>
      <t>(Základní umělecká škola, Město Albrechtice, Tyršova 1, příspěvková organizace, Město Albrechtice)</t>
    </r>
  </si>
  <si>
    <r>
      <t xml:space="preserve">Montáž termoregulačních ventilů v budově školy a domově mládeže </t>
    </r>
    <r>
      <rPr>
        <i/>
        <sz val="10"/>
        <rFont val="Times New Roman"/>
        <family val="1"/>
        <charset val="238"/>
      </rPr>
      <t>(Střední průmyslová škola elektrotechniky, informatiky a řemesel, příspěvková organizace, Frenštát pod Radhoštěm)</t>
    </r>
  </si>
  <si>
    <r>
      <t xml:space="preserve">Rekonstrukce sociálního zařízení </t>
    </r>
    <r>
      <rPr>
        <i/>
        <sz val="10"/>
        <rFont val="Times New Roman"/>
        <family val="1"/>
        <charset val="238"/>
      </rPr>
      <t>(Základní škola, Opava, Slezského odboje 5, příspěvková organizace, Opava)</t>
    </r>
  </si>
  <si>
    <r>
      <t xml:space="preserve">Rekonstrukce střední části střechy </t>
    </r>
    <r>
      <rPr>
        <i/>
        <sz val="10"/>
        <rFont val="Times New Roman"/>
        <family val="1"/>
        <charset val="238"/>
      </rPr>
      <t>(Gymnázium Hladnov, Slezská Ostrava, příspěvková organizace, Ostrava - Slezská Ostrava)</t>
    </r>
  </si>
  <si>
    <r>
      <t xml:space="preserve">Rekonstrukce sociálního zařízení  </t>
    </r>
    <r>
      <rPr>
        <i/>
        <sz val="10"/>
        <rFont val="Times New Roman"/>
        <family val="1"/>
        <charset val="238"/>
      </rPr>
      <t>(Základní škola, Ostrava - Mariánské Hory, Karasova 6, příspěvková organizace, Ostrava-Mariánské Hory)</t>
    </r>
  </si>
  <si>
    <r>
      <t xml:space="preserve">Rekonstrukce pokojů a jejich vybavení ve správní budově </t>
    </r>
    <r>
      <rPr>
        <i/>
        <sz val="10"/>
        <rFont val="Times New Roman"/>
        <family val="1"/>
        <charset val="238"/>
      </rPr>
      <t>(Odborný léčebný ústav Metylovice – Moravskoslezské sanatorium, příspěvková organizace, Metylovice)</t>
    </r>
  </si>
  <si>
    <r>
      <t xml:space="preserve">Rekonstrukce vnitřních páteřových rozvodů TUV </t>
    </r>
    <r>
      <rPr>
        <i/>
        <sz val="10"/>
        <rFont val="Times New Roman"/>
        <family val="1"/>
        <charset val="238"/>
      </rPr>
      <t>(Nemocnice ve Frýdku - Místku, příspěvková organizace, Frýdek - Místek)</t>
    </r>
  </si>
  <si>
    <r>
      <t xml:space="preserve">Komplexní rekonstrukce chirurgických operačních sálů </t>
    </r>
    <r>
      <rPr>
        <i/>
        <sz val="10"/>
        <rFont val="Times New Roman"/>
        <family val="1"/>
        <charset val="238"/>
      </rPr>
      <t>(Nemocnice s poliklinikou v Novém Jičíně, příspěvková organizace, Nový Jičín)</t>
    </r>
  </si>
  <si>
    <r>
      <t xml:space="preserve">Komplexní rekonstrukce ARO </t>
    </r>
    <r>
      <rPr>
        <i/>
        <sz val="10"/>
        <rFont val="Times New Roman"/>
        <family val="1"/>
        <charset val="238"/>
      </rPr>
      <t>(Nemocnice s poliklinikou v Novém Jičíně, příspěvková organizace, Nový Jičín)</t>
    </r>
  </si>
  <si>
    <r>
      <t xml:space="preserve">Instalace požárních závěrů a požárních hlásičů  </t>
    </r>
    <r>
      <rPr>
        <i/>
        <sz val="10"/>
        <rFont val="Times New Roman"/>
        <family val="1"/>
        <charset val="238"/>
      </rPr>
      <t>(Dětské centrum Čtyřlístek, příspěvková organizace, Opava)</t>
    </r>
  </si>
  <si>
    <r>
      <t xml:space="preserve">Rekonstrukce domova na Rooseveltově ulici  </t>
    </r>
    <r>
      <rPr>
        <i/>
        <sz val="10"/>
        <rFont val="Times New Roman"/>
        <family val="1"/>
        <charset val="238"/>
      </rPr>
      <t>(Domov Bílá Opava , příspěvková organizace, Opava)</t>
    </r>
  </si>
  <si>
    <r>
      <t>Přístavba evakuačního lůžkového výtahu</t>
    </r>
    <r>
      <rPr>
        <i/>
        <sz val="10"/>
        <rFont val="Times New Roman"/>
        <family val="1"/>
        <charset val="238"/>
      </rPr>
      <t xml:space="preserve"> (Domov Bílá Opava , příspěvková organizace, Opava)</t>
    </r>
  </si>
  <si>
    <r>
      <t xml:space="preserve">Řešení objektu bývalé MŚ v Sedlnicích  </t>
    </r>
    <r>
      <rPr>
        <i/>
        <sz val="10"/>
        <rFont val="Times New Roman"/>
        <family val="1"/>
        <charset val="238"/>
      </rPr>
      <t>(Zámek Nová Horka, příspěvková organizace, Studénka)</t>
    </r>
  </si>
  <si>
    <r>
      <t xml:space="preserve">Výměna oken a zateplení </t>
    </r>
    <r>
      <rPr>
        <i/>
        <sz val="10"/>
        <rFont val="Times New Roman"/>
        <family val="1"/>
        <charset val="238"/>
      </rPr>
      <t>(Dětský domov a Školní jídelna, Čeladná 87, příspěvková organizace)</t>
    </r>
  </si>
  <si>
    <r>
      <t>Výměna oken</t>
    </r>
    <r>
      <rPr>
        <i/>
        <sz val="10"/>
        <rFont val="Times New Roman"/>
        <family val="1"/>
        <charset val="238"/>
      </rPr>
      <t xml:space="preserve"> (Obchodní akademie, Český Těšín, Sokola Tůmy 12, příspěvková organizace)</t>
    </r>
  </si>
  <si>
    <r>
      <t xml:space="preserve">Rekonstrukce střechy objektu tělocvičny  </t>
    </r>
    <r>
      <rPr>
        <i/>
        <sz val="10"/>
        <rFont val="Times New Roman"/>
        <family val="1"/>
        <charset val="238"/>
      </rPr>
      <t>(Gymnázium, Rýmařov, příspěvková organizace, Rýmařov)</t>
    </r>
  </si>
  <si>
    <r>
      <t xml:space="preserve">Oprava fasády objektů laboratoří </t>
    </r>
    <r>
      <rPr>
        <i/>
        <sz val="10"/>
        <rFont val="Times New Roman"/>
        <family val="1"/>
        <charset val="238"/>
      </rPr>
      <t>(Střední škola průmyslová a umělecká, Opava, příspěvková organizace)</t>
    </r>
  </si>
  <si>
    <r>
      <t xml:space="preserve">Výměna oken </t>
    </r>
    <r>
      <rPr>
        <i/>
        <sz val="10"/>
        <rFont val="Times New Roman"/>
        <family val="1"/>
        <charset val="238"/>
      </rPr>
      <t>(Dětský domov "SRDCE" a Školní jídelna, Karviná-Fryštát,Vydmuchov 10, příspěvková organizace)</t>
    </r>
  </si>
  <si>
    <r>
      <t xml:space="preserve">Výměna oken a dveří </t>
    </r>
    <r>
      <rPr>
        <i/>
        <sz val="10"/>
        <rFont val="Times New Roman"/>
        <family val="1"/>
        <charset val="238"/>
      </rPr>
      <t>(Gymnázium, Havířov - Město, Komenského 2, příspěvková organizace)</t>
    </r>
  </si>
  <si>
    <r>
      <t>Zateplení a výměna oken objektu tělocvičny</t>
    </r>
    <r>
      <rPr>
        <i/>
        <sz val="10"/>
        <rFont val="Times New Roman"/>
        <family val="1"/>
        <charset val="238"/>
      </rPr>
      <t xml:space="preserve"> (Střední pedagogická a střední zdravotnická škola, Krnov, příspěvková organizace)</t>
    </r>
  </si>
  <si>
    <r>
      <t xml:space="preserve">Rekonstrukce kanalizace u pavilonu U1 a u sociálního zařízení ve všech pavilonech </t>
    </r>
    <r>
      <rPr>
        <i/>
        <sz val="10"/>
        <rFont val="Times New Roman"/>
        <family val="1"/>
        <charset val="238"/>
      </rPr>
      <t>(Gymnázium  Olgy Havlové, Ostrava-Poruba, příspěvková organizace)</t>
    </r>
  </si>
  <si>
    <r>
      <t xml:space="preserve">Rekonstrukce sociálního zařízení ve 3. a 4. NP a elektrorozvodů v budově na ulici Matiční </t>
    </r>
    <r>
      <rPr>
        <i/>
        <sz val="10"/>
        <rFont val="Times New Roman"/>
        <family val="1"/>
        <charset val="238"/>
      </rPr>
      <t>(Střední umělecká škola, Ostrava, příspěvková organizace )</t>
    </r>
  </si>
  <si>
    <r>
      <t xml:space="preserve">Rekonstrukce školní kuchyně </t>
    </r>
    <r>
      <rPr>
        <i/>
        <sz val="10"/>
        <rFont val="Times New Roman"/>
        <family val="1"/>
        <charset val="238"/>
      </rPr>
      <t>(Střední průmyslová škola chemická akademika Heyrovského a Gymnázium, Ostrava, příspěvková organizace)</t>
    </r>
  </si>
  <si>
    <r>
      <t xml:space="preserve"> Odstranění havarijního stavu teplovodní soustavy </t>
    </r>
    <r>
      <rPr>
        <i/>
        <sz val="10"/>
        <rFont val="Times New Roman"/>
        <family val="1"/>
        <charset val="238"/>
      </rPr>
      <t>(Střední škola, Ostrava-Kunčice, příspěvková organizace)</t>
    </r>
  </si>
  <si>
    <r>
      <t xml:space="preserve">Pořízení plicních ventilátorů </t>
    </r>
    <r>
      <rPr>
        <i/>
        <sz val="10"/>
        <rFont val="Times New Roman"/>
        <family val="1"/>
        <charset val="238"/>
      </rPr>
      <t>(Nemocnice s poliklinikou Havířov, příspěvková organizace)</t>
    </r>
  </si>
  <si>
    <r>
      <t xml:space="preserve">Nákup myčky podložních mís </t>
    </r>
    <r>
      <rPr>
        <i/>
        <sz val="10"/>
        <rFont val="Times New Roman"/>
        <family val="1"/>
        <charset val="238"/>
      </rPr>
      <t xml:space="preserve"> (Harmonie, příspěvková organizace, Krnov)</t>
    </r>
  </si>
  <si>
    <r>
      <t xml:space="preserve">Dovybavení technického zázemí nutného pro realizaci služby v souvislosti s přestěhováním uživatelů do náhradních prostor </t>
    </r>
    <r>
      <rPr>
        <i/>
        <sz val="10"/>
        <rFont val="Times New Roman"/>
        <family val="1"/>
        <charset val="238"/>
      </rPr>
      <t>(Harmonie, příspěvková organizace, Krnov)</t>
    </r>
  </si>
  <si>
    <r>
      <t xml:space="preserve">Nákup konvektomatu s příslušenstvím do školní jídelny </t>
    </r>
    <r>
      <rPr>
        <i/>
        <sz val="10"/>
        <rFont val="Times New Roman"/>
        <family val="1"/>
        <charset val="238"/>
      </rPr>
      <t>(Sportovní gymnázium Dany a Emila Zátopkových, Ostrava, příspěvková organizace.)</t>
    </r>
  </si>
  <si>
    <r>
      <t xml:space="preserve">Oprava poškozené střechy a pláště budovy </t>
    </r>
    <r>
      <rPr>
        <i/>
        <sz val="10"/>
        <rFont val="Times New Roman"/>
        <family val="1"/>
        <charset val="238"/>
      </rPr>
      <t>(Základní škola, Opava, Slezského odboje 5, příspěvková organizace, Opava)</t>
    </r>
  </si>
  <si>
    <r>
      <t xml:space="preserve">Stavební úpravy související s úpravou prostor pro realizaci praktického vyučování </t>
    </r>
    <r>
      <rPr>
        <i/>
        <sz val="10"/>
        <rFont val="Times New Roman"/>
        <family val="1"/>
        <charset val="238"/>
      </rPr>
      <t>(Střední škola služeb, Bruntál, příspěvková organizace, Bruntál)</t>
    </r>
  </si>
  <si>
    <r>
      <t xml:space="preserve">Stavební úpravy související s úpravou prostor pro organizaci Střední odborná škola waldorfská, Ostrava </t>
    </r>
    <r>
      <rPr>
        <i/>
        <sz val="10"/>
        <rFont val="Times New Roman"/>
        <family val="1"/>
        <charset val="238"/>
      </rPr>
      <t>(Střední zdravotnická škola a Vyšší odborná škola zdravotnická, Ostrava, příspěvková organizace, Ostrava - Vítkovice)</t>
    </r>
  </si>
  <si>
    <r>
      <t xml:space="preserve">Rekonstrukce prostor pro základní školu  </t>
    </r>
    <r>
      <rPr>
        <i/>
        <sz val="10"/>
        <rFont val="Times New Roman"/>
        <family val="1"/>
        <charset val="238"/>
      </rPr>
      <t>(Střední škola elektrostavební a dřevozpracující, Frýdek-Místek, příspěvková organizace, Frýdek - Místek)</t>
    </r>
  </si>
  <si>
    <r>
      <t>Odstranění havarijního stavu tělocvičny-statické zajištění</t>
    </r>
    <r>
      <rPr>
        <i/>
        <sz val="10"/>
        <rFont val="Times New Roman"/>
        <family val="1"/>
        <charset val="238"/>
      </rPr>
      <t xml:space="preserve"> (Základní škola, Orlová-Lutyně, Polní 963, příspěvková organizace, Orlová - Lutyně)</t>
    </r>
  </si>
  <si>
    <r>
      <t>Přístavba výtahu a koridoru ve Městě Albrechticích</t>
    </r>
    <r>
      <rPr>
        <i/>
        <sz val="10"/>
        <rFont val="Times New Roman"/>
        <family val="1"/>
        <charset val="238"/>
      </rPr>
      <t xml:space="preserve"> (Sdružené zdravotnické zařízení Krnov, příspěvková organizace, Krnov) </t>
    </r>
  </si>
  <si>
    <r>
      <t xml:space="preserve">Pořízení přístrojů pro umělou ventilaci plic pro intenzivní neodkladnou péči </t>
    </r>
    <r>
      <rPr>
        <i/>
        <sz val="10"/>
        <rFont val="Times New Roman"/>
        <family val="1"/>
        <charset val="238"/>
      </rPr>
      <t xml:space="preserve"> (Nemocnice Třinec, příspěvková organizace,Třinec)</t>
    </r>
  </si>
  <si>
    <r>
      <t xml:space="preserve">Stavba objektu pro magnetickou rezonanci a CT </t>
    </r>
    <r>
      <rPr>
        <i/>
        <sz val="10"/>
        <rFont val="Times New Roman"/>
        <family val="1"/>
        <charset val="238"/>
      </rPr>
      <t xml:space="preserve"> (Nemocnice s poliklinikou v Novém Jičíně, příspěvková organizace, Nový Jičín) </t>
    </r>
  </si>
  <si>
    <r>
      <t xml:space="preserve">Humanizace zařízení - 1.etapa pavilon B </t>
    </r>
    <r>
      <rPr>
        <i/>
        <sz val="10"/>
        <rFont val="Times New Roman"/>
        <family val="1"/>
        <charset val="238"/>
      </rPr>
      <t xml:space="preserve">(Nový domov, příspěvková organizace Karviná) </t>
    </r>
  </si>
  <si>
    <r>
      <t xml:space="preserve">Odstranění havarijního stavu u oplocení areálu dětského domova </t>
    </r>
    <r>
      <rPr>
        <i/>
        <sz val="10"/>
        <rFont val="Times New Roman"/>
        <family val="1"/>
        <charset val="238"/>
      </rPr>
      <t>(Dětský domov a Školní jídelna, Nový Jičín, Revoluční 56, příspěvková organizace)</t>
    </r>
  </si>
  <si>
    <r>
      <t>Odstranění havarijního stavu hlavních, zejména ležatých rozvodů vodovodního potrubí</t>
    </r>
    <r>
      <rPr>
        <i/>
        <sz val="10"/>
        <rFont val="Times New Roman"/>
        <family val="1"/>
        <charset val="238"/>
      </rPr>
      <t xml:space="preserve"> (Nemocnice s poliklinikou Havířov, příspěvková organizace)</t>
    </r>
  </si>
  <si>
    <r>
      <t xml:space="preserve">Oprava střechy </t>
    </r>
    <r>
      <rPr>
        <i/>
        <sz val="10"/>
        <rFont val="Times New Roman"/>
        <family val="1"/>
        <charset val="238"/>
      </rPr>
      <t>(Odborné učiliště a Praktická škola, Nový Jičín, příspěvková organizace)</t>
    </r>
  </si>
  <si>
    <r>
      <t xml:space="preserve">Nákup automobilu </t>
    </r>
    <r>
      <rPr>
        <i/>
        <sz val="10"/>
        <rFont val="Times New Roman"/>
        <family val="1"/>
        <charset val="238"/>
      </rPr>
      <t>(Zámek Dolní Životice, příspěvková organizace)</t>
    </r>
  </si>
  <si>
    <r>
      <t>Technologie kuchyně</t>
    </r>
    <r>
      <rPr>
        <i/>
        <sz val="10"/>
        <rFont val="Times New Roman"/>
        <family val="1"/>
        <charset val="238"/>
      </rPr>
      <t xml:space="preserve"> (Domov Na zámku, příspěvková organizace, Kyjovice)</t>
    </r>
  </si>
  <si>
    <r>
      <t xml:space="preserve">Odstranění havarijního stavu kanalizace </t>
    </r>
    <r>
      <rPr>
        <i/>
        <sz val="10"/>
        <rFont val="Times New Roman"/>
        <family val="1"/>
        <charset val="238"/>
      </rPr>
      <t>(Základní škola, Ostrava-Slezská Ostrava, Na Vizině 28, příspěvková organizace)</t>
    </r>
  </si>
  <si>
    <r>
      <t>Těšínské divadlo - Malá scéna</t>
    </r>
    <r>
      <rPr>
        <i/>
        <sz val="10"/>
        <rFont val="Times New Roman"/>
        <family val="1"/>
        <charset val="238"/>
      </rPr>
      <t xml:space="preserve"> (Těšínské divadlo Český Těšín, příspěvková organizace)</t>
    </r>
  </si>
  <si>
    <r>
      <t xml:space="preserve">Nákup dvou řadových domů v Opavě  </t>
    </r>
    <r>
      <rPr>
        <i/>
        <sz val="10"/>
        <rFont val="Times New Roman"/>
        <family val="1"/>
        <charset val="238"/>
      </rPr>
      <t>(Marianum, příspěvková organizace, Opava)</t>
    </r>
  </si>
  <si>
    <r>
      <t>Stavba hospodářské budovy s krytým stáním</t>
    </r>
    <r>
      <rPr>
        <i/>
        <sz val="10"/>
        <rFont val="Times New Roman"/>
        <family val="1"/>
        <charset val="238"/>
      </rPr>
      <t xml:space="preserve"> (Domov Jistoty, Bohumín, příspěvková organizace)</t>
    </r>
  </si>
  <si>
    <r>
      <t xml:space="preserve">Střecha objektu zařízení pro výkon pěstounské péče, Libhošť </t>
    </r>
    <r>
      <rPr>
        <i/>
        <sz val="10"/>
        <rFont val="Times New Roman"/>
        <family val="1"/>
        <charset val="238"/>
      </rPr>
      <t>(Centrum psychologické pomoci, Karviná, příspěvková organizace)</t>
    </r>
  </si>
  <si>
    <r>
      <t xml:space="preserve">Dispoziční změny 1. a 2. NP zámku </t>
    </r>
    <r>
      <rPr>
        <i/>
        <sz val="10"/>
        <rFont val="Times New Roman"/>
        <family val="1"/>
        <charset val="238"/>
      </rPr>
      <t>(Domov Na zámku, Kyjovice, příspěvková organizace)</t>
    </r>
  </si>
  <si>
    <r>
      <t>Půdní vestavba, Dostojevského 15, Opava</t>
    </r>
    <r>
      <rPr>
        <i/>
        <sz val="10"/>
        <rFont val="Times New Roman"/>
        <family val="1"/>
        <charset val="238"/>
      </rPr>
      <t xml:space="preserve"> (Marianum, Opava, příspěvková organizace)</t>
    </r>
  </si>
  <si>
    <r>
      <t xml:space="preserve">Humanizace domova pro seniory </t>
    </r>
    <r>
      <rPr>
        <i/>
        <sz val="10"/>
        <rFont val="Times New Roman"/>
        <family val="1"/>
        <charset val="238"/>
      </rPr>
      <t>(Domov Duha, příspěvková organizace, Nový Jičín)</t>
    </r>
  </si>
  <si>
    <r>
      <t xml:space="preserve">Oprava venkovní dešťové kanalizace </t>
    </r>
    <r>
      <rPr>
        <i/>
        <sz val="10"/>
        <rFont val="Times New Roman"/>
        <family val="1"/>
        <charset val="238"/>
      </rPr>
      <t>(Zámek Dolní Životice, příspěvková organizace)</t>
    </r>
  </si>
  <si>
    <r>
      <t xml:space="preserve"> Dokončení výměny oken v pavilonech U 1 a SD2V2 </t>
    </r>
    <r>
      <rPr>
        <i/>
        <sz val="10"/>
        <rFont val="Times New Roman"/>
        <family val="1"/>
        <charset val="238"/>
      </rPr>
      <t xml:space="preserve"> (Gymnázium Olgy Havlové, Ostrava-Poruba, příspěvková organizace)</t>
    </r>
  </si>
  <si>
    <r>
      <t>Výměna oken na čelní straně budovy gymnázia</t>
    </r>
    <r>
      <rPr>
        <i/>
        <sz val="10"/>
        <rFont val="Times New Roman"/>
        <family val="1"/>
        <charset val="238"/>
      </rPr>
      <t xml:space="preserve"> (Wichterlovo gymnázium, Ostrava-Poruba, příspěvková organizace)</t>
    </r>
  </si>
  <si>
    <r>
      <t xml:space="preserve">Rekonstrukce elektroinstalace a rozvodů vody </t>
    </r>
    <r>
      <rPr>
        <i/>
        <sz val="10"/>
        <rFont val="Times New Roman"/>
        <family val="1"/>
        <charset val="238"/>
      </rPr>
      <t>(Gymnázium, Havířov-Podlesí, příspěvková organizace)</t>
    </r>
  </si>
  <si>
    <r>
      <t>Výměna oken v objektech obchodní akademie</t>
    </r>
    <r>
      <rPr>
        <i/>
        <sz val="10"/>
        <rFont val="Times New Roman"/>
        <family val="1"/>
        <charset val="238"/>
      </rPr>
      <t xml:space="preserve"> (Obchodní akademie, Ostrava-Poruba, příspěvková organizace)</t>
    </r>
  </si>
  <si>
    <r>
      <t>Výměna oken v budově SOU</t>
    </r>
    <r>
      <rPr>
        <i/>
        <sz val="10"/>
        <rFont val="Times New Roman"/>
        <family val="1"/>
        <charset val="238"/>
      </rPr>
      <t xml:space="preserve"> (Vyšší odborná škola, Střední odborná škola a Střední odborné učiliště, Kopřivnice, příspěvková organizace)</t>
    </r>
  </si>
  <si>
    <r>
      <t xml:space="preserve">Výměna oken a dveří </t>
    </r>
    <r>
      <rPr>
        <i/>
        <sz val="10"/>
        <rFont val="Times New Roman"/>
        <family val="1"/>
        <charset val="238"/>
      </rPr>
      <t>(Střední škola techniky a služeb, Karviná, tř. Osvobození 60/1111, 735 06 Karviná, příspěvková organizace)</t>
    </r>
  </si>
  <si>
    <r>
      <t>Výměna oken v objektu ZUŠ</t>
    </r>
    <r>
      <rPr>
        <i/>
        <sz val="10"/>
        <rFont val="Times New Roman"/>
        <family val="1"/>
        <charset val="238"/>
      </rPr>
      <t xml:space="preserve"> (Základní umělecká škola, Ostrava - Poruba, J. Valčíka 4413, příspěvková organizace)</t>
    </r>
  </si>
  <si>
    <r>
      <t xml:space="preserve">Výměna oken v objektu DD a ŠJ </t>
    </r>
    <r>
      <rPr>
        <i/>
        <sz val="10"/>
        <rFont val="Times New Roman"/>
        <family val="1"/>
        <charset val="238"/>
      </rPr>
      <t>(Dětský domov a Školní jídelna, Melč 4, příspěvková organizace)</t>
    </r>
  </si>
  <si>
    <r>
      <t xml:space="preserve">Výměna oken části hlavní budovy gymnázia </t>
    </r>
    <r>
      <rPr>
        <i/>
        <sz val="10"/>
        <rFont val="Times New Roman"/>
        <family val="1"/>
        <charset val="238"/>
      </rPr>
      <t>(Jazykové gymnázium Pavla Tigrida, Ostrava-Poruba, příspěvková organizace)</t>
    </r>
  </si>
  <si>
    <r>
      <t>Výměna oken v objektu školy SŠE</t>
    </r>
    <r>
      <rPr>
        <i/>
        <sz val="10"/>
        <rFont val="Times New Roman"/>
        <family val="1"/>
        <charset val="238"/>
      </rPr>
      <t xml:space="preserve"> (Střední škola elektrotechnická, Ostrava, Na Jízdárně 30, příspěvková organizace)</t>
    </r>
  </si>
  <si>
    <r>
      <t>Změna školní jídelny na školní jídelnu - výdejnu</t>
    </r>
    <r>
      <rPr>
        <i/>
        <sz val="10"/>
        <rFont val="Times New Roman"/>
        <family val="1"/>
        <charset val="238"/>
      </rPr>
      <t xml:space="preserve"> (Střední pedagogická škola a Střední zdravotnická škola, Krnov, příspěvková organizace)</t>
    </r>
  </si>
  <si>
    <r>
      <t xml:space="preserve">Provedení úprav školní jídelny </t>
    </r>
    <r>
      <rPr>
        <i/>
        <sz val="10"/>
        <rFont val="Times New Roman"/>
        <family val="1"/>
        <charset val="238"/>
      </rPr>
      <t>(Střední škola automobilní, mechanizace a podnikání, Krnov, příspěvková organizace)</t>
    </r>
  </si>
  <si>
    <r>
      <t xml:space="preserve">Celková oprava stropních omítek </t>
    </r>
    <r>
      <rPr>
        <i/>
        <sz val="10"/>
        <rFont val="Times New Roman"/>
        <family val="1"/>
        <charset val="238"/>
      </rPr>
      <t>(Gymnázium a Střední odborná škola, Orlová-Lutyně, příspěvková organizace)</t>
    </r>
  </si>
  <si>
    <r>
      <t xml:space="preserve">Oprava střechy budov školy </t>
    </r>
    <r>
      <rPr>
        <i/>
        <sz val="10"/>
        <rFont val="Times New Roman"/>
        <family val="1"/>
        <charset val="238"/>
      </rPr>
      <t>(Střední průmyslová škola elektrotechniky a informatiky, Ostrava, příspěvková organizace)</t>
    </r>
  </si>
  <si>
    <r>
      <t xml:space="preserve">Výměna části oken a dveří </t>
    </r>
    <r>
      <rPr>
        <i/>
        <sz val="10"/>
        <rFont val="Times New Roman"/>
        <family val="1"/>
        <charset val="238"/>
      </rPr>
      <t>(Střední průmyslová škola elektrotechniky, informatiky a řemesel, Frenštát pod Radhoštěm, příspěvková organizace)</t>
    </r>
  </si>
  <si>
    <r>
      <t xml:space="preserve">Rekonstrukce sociálního zařízení </t>
    </r>
    <r>
      <rPr>
        <i/>
        <sz val="10"/>
        <rFont val="Times New Roman"/>
        <family val="1"/>
        <charset val="238"/>
      </rPr>
      <t>(Gymnázium, Frýdlant nad Ostravicí, nám. T. G. Masaryka 1260, příspěvková organizace)</t>
    </r>
  </si>
  <si>
    <r>
      <t>Rekonstrukce elektroinstalace v budově B na ul. Opletalova 5</t>
    </r>
    <r>
      <rPr>
        <i/>
        <sz val="10"/>
        <rFont val="Times New Roman"/>
        <family val="1"/>
        <charset val="238"/>
      </rPr>
      <t xml:space="preserve"> (Střední škola a Základní škola, Havířov-Šumbark, příspěvková organizace)</t>
    </r>
  </si>
  <si>
    <r>
      <t xml:space="preserve">Instalace regulace ÚT </t>
    </r>
    <r>
      <rPr>
        <i/>
        <sz val="10"/>
        <rFont val="Times New Roman"/>
        <family val="1"/>
        <charset val="238"/>
      </rPr>
      <t xml:space="preserve">(Gymnázium Ostrava-Zábřeh, Volgogradská 6a, příspěvková organizace) </t>
    </r>
  </si>
  <si>
    <r>
      <t xml:space="preserve">Rekonstrukce elektroinstalace školy </t>
    </r>
    <r>
      <rPr>
        <i/>
        <sz val="10"/>
        <rFont val="Times New Roman"/>
        <family val="1"/>
        <charset val="238"/>
      </rPr>
      <t>(Střední škola elektrostavební a dřevozpracující, Frýdek-Místek, příspěvková organizace)</t>
    </r>
  </si>
  <si>
    <r>
      <t xml:space="preserve">Rekonstrukce objektu ZUŠ v Ostravě na ul. Ludmilina </t>
    </r>
    <r>
      <rPr>
        <i/>
        <sz val="10"/>
        <rFont val="Times New Roman"/>
        <family val="1"/>
        <charset val="238"/>
      </rPr>
      <t>(Základní umělecká škola Eduarda Marhuly, Ostrava-Mar. Hory, Hudební 6, příspěvková organizace)</t>
    </r>
  </si>
  <si>
    <r>
      <t>Rekonstrukce vytápění objektu tělocvičny</t>
    </r>
    <r>
      <rPr>
        <i/>
        <sz val="10"/>
        <rFont val="Times New Roman"/>
        <family val="1"/>
        <charset val="238"/>
      </rPr>
      <t xml:space="preserve"> (Masarykovo gymnázium, Příbor příspěvková organizace)</t>
    </r>
  </si>
  <si>
    <r>
      <t xml:space="preserve">Oprava střech budov v areálu zařízení Oddělení ošetřovatelské péče ve Dvorcích </t>
    </r>
    <r>
      <rPr>
        <i/>
        <sz val="10"/>
        <rFont val="Times New Roman"/>
        <family val="1"/>
        <charset val="238"/>
      </rPr>
      <t>(Sdružené zdravotnické zařízení Krnov, příspěvková organizace)</t>
    </r>
  </si>
  <si>
    <r>
      <t xml:space="preserve">Rekonstrukce střechy nad přístavbou DD a ŠJ </t>
    </r>
    <r>
      <rPr>
        <i/>
        <sz val="10"/>
        <rFont val="Times New Roman"/>
        <family val="1"/>
        <charset val="238"/>
      </rPr>
      <t>(Dětský domov a Školní jídelna, Lichnov 253, příspěvková organizace)</t>
    </r>
  </si>
  <si>
    <r>
      <t>Zřízení nového výjezdového stanoviště  - Vrbno pod Pradědem</t>
    </r>
    <r>
      <rPr>
        <i/>
        <sz val="10"/>
        <rFont val="Times New Roman"/>
        <family val="1"/>
        <charset val="238"/>
      </rPr>
      <t xml:space="preserve"> (Územní středisko záchranné služby Moravskoslezského kraje, příspěvková organizace)</t>
    </r>
  </si>
  <si>
    <r>
      <t xml:space="preserve">Rekonstrukce a modernizace pracoviště interního oddělení - HDS </t>
    </r>
    <r>
      <rPr>
        <i/>
        <sz val="10"/>
        <rFont val="Times New Roman"/>
        <family val="1"/>
        <charset val="238"/>
      </rPr>
      <t>(Nemocnice s poliklinikou Karviná-Ráj, příspěvková organizace)</t>
    </r>
  </si>
  <si>
    <r>
      <t>Rekonstrukce gynekologicko-porodního oddělení</t>
    </r>
    <r>
      <rPr>
        <i/>
        <sz val="10"/>
        <rFont val="Times New Roman"/>
        <family val="1"/>
        <charset val="238"/>
      </rPr>
      <t xml:space="preserve"> (Nemocnice s poliklinikou Karviná-Ráj, příspěvková organizace)</t>
    </r>
  </si>
  <si>
    <r>
      <t xml:space="preserve">Rekonstrukce stravovacího provozu </t>
    </r>
    <r>
      <rPr>
        <i/>
        <sz val="10"/>
        <rFont val="Times New Roman"/>
        <family val="1"/>
        <charset val="238"/>
      </rPr>
      <t>(Sdružené zdravotnické zařízení Krnov, příspěvková organizace)</t>
    </r>
  </si>
  <si>
    <r>
      <t xml:space="preserve">Nákup sonografického přístroje pro gynekologii </t>
    </r>
    <r>
      <rPr>
        <i/>
        <sz val="10"/>
        <rFont val="Times New Roman"/>
        <family val="1"/>
        <charset val="238"/>
      </rPr>
      <t>(Slezská nemocnice v Opavě, příspěvková organizace, Opava)</t>
    </r>
  </si>
  <si>
    <r>
      <t xml:space="preserve">Nákup desinfektoru </t>
    </r>
    <r>
      <rPr>
        <i/>
        <sz val="10"/>
        <rFont val="Times New Roman"/>
        <family val="1"/>
        <charset val="238"/>
      </rPr>
      <t>(Slezská nemocnice v Opavě, příspěvková organizace, Opava)</t>
    </r>
  </si>
  <si>
    <r>
      <t xml:space="preserve">Nákup anesteziologického přístroje včetně monitoru </t>
    </r>
    <r>
      <rPr>
        <i/>
        <sz val="10"/>
        <rFont val="Times New Roman"/>
        <family val="1"/>
        <charset val="238"/>
      </rPr>
      <t xml:space="preserve">(Nemocnice s poliklinikou v Novém Jičíně, příspěvková organizace, Nový Jičín) </t>
    </r>
  </si>
  <si>
    <r>
      <t xml:space="preserve">Pořízení 2ks kapnometrů  </t>
    </r>
    <r>
      <rPr>
        <i/>
        <sz val="10"/>
        <rFont val="Times New Roman"/>
        <family val="1"/>
        <charset val="238"/>
      </rPr>
      <t>(Nemocnice s poliklinikou Karviná-Ráj, příspěvková organizace, Karviná - Ráj)</t>
    </r>
  </si>
  <si>
    <r>
      <t xml:space="preserve">Pořízení sanitního vozu </t>
    </r>
    <r>
      <rPr>
        <i/>
        <sz val="10"/>
        <rFont val="Times New Roman"/>
        <family val="1"/>
        <charset val="238"/>
      </rPr>
      <t>(Nemocnice Třinec, příspěvková organizace,Třinec)</t>
    </r>
  </si>
  <si>
    <r>
      <t xml:space="preserve">Nákup nákladního vozidla pro výuku autoškoly </t>
    </r>
    <r>
      <rPr>
        <i/>
        <sz val="10"/>
        <rFont val="Times New Roman"/>
        <family val="1"/>
        <charset val="238"/>
      </rPr>
      <t>(Střední škola automobilní, mechanizace a podnikání, Krnov, příspěvková organizace)</t>
    </r>
  </si>
  <si>
    <r>
      <t>Oprava zámecké zdi</t>
    </r>
    <r>
      <rPr>
        <i/>
        <sz val="10"/>
        <rFont val="Times New Roman"/>
        <family val="1"/>
        <charset val="238"/>
      </rPr>
      <t xml:space="preserve"> (Domov Na zámku, příspěvková organizace, Kyjovice)</t>
    </r>
  </si>
  <si>
    <r>
      <t xml:space="preserve">Pavilon chirurgických oborů včetně projektové dokumentace - Moravskoslezský kraj - Nemocnice ve Frýdku-Místku, p.o. - energocentrum a zvýšení standardu dodávek el.energie </t>
    </r>
    <r>
      <rPr>
        <i/>
        <sz val="10"/>
        <rFont val="Times New Roman"/>
        <family val="1"/>
        <charset val="238"/>
      </rPr>
      <t xml:space="preserve">(Nemocnice ve Frýdku-Místku, příspěvková organizace, Frýdek - Místek) </t>
    </r>
  </si>
  <si>
    <t>Základní škola a Mateřská škola Motýlek, Kopřivnice, Smetanova 1122, příspěvková organizace</t>
  </si>
  <si>
    <r>
      <t xml:space="preserve">Reprodukce majetku kraje v odvětví cestovního ruchu  </t>
    </r>
    <r>
      <rPr>
        <b/>
        <sz val="10"/>
        <rFont val="Times New Roman"/>
        <family val="1"/>
        <charset val="238"/>
      </rPr>
      <t>(udržitelnost projektů)</t>
    </r>
  </si>
  <si>
    <r>
      <t>Rekonstrukce mostu ev.č. 459-006 přes řeku Opavu ve městě Krnov</t>
    </r>
    <r>
      <rPr>
        <b/>
        <sz val="10"/>
        <rFont val="Times New Roman"/>
        <family val="1"/>
        <charset val="238"/>
      </rPr>
      <t xml:space="preserve"> (udržitelnost projektů)</t>
    </r>
  </si>
  <si>
    <t>1339, 1535</t>
  </si>
  <si>
    <r>
      <t>Zefektivnění vzdělávání pracovníků v sociálních službách</t>
    </r>
    <r>
      <rPr>
        <sz val="10"/>
        <color indexed="8"/>
        <rFont val="Times New Roman"/>
        <family val="1"/>
        <charset val="238"/>
      </rPr>
      <t xml:space="preserve"> ( Domov Jistoty, příspěvková organizace, Bohumín)</t>
    </r>
  </si>
  <si>
    <r>
      <t>Kde je vůle, tam je cesta - cílená podpora pracovníkům domova se zvláštním režimem při práci s osobami s poruchami chování (</t>
    </r>
    <r>
      <rPr>
        <sz val="10"/>
        <color indexed="8"/>
        <rFont val="Times New Roman"/>
        <family val="1"/>
        <charset val="238"/>
      </rPr>
      <t xml:space="preserve"> Náš svět, příspěvková organizace, Pržno)</t>
    </r>
  </si>
  <si>
    <r>
      <t>Podporujeme neustálý rozvoj našich sociálních služeb (</t>
    </r>
    <r>
      <rPr>
        <sz val="10"/>
        <color indexed="8"/>
        <rFont val="Times New Roman"/>
        <family val="1"/>
        <charset val="238"/>
      </rPr>
      <t>Sagapo, příspěvková organizace, Bruntál)</t>
    </r>
  </si>
  <si>
    <r>
      <t>Podpora procesů vedoucích ke standardizaci kvality a alternativní komunikace v Síriu, příspěvkové organizaci</t>
    </r>
    <r>
      <rPr>
        <sz val="10"/>
        <color indexed="8"/>
        <rFont val="Times New Roman"/>
        <family val="1"/>
        <charset val="238"/>
      </rPr>
      <t xml:space="preserve"> (Sírius, příspěvková organizace, Opava)</t>
    </r>
  </si>
  <si>
    <r>
      <t xml:space="preserve">Parkové úpravy v areálu OLÚ Metylovice (Odborný léčebný ústav Metylovice – Moravskoslezské sanatorium, příspěvková organizace)  </t>
    </r>
    <r>
      <rPr>
        <b/>
        <sz val="10"/>
        <rFont val="Times New Roman"/>
        <family val="1"/>
        <charset val="238"/>
      </rPr>
      <t>(udržitelnost projektů)</t>
    </r>
  </si>
  <si>
    <r>
      <t xml:space="preserve">Výjezdové centrum Město Albrechtice (Zdravotnická záchranná služba Moravskoslezského kraje, příspěvková organizace, Ostrava)  </t>
    </r>
    <r>
      <rPr>
        <b/>
        <sz val="10"/>
        <rFont val="Times New Roman"/>
        <family val="1"/>
        <charset val="238"/>
      </rPr>
      <t>(udržitelnost projektů)</t>
    </r>
  </si>
  <si>
    <r>
      <t xml:space="preserve">Integrované výjezdové centrum Mošnov (Zdravotnická záchranná služba Moravskoslezského kraje, příspěvková organizace, Ostrava) </t>
    </r>
    <r>
      <rPr>
        <b/>
        <sz val="10"/>
        <rFont val="Times New Roman"/>
        <family val="1"/>
        <charset val="238"/>
      </rPr>
      <t xml:space="preserve"> (udržitelnost projektů)</t>
    </r>
  </si>
  <si>
    <r>
      <t xml:space="preserve">Integrované výjezdové centrum Ostrava-Jih (Zdravotnická záchranná služba Moravskoslezského kraje, příspěvková organizace, Ostrava) </t>
    </r>
    <r>
      <rPr>
        <b/>
        <sz val="10"/>
        <rFont val="Times New Roman"/>
        <family val="1"/>
        <charset val="238"/>
      </rPr>
      <t xml:space="preserve"> (udržitelnost projektů)</t>
    </r>
  </si>
  <si>
    <t>v</t>
  </si>
  <si>
    <t>Celkový součet</t>
  </si>
  <si>
    <t>FSM Celkem</t>
  </si>
  <si>
    <t>Komplexní lokální výstražný a varovný systém před přívalovými povodněmi v Moravskoslezském kraji</t>
  </si>
  <si>
    <t>krizové řízení Celkem</t>
  </si>
  <si>
    <t>kultura Celkem</t>
  </si>
  <si>
    <t>regionální rozvoj Celkem</t>
  </si>
  <si>
    <t>sociální věci Celkem</t>
  </si>
  <si>
    <t>školství Celkem</t>
  </si>
  <si>
    <t>zdravotnictví Celkem</t>
  </si>
  <si>
    <t>životní prostředí Celkem</t>
  </si>
  <si>
    <t>Číselník akcí</t>
  </si>
  <si>
    <t>0008990 - 0008999</t>
  </si>
  <si>
    <r>
      <t xml:space="preserve">ORJ </t>
    </r>
    <r>
      <rPr>
        <b/>
        <sz val="9"/>
        <color indexed="10"/>
        <rFont val="Times New Roman CE"/>
        <charset val="238"/>
      </rPr>
      <t>(orientační, nebývá průběžně aktualizováno)</t>
    </r>
  </si>
  <si>
    <t>Operač. program</t>
  </si>
  <si>
    <t xml:space="preserve"> - </t>
  </si>
  <si>
    <t>7, 14</t>
  </si>
  <si>
    <t>4, 8</t>
  </si>
  <si>
    <t>2, 5</t>
  </si>
  <si>
    <t>1, 5</t>
  </si>
  <si>
    <t>5, 16</t>
  </si>
  <si>
    <t>7, 9</t>
  </si>
  <si>
    <t>1, 22</t>
  </si>
  <si>
    <t>11, 24</t>
  </si>
  <si>
    <t>G</t>
  </si>
  <si>
    <t>12, 2</t>
  </si>
  <si>
    <t>7, 12</t>
  </si>
  <si>
    <t>11, 16</t>
  </si>
  <si>
    <t>GS</t>
  </si>
  <si>
    <t>KoP1</t>
  </si>
  <si>
    <t>IOP</t>
  </si>
  <si>
    <t>OPD</t>
  </si>
  <si>
    <t>14, 15</t>
  </si>
  <si>
    <t>OPLZaZ</t>
  </si>
  <si>
    <t>OPPS</t>
  </si>
  <si>
    <t>OPVpK</t>
  </si>
  <si>
    <t>OPVaK</t>
  </si>
  <si>
    <t>EHP-Norsko</t>
  </si>
  <si>
    <t>14, 12, 2</t>
  </si>
  <si>
    <t>IEE</t>
  </si>
  <si>
    <t>Visegrad</t>
  </si>
  <si>
    <t>OPNS</t>
  </si>
  <si>
    <t>OPMS</t>
  </si>
  <si>
    <t>KoP</t>
  </si>
  <si>
    <t>OP MS</t>
  </si>
  <si>
    <t>Švýcarsko</t>
  </si>
  <si>
    <t>OPZ 2014+</t>
  </si>
  <si>
    <t>IROP 2014+</t>
  </si>
  <si>
    <t>OPVVV 2014+</t>
  </si>
  <si>
    <t>OPPS 2014+</t>
  </si>
  <si>
    <t>OPTP</t>
  </si>
  <si>
    <t>Komunitární programy 2014+</t>
  </si>
  <si>
    <t>OPŽP 2014+</t>
  </si>
  <si>
    <t>FM</t>
  </si>
  <si>
    <t>nadnárodní program INTERREG EUROPE</t>
  </si>
  <si>
    <t>Kreativní Evropa</t>
  </si>
  <si>
    <t>11, 7</t>
  </si>
  <si>
    <t>pr.období 2007-2013</t>
  </si>
  <si>
    <t>Interreg CENTRAL EUROPE</t>
  </si>
  <si>
    <t>OP PS 2014+</t>
  </si>
  <si>
    <t>program období 2007-2013</t>
  </si>
  <si>
    <t>program období 2014-2020</t>
  </si>
  <si>
    <t>8, 7</t>
  </si>
  <si>
    <t>7, 16</t>
  </si>
  <si>
    <t xml:space="preserve">ISPROFIN </t>
  </si>
  <si>
    <t>7, 15</t>
  </si>
  <si>
    <t>EDS</t>
  </si>
  <si>
    <t>7,  9</t>
  </si>
  <si>
    <t>5, 7</t>
  </si>
  <si>
    <t>EHP a Norské fondy</t>
  </si>
  <si>
    <t>Dotační program Msk</t>
  </si>
  <si>
    <t xml:space="preserve">Návratná finanční výpomoc příspěvkovým organizacím </t>
  </si>
  <si>
    <t xml:space="preserve">do 2014 prezentace , od 2015 region, </t>
  </si>
  <si>
    <t>do 2013 územko, od 2014 cestruch</t>
  </si>
  <si>
    <t xml:space="preserve">Chráněné části přírody </t>
  </si>
  <si>
    <t>Dotační program – Podpora aktivit v oblasti prevence rizikových projevů chování u dětí a mládeže</t>
  </si>
  <si>
    <t xml:space="preserve">školství do 2017, životko </t>
  </si>
  <si>
    <t>Podpora duše II</t>
  </si>
  <si>
    <t>Systém pomoci vedoucí k návratu a setrvání v domácím prostředí</t>
  </si>
  <si>
    <t>Eliminace nadměrného šíření jmelí bílého na vybraných úsecích v Moravskoslezském kraji</t>
  </si>
  <si>
    <t>Havarijní oprava vzduchotechniky Centrálních operačních sálů a Centrální sterilizace (Nemocnice s poliklinikou Havířov, příspěvková organizace)</t>
  </si>
  <si>
    <t>Nákup nemovitostí v obci Metylovice</t>
  </si>
  <si>
    <t>Stavební úpravy PCHO ve 2. NP na bronchoskopický sál (Nemocnice ve Frýdku-Místku, příspěvková organizace)</t>
  </si>
  <si>
    <t>Rekonstrukce stravovacího provozu (Gymnázium Petra Bezruče, Frýdek-Místek, příspěvková organizace)</t>
  </si>
  <si>
    <t xml:space="preserve">Kontrolní měření oprav silnic, jejichž zadavatelem je SSMSK  </t>
  </si>
  <si>
    <t>Rekonstrukce odvodu splaškových vod (Dětský domov a Školní jídelna, Příbor, Masarykova 607, příspěvková organizace, Příbor)</t>
  </si>
  <si>
    <t>Docházkový a stravovací systém (Nemocnice Třinec, příspěvková organizace, Třinec)</t>
  </si>
  <si>
    <t>Technika pro úpravu lyžařských běžeckých tras v Moravskoslezském a Zlínském kraji</t>
  </si>
  <si>
    <t>Výstavba dřevěného altánu DOZP Studénka (Domov NaNovo, příspěvková organizace, Studénka)</t>
  </si>
  <si>
    <t>Parkovací plochy a vegetační dlažby Studénka  (Domov NaNovo, příspěvková organizace, Studénka)</t>
  </si>
  <si>
    <t xml:space="preserve">Stabilizace zdravotnického personálu a vzdělávání-příspěvkové organizace kraje  </t>
  </si>
  <si>
    <t>do 2018 školství, od 2018 životko</t>
  </si>
  <si>
    <t>Studium a vzdělávání v zahraničí - příspěvkové organizace MSK</t>
  </si>
  <si>
    <t>cestovné</t>
  </si>
  <si>
    <t>Rekonstrukce a modernizace sil. II/479 ul. Těšínská II. etapa</t>
  </si>
  <si>
    <t>Rekonstrukce silnice II/462 Jelenice – Lesní Albrechtice</t>
  </si>
  <si>
    <t>v/k</t>
  </si>
  <si>
    <t>účel</t>
  </si>
  <si>
    <t>vlastní správní činnost kraje a činnost ZK Celkem</t>
  </si>
  <si>
    <t>Vybudování expozice muzea Těšínska v Jablunkově "Muzea Trojmezí"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</si>
  <si>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</si>
  <si>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</si>
  <si>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</si>
  <si>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Modernizace škol a školských poradenských zařízení v rámci výzvy č. 86</t>
  </si>
  <si>
    <t>opravit v ADR po 1.1.20xx</t>
  </si>
  <si>
    <t>Legenda:</t>
  </si>
  <si>
    <t>Použití akce v letech</t>
  </si>
  <si>
    <t>0000001 - 0001699</t>
  </si>
  <si>
    <t>ostatní akce KÚ</t>
  </si>
  <si>
    <t>0001700 - 0001799</t>
  </si>
  <si>
    <t>Dotační programy v odvětví xxxx</t>
  </si>
  <si>
    <t>0001800 - 0001850</t>
  </si>
  <si>
    <t>Dotace ze státního rozpočtu ostatní (mimo akce reprodukce majetku a akcí z evropských fin.zdrojů)</t>
  </si>
  <si>
    <t>0001851 - 0001899</t>
  </si>
  <si>
    <t>Ostatní individuální dotace v odvětví xxxx</t>
  </si>
  <si>
    <t>0002000 - 0002499</t>
  </si>
  <si>
    <t>Akce spolufinancované z prostředků EU a EHP Norsko v období 2004-2005</t>
  </si>
  <si>
    <t>0002500 - 0003201</t>
  </si>
  <si>
    <r>
      <t xml:space="preserve">Akce spolufinancované z prostředků EU v období 2007-2013 </t>
    </r>
    <r>
      <rPr>
        <b/>
        <sz val="10"/>
        <color indexed="52"/>
        <rFont val="Times New Roman CE"/>
        <charset val="238"/>
      </rPr>
      <t>(stanovit zvlášť řadu pro technickou pomoc, projekt, grantové schéma)</t>
    </r>
  </si>
  <si>
    <t xml:space="preserve">Akce spolufinancované z prostředků EU v období 2007-2013 </t>
  </si>
  <si>
    <t>0003202 - 0003999</t>
  </si>
  <si>
    <t>Akce spolufinancované z prostředků EU a EHP Norsko v období 2014-2020</t>
  </si>
  <si>
    <t>0004000 - 0006999</t>
  </si>
  <si>
    <t>reprodukce majetku kraje</t>
  </si>
  <si>
    <t>Reprodukce majetku kraje</t>
  </si>
  <si>
    <t>0007000 - 0007999</t>
  </si>
  <si>
    <t>Akce spolufinancované z prostředků EU a EHP Norsko v období 2014-2020 - příspěvková organizace je žadatel a realizátor</t>
  </si>
  <si>
    <t>POZOR !!
Rozšiřování struktury účetní a rozpočtové věty
1.1.2007: 
- Akce z 10-ti pozic na 13 pozic (00Aaaaaxxxxxx, 00 - zatím rezerva, A - rozšíření pro číslo akce vlevo o další místo)</t>
  </si>
  <si>
    <t>0008000 - 0008010</t>
  </si>
  <si>
    <t>Neúčelový příspěvek na provoz  + příspěvek na úhradu odpisů příspěvkových organizací kraje v odvětví xxxx</t>
  </si>
  <si>
    <t>0008011 - 0008020</t>
  </si>
  <si>
    <t xml:space="preserve">Ostatní účelové příspěvky na provoz příspěvkovým organizacím kraje v odvětví xxxx </t>
  </si>
  <si>
    <t>0008100 - 0008989</t>
  </si>
  <si>
    <t xml:space="preserve">Ostatní účelové příspěvky na provoz příspěvkovým organizacím kraje - významné a sledované </t>
  </si>
  <si>
    <t xml:space="preserve">Použití ORG v jedn. letech k datu </t>
  </si>
  <si>
    <t>Číslo akce (celý ORG)</t>
  </si>
  <si>
    <t>bilance</t>
  </si>
  <si>
    <t>pozn.</t>
  </si>
  <si>
    <t>*</t>
  </si>
  <si>
    <t>Limit.příslib</t>
  </si>
  <si>
    <t>Nákup služeb - krajský úřad</t>
  </si>
  <si>
    <t>Nákup služeb - zastupitelé</t>
  </si>
  <si>
    <t>Pohoštění - zastupitelé</t>
  </si>
  <si>
    <r>
      <t>Pojištění zahraničních pracovních cest zaměstananců  KÚ</t>
    </r>
    <r>
      <rPr>
        <i/>
        <sz val="10"/>
        <rFont val="Times New Roman CE"/>
        <charset val="238"/>
      </rPr>
      <t xml:space="preserve"> </t>
    </r>
  </si>
  <si>
    <t>Nákup věcných darů a předmětů ze společenské úsluhy</t>
  </si>
  <si>
    <t>Nákup knih a publikací pro zaměstnance a do knihovny krajského úřadu</t>
  </si>
  <si>
    <t>Nájemné prostor, techniky, inventáře, apod. - zastupitelé</t>
  </si>
  <si>
    <t>Výdaje za autorská práva při nákupu fotografií, filmů, apod</t>
  </si>
  <si>
    <t>Výdaje za služby u příležitostí akcí konaných v různých oblastech zahraničních aktivit Moravskoslezského kraje</t>
  </si>
  <si>
    <t>Nákup kancelářského a drobného materiálu u příležitosti akcí konaných v různých oblastech zahraničních aktivit Moravskoslezského kraje</t>
  </si>
  <si>
    <t>Nájemné prostor, techniky, inventáře, apod. u příležitosti akcí konaných v různých oblastech zahraničních aktivit Moravskoslezského kraje</t>
  </si>
  <si>
    <t>Nákup prezentačních předmětů s logem Moravskoslezského kraje</t>
  </si>
  <si>
    <t>Nákup spotřebního materiálu pro zastupitele</t>
  </si>
  <si>
    <t>Výdaje za pohoštění u příležitosti akcí konaných v různých oblastech zahraničních aktivit Moravskoslezského kraje</t>
  </si>
  <si>
    <t>Personální a ostatní inzerce v tištěných i elektronických médiích</t>
  </si>
  <si>
    <t xml:space="preserve">Překlady a tlumočení  </t>
  </si>
  <si>
    <t xml:space="preserve">Výdaje za dodání dat z elektronického archivu médií NEWTON </t>
  </si>
  <si>
    <t xml:space="preserve">Nájemné prostor, techniky, inventáře apod. </t>
  </si>
  <si>
    <t xml:space="preserve">Nákup služeb </t>
  </si>
  <si>
    <t xml:space="preserve">Předfinancování, případně spolufinancování úvěrem UCB, a.s. </t>
  </si>
  <si>
    <t>Finacování z Fondu pro financování strategických projektů</t>
  </si>
  <si>
    <t>Předfinancování, případně spolufinancování „vnitroúvěrem"</t>
  </si>
  <si>
    <t>dř. akce 2808, 2809, 2810</t>
  </si>
  <si>
    <t>Mezinárodní spolupráce v různých oblastech zahraničních aktivit Moravskoslezského kraje</t>
  </si>
  <si>
    <t>Příspěvek na zabezpečení úkolů jednotek požární ochrany v rámci veřejné služby</t>
  </si>
  <si>
    <t>dř. akce 2545, 2872</t>
  </si>
  <si>
    <t xml:space="preserve"> </t>
  </si>
  <si>
    <t>dř. akce 2721</t>
  </si>
  <si>
    <t>dř. akce 2808</t>
  </si>
  <si>
    <t>dř. akce 2808, 2809</t>
  </si>
  <si>
    <t>Nákup pozemků a ostatních nemovitostí</t>
  </si>
  <si>
    <t>omyl, nově akce 1620</t>
  </si>
  <si>
    <t>Stavební úpravy prostor VŠB pro technické lyceum</t>
  </si>
  <si>
    <t>Povodně</t>
  </si>
  <si>
    <t>Finanční vypořádání a ostatní vratky</t>
  </si>
  <si>
    <t>Rezerva na řešení krizových situací</t>
  </si>
  <si>
    <t>dř. akce 2792</t>
  </si>
  <si>
    <t>od roku 2014 akce 5221, od roku 2016 -1003</t>
  </si>
  <si>
    <t>Podpora marketingu v oblasti  kultury, památkové péče a muzejnictví v Moravskoslezském kraji</t>
  </si>
  <si>
    <t>Prezentace kraje v oblasti kultury a zahraniční spolupráce</t>
  </si>
  <si>
    <t>Kreativní a kulturní průmysl</t>
  </si>
  <si>
    <t>Služby Moravskoslezského paktu zaměstnanosti, z.s.</t>
  </si>
  <si>
    <t>Členský příspěvek Evropskému seskupení pro územní spolupráci TRITIA</t>
  </si>
  <si>
    <t>Podpora odborného vzdělávání na vysokých školách v Moravskoslezském kraji</t>
  </si>
  <si>
    <t xml:space="preserve">dř.akce 2903 </t>
  </si>
  <si>
    <t>od 5/2013 akce kofinan. 3997</t>
  </si>
  <si>
    <t>od 2015 akce 8993 - NFV</t>
  </si>
  <si>
    <t xml:space="preserve">Podpora sportu v Moravskoslezském kraji   </t>
  </si>
  <si>
    <t>od 5/2013 akce 3998</t>
  </si>
  <si>
    <t>Individuální návratné finanční výpomoci v odvětví sociálních věcí</t>
  </si>
  <si>
    <t>od 5/2013 akce 399x</t>
  </si>
  <si>
    <t>od roku 2014 akce 5220, od roku 2015 zpět</t>
  </si>
  <si>
    <t>dř. akce 2581</t>
  </si>
  <si>
    <t>Rozvoj Letiště Leoše Janáčka Ostrava</t>
  </si>
  <si>
    <t>MSKfreeWiFi</t>
  </si>
  <si>
    <t>(1. výzva a 2. výzva mají mírnou změnu názvu a jsou odděleny ÚZ, 3. výzva)</t>
  </si>
  <si>
    <t>Dotační program – Ozdravné pobyty pro děti předškolního věku</t>
  </si>
  <si>
    <t>12, 18</t>
  </si>
  <si>
    <t>Dotační program – Program podpory činností v oblasti rodinné politiky, sociálně právní ochrany dětí a navazujících činností v sociálních službách</t>
  </si>
  <si>
    <t>dř. akce 2766</t>
  </si>
  <si>
    <t xml:space="preserve">                                     </t>
  </si>
  <si>
    <t>do 2013 akce 4903</t>
  </si>
  <si>
    <t>do 2013 akce 4904</t>
  </si>
  <si>
    <t>GG 1.1</t>
  </si>
  <si>
    <t>GG 1.2</t>
  </si>
  <si>
    <t>GG 1.3</t>
  </si>
  <si>
    <t>(Program Comenuis)</t>
  </si>
  <si>
    <t>(Program Comenius)</t>
  </si>
  <si>
    <t>(Program Erasmus)</t>
  </si>
  <si>
    <t>převedeno na akci 5884</t>
  </si>
  <si>
    <t>změna metodiky akce 7001</t>
  </si>
  <si>
    <t>Jiné EU 2014+   OPPP</t>
  </si>
  <si>
    <t>EDS 135D32P001005</t>
  </si>
  <si>
    <t>dř.akce 2558</t>
  </si>
  <si>
    <t>dř.akce 2554</t>
  </si>
  <si>
    <t>Změněno na akci 5619 - 9/2016</t>
  </si>
  <si>
    <t>Kotlíkové dotace v Moravskoslezském kraji – 3. grantové schéma</t>
  </si>
  <si>
    <t>Rekonstrukce a modernizace sil. II/475 Stonava průtah II</t>
  </si>
  <si>
    <t>Poskytování bezplatné stravy dětem ohroženým chudobou ve školách z prostředků OP PMP v Moravskoslezském kraji III</t>
  </si>
  <si>
    <t>Energetické úspory v Obchodní akademii Český Těšín - tělocvična</t>
  </si>
  <si>
    <t>Energetické úspory ve SŠ služeb a podnikání Ostrava-Poruba (tělocvična)</t>
  </si>
  <si>
    <r>
      <rPr>
        <sz val="12"/>
        <color theme="1"/>
        <rFont val="Times New Roman"/>
        <family val="1"/>
        <charset val="238"/>
      </rPr>
      <t>Energetické úspory ve SŠ služeb a podnikání Ostrava-Poruba (O. Jeremiáše)</t>
    </r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</si>
  <si>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</si>
  <si>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</si>
  <si>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</si>
  <si>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</si>
  <si>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</si>
  <si>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Dětském domově Na Vizině</t>
  </si>
  <si>
    <t>Energetické úspory v ZUŠ L. Janáčka Havířov</t>
  </si>
  <si>
    <t>Energetické úspory ve VOŠ zdravotnické Ostrava</t>
  </si>
  <si>
    <t>Energetické úspory v ZUŠ Klimkovice</t>
  </si>
  <si>
    <t>do 5/2013 akce 1242</t>
  </si>
  <si>
    <t>do 5/2013 akce 1404</t>
  </si>
  <si>
    <t>do 5/2013 akce 4066</t>
  </si>
  <si>
    <t>RMK</t>
  </si>
  <si>
    <t xml:space="preserve"> od 5/2013 akce 3999</t>
  </si>
  <si>
    <t>Rekonstrukce výtahů (Nemocnice s poliklinikou Karviná-Ráj, příspěvková organizace)</t>
  </si>
  <si>
    <t>Souvislé opravy silnic II. a III. tříd, včetně mostních objektů (Správa silnic Moravskoslezského kraje, příspěvková organizace, Ostrava)</t>
  </si>
  <si>
    <t>Isprofin ÚZ 35672</t>
  </si>
  <si>
    <t>vyňato z akce 2585</t>
  </si>
  <si>
    <t>ve SR s číslem akce 4583, napraveno od 13.2.09</t>
  </si>
  <si>
    <t>ISPROFIN 235213-0503, ÚZ 35672</t>
  </si>
  <si>
    <t>217117 - 2494</t>
  </si>
  <si>
    <t>217117 - 2485</t>
  </si>
  <si>
    <t>Vzduchotechnika, klimatizace a ventilace – příspěvkové organizace</t>
  </si>
  <si>
    <t>217117 - 2486</t>
  </si>
  <si>
    <t>217117 - 2484</t>
  </si>
  <si>
    <t xml:space="preserve"> 217117 - 2483</t>
  </si>
  <si>
    <t xml:space="preserve"> 217117 - 2487</t>
  </si>
  <si>
    <t>217117 - 2490</t>
  </si>
  <si>
    <t>217117 - 2489</t>
  </si>
  <si>
    <t>217117 - 2488</t>
  </si>
  <si>
    <t>217117 - 2493</t>
  </si>
  <si>
    <t>217117 - 2491</t>
  </si>
  <si>
    <t>217117 - 2496</t>
  </si>
  <si>
    <t>217117 - 2495</t>
  </si>
  <si>
    <t>217117 - 2492</t>
  </si>
  <si>
    <t>217117 - 2498</t>
  </si>
  <si>
    <t>217117 - 2499</t>
  </si>
  <si>
    <t>217D117003245</t>
  </si>
  <si>
    <t>217D117003243</t>
  </si>
  <si>
    <t>Rekonstrukce střechy nad šatnou (Nemocnice s poliklinikou Havířov, příspěvková organizace)</t>
  </si>
  <si>
    <t>od 2014 akce 2793</t>
  </si>
  <si>
    <t>od 2014 akce 2794</t>
  </si>
  <si>
    <t>217D117007166</t>
  </si>
  <si>
    <t>217D117007167</t>
  </si>
  <si>
    <t>217D117007165</t>
  </si>
  <si>
    <t>217D117007163</t>
  </si>
  <si>
    <t>217D117007164</t>
  </si>
  <si>
    <t>217D117007162</t>
  </si>
  <si>
    <t>217D117007161</t>
  </si>
  <si>
    <t>217D117007160</t>
  </si>
  <si>
    <t>do 2013 akce 1611</t>
  </si>
  <si>
    <t>do 2013 akce 1003, od 2016 1003</t>
  </si>
  <si>
    <t>dř. akce 2872</t>
  </si>
  <si>
    <t xml:space="preserve"> dř.akce 2616</t>
  </si>
  <si>
    <t xml:space="preserve">Obměna a ekologizace vozového parku v odvětví školství  </t>
  </si>
  <si>
    <t>Rekonstrukce objektu na ul. B. Němcové, Opava (Střední odborné učiliště stavební, Opava, příspěvková organizace)</t>
  </si>
  <si>
    <t>dř. 2535</t>
  </si>
  <si>
    <t>Oprava střechy a fasády, zateplení podstřeší  (Všeobecné a sportovní gymnázium, Bruntál, příspěvková organizace)</t>
  </si>
  <si>
    <t>Sanace svahu (Dětský domov a Školní jídelna, Nový Jičín, Revoluční 56, příspěvková organizace)</t>
  </si>
  <si>
    <t>Pavilon H - stavební úpravy a přístavba  (Slezská nemocnice v Opavě, příspěvková organizace)</t>
  </si>
  <si>
    <t>pův.akce 3300</t>
  </si>
  <si>
    <t>Využití objektu v Bílé (Vzdělávací a sportovní centrum Bílá, příspěvková organizace)</t>
  </si>
  <si>
    <t xml:space="preserve">přesunuto na 7011 </t>
  </si>
  <si>
    <t>přesunuto na 7012</t>
  </si>
  <si>
    <t>Oprava střešního pláště na objektu novostavby v Jakartovicích - Deštné (Zámek Dolní Životice, příspěvková organizace)</t>
  </si>
  <si>
    <t>Okružní křižovatka II/486 a III/4841, Krmelín (Správa silnic Moravskoslezského kraje, příspěvková organizace, Ostrava)</t>
  </si>
  <si>
    <t>Rekonstrukce střechy Domu umění (Galerie výtvarného umění v Ostravě, příspěvková organizace)</t>
  </si>
  <si>
    <t>Hrad Sovinec - oprava vnitřního opevnění (Muzeum v Bruntále, příspěvková organizace)</t>
  </si>
  <si>
    <t>Hrad Sovinec - oprava lesnické školy (Muzeum v Bruntále, příspěvková organizace)</t>
  </si>
  <si>
    <t>Hrad Sovinec - dobudování infrastruktury (Muzeum v Bruntále, příspěvková organizace)</t>
  </si>
  <si>
    <t>Stabilizace severovýchodní zdi paláce hradu Hukvaldy (Muzeum Beskyd Frýdek-Místek, příspěvková organizace)</t>
  </si>
  <si>
    <t>Hrad Hukvaldy - dobudování infrastruktury (Muzeum Beskyd Frýdek-Místek, příspěvková organizace)</t>
  </si>
  <si>
    <t>Novostavba objektu depozitáře (Muzeum v Bruntále, příspěvková organizace)</t>
  </si>
  <si>
    <t>Zámek Nová Horka – restaurování a obnova (Muzeum Novojičínska, příspěvková organizace)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</si>
  <si>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</si>
  <si>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</si>
  <si>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>Úprava parku a parkoviště (Domov Na zámku, příspěvková organizace, Kyjovice)</t>
  </si>
  <si>
    <t>Novostavba multifunkčního altánu (Domov Bílá Opava, příspěvková organizace)</t>
  </si>
  <si>
    <t>Odstranění vlhkosti zdiva objektu Mánesova (Sírius, příspěvková organizace, Opava)</t>
  </si>
  <si>
    <t>Sanace suterénního zdiva (Střední škola průmyslová a umělecká, Opava, příspěvková organizace)</t>
  </si>
  <si>
    <t>Rekonstrukce elektroinstalace (Střední škola technických oborů, Havířov-Šumbark, Lidická 1a/600, příspěvková organizace)</t>
  </si>
  <si>
    <t>Oprava střechy budovy školy na ulici Vodní 343 (Základní umělecká škola, Vítkov, Lidická 639, příspěvková organizace)</t>
  </si>
  <si>
    <t>Rekonstrukce střechy na odloučeném pracovišti (Střední škola, Havířov-Prostřední Suchá, příspěvková organizace)</t>
  </si>
  <si>
    <t>Rekonstrukce vzduchotechniky v kuchyni (Střední škola technická, Opava, Kolofíkovo nábřeží 51, příspěvková organizace)</t>
  </si>
  <si>
    <t>Rekonstrukce obvodového pláště tělocvičny Husova (Střední škola hotelnictví a služeb a Vyšší odborná škola, Opava, příspěvková organizace)</t>
  </si>
  <si>
    <t>Sanace suterénního zdiva budovy (Dětský domov Úsměv a Školní jídelna, Ostrava-Slezská Ostrava, Bukovanského 25, příspěvková organizace)</t>
  </si>
  <si>
    <t>Zateplení ubytovacího pavilonu (Dětský domov SRDCE a Školní jídelna, Karviná-Fryštát, Vydmuchov 10, příspěvková organizace)</t>
  </si>
  <si>
    <t>Výměna elektrického výtahu (Střední škola prof. Zdeňka Matějčka, Ostrava-Poruba, příspěvková organizace)</t>
  </si>
  <si>
    <t>Sanace vlhkého zdiva budovy školy (Střední škola, Základní škola a Mateřská škola, Karviná, příspěvková organizace)</t>
  </si>
  <si>
    <t>Odstranění záklopu v tělocvičnách s obsahem azbestu (Střední škola řemesel, Frýdek-Místek,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</si>
  <si>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</si>
  <si>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</si>
  <si>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</si>
  <si>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Přestavba budovy I pro magnetickou rezonanci (Nemocnice ve Frýdku-Místku, příspěvková organizace)</t>
  </si>
  <si>
    <t>Rekonstrukce interní JIP (Nemocnice Třinec, příspěvková organizace)</t>
  </si>
  <si>
    <t>Dodávka zdravotnické techniky (Nemocnice Třinec, příspěvková organizace)</t>
  </si>
  <si>
    <t>Studie rekonstrukce ambulantní rehabilitace (Nemocnice s poliklinikou Havířov, příspěvková organizace)</t>
  </si>
  <si>
    <t>Zámek Nová Horka – rekonstrukce vnitřních prostor" (Muzeum Novojičínska, příspěvková organizace, Nový Jičín)</t>
  </si>
  <si>
    <t>Sportovní areál na ul. Komenského, Opava (Mendelovo gymnázium, Opava, příspěvková organizace)</t>
  </si>
  <si>
    <t>Silnice II/477 Frýdek-Místek - Baška - Frýdlant, I. etapa</t>
  </si>
  <si>
    <t>původně ORG 3369</t>
  </si>
  <si>
    <t>Silnice II/477 Frýdek-Baška-Frýdlant (+ III/48425) II. etapa</t>
  </si>
  <si>
    <t>původně ORG 3370</t>
  </si>
  <si>
    <t>Instalace protipožárních dveří (Sagapo, příspěvková organizace, Bruntál)</t>
  </si>
  <si>
    <t xml:space="preserve">Dotační program-Program na podporu technických atraktivit - příspěvkové organizace MSK </t>
  </si>
  <si>
    <t>Vybudování dílen pro praktické vyučování (Střední odborná škola, Frýdek-Místek, příspěvková organizace)</t>
  </si>
  <si>
    <t>Rekonstrukce střechy tělocvičny (Sportovní gymnázium Dany a Emila Zátopkových, Ostrava, příspěvková organizace)</t>
  </si>
  <si>
    <t>Výměna okenních a dveřních výplní školy (Masarykova střední škola zemědělská a Vyšší odborná škola, Opava, příspěvková organizace)</t>
  </si>
  <si>
    <t>Revitalizace pracoviště pro svařování (Střední škola řemesel, Frýdek-Místek, příspěvková organizace)</t>
  </si>
  <si>
    <t>Úpravy vnitřních prostor (Střední odborná škola, Bruntál, příspěvková organizace)</t>
  </si>
  <si>
    <t>Rekonstrukce elektroinstalace (Základní škola pro sluchově postižené a Mateřská škola pro sluchově postižené, Ostrava-Poruba, příspěvková organizace)</t>
  </si>
  <si>
    <t>Regulace ústředního topení (Střední zdravotnická škola a Vyšší odborná škola zdravotnická, Ostrava, příspěvková organizace)</t>
  </si>
  <si>
    <t>Rekonstrukce spojovací chodby (Střední škola služeb a podnikání, Ostrava-Poruba, příspěvková organizace</t>
  </si>
  <si>
    <t>Výměna oken (Gymnázium a Obchodní akademie, Orlová, příspěvková organizace )</t>
  </si>
  <si>
    <t>Rekonstrukce elektroinstalace a koupelen (Dětský domov a Školní jídelna, Čeladná 87, příspěvková organizace)</t>
  </si>
  <si>
    <t>Rekonstrukce rozvodů vody a odpadů (Gymnázium Ostrava-Hrabůvka, příspěvková organizace)</t>
  </si>
  <si>
    <t>Celková rekonstrukce střechy dílen  (Vyšší odborná škola, Střední odborná škola a Střední odborné učiliště, Kopřivnice, příspěvková organizace)</t>
  </si>
  <si>
    <t>Rekonstrukce kotelny (Gymnázium Františka Živného, Bohumín, Jana Palacha 794, příspěvková organizace)</t>
  </si>
  <si>
    <t>Rekonstrukce podlah a koncertního sálu (Základní umělecká škola, Klimkovice, Lidická 5, příspěvková organizace)</t>
  </si>
  <si>
    <t>Rekonstrukce sociálních zařízení v budově bazénu (Střední škola a Základní škola, Havířov-Šumbark, příspěvková organizace)</t>
  </si>
  <si>
    <t>Výměna oken a zateplení stropů (Střední průmyslová škola, Obchodní akademie a Jazyková škola s právem státní jazykové zkoušky, Frýdek-Místek, příspěvková organizace)</t>
  </si>
  <si>
    <t>Přístavba skladu tělocvičny (Mendelovo gymnázium, Opava, příspěvková organizace)</t>
  </si>
  <si>
    <t>Rekonstrukce výtahu (Obchodní akademie a Vyšší odborná škola sociální, Ostrava - Mariánské Hory, příspěvková organizace)</t>
  </si>
  <si>
    <t>Rekonstrukce podhledu stropu (Obchodní akademie a Střední odborná škola logistická, Opava, příspěvková organizace)</t>
  </si>
  <si>
    <t>Demolice budov a výstavba sportoviště (Střední průmyslová škola a Obchodní akademie, Bruntál, příspěvková organizace)</t>
  </si>
  <si>
    <t>Oprava povrchu podlahy velké tělocvičny (Střední škola řemesel, Frýdek-Místek, příspěvková organizace)</t>
  </si>
  <si>
    <t>Oprava atletické dráhy (Sportovní gymnázium Dany a Emila Zátopkových, Ostrava, příspěvková organizace)</t>
  </si>
  <si>
    <t>Integrované výjezdové centrum v Českém Těšíně – dovybavení provozu</t>
  </si>
  <si>
    <t>Opravy vnitřních povrchů na chodbách a v kancelářích (Střední průmyslová škola, Ostrava-Vítkovice, příspěvková organizace, příspěvková organizace)</t>
  </si>
  <si>
    <t>Oprava vstupního schodiště (Gymnázium Nový Jičín, příspěvková organizace)</t>
  </si>
  <si>
    <t>Oprava příjezdové komunikace a vjezdu (Jazykové gymnázium Pavla Tigrida, Ostrava-Poruba, příspěvková organizace)</t>
  </si>
  <si>
    <t>Letiště Leoše Janáčka Ostrava, rekonstrukce severní stojánky</t>
  </si>
  <si>
    <t>Rekonstrukce prostor dílen (Střední průmyslová škola, Ostrava-Vítkovice, příspěvková organizace)</t>
  </si>
  <si>
    <t>Rekonstrukce nevyužitých budov obchodní akademie pro ZUŠ Orlová (Základní umělecká škola J. R. Míši, Orlová, příspěvková organizace)</t>
  </si>
  <si>
    <t>Rekonstrukce osvětlení tělocvičny (Střední škola technická, Opava, Kolofíkovo nábřeží 51, příspěvková organizace)</t>
  </si>
  <si>
    <t>Rekonstrukce plynové kotelny (Gymnázium a Střední odborná škola, Rýmařov, příspěvková organizace)</t>
  </si>
  <si>
    <t>Výměna hořáků provozovaných kotlů – příspěvkové organizace MSK</t>
  </si>
  <si>
    <t>Oprava vodovodního potrubí chir. ambulance (Nemocnice ve Frýdku-Místku, příspěvková organizace)</t>
  </si>
  <si>
    <t>Rekonstrukce výtahů Orlová  (Nemocnice s poliklinikou Karviná-Ráj, příspěvková organizace)</t>
  </si>
  <si>
    <t>Rekonstrukce podkroví (Odborný léčebný ústav Metylovice – Moravskoslezské sanatorium, příspěvková organizace)</t>
  </si>
  <si>
    <t>Rekonstrukce střechy (Nemocnice ve Frýdku-Místku, příspěvková organizace)</t>
  </si>
  <si>
    <t>Infrastruktura středních škol a vyšších odborných škol (SVL)</t>
  </si>
  <si>
    <t>Individuální projekty - Program přeshraniční spolupráce 2014+</t>
  </si>
  <si>
    <t>Pnp</t>
  </si>
  <si>
    <r>
      <t xml:space="preserve">Pnp 
</t>
    </r>
    <r>
      <rPr>
        <sz val="10"/>
        <rFont val="Times New Roman"/>
        <family val="1"/>
        <charset val="238"/>
      </rPr>
      <t>dř.akce 2900</t>
    </r>
  </si>
  <si>
    <r>
      <t xml:space="preserve">Pnp 
</t>
    </r>
    <r>
      <rPr>
        <sz val="10"/>
        <rFont val="Times New Roman"/>
        <family val="1"/>
        <charset val="238"/>
      </rPr>
      <t>dř.akce 2723</t>
    </r>
  </si>
  <si>
    <r>
      <t xml:space="preserve">Pnp 
</t>
    </r>
    <r>
      <rPr>
        <sz val="10"/>
        <rFont val="Times New Roman"/>
        <family val="1"/>
        <charset val="238"/>
      </rPr>
      <t>dř.akce 2583</t>
    </r>
  </si>
  <si>
    <r>
      <t xml:space="preserve">Pnp 
</t>
    </r>
    <r>
      <rPr>
        <sz val="10"/>
        <rFont val="Times New Roman"/>
        <family val="1"/>
        <charset val="238"/>
      </rPr>
      <t>dř.akce 2722</t>
    </r>
  </si>
  <si>
    <t>Vzdělávací středisko ZZS MSK (Zdravotnická záchranná služba Moravskoslezského kraje, příspěvková organizace, Ostrava)</t>
  </si>
  <si>
    <t>Pořízení osobních ochranných pracovních prostředků zaměstnanců (Zdravotnická záchranná služba Moravskoslezského kraje, příspěvková organizace, Ostrava)</t>
  </si>
  <si>
    <t>Plánovaná pomoc na vyžádání</t>
  </si>
  <si>
    <t>NFV</t>
  </si>
  <si>
    <t>Zateplení a stavební úpravy správní budovy, pavilonu E a F Domova Březiny</t>
  </si>
  <si>
    <t>ODRA, Kulturní a přírodní stopy na řece Odře</t>
  </si>
  <si>
    <t>Multidisciplinární spolupráce v Moravskoslezském kraji</t>
  </si>
  <si>
    <t>Podporujeme hrdinství, které není vidět III</t>
  </si>
  <si>
    <t>Vzdelaní ľudia ako základ pre moderné a kvalitné sociálne služby</t>
  </si>
  <si>
    <t>Program švýcarsko-české spolupráce</t>
  </si>
  <si>
    <t>Financování akcí</t>
  </si>
  <si>
    <t>Akce PO - PnP</t>
  </si>
  <si>
    <t>Cestovné</t>
  </si>
  <si>
    <t>0000000000000 - 0000000999999</t>
  </si>
  <si>
    <t>pseudoakce</t>
  </si>
  <si>
    <t>Pseudoakce</t>
  </si>
  <si>
    <t>Podpora organizacím na úseku bezpečnosti a Integrovaného záchranného systému (IZS)</t>
  </si>
  <si>
    <t>Ostrava-město</t>
  </si>
  <si>
    <t>Investiční akce a opravy majetku v Bílovecké nemocnici, a.s.</t>
  </si>
  <si>
    <t>Dotační program – Podpora znevýhodněných oblastí Moravskoslezského kraje</t>
  </si>
  <si>
    <t>Dotační program – Program na podporu dobrovolných hasičů</t>
  </si>
  <si>
    <t>Ostrava-Město</t>
  </si>
  <si>
    <t xml:space="preserve"> -</t>
  </si>
  <si>
    <t xml:space="preserve"> -  </t>
  </si>
  <si>
    <t>Energetické úspory SSMSK - CM Rýmařov</t>
  </si>
  <si>
    <t>Energetické úspory SSMSK - CM Odry</t>
  </si>
  <si>
    <t>Energetické úspory SSMSK - středisko Frýdek - Místek</t>
  </si>
  <si>
    <t>Silnice II/445 hranice Olomouckého kraje - Stránské</t>
  </si>
  <si>
    <t>Rekonstrukce a modernizace sil. II/442 VD Kružberk – Svatoňovice – Čermná ve Slezsku</t>
  </si>
  <si>
    <t>Nákup dopravních prostředků pro příspěvkové organizace Moravskoslezského kraje</t>
  </si>
  <si>
    <t>opava</t>
  </si>
  <si>
    <t xml:space="preserve">Vybudování čističky odpadních vod </t>
  </si>
  <si>
    <t>Sanační opatření v budově Psychiatrické nemocnice v Opavě (Základní škola při zdravotnickém zařízení a Mateřská škola při zdravotnickém zařízení, Opava, Olomoucká 88, příspěvková organizace)</t>
  </si>
  <si>
    <t>Rekonstrukce domova mládeže (Střední odborné učiliště stavební, Opava, příspěvková organizace)</t>
  </si>
  <si>
    <t>Rekonstrukce trafostanic a rozvodů elektroinstalace (Střední škola stavební a dřevozpracující, Ostrava, příspěvková organizace)</t>
  </si>
  <si>
    <t>Zateplení objektu Turistické základny Řeka (Krajské středisko volného času JUVENTUS, Karviná, příspěvková organizace)</t>
  </si>
  <si>
    <t>Rekonstrukce plynové kotelny (Mendelova střední škola, Nový Jičín, příspěvková organizace, Nový Jičín)</t>
  </si>
  <si>
    <t>Stavební úpravy budovy školy (Obchodní akademie a Vyšší odborná škola sociální, Ostrava-Mariánské Hory, příspěvková organizace, Ostrava)</t>
  </si>
  <si>
    <t>Dohody o výkonu pěstounské péče (Centrum psychologické pomoci, příspěvková organizace, Karviná)</t>
  </si>
  <si>
    <t>Čištění komunikací  (Správa silnic Moravskoslezského kraje, příspěvková organizace, Ostrava)</t>
  </si>
  <si>
    <t>Výdaje související s vrácením finančních prostředků z uzavřených smluv o  budoucích smlouvách o zřízení věcného břemene (Správa silnic Moravskoslezského kraje, příspěvková organizace, Ostrava)-příspěvek na provoz</t>
  </si>
  <si>
    <t>Podpora transformace zařízení pro děti do tří let v Moravskoslezském kraji</t>
  </si>
  <si>
    <t>Vstřícný a kompetentní KÚ MSK</t>
  </si>
  <si>
    <t>Výuka pro Průmysl 4.0 II</t>
  </si>
  <si>
    <t>Rozšíření a modernizace prostor Základní školy a Mateřské školy Motýlek, Kopřivnice, Smetanova 1122, příspěvkové organizace</t>
  </si>
  <si>
    <t>Nové použití akcí</t>
  </si>
  <si>
    <t>Městečko bezpečí</t>
  </si>
  <si>
    <t>Výdaje spojené s projektem Finanční zdraví obcí</t>
  </si>
  <si>
    <t xml:space="preserve">Podpora reformy psychiatrie </t>
  </si>
  <si>
    <t>Aktualizace Zásad územního rozvoje Moravskoslezského kraje</t>
  </si>
  <si>
    <t xml:space="preserve">Dotace na financování nekrytých závazků Regionální radě regionu soudržnosti Moravskoslezsko </t>
  </si>
  <si>
    <t>Rozvojové aktivity v odvětví dopravy a chytrého regionu</t>
  </si>
  <si>
    <t>Dotační program – Podpora natáčení audiovizuálních děl v Moravskoslezském kraji</t>
  </si>
  <si>
    <t>Dotační program – Podpora technických a přírodovědných aktivit v oblastech využití volného času dětí a mládeže, celoživotního vzdělávání osob se zdravotním postižením</t>
  </si>
  <si>
    <t xml:space="preserve">Dotační program – Podpora volnočasových aktivit pro mládež </t>
  </si>
  <si>
    <t>Dotační program – Program na podporu komunitní práce a na zmírňování následků sociálního vyloučení v Moravskoslezském kraji</t>
  </si>
  <si>
    <t>Dotační program – Oprava komunikací v Moravskoslezském kraji, kůrovcová kalamita</t>
  </si>
  <si>
    <t xml:space="preserve">Zlepšenie dostupnosti ku kultúrnym pamiatkam na slovenskej a českej strane </t>
  </si>
  <si>
    <t>Dynamický dopravní dispečink Moravskoslezského kraje</t>
  </si>
  <si>
    <t>Energetické úspory Mendelova gymnázia v Opavě</t>
  </si>
  <si>
    <t>OPVVV 2014 +</t>
  </si>
  <si>
    <t>Odborné, kariérové a polytechnické vzdělávání II</t>
  </si>
  <si>
    <t>OPPIK 2014+</t>
  </si>
  <si>
    <t xml:space="preserve">Novostavba 5. budovy MSIC </t>
  </si>
  <si>
    <t>Stavební úpravy na oddělení RDG (Nemocnice Třinec, příspěvková organizace, Třinec)</t>
  </si>
  <si>
    <t>Reprodukce majetku kraje v odvětví zdravotnictví</t>
  </si>
  <si>
    <t>sloučena s 5748</t>
  </si>
  <si>
    <t>Zámek Nová Horka - dobudování infrastruktury (Muzeum Novojičínska, příspěvková organizace)</t>
  </si>
  <si>
    <t xml:space="preserve">Modernizace Školního statku v Opavě (Školní statek, Opava, příspěvková organizace)
</t>
  </si>
  <si>
    <t xml:space="preserve">Zateplení, výměna oken a střechy na tělocvičnách (Gymnázium, Třinec, příspěvková organizace) </t>
  </si>
  <si>
    <t>Výměna střešní krytiny a oprava fasády (Střední průmyslová škola, Ostrava-Vítkovice, příspěvková organizace)</t>
  </si>
  <si>
    <t xml:space="preserve">Podpora odborného vzdělávání v Moravskoslezském kraji </t>
  </si>
  <si>
    <t xml:space="preserve">Nákup řadového domu v Hlučíně </t>
  </si>
  <si>
    <t>Rozvody a odpady na dialyzačním oddělení (Nemocnice s poliklinikou Havířov, příspěvková organizace)</t>
  </si>
  <si>
    <t>Zastřešení spojovacího krčku (Nemocnice s poliklinikou Havířov, příspěvková organizace)</t>
  </si>
  <si>
    <t>Smart technologie na silnicích II. a III. tříd (Správa silnic Moravskoslezského kraje, příspěvková organizace, Ostrava)</t>
  </si>
  <si>
    <t>Rekonstrukce hromosvodové soustavy budovy A-E (Nemocnice ve Frýdku-Místku, příspěvková organizace)</t>
  </si>
  <si>
    <t>Výměna automatických dveří-COS Karviná (Nemocnice s poliklinikou Karviná-Ráj, příspěvková organizace)</t>
  </si>
  <si>
    <t>Rozšíření kanalizace v rámci odvodnění budovy I (Nemocnice ve Frýdku-Místku, příspěvková organizace)</t>
  </si>
  <si>
    <t>Odvětrání chodeb oddělení následné péče (Nemocnice ve Frýdku-Místku, příspěvková organizace)</t>
  </si>
  <si>
    <t>Výměna střešních oken na budovách A - E (Nemocnice ve Frýdku-Místku, příspěvková organizace)</t>
  </si>
  <si>
    <t>Rekonstrukce oplocení a zpevněných ploch (Mateřská škola Paraplíčko, Havířov, příspěvková organizace )</t>
  </si>
  <si>
    <t>Rekonstrukce vnitřních prostor školy (Základní škola, Ostrava-Poruba, Čkalovova 942, příspěvková organizace)</t>
  </si>
  <si>
    <t>Úprava prostor školy (Střední průmyslová škola, Ostrava-Vítkovice, příspěvková organizace)</t>
  </si>
  <si>
    <t>Rekonstrukce střech tělocvičny (Střední škola stavební a dřevozpracující, Ostrava, příspěvková organizace)</t>
  </si>
  <si>
    <t>Oplocení dílen (Střední odborné učiliště stavební, Opava, příspěvková organizace)</t>
  </si>
  <si>
    <t>Rekonstrukce střechy tělocvičny (Dětský domov a Školní jídelna, Ostrava-Slezská Ostrava, Na Vizině 28, příspěvková organizace)</t>
  </si>
  <si>
    <t>Odstranění havárie kanalizace (Střední škola, Základní škola a Mateřská škola, Karviná, příspěvková organizace)</t>
  </si>
  <si>
    <t>Oprava izolačních vrstev střešního pláště (Střední škola prof. Zdeňka Matějčka, Ostrava-Poruba, příspěvková organizace)</t>
  </si>
  <si>
    <t>Odstranění havárie ležaté kanalizace (Dětský domov a Školní jídelna, Havířov-Podlesí, Čelakovského 1, příspěvková organizace)</t>
  </si>
  <si>
    <t>Oprava zastřešení Kapucínského kláštera ve Fulneku (Muzeum Novojičínska, příspěvková organizace)</t>
  </si>
  <si>
    <t>Most 48416-3 Frýdlant nad Ostravicí (Správa silnic Moravskoslezského kraje, příspěvková organizace, Ostrava)</t>
  </si>
  <si>
    <t>Most 4848-15 Kozlovice (Správa silnic Moravskoslezského kraje, příspěvková organizace, Ostrava)</t>
  </si>
  <si>
    <t>Most 477-032 přes místní potok Baška (Správa silnic Moravskoslezského kraje, příspěvková organizace, Ostrava)</t>
  </si>
  <si>
    <t>Jednotný personální a mzdový systém pro příspěvkové organizace Moravskoslezského kraje</t>
  </si>
  <si>
    <t xml:space="preserve"> i akce 3263</t>
  </si>
  <si>
    <t>Zámek Bruntál - revitalizace objektu (Muzeum v Bruntále, příspěvková organizace)</t>
  </si>
  <si>
    <t>Zámek Nová Horka – expozice přízemí (Muzeum Novojičínska, příspěvková organizace)</t>
  </si>
  <si>
    <t>Dům pro volnočasové aktivity seniorů se zahradním parterem (Domov Letokruhy, příspěvková organizace, Budišov nad Budišovkou)</t>
  </si>
  <si>
    <t>Stavební úpravy přízemí objektu Bezručova (Domov Duha, příspěvková organizace, Nový Jičín)</t>
  </si>
  <si>
    <t>Celková oprava hygienických zařízení a zdravotechniky (Dětský domov a Školní jídelna, Havířov-Podlesí, Čelakovského 1, příspěvková organizace)</t>
  </si>
  <si>
    <t>Napojení na městskou kanalizaci (Základní umělecká škola, Město Albrechtice, Tyršova 1, příspěvková organizace)</t>
  </si>
  <si>
    <t>Oprava zdravotechniky objektu školy (Masarykova střední škola zemědělská a Vyšší odborná škola, Opava, příspěvková organizace)</t>
  </si>
  <si>
    <t>Rekonstrukce atletického oválu (Gymnázium, Karviná, příspěvková organizace)</t>
  </si>
  <si>
    <t>Rekonstrukce elektroinstalace budovy školy (Základní škola Floriána Bayera, Kopřivnice, Štramberská 189, příspěvková organizace)</t>
  </si>
  <si>
    <t>Rekonstrukce elektroinstalace v tělocvičnách (Gymnázium Petra Bezruče, Frýdek-Místek, příspěvková organizace)</t>
  </si>
  <si>
    <t>Rekonstrukce hlavního vstupu budovy školy a šaten (Gymnázium a Střední odborná škola, Frýdek-Místek, Cihelní 410, příspěvková organizace)</t>
  </si>
  <si>
    <t>Rekonstrukce nádvoří (Střední zdravotnická škola a Vyšší odborná škola zdravotnická, Ostrava, příspěvková organizace)</t>
  </si>
  <si>
    <t>Rekonstrukce plynové kotelny (Gymnázium Hladnov a Jazyková škola s právem státní jazykové zkoušky, Ostrava, příspěvková organizace)</t>
  </si>
  <si>
    <t>Rekonstrukce rozvodny nízkého napětí a trafostanice (Střední škola prof. Zdeňka Matějčka, Ostrava-Poruba, příspěvková organizace)</t>
  </si>
  <si>
    <t>Rekonstrukce střechy tělocvičny (Gymnázium Olgy Havlové, Ostrava-Poruba, příspěvková organizace)</t>
  </si>
  <si>
    <t>Rekonstrukce školní kuchyně a výdejny (Základní škola, Ostrava-Poruba, Čkalovova 942, příspěvková organizace)</t>
  </si>
  <si>
    <t>Sanace dvorní části budov školy (Základní umělecká škola, Nový Jičín, Derkova 1, příspěvková organizace)</t>
  </si>
  <si>
    <t>Sanace hlavní budovy školy (Střední průmyslová škola stavební, Opava, příspěvková organizace)</t>
  </si>
  <si>
    <t>Sanace suterénního zdiva (Střední škola, Bohumín, příspěvková organizace)</t>
  </si>
  <si>
    <t>Úprava okolí školy (Obchodní akademie a Střední odborná škola logistická, Opava, příspěvková organizace)</t>
  </si>
  <si>
    <t>Vybudování trafostanic (Vyšší odborná škola, Střední odborná škola a Střední odborné učiliště, Kopřivnice, příspěvková organizace)</t>
  </si>
  <si>
    <t>Výměna oken budovy školy (Základní škola a Mateřská škola, Nový Jičín, Dlouhá 54, příspěvková organizace)</t>
  </si>
  <si>
    <t>Výměna zdroje vytápění hlavní školní budovy (Odborné učiliště a Praktická škola, Hlučín, příspěvková organizace)</t>
  </si>
  <si>
    <t>Výstavba trafostanice (Střední škola techniky a služeb, Karviná, příspěvková organizace)</t>
  </si>
  <si>
    <t>Zateplení objektu školy na ul. O. Jeremiáše (Střední škola služeb a podnikání, Ostrava-Poruba, příspěvková organizace)</t>
  </si>
  <si>
    <t>Změna systému ústředního topení (Dětský domov a Školní jídelna, Radkov-Dubová 141, příspěvková organizace)</t>
  </si>
  <si>
    <t>Pořízení zemědělské techniky (Školní statek, Opava, příspěvková organizace)</t>
  </si>
  <si>
    <t>Odstranění příčin hrozící havárie vnitřního bazénu (Odborný léčebný ústav Metylovice - Moravskoslezské sanatorium, příspěvková organizace)</t>
  </si>
  <si>
    <t>Rekonstrukce hemodialýzy v budově S (Nemocnice ve Frýdku-Místku, příspěvková organizace)</t>
  </si>
  <si>
    <t>Vestavba sociálních zařízení (Nemocnice s poliklinikou Karviná-Ráj, příspěvková organizace)</t>
  </si>
  <si>
    <t>Rekonstrukce stravovacího provozu (Nemocnice ve Frýdku-Místku, příspěvková organizace)</t>
  </si>
  <si>
    <t>Páteřní optické propojení mezi budovami A a G (Moravskoslezské datové centrum, příspěvková organizace, Ostrava)</t>
  </si>
  <si>
    <t xml:space="preserve">Modernizace vybavení pro obory návazné péče - 2. část </t>
  </si>
  <si>
    <t>NaNovo do bytu (Domov NaNovo, příspěvková organizace Studénka)</t>
  </si>
  <si>
    <t>Kybernetická bezpečnost – příspěvkové organizace v odvětví zdravotnictví</t>
  </si>
  <si>
    <t>Řešení dopadů optimalizačních změn a změny financování regionálního školství v oblasti pedagogické i nepedagogické práce</t>
  </si>
  <si>
    <t>Transformace a humanizace pobytových zařízení v sociální oblasti</t>
  </si>
  <si>
    <t>Odvětví územní plánování a stavební řád:</t>
  </si>
  <si>
    <t>Odvětví územní plánování a stavební řád celkem</t>
  </si>
  <si>
    <t>Energeticky úsporná opatření - Mendelova SŠ</t>
  </si>
  <si>
    <t>Rekonstrukce budovy krajského úřadu – fotovoltaika budovy G</t>
  </si>
  <si>
    <t>OP PIK</t>
  </si>
  <si>
    <t>Oprava kanalizace - Vítkov</t>
  </si>
  <si>
    <t>Oprava plynovodu pro hlavní budovu</t>
  </si>
  <si>
    <t>Prezentace kraje a ediční plán</t>
  </si>
  <si>
    <t>Opatření proti šíření nákazy koronavirem COVID-19</t>
  </si>
  <si>
    <t>Rezerva na mimořádné akce a akce s nedořešeným financováním</t>
  </si>
  <si>
    <t>Rezerva ze zůstatku hospodaření minulého rozpočtového roku</t>
  </si>
  <si>
    <t>Územní plánování a stavební řád</t>
  </si>
  <si>
    <t>NFV PO od 2015 akce 8994</t>
  </si>
  <si>
    <t>Zpracování odborných posudků - psychologická vyšetření, včetně dalších aktivit v odvětví sociálních věcí</t>
  </si>
  <si>
    <t>Dotační program -  Podpora odpadového hospodářství</t>
  </si>
  <si>
    <t>OP Zaměstnanost 2014+</t>
  </si>
  <si>
    <t>OP Životní prostředí 2014+</t>
  </si>
  <si>
    <t>Erasmus+</t>
  </si>
  <si>
    <t>RESOLVE – Sustainable mobility and the transition to a low-carbon retailing economy – RESOLVE - Udržitelná mobilita a přechod k nízkouhlíkové ekonomice služeb (obchodu)</t>
  </si>
  <si>
    <t>(nyní akce 4047)</t>
  </si>
  <si>
    <t>Jiné EU 2014+</t>
  </si>
  <si>
    <t>OPNS Danube 2014+</t>
  </si>
  <si>
    <t>PALAMOBICO-Planning Low carbon mobility at small-cross border International corridors – PALAMOBICO-Plánování nízkouhlíkové mobility v malých přeshraničních mezinárodních koridorech</t>
  </si>
  <si>
    <t>Digitálně technická mapa Moravskoslezského kraje</t>
  </si>
  <si>
    <t>Podpora činnosti sekretariátu Regionální stálé konference Moravskoslezského kraje III</t>
  </si>
  <si>
    <t>Žít normálně</t>
  </si>
  <si>
    <t>Supporting attractivness of health and social care professions in regions</t>
  </si>
  <si>
    <t>Sdílení pedagogické praxe ve zdravotnických školách</t>
  </si>
  <si>
    <t>Poskytování bezplatné stravy dětem ohroženým chudobou ve školách z prostředků OP PMP v Moravskoslezském kraji IV</t>
  </si>
  <si>
    <t xml:space="preserve">Rekonstrukce silnice II/445 Vrbno p. P. - Heřmanovice, vč. mostu ev. č. 445-032 přes řeku Opavu ve Vrbně pod Pradědem </t>
  </si>
  <si>
    <t>Rekonstrukce silnic II/445 a II/370, vč. mostu ev. č 370-019 přes Podolský potok</t>
  </si>
  <si>
    <t>Rekonstrukce silnice II/483 - průtah Frenštátem p.R. - hr. okr. FM</t>
  </si>
  <si>
    <t>Rekonstrukce silnice II/483, vč. mostu ev.č. 483-001 přes potok Zrzávka v obci Hodslavice</t>
  </si>
  <si>
    <t>Modernizace silnice II/477, II/647 Ostrava, ul. Bohumínská - III. etapa</t>
  </si>
  <si>
    <t>Silnice II/479 Ostrava, ulice Opavská, mosty 479-004 přes vodní tok Odra</t>
  </si>
  <si>
    <t>Silnice II/478 - rekonstrukce mostu ev.č. 478-008 přes Odru na Lukách v Polance nad Odrou</t>
  </si>
  <si>
    <t>Modernizace silnice II/473 Šenov - Frýdek-Místek</t>
  </si>
  <si>
    <t>Zkvalitnění lokálního monitorovacího a varovného protipovodňového systému na území MSK</t>
  </si>
  <si>
    <t>Úprava venkovního areálu (Gymnázium Josefa Božka, Český Těšín, příspěvková organizace)</t>
  </si>
  <si>
    <t>PD vybavení interiéru školy nábytkem (Základní škola, Opava, Havlíčkova 1, příspěvková organizace)</t>
  </si>
  <si>
    <t>Restaurování plastiky ve vstupní hale (Gymnázium, Ostrava - Hrabůvka, příspěvková organizace)</t>
  </si>
  <si>
    <t>Výměna obkladů stěn včetně dveří (Mateřská škola Klíček, Karviná-Hranice, Einsteinova 2849, příspěvková organizace)</t>
  </si>
  <si>
    <t>Oprava havarijního stavu podlahových krytin v učebnách (Střední průmyslová škola, Ostrava-Vítkovice, příspěvková organizace)</t>
  </si>
  <si>
    <t>Výměna dveří, obkladů stěn a dovybavení (Dětský domov a Školní jídelna, Čeladná 87, příspěvková organizace)</t>
  </si>
  <si>
    <t>Úpravy prostor pro PPP a školní jídelnu (Gymnázium Josefa Božka, Český Těšín, příspěvková organizace)</t>
  </si>
  <si>
    <t>Rekonstrukce školního dvora (Matiční gymnázium, Ostrava, příspěvková organizace)</t>
  </si>
  <si>
    <t>Rekonstrukce elektroinstalace (Mendelovo gymnázium, Opava, příspěvková organizace)</t>
  </si>
  <si>
    <t>Sanace učebny B 102 (Obchodní akademie a Vyšší odborná škola sociální, Ostrava-Mariánské Hory, příspěvková organizace)</t>
  </si>
  <si>
    <t>Rekonstrukce obálky budovy a podhledu sálu (Základní umělecká škola Leoše Janáčka, Ostrava - Vítkovice, příspěvková organizace)</t>
  </si>
  <si>
    <t>Rekonstrukce vzduchotechniky varny v Domově Hortenzie (Domov Hortenzie, příspěvková organizace, Frenštát pod Radhoštěm)</t>
  </si>
  <si>
    <t>Stavební opravy budovy na ul. Rooseveltova (Domov Bílá Opava, příspěvková organizace)</t>
  </si>
  <si>
    <t xml:space="preserve">Domov pro osoby se zdravotním postižením Harmonie, p.o. </t>
  </si>
  <si>
    <t>původně akce 3372</t>
  </si>
  <si>
    <t>Rekonstrukce interiéru nemocniční kaple v areálu nemocnice v Novém Jičíně</t>
  </si>
  <si>
    <t>Vybavení ambulancí primární péče (Sdružené zdravotnické zařízení Krnov, příspěvková organizace)</t>
  </si>
  <si>
    <t>Rekonstrukce počítačové sítě v budově A (Nemocnice ve Frýdku-Místku, příspěvková organizace)</t>
  </si>
  <si>
    <t>Vyvolávací systém ambulance dle GDPR (Nemocnice ve Frýdku-Místku, příspěvková organizace)</t>
  </si>
  <si>
    <t>Energetické úspory (Nemocnice ve Frýdku-Místku, příspěvková organizace)</t>
  </si>
  <si>
    <t>Stravovací úsek – odpadové žlaby pod myčkami (Nemocnice ve Frýdku-Místku, příspěvková organizace)</t>
  </si>
  <si>
    <t>Pořízení nástavby nákladního automobilu (Správa silnic Moravskoslezského kraje, příspěvková organizace, Ostrava)</t>
  </si>
  <si>
    <t>Přípojka vody pro areál (Nemocnice ve Frýdku-Místku, příspěvková organizace)</t>
  </si>
  <si>
    <t>Letiště Leoše Janáčka Ostrava, výstavba odbavovací plochy APN S3</t>
  </si>
  <si>
    <t>MSK</t>
  </si>
  <si>
    <t>Pořízení firewallu Fortigate 60F (Moravskoslezské datové centrum, příspěvková organizace, Ostrava)</t>
  </si>
  <si>
    <t>Kartový systém (Nemocnice ve Frýdku-Místku, příspěvková organizace)</t>
  </si>
  <si>
    <t>Obnova koncových přepínačů počítačové sítě (Nemocnice ve Frýdku-Místku, příspěvková organizace)</t>
  </si>
  <si>
    <t>Vjezdová závora s pokladním systémem (Nemocnice ve Frýdku-Místku, příspěvková organizace)</t>
  </si>
  <si>
    <t>SERVER NIS - obnova (Slezská nemocnice v Opavě, příspěvková organizace)</t>
  </si>
  <si>
    <t>Pořízení vybavení operačních sálů - příspěvkové organizace MSK</t>
  </si>
  <si>
    <t>Stavební úpravy - interna (Nemocnice s poliklinikou Karviná-Ráj, příspěvková organizace)</t>
  </si>
  <si>
    <t>Rekonstrukce traumatologicko-chirurgické ambulance Orlová (Nemocnice s poliklinikou Karviná-Ráj, příspěvková organizace)</t>
  </si>
  <si>
    <t>Rekonstrukce rehabilitace v Orlové (Nemocnice s poliklinikou Karviná-Ráj, příspěvková organizace)</t>
  </si>
  <si>
    <t>Pavilon S - rozvody medicinálního kyslíku (Slezská nemocnice v Opavě, příspěvková organizace)</t>
  </si>
  <si>
    <t>Město Albrechtice - apalická jednotka budovy OOP (Sdružené zdravotnické zařízení Krnov, příspěvková organizace)</t>
  </si>
  <si>
    <t>Chráněné bydlení Hynaisova (Fontána, příspěvková organizace, Hlučín)</t>
  </si>
  <si>
    <t>Kompenzace k trafu vysokého napětí (Nemocnice ve Frýdku-Místku, příspěvková organizace)</t>
  </si>
  <si>
    <t>Stavební úpravy sesteren pro zajištění ochrany osobních údajů pacientů (Nemocnice ve Frýdku-Místku, příspěvková organizace)</t>
  </si>
  <si>
    <r>
      <t xml:space="preserve">Venkovní posezení pro pacienty GDO </t>
    </r>
    <r>
      <rPr>
        <i/>
        <sz val="10"/>
        <rFont val="Times New Roman CE"/>
        <charset val="238"/>
      </rPr>
      <t>(Slezská nemocnice v Opavě, příspěvková organizace)</t>
    </r>
  </si>
  <si>
    <t>Studie proveditelnosti energetických úspor v areálu nemocnice (Slezská nemocnice v Opavě, příspěvková organizace)</t>
  </si>
  <si>
    <t>Plán rozvoje vodovodů a kanalizací Moravskoslezského kraje-webová aplikace</t>
  </si>
  <si>
    <t>Obnova expozice  (zámek v Bruntále, Kosárna v Karlovicích) (Muzeum v Bruntále, příspěvková organizace)</t>
  </si>
  <si>
    <t>Rekonstrukce vytápění a přípravy teplé vody (Základní umělecká škola, Bohumín - Nový Bohumín, Žižkova 620, příspěvková organizace)</t>
  </si>
  <si>
    <t>Rekonstrukce části objektu pro umístění sídla Správy silnic MSK v Ostravě-Zábřehu (Správa silnic Moravskoslezského kraje, příspěvková organizace, Ostrava)</t>
  </si>
  <si>
    <t>Kogenerační jednotka s akumulací (Domov Bílá Opava, příspěvková organizace, Opava)</t>
  </si>
  <si>
    <t>Vybudování technické místnosti (Domov Odry, příspěvková organizace, Odry)</t>
  </si>
  <si>
    <t>Oplocení areálu DOZP Karviná (Benjamín, příspěvková organizace, Petřvald)</t>
  </si>
  <si>
    <t>Vybudování klimatizace v budově stravovacího provozu (Domov Jistoty, příspěvková organizace, Bohumín)</t>
  </si>
  <si>
    <t>Pořízení kondenzačních kotlů na ul. Švestková (Sírius, příspěvková organizace, Opava)</t>
  </si>
  <si>
    <t>Oprava společných sprch 3. rodinné skupiny (Dětský domov a Školní jídelna, Příbor, Masarykova 607, příspěvková organizace, Příbor)</t>
  </si>
  <si>
    <t>Dětské hřiště na školní zahradě“ (Mateřská škola Klíček, Karviná-Hranice, Einsteinova 2849, příspěvková organizace)</t>
  </si>
  <si>
    <t>Dokončení stavby "Energetické úspory ve SŠ technické v Opavě" (Střední škola technická, Opava, Kolofíkovo nábřeží 51, příspěvková organizace)</t>
  </si>
  <si>
    <t>Beskydské centrum duševního zdraví (Nemocnice ve Frýdku-Místku, příspěvková organizace)</t>
  </si>
  <si>
    <t>Rozvoj procesů kvality v Síriu ( Sírius, příspěvková organizace, Opava)</t>
  </si>
  <si>
    <t>Komplexní přístup ke zvýšení kvality poskytovaných sociálních služeb ve Fontána, p.o. (Fontána, příspěvková organizace, Hlučín)</t>
  </si>
  <si>
    <t>Zavádění nových prostředků komunikace s uživateli služeb v Harmonii, p. o. (Harmonie, příspěvková organizace, Krnov)</t>
  </si>
  <si>
    <t>Internet věcí (Moravskoslezské datové centrum, příspěvková organizace, Ostrava)</t>
  </si>
  <si>
    <t>Opatření proti šíření nákazy koronavirem COVID-19 - příspěvkové organizace kraje</t>
  </si>
  <si>
    <t>Geoportál MSK - část dopravní infrastruktura</t>
  </si>
  <si>
    <t>IP LIFE for Coal Mining Landscape Adaptation</t>
  </si>
  <si>
    <t>Obnova alejí na Opavsku</t>
  </si>
  <si>
    <t>Součet z RS tis. Kč</t>
  </si>
  <si>
    <t>územní plánování a stavební řád</t>
  </si>
  <si>
    <t>územní plánování a stavební řád Celkem</t>
  </si>
  <si>
    <t>35%                70%</t>
  </si>
  <si>
    <t>40%              70%</t>
  </si>
  <si>
    <t>35%              70%</t>
  </si>
  <si>
    <t>35%                      70%</t>
  </si>
  <si>
    <t/>
  </si>
  <si>
    <t>doprava</t>
  </si>
  <si>
    <t>doprava Celkem</t>
  </si>
  <si>
    <t xml:space="preserve">Odvětví doprava: </t>
  </si>
  <si>
    <t>Odvětví doprava celkem</t>
  </si>
  <si>
    <t>Oprava střechy na oddělení ARO</t>
  </si>
  <si>
    <t>Oprava střechy na objektu LČCHO</t>
  </si>
  <si>
    <t xml:space="preserve">Úprava odstavné zpevněné plochy </t>
  </si>
  <si>
    <t xml:space="preserve">Urgentní příjem nemocnice v Novém Jičíně </t>
  </si>
  <si>
    <t>Oprava střechy na budově ubytovny</t>
  </si>
  <si>
    <t>Oprava střech na přístavbách pavilonu interních oborů</t>
  </si>
  <si>
    <t>Dotace na podporu mimořádného finančního ohodnocení sociálních pracovníků na krajských úřadech v souvislosti s epidemií COVID_19</t>
  </si>
  <si>
    <t>Sociálních věcí</t>
  </si>
  <si>
    <t>2, 15</t>
  </si>
  <si>
    <t>Vzdělávání odboru energetiky, průmyslu a chytrého regionu</t>
  </si>
  <si>
    <t>Financování investičních akcí úvěrem ČS, a.s.</t>
  </si>
  <si>
    <t>Mediální publicita MSK</t>
  </si>
  <si>
    <t>Zajištění činnosti krizového štábu a odborná příprava orgánů krizového řízení</t>
  </si>
  <si>
    <t>Technická údržba, podpora a služby k software v odvětví dopravy (udržitelnost projektů)</t>
  </si>
  <si>
    <t>Technická údržba, podpora a služby k software v odvětví  chytrého regionu (udržitelnost projektů)</t>
  </si>
  <si>
    <t>Chytrý region</t>
  </si>
  <si>
    <t xml:space="preserve">Podpora řešení kůrovcové kalamity </t>
  </si>
  <si>
    <t>akce 1787</t>
  </si>
  <si>
    <t>Implementace soustavy Natura 2000 v Moravskoslezském kraji, 2. vlna (udržitelnost)</t>
  </si>
  <si>
    <t>i-AIR REGION (udržitelnost)</t>
  </si>
  <si>
    <t>Odstranění migrační bariéry pro obojživelníky (udržitelnost)</t>
  </si>
  <si>
    <t>Významné akce kraje v oblasti volného času dětí a mládeže a další významné akce</t>
  </si>
  <si>
    <t>Multifunkční sportovní hala v Ostravě</t>
  </si>
  <si>
    <t>Částečná kompenzace nákladů spojených s převodem činnosti Střední odborné školy waldorfská, Ostrava, příspěvková organizace</t>
  </si>
  <si>
    <t>Ostatní výdaje v odvětví dopravy</t>
  </si>
  <si>
    <t>Certifikace ISO 50001 (certifikovaný systém hospodaření s energií), včetně dozorových auditů</t>
  </si>
  <si>
    <t>Zvýšení majetkového podílu v obchodní společností Koordinátor ODIS, s. r. o.</t>
  </si>
  <si>
    <t>Dotační program - Vstupy do turistických atraktivit zdarma</t>
  </si>
  <si>
    <t>Dotační program - Program na podporu aktivit sociálního podnikání v Moravskoslezském kraji</t>
  </si>
  <si>
    <t>Dotační program - Program podpory vybavení zařízení sociálních služeb v souvislosti s přechodem na vysílací standard DVB-T2 na období 2019 – 2020</t>
  </si>
  <si>
    <t>Dotační program - Kotlíkové dotace v Moravskoslezském kraji 3. grantové schéma (AMO)</t>
  </si>
  <si>
    <t>Ostatní individuální dotace v odvětví dopravy</t>
  </si>
  <si>
    <t>Ostatní individuální dotace v odvětví chytrého regionu</t>
  </si>
  <si>
    <t>Modernizace výuky informačních technologií II</t>
  </si>
  <si>
    <t>Krajský akční plán pro oblast ochrany ovzduší</t>
  </si>
  <si>
    <t>Energetické úspory DC Čtyřlístek – Havířov</t>
  </si>
  <si>
    <t>Podpora aktivit v rámci Programu Interreg V-A ČR – PL III</t>
  </si>
  <si>
    <t>Energetické úspory - Gymnázium Havířov-Podlesí</t>
  </si>
  <si>
    <t>Energetické úspory - Gymnázium Ostrava-Hrabůvka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</si>
  <si>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</si>
  <si>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</si>
  <si>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</si>
  <si>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</si>
  <si>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</si>
  <si>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Vozidla a technika proti covidu</t>
  </si>
  <si>
    <t>IROP-REACT EU</t>
  </si>
  <si>
    <t>Vzdělávání a nácvik proti covidu</t>
  </si>
  <si>
    <t>River Continuum</t>
  </si>
  <si>
    <t>Supporting mental health of young people in the era of coronavirus (český název Podpora duševního zdraví mládeže v době koronaviru)</t>
  </si>
  <si>
    <t>OP ERASMUS+</t>
  </si>
  <si>
    <t>Záchranný komunikační systém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</si>
  <si>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</si>
  <si>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Rekonstrukce hromosvodů (Základní škola, Ostrava-Zábřeh, Kpt. Vajdy 1a, příspěvková organizace)</t>
  </si>
  <si>
    <t>Výměna střešní krytiny (Střední pedagogická škola a Střední zdravotnická škola, Krnov, příspěvková organizace) - ul. Jiráskova</t>
  </si>
  <si>
    <t>Rekonstrukce vestibulu (Základní škola, Ostrava-Poruba, Čkalovova 942, příspěvková organizace)</t>
  </si>
  <si>
    <t>Propojení budovy školy a jídelny a instalace výtahu (Základní škola, Ostrava-Poruba, Čkalovova 942, příspěvková organizace)</t>
  </si>
  <si>
    <t>Výměna osobního výtahu a oprava střechy strojovny (Základní škola a Mateřská škola, Ostrava-Poruba, Ukrajinská 19, příspěvková organizace)</t>
  </si>
  <si>
    <t>Oprava střechy (Slezské gymnázium, Opava, příspěvková organizace)</t>
  </si>
  <si>
    <t>Oprava kanalizačního systému a odpadních jímek (Střední škola elektrotechnická, Ostrava, Na Jízdárně 30, příspěvková organizace)</t>
  </si>
  <si>
    <t>Oprava komunikace u Dětského domova a ŠJ Čeladná (Dětský domov a Školní jídelna, Čeladná 87, příspěvková organizace)</t>
  </si>
  <si>
    <t>Rekonstrukce sociálního zařízení v domově mládeže (Gymnázium Mikuláše Koperníka, Bílovec, příspěvková organizace)</t>
  </si>
  <si>
    <t>Rekonstrukce topného systému tělocvičny (Gymnázium, Karviná, příspěvková organizace)</t>
  </si>
  <si>
    <t>Rekonstrukce střešního pláště haly č. 3 (Střední průmyslová škola, Ostrava-Vítkovice, příspěvková organizace)</t>
  </si>
  <si>
    <t>Rekultivace vnitrobloku a zpevněné plochy (Polské gymnázium – Polskie Gimnazjum im. Juliusza Słowackiego, Český Těšín, příspěvková organizace)</t>
  </si>
  <si>
    <t xml:space="preserve">Rekonstrukce cvičné kuchyně v prostorách Tyršova 34, Opava (Střední škola hotelnictví a služeb a Vyšší odborná škola, Opava, příspěvková organizace)
</t>
  </si>
  <si>
    <t>Celková rekonstrukce sociálních zařízení a zdravotechniky (Mateřská škola logopedická, Ostrava-Poruba, U Školky 1621, příspěvková organizace)</t>
  </si>
  <si>
    <t>Instalace sálavého vytápění a obložení stěn tělocvičny (Základní škola, Ostrava-Poruba, Čkalovova 942, příspěvková organizace)</t>
  </si>
  <si>
    <t>Výměna kotlů v plynové kotelně (Slezské gymnázium, Opava, příspěvková organizace)</t>
  </si>
  <si>
    <t>Rekonstrukce elektroinstalace (Gymnázium, Krnov, příspěvková organizace)</t>
  </si>
  <si>
    <t>Oprava opěrné zdi (Mendelovo gymnázium, Opava, příspěvková organizace)</t>
  </si>
  <si>
    <t>Stavební úpravy tělocvičny (Střední škola průmyslová, Krnov, příspěvková organizace)</t>
  </si>
  <si>
    <t>Rekultivace sportovního areálu Gymnázia a SOŠ (Gymnázium a Střední odborná škola, Frýdek-Místek, Cihelní 410, příspěvková organizace)</t>
  </si>
  <si>
    <t>Rekonstrukce podlahy v tělocvičně (Gymnázium, Karviná, příspěvková organizace)</t>
  </si>
  <si>
    <t>Parkoviště za budovou PPP FM (Pedagogicko-psychologická poradna, Frýdek-Místek, příspěvková organizace)</t>
  </si>
  <si>
    <t>Rekonstrukce elektroinstalace a zdravotechniky (Střední škola, Základní škola a Mateřská škola, Třinec, Jablunkovská 241, příspěvková organizace)</t>
  </si>
  <si>
    <t>Modernizace hydraulického výtahu budovy B (Střední škola prof. Zdeňka Matějčka, Ostrava-Poruba,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</si>
  <si>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</si>
  <si>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</si>
  <si>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Oprava fasády Langova domu (Muzeum Beskyd Frýdek-Místek, příspěvková organizace)</t>
  </si>
  <si>
    <t>Přístavba chráněného bydlení Sedlnice (Domov NaNovo, příspěvková organizace)</t>
  </si>
  <si>
    <t>Stavební úpravy budovy na ul. Rybářská 27 - část 2 (Domov Bílá Opava, příspěvková organizace)</t>
  </si>
  <si>
    <t>Dynamický systém rezervace parkovacích míst u budov KÚ MSK</t>
  </si>
  <si>
    <t>Rekonstrukce rozvodů vody, kanalizace a sociálních zařízení (Základní škola pro sluchově postižené a Mateřská škola pro sluchově postižené, Ostrava-Poruba, příspěvková organizace)</t>
  </si>
  <si>
    <t>Celková oprava střechy (Dětský domov a Školní jídelna, Radkov-Dubová 141, příspěvková organizace)</t>
  </si>
  <si>
    <t>Výměna ventilů ústředního topení (Střední škola teleinformatiky, Ostrava, příspěvková organizace)</t>
  </si>
  <si>
    <t>Oprava stoupaček, sekce B (Střední škola polytechnická, Havířov-Šumbark, příspěvková organizace)</t>
  </si>
  <si>
    <t>Rekonstrukce střechy tělocvičny (Střední průmyslová škola stavební, Havířov, příspěvková organizace)</t>
  </si>
  <si>
    <t>Rekonstrukce střechy na objektu A (Střední škola techniky a služeb, Karviná, příspěvková organizace)</t>
  </si>
  <si>
    <t>Výměna dlažby chodby školy (Základní škola, Ostrava-Slezská Ostrava, Na Vizině 28, příspěvková organizace)</t>
  </si>
  <si>
    <t>Rekonstrukce kotelny (Základní umělecká škola Eduarda Marhuly, Ostrava-Mariánské Hory, Hudební 6, příspěvková organizace)</t>
  </si>
  <si>
    <t>Vestavba osobního výtahu (Jazykové gymnázium Pavla Tigrida, Ostrava-Poruba, příspěvková organizace)</t>
  </si>
  <si>
    <t>Zateplení budovy a výměna výplní otvorů (Základní škola, Ostrava-Hrabůvka, U Haldy 66, příspěvková organizace)</t>
  </si>
  <si>
    <t>Rekonstrukce kotelny včetně výměny zdrojů tepla (Gymnázium Josefa Kainara, Hlučín,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</si>
  <si>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</si>
  <si>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</si>
  <si>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Úpravy venkovních ploch (Mateřská škola Klíček, Karviná-Hranice, Einsteinova 2849, příspěvková organizace)</t>
  </si>
  <si>
    <t>Úprava zpevněných ploch (Gymnázium Josefa Božka, Český Těšín, příspěvková organizace)</t>
  </si>
  <si>
    <t>Odstranění závad strojovny bazénu (Střední škola řemesel, Frýdek-Místek, příspěvková organizace)</t>
  </si>
  <si>
    <t>Výměna odpadního potrubí ve školní kuchyni (Odborné učiliště a Praktická škola, Nový Jičín, příspěvková organizace)</t>
  </si>
  <si>
    <t>Rekonstrukce kotelny domova mládeže (Odborné učiliště a Praktická škola, Nový Jičín, příspěvková organizace)</t>
  </si>
  <si>
    <t>Oprava střechy (Základní umělecká škola, Rychvald, Orlovská 495, příspěvková organizace)</t>
  </si>
  <si>
    <t>Obnova movitého majetku škol a školských zařízení</t>
  </si>
  <si>
    <t>Restaurování plastiky (Gymnázium Petra Bezruče, Frýdek-Místek, příspěvková organizace)</t>
  </si>
  <si>
    <t>Sanace zdiva (Mendelovo gymnázium, Opava, příspěvková organizace)</t>
  </si>
  <si>
    <t>Vybavení rekonstruovaných objektů Polského gymnázia (Polské gymnázium - Polskie Gimnazjum im. Juliusza Słowackiego, Český Těšín, příspěvková organizace)</t>
  </si>
  <si>
    <t>Revitalizace vstupní haly a chodby budovy A na ul. Příčná (Střední škola služeb a podnikání, Ostrava-Poruba, příspěvková organizace)</t>
  </si>
  <si>
    <t>Zpevněné plochy O. Jeremiáše (Střední škola služeb a podnikání, Ostrava-Poruba, příspěvková organizace)</t>
  </si>
  <si>
    <t>Oprava havarijního stavu střechy na spojovací chodbě "J" - krčku u ŠJ (Dětský domov a Školní jídelna, Ostrava-Slezská Ostrava, Na Vizině 28, příspěvková organizace)</t>
  </si>
  <si>
    <t>Oprava dilatačních závěrů mostu ev. č. 48016-1 přes trať ČD v Mošnově (Správa silnic Moravskoslezského kraje, příspěvková organizace, Ostrava)</t>
  </si>
  <si>
    <t>Odstavná plocha – výhybna u MK mezi Albrechtičkami a Petřvaldíkem s vjezdem na letištní stojánky v Mošnově (Správa silnic Moravskoslezského kraje, příspěvková organizace, Ostrava)</t>
  </si>
  <si>
    <t>Okružní křižovatka silnice II/482 s ul. Francouzská v Kopřivnici (Správa silnic Moravskoslezského kraje, příspěvková organizace, Ostrava)</t>
  </si>
  <si>
    <t>Silnice III/01125 opěrná zeď Nové Sedlice (Správa silnic Moravskoslezského kraje, příspěvková organizace, Ostrava)</t>
  </si>
  <si>
    <t>Rekonstrukce mostu ev. č. 4429-1 přes potok Čermná v obci Vítkov (Správa silnic Moravskoslezského kraje, příspěvková organizace, Ostrava)</t>
  </si>
  <si>
    <t>Nákup budov a pozemků v Opavě (Sírius, příspěvková organizace)</t>
  </si>
  <si>
    <t>Bezpečnost dopravy na silnicích II. a III. tříd (Správa silnic Moravskoslezského kraje, příspěvková organizace)</t>
  </si>
  <si>
    <t>Rozšíření gastro ambulance Orlová (Nemocnice s poliklinikou Karviná-Ráj, příspěvková organizace)</t>
  </si>
  <si>
    <t>Nákup lůžek - příspěvkové organizace kraje</t>
  </si>
  <si>
    <t>Obnova kyslíkových ramp (Nemocnice Třinec,
příspěvková organizace)</t>
  </si>
  <si>
    <t>Vybavení stravovacího provozu - příspěvkové organizace v odvětví zdravotnictví</t>
  </si>
  <si>
    <t>Rekonstrukce prostor pro dokumentační pracovnice (Nemocnice Třinec, příspěvková organizace)</t>
  </si>
  <si>
    <t>Zvýšení lůžkové kapacity rehabilitace II, včetně vybavení (Nemocnice Třinec, příspěvková organizace)</t>
  </si>
  <si>
    <t>Havarijní zdroj vytápění (Nemocnice Třinec, příspěvková organizace)</t>
  </si>
  <si>
    <t>Vybudování urgentního příjmu (Nemocnice Třinec, příspěvková organizace)</t>
  </si>
  <si>
    <t>Stavební úpravy Centrální sterilizace (Nemocnice Třinec, příspěvková organizace)</t>
  </si>
  <si>
    <t>Výstavba urgentního příjmu (Nemocnice s poliklinikou Karviná-Ráj, příspěvková organizace)</t>
  </si>
  <si>
    <t>Vybudování neurologického ambulantního traktu (Nemocnice ve Frýdku-Místku, příspěvková organizace)</t>
  </si>
  <si>
    <t>Stavební úpravy a přístrojové vybavení zubní ambulance (Nemocnice ve Frýdku-Místku, příspěvková organizace)</t>
  </si>
  <si>
    <t>Rekonstrukce v budově R pro stanici lůžek následné péče (Nemocnice ve Frýdku-Místku, příspěvková organizace)</t>
  </si>
  <si>
    <t>Operační lůžkový fond – 5. NP (Nemocnice ve Frýdku-Místku, příspěvková organizace)</t>
  </si>
  <si>
    <t>Skladovací prostory nemocnice (Nemocnice ve Frýdku-Místku, příspěvková organizace)</t>
  </si>
  <si>
    <t>Modernizace Odborného léčebného ústavu Metylovice (Odborný léčebný ústav Metylovice - Moravskoslezské sanatorium, příspěvková organizace)</t>
  </si>
  <si>
    <t>Rekonstrukce vodárny Karviná (Nemocnice s poliklinikou Karviná-Ráj, příspěvková organizace)</t>
  </si>
  <si>
    <t>do 2016 životko, od 2017 doprava a chytrý region, od 2021 doprava</t>
  </si>
  <si>
    <t xml:space="preserve">Zdravotnické prostředky pro ošetřovatelskou, rehabilitační a specializovanou péči - příspěvkové organizace MSK </t>
  </si>
  <si>
    <t>Výměna střešní krytiny (Střední pedagogická škola a Střední zdravotnická škola, Krnov, příspěvková organizace) - nám. Husovo</t>
  </si>
  <si>
    <t>Přístavba tělocvičny Sportovního gymnázia Dany a Emila Zátopkových(Sportovní gymnázium Dany a Emila Zátopkových, Ostrava, příspěvková organizace, Ostrava)</t>
  </si>
  <si>
    <t>Obnova vozového parku</t>
  </si>
  <si>
    <t>nyní akce 4002</t>
  </si>
  <si>
    <t>Výstavba administrativní budovy  (Fontána, příspěvková organizace, Hlučín)</t>
  </si>
  <si>
    <t>Provoz Beskydského centra duševního zdraví  (Nemocnice ve Frýdku-Místku, příspěvková organizace)</t>
  </si>
  <si>
    <t>Specializační vzdělávání v oboru dětská neurologie</t>
  </si>
  <si>
    <t>Zařízení pro úpravu zdravotnických odpadů - příspěvkové organizace v odvětví zdravotnictví</t>
  </si>
  <si>
    <t xml:space="preserve">Příspěvek na provoz v odvětví dopravy - příspěvkové organizace kraje </t>
  </si>
  <si>
    <t xml:space="preserve">Příspěvek na provoz v odvětví chytrého regionu - příspěvkové organizace kraje </t>
  </si>
  <si>
    <t>pnp</t>
  </si>
  <si>
    <t xml:space="preserve">Ostatní účelový příspěvek na provoz v odvětví dopravy příspěvkové organizace kraje  </t>
  </si>
  <si>
    <t>Ostatní účelový příspěvek na provoz v odvětví chytrého regionu  - příspěvkové organizace kraje</t>
  </si>
  <si>
    <t>Stabilizace zdravotnického personálu a vzdělávání</t>
  </si>
  <si>
    <t>Dotační program - Podpora environmentálního vzdělávání, výchovy a osvěty (EVVO) - příspěvkové organizace MSK</t>
  </si>
  <si>
    <t>Dotační program - Program na podporu poskytování sociálních služeb – PO kraje</t>
  </si>
  <si>
    <t>Dotační program - Program zajištění dostupnosti vybraných sociálních služeb v Moravskoslezském kraji – PO kraje</t>
  </si>
  <si>
    <t xml:space="preserve">Dotační program - Program na podporu technických atraktivit - příspěvkové organizace MSK </t>
  </si>
  <si>
    <t>Technologická a podnikatelská akademie a digitální, inovační a mediální laboratoř (TPA a DIMLab)</t>
  </si>
  <si>
    <t>EHP Norsko</t>
  </si>
  <si>
    <t>Odvětví chytrého regionu:</t>
  </si>
  <si>
    <t>Odvětví chytrého regionu celkem:</t>
  </si>
  <si>
    <t>SR</t>
  </si>
  <si>
    <t>Moravskoslezská sestra a jiné významné akce kraje v oblasti zdravotnictví</t>
  </si>
  <si>
    <t>12, 11</t>
  </si>
  <si>
    <t>Rekonstrukce střechy a zateplení fasády (Gymnázium, Třinec, přípspěvková organizace)</t>
  </si>
  <si>
    <t>Rekonstrukce střechy budov dílen (Střední průmyslová škola, Ostrava - Vítkovice, příspěvková organizace)</t>
  </si>
  <si>
    <t>7, 17</t>
  </si>
  <si>
    <t>Nákup budovy a pozemků ve Skotnici (Domov NaNovo, příspěvková organizace)</t>
  </si>
  <si>
    <t>Modernizace kotelny Domov Hortenzie (Domov Hortenzie, příspěvková organizace)</t>
  </si>
  <si>
    <t>Pořízení zálohovacího serveru (Moravskoslezské datové centrum, příspěvková organizace, Ostrava)</t>
  </si>
  <si>
    <t>Zámek Nová Horka - revitalizace části objektu (Muzeum Novojičínska, příspěvková organizace)</t>
  </si>
  <si>
    <t>Oprava fasády (Gymnázium Františka Živného, Bohumín, Jana Palacha 794, příspěvková organizace)</t>
  </si>
  <si>
    <t>Nová dešťová a splašková kanalizace – havarijní stav (Střední odborná škola, Frýdek-Místek, příspěvková organizace)</t>
  </si>
  <si>
    <t>Rekonstrukce střechy ZUŠ Poruba – budova V. Makovského (Základní umělecká škola, Ostrava-Poruba, J. Valčíka 4413, příspěvková organizace)</t>
  </si>
  <si>
    <t>Osazení a správa pachových ohradníků na vybraných úsecích silnic II. a III. tříd v Moravskoslezském kraji (Správa silnic Moravskoslezského kraje, příspěvková organizace, Ostrava)</t>
  </si>
  <si>
    <t>Oprava střechy - havarijní stav (Dětský domov a Školní jídelna, Ostrava-Hrabová, Reymontova 2a, příspěvková organizace)</t>
  </si>
  <si>
    <t>Oprava sociálního zázemí pro personál (Dětský domov a Školní jídelna, Havířov-Podlesí, Čelakovského 1, příspěvková organizace)</t>
  </si>
  <si>
    <t>Rekonstrukce plynové kotelny (Základní škola speciální, Ostrava-Slezská Ostrava, příspěvková organizace)</t>
  </si>
  <si>
    <t>Sanace štítové zdi, stropu pod půdou a střechy objektu školy (Základní škola a Mateřská škola, Frýdlant nad Ostravicí)</t>
  </si>
  <si>
    <t xml:space="preserve">Stavební úpravy půdního prostoru (Střední průmyslová škola stavební, Opava, příspěvková organizace) </t>
  </si>
  <si>
    <t>Pavilon F - stavební úpravy 1.NP pro rehabilitaci (Slezská nemocnice v Opavě, příspěvková organizace)</t>
  </si>
  <si>
    <t>Rekonstrukce střechy monobloku Orlová – havarijní stav (Nemocnice s poliklinikou Karviná-Ráj, příspěvková organizace)</t>
  </si>
  <si>
    <t>Revitalizace parku Nemocnice s poliklinikou Karviná-Ráj – Karviná (Nemocnice s poliklinikou Karviná-Ráj, příspěvková organizace)</t>
  </si>
  <si>
    <t>Revitalizace parku Nemocnice s poliklinikou Karviná-Ráj – Orlová (Nemocnice s poliklinikou Karviná-Ráj, příspěvková organizace)</t>
  </si>
  <si>
    <t>Pořízení vybavení ke zkvalitnění mobility klientů v zařízení domova pro osoby se zdravotním postižením v Horním Benešově (Sagapo, příspěvkové organizace)</t>
  </si>
  <si>
    <t>chytrý region</t>
  </si>
  <si>
    <t>chytrý region Celkem</t>
  </si>
  <si>
    <t>Původní</t>
  </si>
  <si>
    <t>Tabule</t>
  </si>
  <si>
    <t>kontrola</t>
  </si>
  <si>
    <t>Podpora procesu plánování sociálních služeb na území MSK</t>
  </si>
  <si>
    <t>Podpora kvality v sociálních službách</t>
  </si>
  <si>
    <t>Podporujeme hrdinství, které není vidět IV</t>
  </si>
  <si>
    <t>Obchůdek 2021+</t>
  </si>
  <si>
    <t>Název akce 2022</t>
  </si>
  <si>
    <t>Oprava střechy na budově kuchyně</t>
  </si>
  <si>
    <t>Oprava střechy na budově telefonní ústředny a archivu</t>
  </si>
  <si>
    <t>Havarijní oprava střechy na budově SVJ</t>
  </si>
  <si>
    <t>Výměna výtahu v hlavní budově</t>
  </si>
  <si>
    <t>Rekonstrukce veřejného osvětlení v areálu nemocnice</t>
  </si>
  <si>
    <t>Rekonstrukce koupelen na neurologickém oddělení</t>
  </si>
  <si>
    <t>Rekonstrukce elektroinstalace a stavební úpravy chirurgického oddělení 2</t>
  </si>
  <si>
    <t>Výdaje související s provozem Integrovaného bezpečnostního centra Moravskoslezského kraje</t>
  </si>
  <si>
    <t>Nemocnice Nový Jičín</t>
  </si>
  <si>
    <t>Konzultační, poradenské a právní služby v odvětví kultury</t>
  </si>
  <si>
    <t>Podpora přípravy strategických projektů</t>
  </si>
  <si>
    <t>Plán pro zvládání sucha a nedostatku vody</t>
  </si>
  <si>
    <t>EVL Hukvaldy, tvorba biotopu páchníka hnědého (udržitelnost)</t>
  </si>
  <si>
    <t>Revitalizace přírodní památky Stará řeka (udržitelnost)</t>
  </si>
  <si>
    <t>Podpora předcházení vzniku odpadů a jejich třídění</t>
  </si>
  <si>
    <t>Mistrovství světa v ledním hokeji 2024</t>
  </si>
  <si>
    <t xml:space="preserve">Dotační program - Podpora rozvoje zdravotní části multidisciplinárních terénních týmů v oblasti péče o osoby s duševním onemocněním </t>
  </si>
  <si>
    <t>Dotační program - Program podpory spolufinancování investičních projektů</t>
  </si>
  <si>
    <t>OP ST 2021+</t>
  </si>
  <si>
    <t>Kotlíkové dotace v Moravskoslezském kraji – 4. grantové schéma</t>
  </si>
  <si>
    <t>Černá kostka – Centrum digitalizace, vědy a inovací</t>
  </si>
  <si>
    <t>Podpora komunitní práce v MSK III</t>
  </si>
  <si>
    <t>Podpora procesu transformace zařízení pro děti a posílení kvality péče o děti se specifickými potřebami</t>
  </si>
  <si>
    <t>Profesionalizace systému péče o ohrožené děti v Moravskoslezském kraji</t>
  </si>
  <si>
    <t>Revitalizace NKP Zámek Bruntál a nové expozice</t>
  </si>
  <si>
    <t>Žerotínský zámek – centrum relaxace a poznání</t>
  </si>
  <si>
    <t>Havarijní stav střech (Gymnázium Olgy Havlové, Ostrava-Poruba, příspěvková organizace)</t>
  </si>
  <si>
    <t>Celková rekonstrukce elektroinstalace, sociálních zařízení a zdravotechniky (Mateřská škola logopedická, Ostrava-Poruba, U Školky 1621, příspěvková organizace)</t>
  </si>
  <si>
    <t>Vybudování systému čištění odpadních vod (Dětský domov a Školní jídelna, Radkov-Dubová 141, příspěvková organizace)</t>
  </si>
  <si>
    <t>Demolice rodinného domu Karviná - Mizerov (Dětské centrum Pluto, příspěvková organizace)</t>
  </si>
  <si>
    <t>Magnetická rezonance (Nemocnice Havířov, příspěvková organizace)</t>
  </si>
  <si>
    <t>Pořízení zdravotnických a ostatních přístrojů - COVID-19</t>
  </si>
  <si>
    <t>9, 13</t>
  </si>
  <si>
    <t>Multifunkční pavilon s možností izolačního režimu (Nemocnice ve Frýdku-Místku, příspěvková organizace)</t>
  </si>
  <si>
    <t>Očkovací a odběrová centra – příspěvkové organizace kraje</t>
  </si>
  <si>
    <t>Vodovodní potrubí v areálu školy – řešení havarijního stavu (Střední škola prof. Zdeňka Matějčka, Ostrava-Poruba, příspěvková organizace)</t>
  </si>
  <si>
    <t>Identitní brána MSK</t>
  </si>
  <si>
    <t>Novostavba školní družiny (Střední škola, Základní škola a Mateřská škola, Karviná, příspěvková organizace)</t>
  </si>
  <si>
    <t>Rozšíření a modernizace prostor školy (Základní škola a Mateřska škola Motýlek, Kopřivnice, Smetanova 1122, příspěvkové organizace)</t>
  </si>
  <si>
    <t>Oplocení části areálu na ul. Uhlířská (Sagapo, příspěvková organizace)</t>
  </si>
  <si>
    <t>Stabilizace zdiva hradu Hukvaldy (Muzeum Beskyd Frýdek-Místek, příspěvková organizace)</t>
  </si>
  <si>
    <t>Revitalizace zámeckého parku (Muzeum Beskyd Frýdek-Místek, příspěvková organizace)</t>
  </si>
  <si>
    <t>Oprava havarijního stavu střechy Kotulovy dřevěnky (Muzeum Těšínska, příspěvková organizace)</t>
  </si>
  <si>
    <t>Reprodukce movitého hmotného majetku kraje v odvětví kultury</t>
  </si>
  <si>
    <t xml:space="preserve">Venkovní úpravy ploch, ul. Rybářská (Domov Bílá Opava, příspěvková organizace) </t>
  </si>
  <si>
    <t>Výstavba parkoviště ul. Rybářská (Domov Bílá Opava, příspěvková organizace)</t>
  </si>
  <si>
    <t>Sanace budovy SO-01 (Náš svět, příspěvková organizace)</t>
  </si>
  <si>
    <t>Oprava střechy a fasády ul. Rybářská (Domov Bílá Opava, příspěvková organizace)</t>
  </si>
  <si>
    <t>Humanizace Domova Odry - půdní vestavba (Domov Odry, příspěvková organizace)</t>
  </si>
  <si>
    <t>Stavební úpravy Domova u Včelínu (Náš svět, příspěvková organizace)</t>
  </si>
  <si>
    <t>Novostavba školních dílen (Střední škola technická, Opava, Kolofíkovo nábřeží 51, příspěvková organizace)</t>
  </si>
  <si>
    <t>Rozšíření dílen pro dřevoobory  na ul. Janská (Střední odborné učiliště stavební, Opava, příspěvková organizace)</t>
  </si>
  <si>
    <t>Výstavba zemědělské haly při škole na ulici Frýdecká (Albrechtova střední škola, Český Těšín, příspěvková organizace)</t>
  </si>
  <si>
    <t>Rekonstrukce posklizňové linky a výstavba sila (Školní statek, Opava, příspěvková organizace)</t>
  </si>
  <si>
    <t>Stavební úpravy kotelny  (Střední škola, Dětský domov a Školní jídelna, Velké Heraltice, příspěvková organizace)</t>
  </si>
  <si>
    <t>Přístavba šaten (Střední škola technická a zemědělská, Nový Jičín, příspěvková organizace)</t>
  </si>
  <si>
    <t>Rekonstrukce a výstavba objektů ve Skotnici (Domov NaNovo, příspěvková organizace)</t>
  </si>
  <si>
    <t>Rekonstrukce objektu Na Pomezí (Sírius, příspěvková organizace)</t>
  </si>
  <si>
    <t>Využití nemovitostí na ul. Dr. Malého 15 v Ostravě (Fontána, příspěvková organizace)</t>
  </si>
  <si>
    <t>Novostavba Dětského centra (Dětské centrum Pluto, příspěvková organizace)</t>
  </si>
  <si>
    <t>Domov se zvláštním režimem Ostrava-Poruba (Fontána, příspěvková organizace)</t>
  </si>
  <si>
    <t>Rekonstrukce školní kuchyně na výdejnu (Gymnázium a Střední odborná škola, Frýdek-Místek, Cihelní 410, příspěvková organizace)</t>
  </si>
  <si>
    <t>Výměna střešní krytiny (Albrechtova střední škola, Český Těšín, příspěvková organizace)</t>
  </si>
  <si>
    <t>Rekonstrukce střechy budovy na ul. Karla Pokorného (Základní škola a Mateřská škola, Ostrava - Poruba, Ukrajinská 19,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</si>
  <si>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</si>
  <si>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</si>
  <si>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</si>
  <si>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Sanace základových a obvodových konstrukcí (Základní umělecká škola J. A. Komenského, Studénka, příspěvková organizace)</t>
  </si>
  <si>
    <t>Rekonstrukce kotelny (Gymnázium a Střední průmyslová škola elektrotechniky a informatiky, Frenštát pod Radhoštěm, příspěvková organizace)</t>
  </si>
  <si>
    <t>Výměna oken a zateplení (Základní umělecká škola Eduarda Marhuly, Ostrava-Mariánské Hory, Hudební 6, příspěvková organizace)</t>
  </si>
  <si>
    <t>Dispoziční úpravy pro hygienické filtry (Nemocnice Havířov, příspěvková organiazce)</t>
  </si>
  <si>
    <t>Rekonstrukce příjmových prostor (Nemocnice Havířov, příspěvková organizace)</t>
  </si>
  <si>
    <t>Okružní křižovatka silnic č. III/4863 se silnicí č. III/04825, Příbor (Správa silnic Moravskoslezského kraje, příspěvková organizace, Ostrava)</t>
  </si>
  <si>
    <t>Okružní křižovatka silnice č. III/04816 s místní komunikací ul. Gen. Hlaďo, Nový Jičín (Správa silnic Moravskoslezského kraje, příspěvková organizace, Ostrava)</t>
  </si>
  <si>
    <t>Rekonstrukce mostů ev. č. 486-011, 012 Hukvaldy (Správa silnic Moravskoslezského kraje, příspěvková organizace, Ostrava)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</si>
  <si>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</si>
  <si>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</si>
  <si>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t>Silnice III/4721, úprava zárubních zdí, Bazaly pro MURAL ART (Správa silnic Moravskoslezského kraje, příspěvková organizace, Ostrava)</t>
  </si>
  <si>
    <t>Oprava III/4682 Třinec, ul. Kaštanová (Správa silnic Moravskoslezského kraje, příspěvková organizace, Ostrava)</t>
  </si>
  <si>
    <t>Polozátková zastávka ul. Gen. Fajtla Mošnov (Správa silnic Moravskoslezského kraje, příspěvková organizace, Ostrava)</t>
  </si>
  <si>
    <t>Účelová komunikace Hvězda - Ovčárna, stabilizace svahu, I. etapa (Správa silnic Moravskoslezského kraje, příspěvková organizace, Ostrava)</t>
  </si>
  <si>
    <t>Oprava balkónů na budovách B a C (Nemocnice ve Frýdku - Místku, příspěvková organizace)</t>
  </si>
  <si>
    <t>Oprava balkonu dětského oddělení - Karviná (Nemocnice s poliklinikou Karviná-Ráj, příspěvková organizace)</t>
  </si>
  <si>
    <t>Oprava balkonu oddělení klinické biochemie - Karviná (Nemocnice s poliklinikou Karviná-Ráj, příspěvková organizace)</t>
  </si>
  <si>
    <t>Rekonstrukce oddělení radiologie (Nemocnice Havířov, příspěvková organizace)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</si>
  <si>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</si>
  <si>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</si>
  <si>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sociálních zařízení rodinných skupin (Dětský domov SRDCE a Školní jídelna, Karviná-Fryštát, Vydmuchov 10,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</si>
  <si>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</si>
  <si>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</si>
  <si>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</si>
  <si>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Rekonstrukce chodníků a zpevněných ploch (Střední škola řemesel, Frýdek-Místek, příspěvková organizace)</t>
  </si>
  <si>
    <t>Modernizace vstupních prostor (Gymnázium, Ostrava-Hrabůvka,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</si>
  <si>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</si>
  <si>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</si>
  <si>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</si>
  <si>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</si>
  <si>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Oprava poškozeného a propadlého kanalizačního potrubí (Střední škola prof. Zdeňka Matějčka, Ostrava-Poruba, příspěvková organizace)</t>
  </si>
  <si>
    <t>Rekonstrukce nákladního výtahu pro centrální sterilizaci (Nemocnice s poliklinikou Karviná-Ráj, příspěvková organizace)</t>
  </si>
  <si>
    <t>Rekonstrukce kanalizace - Karviná (Nemocnice s poliklinikou Karviná-Ráj, příspěvková organizace)</t>
  </si>
  <si>
    <t>Rekonstrukce boxu zemřelých - Orlová (Nemocnice s poliklinikou Karviná-Ráj, příspěvková organizace)</t>
  </si>
  <si>
    <t>Rekonstrukce střechy Český Těšín (Zdravotnická záchranná služba Moravskoslezského kraje, příspěvková organizace)</t>
  </si>
  <si>
    <t>Rekonstrukce elektrorozvodů výjezdového stanoviště Havířov (Zdravotnická záchranná služba Moravskoslezského kraje, příspěvková organizace)</t>
  </si>
  <si>
    <t>Rekonstrukce střechy výjezdového stanoviště Frýdek-Místek (Zdravotnická záchranná služba Moravskoslezského kraje, příspěvková organizace)</t>
  </si>
  <si>
    <t>Rekonstrukce střešního pláště výjezdového stanoviště Opava (Zdravotnická záchranná služba Moravskoslezského kraje, příspěvková organizace)</t>
  </si>
  <si>
    <t>Rekonstrukce střech výjezdového stanoviště Bruntál (Zdravotnická záchranná služba Moravskoslezského kraje, příspěvková organizace)</t>
  </si>
  <si>
    <t>Rekonstrukce lůžkového oddělení rehabilitace (Nemocnice s poliklinikou Karviná-Ráj,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</si>
  <si>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</si>
  <si>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</si>
  <si>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rekonstrukce a modernizace pracovišť (Sdružené zdravotnické zařízení Krnov, příspěvková organizace)</t>
  </si>
  <si>
    <t>Rekonstrukce vestibulu - Karviná (Nemocnice s poliklinikou Karviná-Ráj, příspěvková organizace)</t>
  </si>
  <si>
    <t>Rekonstrukce centrálních operačních sálů - Karviná (Nemocnice s poliklinikou Karviná-Ráj,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</si>
  <si>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</si>
  <si>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</si>
  <si>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</si>
  <si>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</si>
  <si>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Budova J - klinika praktického lékařství (Nemocnice ve Frýdku - Místku, příspěvková organizace)</t>
  </si>
  <si>
    <t>Úprava zpevněných ploch u pavilonu R (Nemocnice ve Frýdku - Místku, příspěvková organizace)</t>
  </si>
  <si>
    <t>Magnetická rezonance (Nemocnice s poliklinikou Karviná-Ráj, příspěvková organizace)</t>
  </si>
  <si>
    <t>JIP pro dětské pacienty - výstavba objektu včetně zdravotní techniky (Nemocnice Havířov, příspěvková organizace)</t>
  </si>
  <si>
    <t>Parkoviště před pavilonem A (Slezská nemocnice v Opavě, příspěvková organizace)</t>
  </si>
  <si>
    <t>Doplnění náhradního zdroje elektro - Karviná (Nemocnice s poliklinikou Karviná-Ráj, příspěvková organizace)</t>
  </si>
  <si>
    <t>Rekonstrukce stravovacího provozu - Karviná (Nemocnice s poliklinikou Karviná-Ráj, příspěvková organizace)</t>
  </si>
  <si>
    <t>Parkovací plochy (Nemocnice ve Frýdku - Místku, příspěvková organizace)</t>
  </si>
  <si>
    <t>Rekonstrukce opěrné zdi na ČOV - Karviná (Nemocnice s poliklinikou Karviná-Ráj, příspěvková organizace)</t>
  </si>
  <si>
    <t>Vybudování ČOV Sovinec (Muzeum v Bruntále, příspěvková organizace)</t>
  </si>
  <si>
    <t>Stavební úpravy Muzea Frenštát pod Radhoštěm (Muzeum Novojičínska, příspěvková organizace)</t>
  </si>
  <si>
    <t>Potrubní pošta - 1.etapa (Nemocnice ve Frýdku - Místku, příspěvková organizace)</t>
  </si>
  <si>
    <t>Přístavba a nástavba rehabilitace (Nemocnice Třinec, příspěvková organizace)</t>
  </si>
  <si>
    <t>Nemocnice Nový Jičín - reinvestiční část nájemného a opravy</t>
  </si>
  <si>
    <t>Reprodukce movitého nehmotného majetku kraje v odvětví kultury</t>
  </si>
  <si>
    <t xml:space="preserve">Zajištění přípravy, realizace a havárie v rámci akcí reprodukce majetku </t>
  </si>
  <si>
    <t>Nemocnice Havířov - ČOV (Nemocnice Havířov, příspěvková organizace)</t>
  </si>
  <si>
    <t>Přístavba tělocvičny (Gymnázium, Třinec, příspěvková organizace, Třinec)</t>
  </si>
  <si>
    <t>Vysokorychlostní datová síť (Moravskoslezské datové centrum, příspěvková organizace)</t>
  </si>
  <si>
    <t xml:space="preserve">Rekonstrukce vzletové a přistávací dráhy a navazujících provozních ploch Letiště Leoše Janáčka Ostrava </t>
  </si>
  <si>
    <t>Výstavba sportovní haly pro Gymnázium a SPŠEI ve Frenštátě pod Radhoštěm (Gymnázium a Střední průmyslová škola elektrotechniky a informatiky, Frenštát pod Radhoštěm, příspěvková organizace)</t>
  </si>
  <si>
    <t>Snížení energetické náročnosti budov v areálu Slezské nemocnice v Opavě</t>
  </si>
  <si>
    <t>OP Spravedlivá transformace</t>
  </si>
  <si>
    <t>Centrum veřejných energetiků (Moravskoslezské energetické centrum, příspěvková organizace, Ostrava)</t>
  </si>
  <si>
    <t>IROP REACT-EU 2014+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</si>
  <si>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</si>
  <si>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</si>
  <si>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Protialkoholní záchytná stanice - příspěvkové organizace kraje</t>
  </si>
  <si>
    <t>Zajištění lékařské pohotovostní služby - příspěvkové organizace kraje</t>
  </si>
  <si>
    <t>Nákup a ochrana knihovního fondu, nákup licencí k databázím a zajištění výpůjčních služeb k e-knihám, discovery systém (Moravskoslezská vědecká knihovna v Ostravě, příspěvková organizace)</t>
  </si>
  <si>
    <t>Významné akce kraje v oblasti volného času dětí a mládeže a další významné akce – příspěvkové organizace MSK</t>
  </si>
  <si>
    <t xml:space="preserve">Modernizace ICT, implementace standardu konektivity a metodická podpora v oblasti ICT
</t>
  </si>
  <si>
    <t xml:space="preserve">Kybernetická bezpečnost - příspěvkové organizace kraje </t>
  </si>
  <si>
    <t>Chráněné bydlení Okrajová</t>
  </si>
  <si>
    <t xml:space="preserve">OP ST </t>
  </si>
  <si>
    <t>Pozn.: (1) Odhad předpokládaných výdajů pro rok 2022</t>
  </si>
  <si>
    <t>2008-2020</t>
  </si>
  <si>
    <t>Upravený rozpočet k 30.4.2022</t>
  </si>
  <si>
    <t>Skutečné čerpání k 30.4.2022</t>
  </si>
  <si>
    <t>po roce 2025</t>
  </si>
  <si>
    <t>předpoklad 2022 (1)</t>
  </si>
  <si>
    <t>opraveno je kontrola</t>
  </si>
  <si>
    <t>odvětví 2022</t>
  </si>
  <si>
    <t>Integrované výjezdové centrum Kopřivnice</t>
  </si>
  <si>
    <t>Pomoc Ukrajině</t>
  </si>
  <si>
    <t>1, 2</t>
  </si>
  <si>
    <t>Technická údržba, podpora a služby k software v odvětví územního plánování a stavebního řádu (udržitelnost projektu)</t>
  </si>
  <si>
    <t xml:space="preserve">Kybernetická bezpečnost </t>
  </si>
  <si>
    <t>Rozšířené zájmové území Mošnov</t>
  </si>
  <si>
    <t>volné</t>
  </si>
  <si>
    <t>Finanční nástroj Moravskoslezského kraje</t>
  </si>
  <si>
    <t>Chytrý regoin</t>
  </si>
  <si>
    <t>Technická a podnikatelská akademie (TPA)</t>
  </si>
  <si>
    <t xml:space="preserve">Dotační program - Podpora projektů ve zdravotnictví </t>
  </si>
  <si>
    <t>Dotační program - Program obnovy památek nadregionálního významu v Moravskoslezském kraji</t>
  </si>
  <si>
    <t>Dotační program - Podpora provozu venkovských prodejen v Moravskoslezském kraji 2021</t>
  </si>
  <si>
    <t>MÚK Bazaly – II. a III. etapa</t>
  </si>
  <si>
    <t>Silnice III/4787 Ostrava ul. Výškovická – rekonstrukce mostů ev. č. 4787-3.3 a 4787-4.3</t>
  </si>
  <si>
    <t>Silnice II/442 St. Heřminovy – H. Kunčice-Vítkov-hranice okr. NJ vč. OZ</t>
  </si>
  <si>
    <t>Silnice 2017 Frýdek-Místek (spojené projekty „Silnice III/4848 Frýdek–Místek průtah“ a „Silnice II/473 Frýdek–Místek průtah“)</t>
  </si>
  <si>
    <t xml:space="preserve"> OP PMP</t>
  </si>
  <si>
    <t>OP PMP</t>
  </si>
  <si>
    <t>Podpora činnosti sekretariátu Regionální stálé konference Moravskoslezského kraje IV</t>
  </si>
  <si>
    <t>OP Zaměstnanost 2021+</t>
  </si>
  <si>
    <t>IROP 2021+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</si>
  <si>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</si>
  <si>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</si>
  <si>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</si>
  <si>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Modernizace Školního statku Opava II.</t>
  </si>
  <si>
    <t>Rozšíření a modernizace výukových prostor na JG PT Ostrava-Poruba</t>
  </si>
  <si>
    <t>Podpora služeb sociální prevence 2022+</t>
  </si>
  <si>
    <t>OPZ plus 2021+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</si>
  <si>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</si>
  <si>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Interreg Europe 2021+</t>
  </si>
  <si>
    <t>Nová Horka - centrum tradic a zážitků</t>
  </si>
  <si>
    <t>NOP</t>
  </si>
  <si>
    <t>Revitalizace Těšínského divadla</t>
  </si>
  <si>
    <t>Novostavba školních dílen (Střední škola, Bohumín, příspěvková organizace)</t>
  </si>
  <si>
    <t>Stavební úpravy – Komunitní centrum a vybudování a modernizace učeben a zázemí pro výuku (Jazykové gymnázium Pavla Tigrida, Ostrava-Poruba, příspěvková organizace).</t>
  </si>
  <si>
    <t>Revitalizace prádelny (Domov Vítkov, příspěvková organizace)</t>
  </si>
  <si>
    <t>Zamezení zatékání do sklepních prostor (Odborný léčebný ústav Metylovice-Moravskoslezské sanatorium, příspěvková organizace)</t>
  </si>
  <si>
    <t>Obnova techniky na Jesenické magistrále</t>
  </si>
  <si>
    <t>Národního programu podpory cestovního ruchu v regionech</t>
  </si>
  <si>
    <t>Výměna plynových kotlů, ulice Zahradní 102 (Střední škola, Jablunkov, příspěvková organizace)</t>
  </si>
  <si>
    <t>Odstranění havarijního stavu výtahu (Střední škola a Základní škola, Havířov-Šumbark, příspěvková organizace)</t>
  </si>
  <si>
    <t>Vytápění skleníkového areálu, provozní budovy, prodejny a učeben (Školní statek, Opava, příspěvková organizace)</t>
  </si>
  <si>
    <t>Zateplení spojovacího koridoru (Střední škola techniky a služeb, Karviná, příspěvková organizace</t>
  </si>
  <si>
    <t>Rekonstrukce sociálního zařízení a rozvodů ZTI (Střední zdravotnická škola, Opava, příspěvková organizace)</t>
  </si>
  <si>
    <t>Rekonstrukce venkovního sportovního areálu (Střední průmyslová škola, Ostrava-Vítkovice,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</si>
  <si>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</si>
  <si>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</si>
  <si>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střešních oken (Gymnázium Petra Bezruče, Frýdek-Místek, příspěvková organizace)</t>
  </si>
  <si>
    <t>Výměna zateplení podlahy na půdě budovy  (Dětský domov a Školní jídelna, Melč 4, příspěvková organizace)</t>
  </si>
  <si>
    <t>Oprava podlahy v tělocvičně (Střední škola hotelnictví a služeb a Vyšší odborná škola, Opava, příspěvková organizace)</t>
  </si>
  <si>
    <t xml:space="preserve">Rekonstrukce elektroinstalace (Jazykové gymnázium Pavla Tigrida, Ostrava-Poruba, příspěvková organizace) </t>
  </si>
  <si>
    <t>nenavazuje na akci 5554</t>
  </si>
  <si>
    <t>Opěrné zdi na silnici III/48312 Čeladná - Podolanky (Správa silnic Moravskoslezského kraje)</t>
  </si>
  <si>
    <t>Souvislá oprava silnice III/45820 Krnov, ul. Partyzánů (Správa silnic Moravskoslezského kraje)</t>
  </si>
  <si>
    <t>Zpevnění svahu na ul. 26.dubna v k. ú. Stará Plesná, obec Ostrava (Správa silnic Moravskoslezského kraje)</t>
  </si>
  <si>
    <t>Silnice II/450 – rekonstrukce mostu ev. č. 450-005 mezi obcemi Rudná pod Pradědem a Podlesí (Správa silnic Moravskoslezského kraje)</t>
  </si>
  <si>
    <t>Pavilon M - vnitřní stavební úpravy (Slezská nemocnice v Opavě, příspěvková organizace)</t>
  </si>
  <si>
    <t>Zřízení zubní ambulance Město Albrechtice, Bruntál a Rýmařov (Sdružené zdravotnické zařízení Krnov, příspěvková organizace)</t>
  </si>
  <si>
    <t>Město Albrechtice - rozvod medicinálních plynů pro COVID-pacienty (Sdružené zdravotnické zařízení Krnov, příspěvková organizace)</t>
  </si>
  <si>
    <t>Vestavby sociálních zařízení LDN 2 Orlová (Nemocnice Karviná-Ráj, příspěvková organizace)</t>
  </si>
  <si>
    <t>Rekonstrukce stávajícího urgentního příjmu (Nemocnice Karviná - Ráj, příspěvková organizace)</t>
  </si>
  <si>
    <t>Zřízení zubních ambulancí (Nemocnice ve Frýdku - Místku, příspěvková organizace)</t>
  </si>
  <si>
    <r>
      <t xml:space="preserve">Rekonstrukce pokojů včetně vybudování sociálních zařízení </t>
    </r>
    <r>
      <rPr>
        <i/>
        <sz val="10"/>
        <rFont val="Times New Roman"/>
        <family val="1"/>
        <charset val="238"/>
      </rPr>
      <t xml:space="preserve">(Nový domov, příspěvková organizace Karviná, Domov Bílá Opava, Opava) </t>
    </r>
  </si>
  <si>
    <t>4634005505, 4634005519</t>
  </si>
  <si>
    <t>Karviná, Opava</t>
  </si>
  <si>
    <t>Myčka nádobí – příspěvkové organizace kraje</t>
  </si>
  <si>
    <t>Rekonstrukce elektroinstalace osvětlení (Základní škola, Ostrava-Zábřeh, Kpt. Vajdy 1a, příspěvková organizace)</t>
  </si>
  <si>
    <t>nenavazuje na akci 4258</t>
  </si>
  <si>
    <t>Pořízení zdravotnických přístrojů a zdravotnické techniky</t>
  </si>
  <si>
    <t>Rekonstrukce budovy na ulici Praskova čp. 411 v Opavě (Základní škola, Opava, Havlíčkova 1, příspěvková organizace)</t>
  </si>
  <si>
    <t>Modernizace ICT, implementace standardu konektivity a metodická podpora v oblasti ICT - příspěvkové organizace MSK</t>
  </si>
  <si>
    <t>Výstavba JIP dětského oddělení a boxu ARO a rekonstrukce dětského oddělení v křídle A1 (Nemocnice s poliklinikou Karviná-Ráj, příspěvková organizace)</t>
  </si>
  <si>
    <t>Výstavba operačních sálů a dospávacího pokoje (Nemocnice s poliklinikou Karviná-Ráj, příspěvková organizace)</t>
  </si>
  <si>
    <t>Rozvoj a modernizace pracovišť navazujících na urgentní příjem 2. typu Sdruženého zdravotnického zařízení Krnov, příspěvková organizace (Sdružené zdravotnické zařízení Krnov, příspěvková organizace)</t>
  </si>
  <si>
    <t>Dotace MŠMT - Národní plán obnovy</t>
  </si>
  <si>
    <t>NPO</t>
  </si>
  <si>
    <t>Dotační program – Podpora aktivit v oblasti prevence rizikových projevů chování u dětí a mládeže - příspěvkové organizace MSK</t>
  </si>
  <si>
    <t>Pomoc Ukrajině - příspěvkové organizace kraje</t>
  </si>
  <si>
    <t>OP</t>
  </si>
  <si>
    <t>OP Technická pomoc</t>
  </si>
  <si>
    <r>
      <t>0,00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</si>
  <si>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0,00</t>
    </r>
    <r>
      <rPr>
        <vertAlign val="superscript"/>
        <sz val="11"/>
        <rFont val="Calibri"/>
        <family val="2"/>
        <charset val="238"/>
        <scheme val="minor"/>
      </rPr>
      <t>3)</t>
    </r>
  </si>
  <si>
    <t>2021+</t>
  </si>
  <si>
    <t>opravit číselník</t>
  </si>
  <si>
    <t>zařadí pod nové progr. obd.</t>
  </si>
  <si>
    <t>p kot. Nemá</t>
  </si>
  <si>
    <t>počet projektů ve SR - odečíst přípravy</t>
  </si>
  <si>
    <t>CHYTRÝ REGION</t>
  </si>
  <si>
    <t>ODDĚLENÍ</t>
  </si>
  <si>
    <t>PROJEKT - výdaje</t>
  </si>
  <si>
    <t>ORG</t>
  </si>
  <si>
    <t xml:space="preserve">VÝDAJE NA AKCI 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</si>
  <si>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</si>
  <si>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</si>
  <si>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</si>
  <si>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</si>
  <si>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</si>
  <si>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</si>
  <si>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</si>
  <si>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</si>
  <si>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</si>
  <si>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</si>
  <si>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</si>
  <si>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</si>
  <si>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CELKEM</t>
  </si>
  <si>
    <t>rok 2015</t>
  </si>
  <si>
    <t>rok 2016</t>
  </si>
  <si>
    <t>rok 2017</t>
  </si>
  <si>
    <t>rok 2019</t>
  </si>
  <si>
    <t>rok 2020</t>
  </si>
  <si>
    <t>rok 2021</t>
  </si>
  <si>
    <t>rok 2022</t>
  </si>
  <si>
    <t>rok 2023</t>
  </si>
  <si>
    <t>rok 2024</t>
  </si>
  <si>
    <t>rok 2025</t>
  </si>
  <si>
    <t>rok 2026</t>
  </si>
  <si>
    <t>rok 2027</t>
  </si>
  <si>
    <t>Typ projektu</t>
  </si>
  <si>
    <t>Zálohová platba</t>
  </si>
  <si>
    <t>Odvětví</t>
  </si>
  <si>
    <t>Rozhodnutí o poskytnutí dotace/ schválení k financování</t>
  </si>
  <si>
    <t>Číslo rozhodnutí/ smlouvy</t>
  </si>
  <si>
    <t>Ukončený projekt</t>
  </si>
  <si>
    <t>meziroční přeúčtování + VRATKY</t>
  </si>
  <si>
    <t>MSK            vlastní zdroje</t>
  </si>
  <si>
    <t>MSK              z ČSOB</t>
  </si>
  <si>
    <t>EU+STÁT (dotace)</t>
  </si>
  <si>
    <t>VRATKY</t>
  </si>
  <si>
    <t>předfinancováno</t>
  </si>
  <si>
    <t>předfin.-úvěr</t>
  </si>
  <si>
    <t>předfinancováno - vnitroúvěr MSK</t>
  </si>
  <si>
    <t xml:space="preserve">zálohy </t>
  </si>
  <si>
    <t>proj.kancelář</t>
  </si>
  <si>
    <t>Neinvestiční</t>
  </si>
  <si>
    <t>ANO</t>
  </si>
  <si>
    <t>Investiční</t>
  </si>
  <si>
    <t>Celkem Chytrý region</t>
  </si>
  <si>
    <t>0153/2018/EP/R</t>
  </si>
  <si>
    <t>0161/2018/EP/R</t>
  </si>
  <si>
    <t>0160/2018/EP/R</t>
  </si>
  <si>
    <t>stavby</t>
  </si>
  <si>
    <t>0185/2019/IM/R</t>
  </si>
  <si>
    <t>Silnice II/464 Mošnov - rekonstrukce (III/4809)</t>
  </si>
  <si>
    <t>Rekonstrukce MÚK Bazaly II. etapa</t>
  </si>
  <si>
    <t>Silnice III/4787 Ostrava ul. Výškovická – rekonstrukce mostů ev. č. 4787-3.3 a 4787-4.3</t>
  </si>
  <si>
    <t>Silnice II/442 St. Heřminovy – H. Kunčice – Vítkov - hranice okr. NJ vč. OZ</t>
  </si>
  <si>
    <t xml:space="preserve">Silnice 2017 Frýdek-Místek </t>
  </si>
  <si>
    <t xml:space="preserve">Nové vedení trasy silnice III/4848, ul. Palkovická, Frýdek - Místek </t>
  </si>
  <si>
    <t xml:space="preserve">Rekonstrukce a modernizace silnice II/445 Heřmanovice – hr. Olomouckého kraje </t>
  </si>
  <si>
    <t xml:space="preserve">Rekonstrukce a modernizace silnice II/457 Sádek – Osoblaha – hr. Polsko </t>
  </si>
  <si>
    <t xml:space="preserve">Rekonstrukce a modernizace silnice II/478 Klimkovice – Polanka nad Odrou – Stará Bělá </t>
  </si>
  <si>
    <t>Rekonstrukce a modernizace sil. II/475 Stonava průtah II.</t>
  </si>
  <si>
    <t>Modernizace silnice II/477, II/647 Ostrava, ul. Bohumínská - III. Etapa</t>
  </si>
  <si>
    <t>Energetické úspory SSMSK - SM Rýmařov</t>
  </si>
  <si>
    <t>IROP 2 - DOPRAVA</t>
  </si>
  <si>
    <t>Celkem  Doprava</t>
  </si>
  <si>
    <t>Krajský úřad</t>
  </si>
  <si>
    <t>0060/2017/EP/R</t>
  </si>
  <si>
    <t>0061/2017/EP/R</t>
  </si>
  <si>
    <t>neinvestice</t>
  </si>
  <si>
    <t>0017/2016/EP/R</t>
  </si>
  <si>
    <t>0026/2018/EP/R</t>
  </si>
  <si>
    <t>Návrh architektury ICT kraje a pokročilé využívání 
nástrojů eGovernmentu</t>
  </si>
  <si>
    <t>0015/2016/EP/R</t>
  </si>
  <si>
    <t>0008/2016/EP/R</t>
  </si>
  <si>
    <t>0143/2017/EP/R</t>
  </si>
  <si>
    <t>Celkem  Krajský úřad</t>
  </si>
  <si>
    <t>Specializovaný výcvik jednotek hasičů pro zdolávání 
mimořádných událostí v silničních a železničních tunelech</t>
  </si>
  <si>
    <t>0016/2016/EP/R</t>
  </si>
  <si>
    <t>0162/2017/EP/R</t>
  </si>
  <si>
    <t>Zvyšování připravenosti obyvatel a příslušníků HZS na mimořádné události</t>
  </si>
  <si>
    <t>0025/2017/EP/R</t>
  </si>
  <si>
    <t>Speciální výcvik jednotek hasičů pro připravenost
 zdolávání mimořádných událostí v oblasti chemie</t>
  </si>
  <si>
    <t>0040/2017/EP/R</t>
  </si>
  <si>
    <t>2021+ IROP</t>
  </si>
  <si>
    <t>Celkem  Krizové řízení</t>
  </si>
  <si>
    <t>0213/2019/EP/R</t>
  </si>
  <si>
    <t>Zlepšenie dostupnosti ku kultúrnym pamiatkam na slovenskej a českej strane</t>
  </si>
  <si>
    <t>0011/2020/EP/R</t>
  </si>
  <si>
    <t xml:space="preserve">Památník J. A. Komenského ve Fulneku - živé muzeum </t>
  </si>
  <si>
    <t>NKP Zámek Bruntál - Revitalizace objektu „saly terreny</t>
  </si>
  <si>
    <t>Zámek Nová Horka - Muzeum pro veřejnost II.</t>
  </si>
  <si>
    <t>Vybudování expozice muzea Těšínska v Jablunkově "Muzeum Trojmezí"</t>
  </si>
  <si>
    <t>Černá kostka - Centrum digitalizace, vědy a inovací</t>
  </si>
  <si>
    <t>2021+ OP ST</t>
  </si>
  <si>
    <t>IROP 2 - KULTURA</t>
  </si>
  <si>
    <t>Celkem  Kultura</t>
  </si>
  <si>
    <t>0017/2019/EP/R</t>
  </si>
  <si>
    <t>0105/2018/EP/R</t>
  </si>
  <si>
    <t>Celkem Cestovní ruch</t>
  </si>
  <si>
    <t>0001/2017/EP/R</t>
  </si>
  <si>
    <t>0003/2019/EP/R</t>
  </si>
  <si>
    <t>Příprava projektů</t>
  </si>
  <si>
    <t>Celkem  Regionální rozvoj</t>
  </si>
  <si>
    <t>Efektivní naplňování střednědobého plánu v podmínkách MSK</t>
  </si>
  <si>
    <t>0001/2016/EP/R</t>
  </si>
  <si>
    <t>0230/2019/EP/R</t>
  </si>
  <si>
    <t>0004/2016/EP/R</t>
  </si>
  <si>
    <t>0002/2016/EP/R</t>
  </si>
  <si>
    <t>Podpora komunitní práce v MSK II</t>
  </si>
  <si>
    <t>0018/2019/EP/R</t>
  </si>
  <si>
    <t>Podpora komunitní práce v MSK III</t>
  </si>
  <si>
    <t>2021+ OPZ+</t>
  </si>
  <si>
    <t>0006/2016/EP/R</t>
  </si>
  <si>
    <t>0155/2018/EP/R</t>
  </si>
  <si>
    <t>0007/2016/EP/R</t>
  </si>
  <si>
    <t>Podpora procesu transformace zařízení pro děti a posílení kvality péče o děti se specifickými potřebami</t>
  </si>
  <si>
    <t>Profesionalizace systému péče o ohrožené děti v Moravskoslezském kraji</t>
  </si>
  <si>
    <t>0160/2017/EP/R</t>
  </si>
  <si>
    <t>0003/2016/EP/R</t>
  </si>
  <si>
    <t>06523/2016/EP</t>
  </si>
  <si>
    <t>0237/2019/EP/R</t>
  </si>
  <si>
    <t>0230/2017/EP/R</t>
  </si>
  <si>
    <t>0005/2016/EP/R</t>
  </si>
  <si>
    <t>0019/2019/EP/R</t>
  </si>
  <si>
    <t>0073/2019/EP/R</t>
  </si>
  <si>
    <t>Chráněné bydlení Sagapo II</t>
  </si>
  <si>
    <t>3415x</t>
  </si>
  <si>
    <t>0190/2017/EP/R</t>
  </si>
  <si>
    <t>Nákup bytů pro chráněné bydlení</t>
  </si>
  <si>
    <t>0257/2020/EP/R</t>
  </si>
  <si>
    <t>0137/2017/EP/R</t>
  </si>
  <si>
    <t>Iniciativa na podporu zaměstnanosti mládeže v MSK</t>
  </si>
  <si>
    <t>0143/2018/EP/R</t>
  </si>
  <si>
    <t>0016/2019/EP/R</t>
  </si>
  <si>
    <t>Odstranění vlhkosti a zateplení budovy č. p. 151, Domov Odry, příspěvková organizace</t>
  </si>
  <si>
    <t>IROP 2 - SOC</t>
  </si>
  <si>
    <t>ESF - SOC</t>
  </si>
  <si>
    <t>Celkem  Sociální věci</t>
  </si>
  <si>
    <t>Cooperation in vocational education for European labour market</t>
  </si>
  <si>
    <t>Supporting mental health of young people in the era of coronavirus</t>
  </si>
  <si>
    <t>0184/2017/EP/R</t>
  </si>
  <si>
    <t>0009/2016/EP/R</t>
  </si>
  <si>
    <t>0049/2018/EP/R</t>
  </si>
  <si>
    <t>0119/2021/EP/R</t>
  </si>
  <si>
    <t>0185/2017/EP/R</t>
  </si>
  <si>
    <t>0201/2017/EP/R</t>
  </si>
  <si>
    <t>0225/2017/EP/R</t>
  </si>
  <si>
    <t>OPPMP</t>
  </si>
  <si>
    <t>0189/2017/EP/R</t>
  </si>
  <si>
    <t>0147/2018/EP/R</t>
  </si>
  <si>
    <t>0198/2019/EP/R</t>
  </si>
  <si>
    <t>0185/2020/EP/R</t>
  </si>
  <si>
    <t>Odborné, kariérové a polytechnické vzdělávání</t>
  </si>
  <si>
    <t>0154/2018/EP/R</t>
  </si>
  <si>
    <t>Odborné, kariérové a polytechnické vzdělávání v MSK II</t>
  </si>
  <si>
    <t>0177/2021/EP/R</t>
  </si>
  <si>
    <t>0003/2018/EP/R</t>
  </si>
  <si>
    <t>0014/2016/EP/R</t>
  </si>
  <si>
    <t>0003/2020/EP/R</t>
  </si>
  <si>
    <t>0243/2019/EP/R</t>
  </si>
  <si>
    <t>0150/2019/EP/R</t>
  </si>
  <si>
    <t>Specializované laboratoře na SPŠ chemické akad. Heyrovského v Ostravě</t>
  </si>
  <si>
    <t>0229/2019/EP/R</t>
  </si>
  <si>
    <t>0048/2018/EP/R</t>
  </si>
  <si>
    <t>0136/2021/EP/R</t>
  </si>
  <si>
    <t>0023/2019/EP/R</t>
  </si>
  <si>
    <t>0075/2018/EP/R</t>
  </si>
  <si>
    <t>0079/2018/EP/R</t>
  </si>
  <si>
    <t>Implementace standardu konektivity, infrastruktury a kyberbezpečnosti ve středních školách v MSK</t>
  </si>
  <si>
    <t>0</t>
  </si>
  <si>
    <t>Modernizace výuky přírodovědných předmětů III</t>
  </si>
  <si>
    <t>Modernizace výuky informačních technologií III</t>
  </si>
  <si>
    <t>Modernizace Školního statku Opava II</t>
  </si>
  <si>
    <t>Energetické úspory ve školách a školských zařízeních zřizovaných Moravskoslezským krajem – IV. Etapa</t>
  </si>
  <si>
    <t>Energetické úspory ve SŠ automobilní, mechanizace a podnikání v Krnově</t>
  </si>
  <si>
    <t>Energetické úspory ve SPŠ v Ostravě-Vítkovicích</t>
  </si>
  <si>
    <t>Energetické úspory v Obchodní akademii a SOŠ logistické v Opavě</t>
  </si>
  <si>
    <t>40%
70%</t>
  </si>
  <si>
    <t>Energetické úspory ve SŠ průmyslové a umělecké v Opavě</t>
  </si>
  <si>
    <t>Energetické úspory ve SŠ technické v Opavě</t>
  </si>
  <si>
    <t>Energetické úspory v Gymnáziu Petra Bezruče ve Frýdku-Místku</t>
  </si>
  <si>
    <t>Energetické úspory v  Dětském domově v Lichnově</t>
  </si>
  <si>
    <t>Energetické úspory v Gymnáziu v Krnově</t>
  </si>
  <si>
    <t>Energetické úspory v ZUŠ v Ostravě-Porubě</t>
  </si>
  <si>
    <t>Energetické úspory ve SŠ technické a dopravní v Ostravě-Vítkovicích</t>
  </si>
  <si>
    <t>Energetické úspory ve SŠ teleinformatiky v Ostravě</t>
  </si>
  <si>
    <t>Energetické úspory v MŠ pro zrakově postižené v Havířově</t>
  </si>
  <si>
    <t xml:space="preserve">Energetické úspory v areálu  Dětského domova SRDCE a SŠ, ZŠ a MŠ v Karviné </t>
  </si>
  <si>
    <t>Energetické úspory v MŠ Klíček v Karviné</t>
  </si>
  <si>
    <t>35%
70%</t>
  </si>
  <si>
    <t>35%,70%</t>
  </si>
  <si>
    <t>Energetické úspory ve SŠ služeb a podnikání Ostrava-Poruba (O. Jeremiáše)</t>
  </si>
  <si>
    <t>40%,70%</t>
  </si>
  <si>
    <t>Energetické úspory ve VOŠ zdravotnická Ostrava</t>
  </si>
  <si>
    <t>P.O.</t>
  </si>
  <si>
    <t>3491x</t>
  </si>
  <si>
    <t>IROP 2 - ŠKOLSTVÍ</t>
  </si>
  <si>
    <t>ESF - ŠKOLSTVÍ</t>
  </si>
  <si>
    <t>Celkem  Školství</t>
  </si>
  <si>
    <t>0226/2017/EP/R</t>
  </si>
  <si>
    <t>Vybavení vzdělávacího střediska Zdravotnické záchranné služby Moravskoslezského kraje, p.o.</t>
  </si>
  <si>
    <t>0043/2017/EP/R</t>
  </si>
  <si>
    <t>0106/2018/EP/R</t>
  </si>
  <si>
    <t>Zateplení vybraných objektů Nemocnice ve Frýdku-Místku – II. Etapa</t>
  </si>
  <si>
    <t>Zateplení vybraných objektů Slezské nemocnice v Opavě - II etapa, památkové objekty</t>
  </si>
  <si>
    <t>Zateplení vybraných objektů Slezské nemocnice v Opavě - II etapa, nepamátkový objekt</t>
  </si>
  <si>
    <t>Výstavba výjezdového stanoviště v Novém Jičíně</t>
  </si>
  <si>
    <t>IROP 2 - ZDRAV</t>
  </si>
  <si>
    <t>Celkem  Zdravotnictví</t>
  </si>
  <si>
    <t>0034/2017/EP/R</t>
  </si>
  <si>
    <t>Clear AIR and Climate adaptation in Ostrava and other cities</t>
  </si>
  <si>
    <t>Interreg ČR-PL</t>
  </si>
  <si>
    <t>0111/2018/EP/R</t>
  </si>
  <si>
    <t>0114/2020/EP/R</t>
  </si>
  <si>
    <t>0116/2020/EP/R</t>
  </si>
  <si>
    <t>0115/2020/EP/R</t>
  </si>
  <si>
    <t>0242/2018/EP/R</t>
  </si>
  <si>
    <t>Celkem  Životní prostředí</t>
  </si>
  <si>
    <t>3384x</t>
  </si>
  <si>
    <t>Celkem Finance a správa majetku</t>
  </si>
  <si>
    <t>Digitální technická mapa Moravskoslezského kraje</t>
  </si>
  <si>
    <t>Územní plánování</t>
  </si>
  <si>
    <t>0120/2021/EP/R</t>
  </si>
  <si>
    <t>Celkem Územní plánování</t>
  </si>
  <si>
    <t>CELKEM PROJEKTY EU</t>
  </si>
  <si>
    <t>Dotace na financ.nekrytých závazků RRRS MSK</t>
  </si>
  <si>
    <t>1401</t>
  </si>
  <si>
    <t>5840</t>
  </si>
  <si>
    <t>NP PCR</t>
  </si>
  <si>
    <t>4244</t>
  </si>
  <si>
    <t>Podpora provozu venkovských prodejen v Moravskoslezském kraji 2021</t>
  </si>
  <si>
    <t>1748</t>
  </si>
  <si>
    <t>Výstavba sportovní haly pro Gymnázium a SPŠEI ve Frenštátě pod Radhoštěm</t>
  </si>
  <si>
    <t>5999</t>
  </si>
  <si>
    <t>NSA</t>
  </si>
  <si>
    <t>Rekonstrukce budovy a spojovací chodby Máchova</t>
  </si>
  <si>
    <t>5758</t>
  </si>
  <si>
    <t>5737</t>
  </si>
  <si>
    <t>celkem RMK</t>
  </si>
  <si>
    <t>CELKEM VČ. RMK</t>
  </si>
  <si>
    <t>CELKEM ROZPOČET EP</t>
  </si>
  <si>
    <t>3457</t>
  </si>
  <si>
    <t>3477</t>
  </si>
  <si>
    <t>3478</t>
  </si>
  <si>
    <t>3479</t>
  </si>
  <si>
    <t>3480</t>
  </si>
  <si>
    <t>3483</t>
  </si>
  <si>
    <t>Vysokorychlostní datová síť Moravskolezského kraje</t>
  </si>
  <si>
    <t>5878</t>
  </si>
  <si>
    <t>3426</t>
  </si>
  <si>
    <t>3329</t>
  </si>
  <si>
    <t>Implementace programů zlepšování kvality ovzduší v České republice</t>
  </si>
  <si>
    <t>3245</t>
  </si>
  <si>
    <t>3388</t>
  </si>
  <si>
    <t>3389</t>
  </si>
  <si>
    <t>3384</t>
  </si>
  <si>
    <t>3397</t>
  </si>
  <si>
    <t>MEZISOUČET -  pozastavena příprava</t>
  </si>
  <si>
    <t>Modernizace přístrojové techniky na výjezdových stanovištích ZZS MSK</t>
  </si>
  <si>
    <t>3247z</t>
  </si>
  <si>
    <t>Modernizace vybavení dětského oddělení v NsP Havířov</t>
  </si>
  <si>
    <t>3238z</t>
  </si>
  <si>
    <t>Vybavení základními ošetřovatelskými a rehabilitačními pomůckami do nemocnic zřízených MSK</t>
  </si>
  <si>
    <t>3233z</t>
  </si>
  <si>
    <t>Modernizace vybavení pro další obory návazné péče v nemocnicích zřízených MSK</t>
  </si>
  <si>
    <t>3246z</t>
  </si>
  <si>
    <t>Modernizace vybavení pro základní obory návazné péče v nemocnicích zřízených MSK</t>
  </si>
  <si>
    <t>3245z</t>
  </si>
  <si>
    <t>Pořízení náhradních zdrojů na všechna VS ZZS MSK</t>
  </si>
  <si>
    <t>3236z</t>
  </si>
  <si>
    <t>Pořízení přístrojové techniky a vybavení pro účely mikrobiologie</t>
  </si>
  <si>
    <t>3244z</t>
  </si>
  <si>
    <t>Vybavení psychiatrické ambulance Krnov</t>
  </si>
  <si>
    <t>3239z</t>
  </si>
  <si>
    <t>3266</t>
  </si>
  <si>
    <t>3279</t>
  </si>
  <si>
    <t>3275</t>
  </si>
  <si>
    <t>3295</t>
  </si>
  <si>
    <t>Modernizace výuky jazyků v SŠ MSK (SVL)</t>
  </si>
  <si>
    <t>3284</t>
  </si>
  <si>
    <t>Podpora jazykového a digitálního vzdělávání</t>
  </si>
  <si>
    <t>3386z</t>
  </si>
  <si>
    <t>3286</t>
  </si>
  <si>
    <t>3299z</t>
  </si>
  <si>
    <t>3331</t>
  </si>
  <si>
    <t>HORIZON 2020</t>
  </si>
  <si>
    <t>Podpora technických oborů</t>
  </si>
  <si>
    <t>3285z</t>
  </si>
  <si>
    <t>3296</t>
  </si>
  <si>
    <t>3379</t>
  </si>
  <si>
    <t>3272</t>
  </si>
  <si>
    <t>3273</t>
  </si>
  <si>
    <t>3276</t>
  </si>
  <si>
    <t>TECHNO TRASA</t>
  </si>
  <si>
    <t>3278</t>
  </si>
  <si>
    <t>Na jedné vlně</t>
  </si>
  <si>
    <t>DORA - Požadovaná plynulá přeprava pro rozvoj a zhodnocení oblastí Střední Evropy</t>
  </si>
  <si>
    <t>3412z</t>
  </si>
  <si>
    <t>Systém pomoci vedoucí k návratu a setrvání v dománím prostředí</t>
  </si>
  <si>
    <t>3422</t>
  </si>
  <si>
    <t>3380</t>
  </si>
  <si>
    <t>3246</t>
  </si>
  <si>
    <t>3264</t>
  </si>
  <si>
    <t>3270</t>
  </si>
  <si>
    <t>3271</t>
  </si>
  <si>
    <t>3274</t>
  </si>
  <si>
    <t>3462</t>
  </si>
  <si>
    <t>3466</t>
  </si>
  <si>
    <t>PALAMOBICO-Planning Low carbon mobility at small-cross border International corridors  – PALAMOBICO-Plánování nízkouhlíkové mobility v malých přeshraničních mezinárodních koridorech</t>
  </si>
  <si>
    <t>3467</t>
  </si>
  <si>
    <t>Interreg DANUBE</t>
  </si>
  <si>
    <t>3475</t>
  </si>
  <si>
    <t>3485</t>
  </si>
  <si>
    <t xml:space="preserve">Rekonstrukce silnice III/47811, II/478 Ostrava, ulice Mitrovická </t>
  </si>
  <si>
    <t>3432z</t>
  </si>
  <si>
    <t>3491z</t>
  </si>
  <si>
    <t>3488</t>
  </si>
  <si>
    <t>3415</t>
  </si>
  <si>
    <t>Integrované výjezdové centrum Kopřivnice (IVC) – výjezdová základna ZZS MSK</t>
  </si>
  <si>
    <t>Aditivní technologie a 3D tisk do škol MSK</t>
  </si>
  <si>
    <t>3288</t>
  </si>
  <si>
    <t>Energetické úspory SSMSK - středisko Frýdek-Místek</t>
  </si>
  <si>
    <t>3455</t>
  </si>
  <si>
    <t>3433</t>
  </si>
  <si>
    <t>3263</t>
  </si>
  <si>
    <t>0002/2018/EP/R</t>
  </si>
  <si>
    <t>MEZISOUČET - zrušeno</t>
  </si>
  <si>
    <t>Celkem</t>
  </si>
  <si>
    <t>Profin., kofin.</t>
  </si>
  <si>
    <t>2018</t>
  </si>
  <si>
    <t>rok 2018</t>
  </si>
  <si>
    <t xml:space="preserve"> zaokrouhlení rozpočtu</t>
  </si>
  <si>
    <t>Přeúčtování - vlastní podíl MSK</t>
  </si>
  <si>
    <t>přeúčtování - dotace</t>
  </si>
  <si>
    <t>vratky</t>
  </si>
  <si>
    <t>projekty, kterým bylo vydáno rozhodnutí o poskytnutí dotace</t>
  </si>
  <si>
    <t>ukončena fyzická realizace projektu - finančně ukončen</t>
  </si>
  <si>
    <t>příprava</t>
  </si>
  <si>
    <t>Profin./NFV, kofin.</t>
  </si>
  <si>
    <t>Z TOHO</t>
  </si>
  <si>
    <t>rok 2028</t>
  </si>
  <si>
    <t>meziroční přeúčtování</t>
  </si>
  <si>
    <t>příjemce</t>
  </si>
  <si>
    <t>MSK                z úvěru ČS</t>
  </si>
  <si>
    <t>EU + STÁT (dotace)</t>
  </si>
  <si>
    <r>
      <t xml:space="preserve">ostatní </t>
    </r>
    <r>
      <rPr>
        <sz val="10"/>
        <rFont val="Tahoma"/>
        <family val="2"/>
        <charset val="238"/>
      </rPr>
      <t>(vratky, jiné výdaje, vlastní zdroje PO)</t>
    </r>
  </si>
  <si>
    <t xml:space="preserve">MSK              - úvěr           </t>
  </si>
  <si>
    <t>MSK              - úvěr  ČS</t>
  </si>
  <si>
    <t xml:space="preserve">MSK              - úvěr  ČS         </t>
  </si>
  <si>
    <t>Splatnost NFV</t>
  </si>
  <si>
    <t>MSK                 z EIB</t>
  </si>
  <si>
    <t>předfinancováno MSK</t>
  </si>
  <si>
    <t>předfinancováno - úvěr</t>
  </si>
  <si>
    <t>zálohy, ex ante platba</t>
  </si>
  <si>
    <t>ex ante platba</t>
  </si>
  <si>
    <t>zálohy, ex-ante platba</t>
  </si>
  <si>
    <t>zálohy</t>
  </si>
  <si>
    <t>předfin.-úvěr unicredit</t>
  </si>
  <si>
    <t>předfin.-úvěr Unicredit</t>
  </si>
  <si>
    <t>zálohově/ modifikovaná platba</t>
  </si>
  <si>
    <t>zálohy bez rozpočtu</t>
  </si>
  <si>
    <t>16</t>
  </si>
  <si>
    <t>Příprava staveb</t>
  </si>
  <si>
    <t>Celkem Doprava</t>
  </si>
  <si>
    <t>19</t>
  </si>
  <si>
    <t>ve fázi podání žádosti</t>
  </si>
  <si>
    <t>11</t>
  </si>
  <si>
    <t>INTERREG V-A ČR-PR</t>
  </si>
  <si>
    <t>Technická pomoc II- Podpora aktivit v rámci Programu Interreg V-A ČR - PR</t>
  </si>
  <si>
    <t>Technická pomoc III - Podpora aktivit v rámci Programu Interreg V-A ČR-PL 2021-2023</t>
  </si>
  <si>
    <t xml:space="preserve">OP Technická asistence </t>
  </si>
  <si>
    <t>Podpora činnosti sekretariátu Regionální stálé konference Moravskoslezského kraje II</t>
  </si>
  <si>
    <t>Celkem Regionální rozvoj</t>
  </si>
  <si>
    <t>17</t>
  </si>
  <si>
    <t>Muzeum Šipka - expozice archeologie a geologie Štramberku</t>
  </si>
  <si>
    <t>4006</t>
  </si>
  <si>
    <t>4000</t>
  </si>
  <si>
    <t>Toulky údolím Olše</t>
  </si>
  <si>
    <t>4003</t>
  </si>
  <si>
    <t>INTERREG V-A ČR-POLSKO</t>
  </si>
  <si>
    <t>1 170 EUR</t>
  </si>
  <si>
    <t>Světlo památkám. Odhalené dědictví polsko-čekého pohraničí</t>
  </si>
  <si>
    <t>4005</t>
  </si>
  <si>
    <t xml:space="preserve"> Interreg V-A Česká republika- Polsko</t>
  </si>
  <si>
    <t>29 EUR</t>
  </si>
  <si>
    <t>Celkem Kultury</t>
  </si>
  <si>
    <t>13</t>
  </si>
  <si>
    <t>Celkem Školství</t>
  </si>
  <si>
    <t>Modernizace a rekonstrukce pavilonu (oddělení) psychiatrie Nemocnice s poliklinikou Havířov, p.o. (UZ 97)</t>
  </si>
  <si>
    <t>Modernizace vybavení pro obory návazné péče v Nemocnici ve Frýdku-Místku, p.o.</t>
  </si>
  <si>
    <t> </t>
  </si>
  <si>
    <t>Modernizace vybavení pro obory návazné péče v Nemocnici Třinec, p.o.</t>
  </si>
  <si>
    <t>Modernizace vybavení pro obory návazné péče v NsP Karviná-Ráj, p.o</t>
  </si>
  <si>
    <t>Modernizace vybavení pro obory návazné péče v NsP Havířov, p.o.</t>
  </si>
  <si>
    <t>Modernizace vybavení pro obory návazné péče - 2. část  (Slezská nemocnice v Opavě, p.o.) (u NFV UZ 98)</t>
  </si>
  <si>
    <t>Modernizace vybavení pro obory návazné péče - 2. část (Nemocnice ve Frýdku-Místek, p.o.) (u NFV UZ 98)</t>
  </si>
  <si>
    <t>Modernizace vybavení pro obory návazné péče - 2. část (Nemocnice Třinec, p.o.) (u NFV UZ 98)</t>
  </si>
  <si>
    <t>Modernizace vybavení pro obory návazné péče - 2. část (Nemocnice s poliklinikou Havířov, p.o.) (u NFV UZ 98)</t>
  </si>
  <si>
    <t>Modernizace vybavení pro obory návazné péče - 2. část (NsP Karviná-Ráj, p.o) (u NFV UZ 98)</t>
  </si>
  <si>
    <t>Kybernetická bezpečnost – příspěvkové organizace v odvětví zdravotnictví (Nemocnice Třinec,p.o.) (NFV UZ 99)</t>
  </si>
  <si>
    <t>Kybernetická bezpečnost – příspěvkové organizace v odvětví zdravotnictví (Nemocnice s poliklinikou Havířov, p.o.) (NFV UZ 99)</t>
  </si>
  <si>
    <t>Kybernetická bezpečnost – příspěvkové organizace v odvětví zdravotnictví (Slezská nemocnice v Opavě, p.o.) (NFV UZ 99)</t>
  </si>
  <si>
    <t>Kybernetická bezpečnost – příspěvkové organizace v odvětví zdravotnictví (Nemocnice ve Frýdku - Místku, p.o.) (NFV UZ 99)</t>
  </si>
  <si>
    <t>Kybernetická bezpečnost – příspěvkové organizace v odvětví zdravotnictví (Nemocnice s poliklinikou Karviná - Ráj, p.o.) (NFV UZ 99)</t>
  </si>
  <si>
    <t>Beskydské centrum duševního zdraví (Nemocnice ve Frýdku-Místku, p.o)</t>
  </si>
  <si>
    <t>Zařízení pro úpravu zdravotnických odpadů (Nemocnice s poliklinikou Havířov, p.o.) (NFV UZ 96)</t>
  </si>
  <si>
    <t>rozhodnutí o poskytnutí dotace</t>
  </si>
  <si>
    <t>Zařízení pro úpravu zdravotnických odpadů (Nemocnice ve Frýdku - Místku, p.o.) (NFV UZ 96)</t>
  </si>
  <si>
    <t>Snížení energetické náročnosti budov v areálu Slezské nemocnice v Opavě využitím OZE a KVET u hlavních budov - hlavní budova I</t>
  </si>
  <si>
    <t>7042 - vlastní podíl je  z úvěru ČS</t>
  </si>
  <si>
    <t>ve stavu přeprac. proj. záměrů</t>
  </si>
  <si>
    <t>Snížení energetické náročnosti budov v areálu Slezské nemocnice v Opavě využitím OZE a KVET u hlavních budov - hlavní budova II</t>
  </si>
  <si>
    <t>Snížení energetické náročnosti budov v areálu Slezské nemocnice v Opavě využitím OZE u vedlejších budov</t>
  </si>
  <si>
    <t>Revitalizace parku Nemocnice s poliklinikou Karviná-Ráj – Karviná (UZ 93)</t>
  </si>
  <si>
    <t>neinvestiční</t>
  </si>
  <si>
    <t>Revitalizace parku Nemocnice s poliklinikou Karviná-Ráj – Orlová (UZ 95)</t>
  </si>
  <si>
    <t>9</t>
  </si>
  <si>
    <t>Rekonstrukce a modernizace infekčního oddělení NsP Havířov (Nemocnice s poliklinikou Havířov, p. o) - Rekonstrukce  infekčního pavilónu pro oddělenou logistiku pacientů s VNN a C19 + přístroje</t>
  </si>
  <si>
    <t>React-EU - výzva 100 - C</t>
  </si>
  <si>
    <t>max. 40 mil. a 30 % spoluúčast</t>
  </si>
  <si>
    <t xml:space="preserve">Rozvoj infektologického pracoviště Slezské nemocnice v Opavě (Slezská nemocnice v Opavě, p.o.) - </t>
  </si>
  <si>
    <t>7045 (obsahuje akci 4134)</t>
  </si>
  <si>
    <t>Celkem Zdravotnictví</t>
  </si>
  <si>
    <t>Kotlíkové kotace v Moravskoslezském kraji - 1. grantové schéma - obnovitelné zdroje</t>
  </si>
  <si>
    <t xml:space="preserve">SAMOSPRÁVA: Individuální kotlíkové dotace v Moravskoslezském kraji </t>
  </si>
  <si>
    <t>Kotlíkové dotace v Moravskoslezském kraji - 3. grantové schéma</t>
  </si>
  <si>
    <t>Kotlíkové dotace v Moravskoslezském kraji - 4. grantové schéma</t>
  </si>
  <si>
    <t>DOTAČNÍ TITUL: Kotlíkové dotace v Moravskoslezském kraji - "AMO" 3. grantové schéma</t>
  </si>
  <si>
    <t>1787</t>
  </si>
  <si>
    <t>Projekty PO - react a IROP 2</t>
  </si>
  <si>
    <t>Zvýšení kvality poskytované zdravotní péče v Nemocnici ve Frýdku-Místku, p. o. (Nemocnice ve Frýdku-Místku, p. o) - Operační lůžkový fond – 5. NP + přístroje</t>
  </si>
  <si>
    <t>obsahuje akci 4296</t>
  </si>
  <si>
    <t>React-EU - výzva 98 - A</t>
  </si>
  <si>
    <t>rozhodnutí</t>
  </si>
  <si>
    <t>Modernizace pracovišť v Nemocnici s poliklinikou Karviná-Ráj (Nemocnice s poliklinikou Karviná-Ráj, p.o.) - Vestavba sociálních zařízení , Výstavba operačních sálů a dospávacích pokojů, Rekonstrukce chirurgie a ortopedie Karviná (4. a 5. patro)+ přístroje</t>
  </si>
  <si>
    <t>obsahuje akci 5988, 5987, 5986,5693</t>
  </si>
  <si>
    <t>Modernizace Nemocnice Třinec (Nemocnice Třinec,p.o.) - Stavební úpravy Centrální sterilizace +  přístroje</t>
  </si>
  <si>
    <t>akce 4186</t>
  </si>
  <si>
    <t>Výstavba a modernizace akutních pracovišť NsP Havířov v návaznosti na urgentní příjem II.typu  (Nemocnice s poliklinikou Havířov, p. o) - Rekonstrukce Gynekologicko-porodního oddělení + přístroje</t>
  </si>
  <si>
    <t>Rozvoj a modernizace pracovišť navazujících na urgentní příjem 2. typu Sdruženého zdravotnického zařízení Krnov, příspěvková organizace(Sdruženého zdravotnického zařízení Krnov, příspěvková organizace) - Rekonstrukce operačních sálů + přístroje</t>
  </si>
  <si>
    <t>7046 (osahuje akci 5693)</t>
  </si>
  <si>
    <t>Rozvoj a modernizace pracovišť navazujících na urgentní příjem Slezské nemocnice v Opavě (Slezská nemocnice v Opavě, p.o.) - Pavilon V/D - úpravy lůžkové části chirurgie + přístroje</t>
  </si>
  <si>
    <t>14</t>
  </si>
  <si>
    <t>Projetky ZZS - viz tabule Ivon</t>
  </si>
  <si>
    <t>3497,3498,3501</t>
  </si>
  <si>
    <t>výzva 97</t>
  </si>
  <si>
    <t>10% spoluúčast</t>
  </si>
  <si>
    <t>„Rozvoj laboratorních kapacit pro PCR testování ve Slezské nemocnici v Opavě“ organizací Slezská nemocnice v Opavě, příspěvková organizace</t>
  </si>
  <si>
    <t>výzva 102</t>
  </si>
  <si>
    <t>Rozvoj laboratorních kapacit pro PCR testování ve Sdruženém zdravotnickém zařízení Krnov“ organizací Sdružené zdravotnické zařízení Krnov, příspěvková organizace</t>
  </si>
  <si>
    <t>Celkem REACT</t>
  </si>
  <si>
    <t>Frýdek - Místek</t>
  </si>
  <si>
    <t>obsahuje akci 4068</t>
  </si>
  <si>
    <t>IROP 2</t>
  </si>
  <si>
    <t>připravuje se</t>
  </si>
  <si>
    <t>Havířov</t>
  </si>
  <si>
    <t>obsahuje akci 4292</t>
  </si>
  <si>
    <t>Krnov</t>
  </si>
  <si>
    <t>Metylovice</t>
  </si>
  <si>
    <t>obsahuje akci 4298</t>
  </si>
  <si>
    <t>Třinec</t>
  </si>
  <si>
    <t>obsahuje akci 4185</t>
  </si>
  <si>
    <t>Záchranná zdravotnická služba</t>
  </si>
  <si>
    <t>kraj</t>
  </si>
  <si>
    <t>Celkem IROP 2</t>
  </si>
  <si>
    <t>Celkem zdravotnictví</t>
  </si>
  <si>
    <t>Projekty, u kterých není schváleno financování, ale připravují se do výzvy (inforamce ze 11.3.2022)</t>
  </si>
  <si>
    <t>Snížení energetické náročnosti budov v areálu drobnochovu Školního statku Opava na ulici Statková využitím OZE</t>
  </si>
  <si>
    <t>xxxx</t>
  </si>
  <si>
    <t>1819</t>
  </si>
  <si>
    <t>Snížení energetické náročnosti budovy v hlavním areálu Školního statku Opava na ulici Englišova</t>
  </si>
  <si>
    <t>Snížení energetické náročnosti budov Masarykové střední školy zemědělské a Vyšší odborné školy v Opavě využitím OZE a KVET</t>
  </si>
  <si>
    <t>1225</t>
  </si>
  <si>
    <t>Přístroje a stavby, na které byly dány FP a jsou zároveň fin. z REACT</t>
  </si>
  <si>
    <t xml:space="preserve">akce </t>
  </si>
  <si>
    <t>dofinancování v roce 2021</t>
  </si>
  <si>
    <t>Modernizace pracovišť v Nemocnici s poliklinikou Karviná-Ráj – Robotické rameno</t>
  </si>
  <si>
    <t>Výstavba operačních sálů a dospávacích pokojů</t>
  </si>
  <si>
    <t>2025+</t>
  </si>
  <si>
    <t>%</t>
  </si>
  <si>
    <t>Příloha č. 5</t>
  </si>
  <si>
    <r>
      <t>0,00</t>
    </r>
    <r>
      <rPr>
        <vertAlign val="superscript"/>
        <sz val="10"/>
        <rFont val="Tahoma"/>
        <family val="2"/>
        <charset val="238"/>
      </rPr>
      <t>2)</t>
    </r>
  </si>
  <si>
    <r>
      <t>0,00</t>
    </r>
    <r>
      <rPr>
        <vertAlign val="superscript"/>
        <sz val="10"/>
        <rFont val="Tahoma"/>
        <family val="2"/>
        <charset val="238"/>
      </rPr>
      <t>3)</t>
    </r>
  </si>
  <si>
    <t>předpoklad 2022</t>
  </si>
  <si>
    <t>Upravený rozpočet k 30.04.2022</t>
  </si>
  <si>
    <t>Skutečné čerpání k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</si>
</sst>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0000"/>
    <numFmt numFmtId="166" formatCode="#,##0.00\ &quot;Kč&quot;"/>
    <numFmt numFmtId="167" formatCode="dd/mm/yy;@"/>
    <numFmt numFmtId="168" formatCode="0000000000000"/>
    <numFmt numFmtId="169" formatCode="#,##0.0"/>
  </numFmts>
  <fonts count="12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i/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2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0"/>
      <name val="Times New Roman CE"/>
      <charset val="238"/>
    </font>
    <font>
      <sz val="10"/>
      <color indexed="10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indexed="10"/>
      <name val="Times New Roman CE"/>
      <charset val="238"/>
    </font>
    <font>
      <sz val="10"/>
      <color theme="1"/>
      <name val="Times New Roman CE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14"/>
      <name val="Times New Roman CE"/>
      <charset val="238"/>
    </font>
    <font>
      <sz val="12"/>
      <name val="Times New Roman CE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  <font>
      <sz val="11"/>
      <name val="Times New Roman"/>
      <family val="1"/>
      <charset val="238"/>
    </font>
    <font>
      <sz val="10"/>
      <color indexed="14"/>
      <name val="Times New Roman CE"/>
      <family val="1"/>
      <charset val="238"/>
    </font>
    <font>
      <sz val="10"/>
      <color indexed="14"/>
      <name val="Times New Roman"/>
      <family val="1"/>
      <charset val="238"/>
    </font>
    <font>
      <i/>
      <sz val="10"/>
      <name val="Times New Roman"/>
      <family val="1"/>
    </font>
    <font>
      <i/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color indexed="10"/>
      <name val="Times New Roman CE"/>
      <charset val="238"/>
    </font>
    <font>
      <b/>
      <sz val="7"/>
      <color indexed="10"/>
      <name val="Times New Roman CE"/>
      <charset val="238"/>
    </font>
    <font>
      <b/>
      <sz val="7"/>
      <name val="Times New Roman CE"/>
      <charset val="238"/>
    </font>
    <font>
      <b/>
      <sz val="12"/>
      <name val="Times New Roman CE"/>
      <family val="1"/>
      <charset val="238"/>
    </font>
    <font>
      <sz val="10"/>
      <color rgb="FF0000FF"/>
      <name val="Arial CE"/>
      <charset val="238"/>
    </font>
    <font>
      <sz val="14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0"/>
      <color theme="1"/>
      <name val="Times New Roman"/>
      <family val="1"/>
      <charset val="238"/>
    </font>
    <font>
      <sz val="10"/>
      <color indexed="10"/>
      <name val="Times New Roman CE"/>
      <charset val="238"/>
    </font>
    <font>
      <sz val="8"/>
      <name val="Times New Roman CE"/>
      <family val="1"/>
      <charset val="238"/>
    </font>
    <font>
      <b/>
      <sz val="10"/>
      <name val="Arial CE"/>
      <charset val="238"/>
    </font>
    <font>
      <b/>
      <sz val="10"/>
      <color rgb="FF0000FF"/>
      <name val="Times New Roman"/>
      <family val="1"/>
      <charset val="238"/>
    </font>
    <font>
      <b/>
      <sz val="10"/>
      <color indexed="52"/>
      <name val="Times New Roman CE"/>
      <charset val="238"/>
    </font>
    <font>
      <b/>
      <sz val="9"/>
      <color indexed="12"/>
      <name val="Times New Roman CE"/>
      <charset val="238"/>
    </font>
    <font>
      <b/>
      <sz val="10"/>
      <color indexed="12"/>
      <name val="Arial CE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10"/>
      <color indexed="14"/>
      <name val="Times New Roman CE"/>
      <family val="1"/>
      <charset val="238"/>
    </font>
    <font>
      <sz val="8"/>
      <color indexed="10"/>
      <name val="Times New Roman"/>
      <family val="1"/>
      <charset val="238"/>
    </font>
    <font>
      <sz val="12"/>
      <color indexed="10"/>
      <name val="Times New Roman CE"/>
      <charset val="238"/>
    </font>
    <font>
      <b/>
      <sz val="10"/>
      <color indexed="10"/>
      <name val="Times New Roman CE"/>
      <family val="1"/>
      <charset val="238"/>
    </font>
    <font>
      <sz val="8"/>
      <color indexed="10"/>
      <name val="Times New Roman CE"/>
      <family val="1"/>
      <charset val="238"/>
    </font>
    <font>
      <sz val="8"/>
      <color indexed="14"/>
      <name val="Times New Roman"/>
      <family val="1"/>
      <charset val="238"/>
    </font>
    <font>
      <sz val="7"/>
      <name val="Times New Roman"/>
      <family val="1"/>
      <charset val="238"/>
    </font>
    <font>
      <sz val="7"/>
      <name val="Tahoma"/>
      <family val="2"/>
      <charset val="238"/>
    </font>
    <font>
      <b/>
      <sz val="10"/>
      <color indexed="11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7"/>
      <color rgb="FF0000CC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7"/>
      <color rgb="FFFF00FF"/>
      <name val="Times New Roman"/>
      <family val="1"/>
      <charset val="238"/>
    </font>
    <font>
      <sz val="12"/>
      <color indexed="14"/>
      <name val="Times New Roman CE"/>
      <charset val="238"/>
    </font>
    <font>
      <b/>
      <sz val="8"/>
      <color indexed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7"/>
      <color indexed="10"/>
      <name val="Times New Roman"/>
      <family val="1"/>
      <charset val="238"/>
    </font>
    <font>
      <sz val="10"/>
      <color theme="1"/>
      <name val="Times New Roman CE"/>
      <charset val="238"/>
    </font>
    <font>
      <b/>
      <sz val="7"/>
      <color theme="1"/>
      <name val="Times New Roman CE"/>
      <charset val="238"/>
    </font>
    <font>
      <sz val="8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b/>
      <sz val="10"/>
      <color indexed="10"/>
      <name val="Tahoma"/>
      <family val="2"/>
      <charset val="238"/>
    </font>
    <font>
      <b/>
      <sz val="14"/>
      <color theme="1"/>
      <name val="Times New Roman CE"/>
      <family val="1"/>
      <charset val="238"/>
    </font>
    <font>
      <sz val="10"/>
      <color theme="1"/>
      <name val="Arial CE"/>
      <charset val="238"/>
    </font>
    <font>
      <b/>
      <sz val="10"/>
      <color theme="1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0" tint="-0.249977111117893"/>
      <name val="Calibri"/>
      <family val="2"/>
      <charset val="238"/>
    </font>
    <font>
      <sz val="11"/>
      <color theme="0" tint="-0.249977111117893"/>
      <name val="Calibri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</font>
    <font>
      <b/>
      <sz val="11"/>
      <color theme="0" tint="-0.499984740745262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</font>
    <font>
      <b/>
      <sz val="11"/>
      <color theme="0" tint="-0.34998626667073579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sz val="9"/>
      <color indexed="81"/>
      <name val="Tahoma"/>
      <charset val="1"/>
    </font>
    <font>
      <sz val="11"/>
      <color rgb="FF0000FF"/>
      <name val="Calibri"/>
      <family val="2"/>
      <charset val="238"/>
    </font>
    <font>
      <b/>
      <sz val="11"/>
      <color rgb="FF0000FF"/>
      <name val="Calibri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0"/>
      <name val="Tahoma"/>
      <family val="2"/>
      <charset val="238"/>
    </font>
    <font>
      <b/>
      <sz val="9"/>
      <color indexed="81"/>
      <name val="Tahoma"/>
      <charset val="1"/>
    </font>
    <font>
      <vertAlign val="superscript"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64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thin">
        <color indexed="64"/>
      </left>
      <right style="hair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55"/>
      </bottom>
      <diagonal/>
    </border>
    <border>
      <left style="thin">
        <color indexed="64"/>
      </left>
      <right style="hair">
        <color indexed="64"/>
      </right>
      <top style="hair">
        <color indexed="55"/>
      </top>
      <bottom style="thin">
        <color indexed="55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4" fillId="0" borderId="0"/>
    <xf numFmtId="0" fontId="3" fillId="0" borderId="0"/>
    <xf numFmtId="0" fontId="4" fillId="0" borderId="0"/>
    <xf numFmtId="0" fontId="9" fillId="0" borderId="0"/>
    <xf numFmtId="0" fontId="8" fillId="0" borderId="0"/>
    <xf numFmtId="0" fontId="2" fillId="0" borderId="0"/>
    <xf numFmtId="0" fontId="20" fillId="0" borderId="0"/>
    <xf numFmtId="0" fontId="1" fillId="0" borderId="0"/>
    <xf numFmtId="0" fontId="20" fillId="0" borderId="0"/>
    <xf numFmtId="0" fontId="8" fillId="0" borderId="0"/>
    <xf numFmtId="0" fontId="4" fillId="0" borderId="0"/>
    <xf numFmtId="0" fontId="20" fillId="0" borderId="0"/>
    <xf numFmtId="0" fontId="100" fillId="0" borderId="0"/>
    <xf numFmtId="0" fontId="20" fillId="0" borderId="0"/>
    <xf numFmtId="0" fontId="8" fillId="0" borderId="0"/>
    <xf numFmtId="0" fontId="20" fillId="0" borderId="0"/>
    <xf numFmtId="0" fontId="100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</cellStyleXfs>
  <cellXfs count="1092">
    <xf numFmtId="0" fontId="0" fillId="0" borderId="0" xfId="0"/>
    <xf numFmtId="0" fontId="7" fillId="0" borderId="0" xfId="0" applyFont="1" applyFill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4" fontId="7" fillId="0" borderId="0" xfId="0" applyNumberFormat="1" applyFont="1" applyFill="1" applyAlignment="1">
      <alignment wrapText="1"/>
    </xf>
    <xf numFmtId="0" fontId="11" fillId="0" borderId="0" xfId="0" applyFont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wrapText="1"/>
    </xf>
    <xf numFmtId="4" fontId="7" fillId="4" borderId="3" xfId="0" applyNumberFormat="1" applyFont="1" applyFill="1" applyBorder="1" applyAlignment="1">
      <alignment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4" fontId="10" fillId="4" borderId="11" xfId="0" applyNumberFormat="1" applyFont="1" applyFill="1" applyBorder="1" applyAlignment="1">
      <alignment wrapText="1"/>
    </xf>
    <xf numFmtId="1" fontId="7" fillId="0" borderId="1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0" fontId="12" fillId="0" borderId="0" xfId="3" applyFont="1" applyFill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4" fontId="7" fillId="0" borderId="0" xfId="3" applyNumberFormat="1" applyFont="1" applyAlignment="1" applyProtection="1">
      <alignment vertical="center"/>
      <protection locked="0"/>
    </xf>
    <xf numFmtId="4" fontId="7" fillId="0" borderId="0" xfId="3" applyNumberFormat="1" applyFont="1" applyFill="1" applyAlignment="1" applyProtection="1">
      <alignment vertical="center"/>
      <protection locked="0"/>
    </xf>
    <xf numFmtId="0" fontId="14" fillId="0" borderId="0" xfId="3" applyFont="1" applyFill="1" applyAlignment="1" applyProtection="1">
      <alignment vertical="center"/>
      <protection locked="0"/>
    </xf>
    <xf numFmtId="4" fontId="10" fillId="4" borderId="14" xfId="0" applyNumberFormat="1" applyFont="1" applyFill="1" applyBorder="1" applyAlignment="1">
      <alignment horizontal="left" vertical="center"/>
    </xf>
    <xf numFmtId="0" fontId="15" fillId="0" borderId="0" xfId="3" applyFont="1" applyAlignment="1" applyProtection="1">
      <alignment vertical="center"/>
      <protection locked="0"/>
    </xf>
    <xf numFmtId="4" fontId="15" fillId="0" borderId="0" xfId="3" applyNumberFormat="1" applyFont="1" applyAlignment="1" applyProtection="1">
      <alignment vertical="center"/>
      <protection locked="0"/>
    </xf>
    <xf numFmtId="4" fontId="15" fillId="0" borderId="0" xfId="3" applyNumberFormat="1" applyFont="1" applyFill="1" applyAlignment="1" applyProtection="1">
      <alignment vertical="center"/>
      <protection locked="0"/>
    </xf>
    <xf numFmtId="4" fontId="16" fillId="0" borderId="0" xfId="3" applyNumberFormat="1" applyFont="1" applyFill="1" applyBorder="1" applyAlignment="1" applyProtection="1">
      <alignment horizontal="right" vertical="center"/>
      <protection locked="0"/>
    </xf>
    <xf numFmtId="0" fontId="17" fillId="0" borderId="0" xfId="3" applyFont="1" applyFill="1" applyAlignment="1" applyProtection="1">
      <alignment vertical="center"/>
      <protection locked="0"/>
    </xf>
    <xf numFmtId="1" fontId="10" fillId="0" borderId="0" xfId="3" applyNumberFormat="1" applyFont="1" applyFill="1" applyAlignment="1" applyProtection="1">
      <alignment horizontal="center" vertical="center"/>
      <protection locked="0"/>
    </xf>
    <xf numFmtId="4" fontId="0" fillId="0" borderId="0" xfId="0" applyNumberFormat="1"/>
    <xf numFmtId="49" fontId="7" fillId="0" borderId="8" xfId="0" applyNumberFormat="1" applyFont="1" applyFill="1" applyBorder="1" applyAlignment="1">
      <alignment horizontal="center" vertical="center" wrapText="1"/>
    </xf>
    <xf numFmtId="4" fontId="17" fillId="0" borderId="0" xfId="3" applyNumberFormat="1" applyFont="1" applyFill="1" applyAlignment="1" applyProtection="1">
      <alignment vertical="center"/>
      <protection locked="0"/>
    </xf>
    <xf numFmtId="1" fontId="21" fillId="8" borderId="4" xfId="7" applyNumberFormat="1" applyFont="1" applyFill="1" applyBorder="1" applyAlignment="1">
      <alignment horizontal="center" vertical="center" wrapText="1"/>
    </xf>
    <xf numFmtId="165" fontId="22" fillId="2" borderId="26" xfId="7" applyNumberFormat="1" applyFont="1" applyFill="1" applyBorder="1" applyAlignment="1">
      <alignment horizontal="center" vertical="center" wrapText="1"/>
    </xf>
    <xf numFmtId="165" fontId="22" fillId="9" borderId="26" xfId="7" applyNumberFormat="1" applyFont="1" applyFill="1" applyBorder="1" applyAlignment="1">
      <alignment horizontal="center" vertical="center" wrapText="1"/>
    </xf>
    <xf numFmtId="165" fontId="22" fillId="2" borderId="28" xfId="7" applyNumberFormat="1" applyFont="1" applyFill="1" applyBorder="1" applyAlignment="1">
      <alignment horizontal="center" vertical="center" wrapText="1"/>
    </xf>
    <xf numFmtId="165" fontId="22" fillId="10" borderId="25" xfId="7" applyNumberFormat="1" applyFont="1" applyFill="1" applyBorder="1" applyAlignment="1">
      <alignment horizontal="center" vertical="center" wrapText="1"/>
    </xf>
    <xf numFmtId="165" fontId="22" fillId="10" borderId="26" xfId="7" applyNumberFormat="1" applyFont="1" applyFill="1" applyBorder="1" applyAlignment="1">
      <alignment horizontal="center" vertical="center" wrapText="1"/>
    </xf>
    <xf numFmtId="0" fontId="22" fillId="8" borderId="4" xfId="7" applyFont="1" applyFill="1" applyBorder="1" applyAlignment="1">
      <alignment horizontal="center" vertical="center" wrapText="1"/>
    </xf>
    <xf numFmtId="0" fontId="21" fillId="8" borderId="4" xfId="7" applyFont="1" applyFill="1" applyBorder="1" applyAlignment="1">
      <alignment horizontal="center" vertical="center" wrapText="1"/>
    </xf>
    <xf numFmtId="0" fontId="26" fillId="8" borderId="4" xfId="7" applyFont="1" applyFill="1" applyBorder="1" applyAlignment="1">
      <alignment horizontal="center" wrapText="1"/>
    </xf>
    <xf numFmtId="0" fontId="22" fillId="2" borderId="26" xfId="7" applyFont="1" applyFill="1" applyBorder="1" applyAlignment="1">
      <alignment horizontal="left" vertical="center" wrapText="1"/>
    </xf>
    <xf numFmtId="0" fontId="24" fillId="2" borderId="26" xfId="7" applyFont="1" applyFill="1" applyBorder="1" applyAlignment="1">
      <alignment horizontal="left" vertical="center" wrapText="1"/>
    </xf>
    <xf numFmtId="0" fontId="22" fillId="2" borderId="26" xfId="7" applyFont="1" applyFill="1" applyBorder="1" applyAlignment="1">
      <alignment horizontal="center" vertical="center" wrapText="1"/>
    </xf>
    <xf numFmtId="0" fontId="22" fillId="9" borderId="26" xfId="7" applyFont="1" applyFill="1" applyBorder="1" applyAlignment="1">
      <alignment horizontal="left" vertical="center" wrapText="1"/>
    </xf>
    <xf numFmtId="0" fontId="22" fillId="9" borderId="26" xfId="7" applyFont="1" applyFill="1" applyBorder="1" applyAlignment="1">
      <alignment horizontal="center" vertical="center" wrapText="1"/>
    </xf>
    <xf numFmtId="0" fontId="22" fillId="12" borderId="26" xfId="7" applyFont="1" applyFill="1" applyBorder="1" applyAlignment="1">
      <alignment horizontal="left" vertical="center" wrapText="1"/>
    </xf>
    <xf numFmtId="0" fontId="24" fillId="2" borderId="26" xfId="7" applyFont="1" applyFill="1" applyBorder="1" applyAlignment="1">
      <alignment horizontal="center" vertical="center" wrapText="1"/>
    </xf>
    <xf numFmtId="0" fontId="30" fillId="2" borderId="26" xfId="7" applyFont="1" applyFill="1" applyBorder="1" applyAlignment="1">
      <alignment horizontal="center" vertical="center" wrapText="1"/>
    </xf>
    <xf numFmtId="0" fontId="22" fillId="2" borderId="28" xfId="7" applyFont="1" applyFill="1" applyBorder="1" applyAlignment="1">
      <alignment horizontal="center" vertical="center" wrapText="1"/>
    </xf>
    <xf numFmtId="0" fontId="25" fillId="2" borderId="28" xfId="7" applyFont="1" applyFill="1" applyBorder="1" applyAlignment="1">
      <alignment horizontal="center" wrapText="1"/>
    </xf>
    <xf numFmtId="0" fontId="22" fillId="10" borderId="26" xfId="7" applyFont="1" applyFill="1" applyBorder="1" applyAlignment="1">
      <alignment horizontal="left" vertical="center" wrapText="1"/>
    </xf>
    <xf numFmtId="1" fontId="23" fillId="8" borderId="4" xfId="7" applyNumberFormat="1" applyFont="1" applyFill="1" applyBorder="1" applyAlignment="1">
      <alignment horizontal="center" vertical="center" wrapText="1"/>
    </xf>
    <xf numFmtId="1" fontId="22" fillId="2" borderId="26" xfId="7" applyNumberFormat="1" applyFont="1" applyFill="1" applyBorder="1" applyAlignment="1">
      <alignment horizontal="center" vertical="center" wrapText="1"/>
    </xf>
    <xf numFmtId="1" fontId="22" fillId="9" borderId="26" xfId="7" applyNumberFormat="1" applyFont="1" applyFill="1" applyBorder="1" applyAlignment="1">
      <alignment horizontal="center" vertical="center" wrapText="1"/>
    </xf>
    <xf numFmtId="0" fontId="53" fillId="9" borderId="37" xfId="7" applyFont="1" applyFill="1" applyBorder="1" applyAlignment="1">
      <alignment horizontal="center" vertical="center" wrapText="1"/>
    </xf>
    <xf numFmtId="164" fontId="10" fillId="0" borderId="0" xfId="3" applyNumberFormat="1" applyFont="1" applyFill="1" applyAlignment="1" applyProtection="1">
      <alignment horizontal="center" vertical="center" wrapText="1"/>
      <protection locked="0"/>
    </xf>
    <xf numFmtId="0" fontId="10" fillId="0" borderId="0" xfId="3" applyFont="1" applyFill="1" applyAlignment="1" applyProtection="1">
      <alignment horizontal="center" vertical="center" wrapText="1"/>
      <protection locked="0"/>
    </xf>
    <xf numFmtId="4" fontId="10" fillId="0" borderId="0" xfId="3" applyNumberFormat="1" applyFont="1" applyFill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 applyProtection="1">
      <alignment horizontal="right" vertical="center" wrapText="1"/>
      <protection locked="0"/>
    </xf>
    <xf numFmtId="164" fontId="7" fillId="0" borderId="3" xfId="0" applyNumberFormat="1" applyFont="1" applyFill="1" applyBorder="1" applyAlignment="1">
      <alignment horizontal="right" wrapText="1"/>
    </xf>
    <xf numFmtId="0" fontId="64" fillId="8" borderId="28" xfId="7" applyFont="1" applyFill="1" applyBorder="1" applyAlignment="1">
      <alignment horizontal="center" vertical="center" wrapText="1"/>
    </xf>
    <xf numFmtId="0" fontId="21" fillId="8" borderId="4" xfId="7" applyFont="1" applyFill="1" applyBorder="1" applyAlignment="1">
      <alignment horizontal="left" vertical="center"/>
    </xf>
    <xf numFmtId="0" fontId="26" fillId="8" borderId="2" xfId="7" applyFont="1" applyFill="1" applyBorder="1" applyAlignment="1">
      <alignment horizontal="center" vertical="center" wrapText="1"/>
    </xf>
    <xf numFmtId="0" fontId="23" fillId="8" borderId="4" xfId="7" applyFont="1" applyFill="1" applyBorder="1" applyAlignment="1">
      <alignment horizontal="center" vertical="center" wrapText="1"/>
    </xf>
    <xf numFmtId="168" fontId="22" fillId="2" borderId="26" xfId="7" applyNumberFormat="1" applyFont="1" applyFill="1" applyBorder="1" applyAlignment="1">
      <alignment horizontal="center" vertical="center" wrapText="1"/>
    </xf>
    <xf numFmtId="0" fontId="58" fillId="2" borderId="26" xfId="7" applyFont="1" applyFill="1" applyBorder="1" applyAlignment="1">
      <alignment horizontal="left" vertical="center"/>
    </xf>
    <xf numFmtId="0" fontId="22" fillId="2" borderId="37" xfId="7" applyFont="1" applyFill="1" applyBorder="1" applyAlignment="1">
      <alignment horizontal="left" vertical="center" wrapText="1"/>
    </xf>
    <xf numFmtId="0" fontId="36" fillId="2" borderId="26" xfId="7" applyFont="1" applyFill="1" applyBorder="1" applyAlignment="1">
      <alignment horizontal="center" vertical="center" wrapText="1"/>
    </xf>
    <xf numFmtId="168" fontId="23" fillId="9" borderId="26" xfId="7" applyNumberFormat="1" applyFont="1" applyFill="1" applyBorder="1" applyAlignment="1">
      <alignment horizontal="center" vertical="center" wrapText="1"/>
    </xf>
    <xf numFmtId="0" fontId="58" fillId="9" borderId="26" xfId="7" applyFont="1" applyFill="1" applyBorder="1" applyAlignment="1">
      <alignment horizontal="left" vertical="center"/>
    </xf>
    <xf numFmtId="0" fontId="36" fillId="9" borderId="26" xfId="7" applyFont="1" applyFill="1" applyBorder="1" applyAlignment="1">
      <alignment horizontal="center" vertical="center" wrapText="1"/>
    </xf>
    <xf numFmtId="0" fontId="53" fillId="2" borderId="37" xfId="7" applyFont="1" applyFill="1" applyBorder="1" applyAlignment="1">
      <alignment horizontal="center" vertical="center" wrapText="1"/>
    </xf>
    <xf numFmtId="0" fontId="71" fillId="2" borderId="26" xfId="7" applyFont="1" applyFill="1" applyBorder="1" applyAlignment="1">
      <alignment horizontal="left" vertical="center"/>
    </xf>
    <xf numFmtId="0" fontId="45" fillId="2" borderId="26" xfId="7" applyFont="1" applyFill="1" applyBorder="1" applyAlignment="1">
      <alignment horizontal="center" vertical="center" wrapText="1"/>
    </xf>
    <xf numFmtId="0" fontId="68" fillId="2" borderId="37" xfId="7" applyFont="1" applyFill="1" applyBorder="1" applyAlignment="1">
      <alignment horizontal="center" vertical="center" wrapText="1"/>
    </xf>
    <xf numFmtId="0" fontId="69" fillId="2" borderId="26" xfId="7" applyFont="1" applyFill="1" applyBorder="1" applyAlignment="1">
      <alignment horizontal="center" vertical="center" wrapText="1"/>
    </xf>
    <xf numFmtId="0" fontId="72" fillId="2" borderId="37" xfId="7" applyFont="1" applyFill="1" applyBorder="1" applyAlignment="1">
      <alignment horizontal="center" vertical="center" wrapText="1"/>
    </xf>
    <xf numFmtId="0" fontId="58" fillId="2" borderId="28" xfId="7" applyFont="1" applyFill="1" applyBorder="1" applyAlignment="1">
      <alignment horizontal="left" vertical="center"/>
    </xf>
    <xf numFmtId="0" fontId="92" fillId="2" borderId="28" xfId="7" applyFont="1" applyFill="1" applyBorder="1" applyAlignment="1">
      <alignment horizontal="center" wrapText="1"/>
    </xf>
    <xf numFmtId="168" fontId="22" fillId="10" borderId="26" xfId="7" applyNumberFormat="1" applyFont="1" applyFill="1" applyBorder="1" applyAlignment="1">
      <alignment horizontal="left" vertical="center"/>
    </xf>
    <xf numFmtId="0" fontId="99" fillId="8" borderId="21" xfId="7" applyFont="1" applyFill="1" applyBorder="1" applyAlignment="1">
      <alignment horizontal="center" vertical="center" wrapText="1"/>
    </xf>
    <xf numFmtId="0" fontId="33" fillId="2" borderId="32" xfId="7" applyFont="1" applyFill="1" applyBorder="1" applyAlignment="1">
      <alignment horizontal="center" vertical="center" wrapText="1"/>
    </xf>
    <xf numFmtId="168" fontId="22" fillId="13" borderId="26" xfId="7" applyNumberFormat="1" applyFont="1" applyFill="1" applyBorder="1" applyAlignment="1">
      <alignment horizontal="center" vertical="center" wrapText="1"/>
    </xf>
    <xf numFmtId="0" fontId="33" fillId="9" borderId="32" xfId="7" applyFont="1" applyFill="1" applyBorder="1" applyAlignment="1">
      <alignment horizontal="center" vertical="center" wrapText="1"/>
    </xf>
    <xf numFmtId="0" fontId="89" fillId="2" borderId="32" xfId="7" applyFont="1" applyFill="1" applyBorder="1" applyAlignment="1">
      <alignment horizontal="center" vertical="center" wrapText="1"/>
    </xf>
    <xf numFmtId="0" fontId="33" fillId="2" borderId="28" xfId="7" applyFont="1" applyFill="1" applyBorder="1" applyAlignment="1">
      <alignment horizontal="center" vertical="center" wrapText="1"/>
    </xf>
    <xf numFmtId="0" fontId="58" fillId="15" borderId="26" xfId="7" applyFont="1" applyFill="1" applyBorder="1" applyAlignment="1">
      <alignment horizontal="left" vertical="center"/>
    </xf>
    <xf numFmtId="0" fontId="36" fillId="15" borderId="26" xfId="7" applyFont="1" applyFill="1" applyBorder="1" applyAlignment="1">
      <alignment horizontal="center" vertical="center" wrapText="1"/>
    </xf>
    <xf numFmtId="0" fontId="58" fillId="7" borderId="28" xfId="7" applyFont="1" applyFill="1" applyBorder="1" applyAlignment="1">
      <alignment horizontal="left" vertical="center"/>
    </xf>
    <xf numFmtId="165" fontId="22" fillId="14" borderId="26" xfId="7" applyNumberFormat="1" applyFont="1" applyFill="1" applyBorder="1" applyAlignment="1">
      <alignment horizontal="center" vertical="center" wrapText="1"/>
    </xf>
    <xf numFmtId="1" fontId="22" fillId="14" borderId="26" xfId="7" applyNumberFormat="1" applyFont="1" applyFill="1" applyBorder="1" applyAlignment="1">
      <alignment horizontal="center" vertical="center" wrapText="1"/>
    </xf>
    <xf numFmtId="168" fontId="22" fillId="14" borderId="26" xfId="7" applyNumberFormat="1" applyFont="1" applyFill="1" applyBorder="1" applyAlignment="1">
      <alignment horizontal="center" vertical="center" wrapText="1"/>
    </xf>
    <xf numFmtId="0" fontId="22" fillId="14" borderId="26" xfId="7" applyFont="1" applyFill="1" applyBorder="1" applyAlignment="1">
      <alignment horizontal="center" vertical="center" wrapText="1"/>
    </xf>
    <xf numFmtId="0" fontId="58" fillId="14" borderId="26" xfId="7" applyFont="1" applyFill="1" applyBorder="1" applyAlignment="1">
      <alignment horizontal="left" vertical="center"/>
    </xf>
    <xf numFmtId="0" fontId="22" fillId="14" borderId="26" xfId="7" applyFont="1" applyFill="1" applyBorder="1" applyAlignment="1">
      <alignment horizontal="left" vertical="center" wrapText="1"/>
    </xf>
    <xf numFmtId="0" fontId="33" fillId="14" borderId="32" xfId="7" applyFont="1" applyFill="1" applyBorder="1" applyAlignment="1">
      <alignment horizontal="center" vertical="center" wrapText="1"/>
    </xf>
    <xf numFmtId="0" fontId="25" fillId="14" borderId="26" xfId="7" applyFont="1" applyFill="1" applyBorder="1" applyAlignment="1">
      <alignment horizontal="center" wrapText="1"/>
    </xf>
    <xf numFmtId="0" fontId="53" fillId="14" borderId="37" xfId="7" applyFont="1" applyFill="1" applyBorder="1" applyAlignment="1">
      <alignment horizontal="center" vertical="center" wrapText="1"/>
    </xf>
    <xf numFmtId="0" fontId="36" fillId="14" borderId="26" xfId="7" applyFont="1" applyFill="1" applyBorder="1" applyAlignment="1">
      <alignment horizontal="center" vertical="center" wrapText="1"/>
    </xf>
    <xf numFmtId="0" fontId="25" fillId="2" borderId="39" xfId="7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7" fillId="0" borderId="0" xfId="3" applyNumberFormat="1" applyFont="1" applyFill="1" applyAlignment="1" applyProtection="1">
      <alignment vertical="center"/>
      <protection locked="0"/>
    </xf>
    <xf numFmtId="165" fontId="45" fillId="0" borderId="0" xfId="7" applyNumberFormat="1" applyFont="1" applyAlignment="1">
      <alignment vertical="center" wrapText="1"/>
    </xf>
    <xf numFmtId="0" fontId="46" fillId="0" borderId="0" xfId="7" applyFont="1" applyAlignment="1">
      <alignment horizontal="center" vertical="center"/>
    </xf>
    <xf numFmtId="0" fontId="52" fillId="0" borderId="0" xfId="7" applyFont="1" applyAlignment="1">
      <alignment horizontal="center" wrapText="1"/>
    </xf>
    <xf numFmtId="0" fontId="24" fillId="14" borderId="0" xfId="7" applyFont="1" applyFill="1" applyAlignment="1">
      <alignment horizontal="center" vertical="center" wrapText="1"/>
    </xf>
    <xf numFmtId="0" fontId="97" fillId="0" borderId="0" xfId="7" applyFont="1" applyAlignment="1">
      <alignment horizontal="center" vertical="center"/>
    </xf>
    <xf numFmtId="0" fontId="26" fillId="0" borderId="0" xfId="7" applyFont="1" applyAlignment="1">
      <alignment horizontal="center" wrapText="1"/>
    </xf>
    <xf numFmtId="0" fontId="53" fillId="0" borderId="0" xfId="7" applyFont="1" applyAlignment="1">
      <alignment horizontal="center" vertical="center" wrapText="1"/>
    </xf>
    <xf numFmtId="0" fontId="36" fillId="0" borderId="0" xfId="7" applyFont="1" applyAlignment="1">
      <alignment horizontal="center" vertical="center" wrapText="1"/>
    </xf>
    <xf numFmtId="0" fontId="36" fillId="10" borderId="0" xfId="7" applyFont="1" applyFill="1" applyAlignment="1">
      <alignment horizontal="left" vertical="center"/>
    </xf>
    <xf numFmtId="0" fontId="36" fillId="10" borderId="0" xfId="7" applyFont="1" applyFill="1" applyAlignment="1">
      <alignment horizontal="left" vertical="center" wrapText="1"/>
    </xf>
    <xf numFmtId="0" fontId="36" fillId="0" borderId="0" xfId="7" applyFont="1" applyAlignment="1">
      <alignment horizontal="left" vertical="center" wrapText="1"/>
    </xf>
    <xf numFmtId="0" fontId="22" fillId="9" borderId="0" xfId="7" applyFont="1" applyFill="1" applyAlignment="1">
      <alignment horizontal="left" vertical="center"/>
    </xf>
    <xf numFmtId="0" fontId="22" fillId="9" borderId="0" xfId="7" applyFont="1" applyFill="1" applyAlignment="1">
      <alignment horizontal="left" vertical="center" wrapText="1"/>
    </xf>
    <xf numFmtId="0" fontId="22" fillId="13" borderId="0" xfId="7" applyFont="1" applyFill="1" applyAlignment="1">
      <alignment vertical="center" wrapText="1"/>
    </xf>
    <xf numFmtId="0" fontId="45" fillId="0" borderId="0" xfId="7" applyFont="1" applyAlignment="1">
      <alignment vertical="top" wrapText="1"/>
    </xf>
    <xf numFmtId="0" fontId="55" fillId="11" borderId="0" xfId="7" applyFont="1" applyFill="1" applyAlignment="1">
      <alignment horizontal="left" vertical="center"/>
    </xf>
    <xf numFmtId="0" fontId="36" fillId="11" borderId="0" xfId="7" applyFont="1" applyFill="1" applyAlignment="1">
      <alignment horizontal="center" vertical="center" wrapText="1"/>
    </xf>
    <xf numFmtId="165" fontId="22" fillId="0" borderId="0" xfId="7" applyNumberFormat="1" applyFont="1" applyAlignment="1">
      <alignment horizontal="center" vertical="center" wrapText="1"/>
    </xf>
    <xf numFmtId="0" fontId="23" fillId="0" borderId="0" xfId="7" applyFont="1" applyAlignment="1">
      <alignment horizontal="center" vertical="center"/>
    </xf>
    <xf numFmtId="0" fontId="23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22" fillId="0" borderId="0" xfId="7" applyFont="1" applyAlignment="1">
      <alignment horizontal="left" vertical="center" wrapText="1"/>
    </xf>
    <xf numFmtId="0" fontId="22" fillId="0" borderId="0" xfId="7" applyFont="1" applyAlignment="1">
      <alignment horizontal="center" vertical="center" wrapText="1"/>
    </xf>
    <xf numFmtId="0" fontId="20" fillId="0" borderId="0" xfId="7" applyAlignment="1">
      <alignment horizontal="center" vertical="center" wrapText="1"/>
    </xf>
    <xf numFmtId="0" fontId="98" fillId="0" borderId="0" xfId="7" applyFont="1" applyAlignment="1">
      <alignment horizontal="center" vertical="center" wrapText="1"/>
    </xf>
    <xf numFmtId="0" fontId="25" fillId="0" borderId="0" xfId="7" applyFont="1" applyAlignment="1">
      <alignment horizontal="center" wrapText="1"/>
    </xf>
    <xf numFmtId="0" fontId="56" fillId="0" borderId="0" xfId="7" applyFont="1" applyAlignment="1">
      <alignment horizontal="center" vertical="center" wrapText="1"/>
    </xf>
    <xf numFmtId="0" fontId="55" fillId="0" borderId="0" xfId="7" applyFont="1" applyAlignment="1">
      <alignment horizontal="left" vertical="center"/>
    </xf>
    <xf numFmtId="0" fontId="57" fillId="0" borderId="0" xfId="7" applyFont="1" applyAlignment="1">
      <alignment horizontal="left" vertical="center"/>
    </xf>
    <xf numFmtId="0" fontId="57" fillId="0" borderId="0" xfId="7" applyFont="1" applyAlignment="1">
      <alignment horizontal="left" vertical="center" wrapText="1"/>
    </xf>
    <xf numFmtId="0" fontId="24" fillId="0" borderId="0" xfId="7" applyFont="1" applyAlignment="1">
      <alignment horizontal="center" vertical="center" wrapText="1"/>
    </xf>
    <xf numFmtId="0" fontId="22" fillId="0" borderId="44" xfId="7" applyFont="1" applyBorder="1" applyAlignment="1">
      <alignment horizontal="left" vertical="center"/>
    </xf>
    <xf numFmtId="0" fontId="22" fillId="0" borderId="44" xfId="7" applyFont="1" applyBorder="1" applyAlignment="1">
      <alignment horizontal="left" vertical="center" wrapText="1"/>
    </xf>
    <xf numFmtId="0" fontId="22" fillId="0" borderId="42" xfId="7" applyFont="1" applyBorder="1" applyAlignment="1">
      <alignment horizontal="left" vertical="center"/>
    </xf>
    <xf numFmtId="0" fontId="22" fillId="0" borderId="0" xfId="7" applyFont="1" applyAlignment="1">
      <alignment horizontal="center" vertical="center"/>
    </xf>
    <xf numFmtId="0" fontId="33" fillId="0" borderId="0" xfId="7" applyFont="1" applyAlignment="1">
      <alignment horizontal="center" vertical="center" wrapText="1"/>
    </xf>
    <xf numFmtId="0" fontId="25" fillId="0" borderId="0" xfId="7" applyFont="1" applyAlignment="1">
      <alignment horizontal="center" vertical="center" wrapText="1"/>
    </xf>
    <xf numFmtId="0" fontId="45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horizontal="center" vertical="center" wrapText="1"/>
    </xf>
    <xf numFmtId="0" fontId="21" fillId="0" borderId="44" xfId="7" applyFont="1" applyBorder="1" applyAlignment="1">
      <alignment horizontal="left" vertical="center"/>
    </xf>
    <xf numFmtId="0" fontId="21" fillId="0" borderId="44" xfId="7" applyFont="1" applyBorder="1" applyAlignment="1">
      <alignment horizontal="left" vertical="center" wrapText="1"/>
    </xf>
    <xf numFmtId="0" fontId="21" fillId="0" borderId="45" xfId="7" applyFont="1" applyBorder="1" applyAlignment="1">
      <alignment horizontal="left" vertical="center"/>
    </xf>
    <xf numFmtId="0" fontId="24" fillId="0" borderId="42" xfId="7" applyFont="1" applyBorder="1" applyAlignment="1">
      <alignment horizontal="left" vertical="center"/>
    </xf>
    <xf numFmtId="0" fontId="99" fillId="0" borderId="0" xfId="7" applyFont="1" applyAlignment="1">
      <alignment horizontal="center" vertical="center" wrapText="1"/>
    </xf>
    <xf numFmtId="0" fontId="60" fillId="0" borderId="0" xfId="7" applyFont="1" applyAlignment="1">
      <alignment horizontal="left" vertical="center" wrapText="1"/>
    </xf>
    <xf numFmtId="0" fontId="50" fillId="0" borderId="0" xfId="7" applyFont="1" applyAlignment="1">
      <alignment vertical="top" wrapText="1"/>
    </xf>
    <xf numFmtId="0" fontId="24" fillId="0" borderId="42" xfId="7" applyFont="1" applyBorder="1" applyAlignment="1">
      <alignment horizontal="left" vertical="center" wrapText="1"/>
    </xf>
    <xf numFmtId="0" fontId="23" fillId="0" borderId="44" xfId="7" applyFont="1" applyBorder="1" applyAlignment="1">
      <alignment horizontal="left" vertical="center"/>
    </xf>
    <xf numFmtId="0" fontId="23" fillId="0" borderId="44" xfId="7" applyFont="1" applyBorder="1" applyAlignment="1">
      <alignment horizontal="left" vertical="center" wrapText="1"/>
    </xf>
    <xf numFmtId="0" fontId="22" fillId="0" borderId="45" xfId="7" applyFont="1" applyBorder="1" applyAlignment="1">
      <alignment horizontal="left" vertical="center"/>
    </xf>
    <xf numFmtId="0" fontId="22" fillId="0" borderId="42" xfId="7" applyFont="1" applyBorder="1" applyAlignment="1">
      <alignment horizontal="left" vertical="center" wrapText="1"/>
    </xf>
    <xf numFmtId="0" fontId="23" fillId="0" borderId="40" xfId="7" applyFont="1" applyBorder="1" applyAlignment="1">
      <alignment horizontal="left" vertical="center"/>
    </xf>
    <xf numFmtId="0" fontId="23" fillId="0" borderId="40" xfId="7" applyFont="1" applyBorder="1" applyAlignment="1">
      <alignment horizontal="left" vertical="center" wrapText="1"/>
    </xf>
    <xf numFmtId="0" fontId="22" fillId="0" borderId="41" xfId="7" applyFont="1" applyBorder="1" applyAlignment="1">
      <alignment horizontal="left" vertical="center"/>
    </xf>
    <xf numFmtId="0" fontId="22" fillId="0" borderId="48" xfId="7" applyFont="1" applyBorder="1" applyAlignment="1">
      <alignment horizontal="left" vertical="center"/>
    </xf>
    <xf numFmtId="0" fontId="22" fillId="0" borderId="49" xfId="7" applyFont="1" applyBorder="1" applyAlignment="1">
      <alignment horizontal="left" vertical="center"/>
    </xf>
    <xf numFmtId="0" fontId="21" fillId="0" borderId="40" xfId="7" applyFont="1" applyBorder="1" applyAlignment="1">
      <alignment horizontal="left" vertical="center"/>
    </xf>
    <xf numFmtId="0" fontId="21" fillId="0" borderId="40" xfId="7" applyFont="1" applyBorder="1" applyAlignment="1">
      <alignment horizontal="left" vertical="center" wrapText="1"/>
    </xf>
    <xf numFmtId="0" fontId="21" fillId="0" borderId="48" xfId="7" applyFont="1" applyBorder="1" applyAlignment="1">
      <alignment horizontal="left" vertical="center"/>
    </xf>
    <xf numFmtId="0" fontId="24" fillId="0" borderId="49" xfId="7" applyFont="1" applyBorder="1" applyAlignment="1">
      <alignment horizontal="left" vertical="center" wrapText="1"/>
    </xf>
    <xf numFmtId="0" fontId="26" fillId="0" borderId="0" xfId="7" applyFont="1" applyAlignment="1">
      <alignment horizontal="center" vertical="center" wrapText="1"/>
    </xf>
    <xf numFmtId="0" fontId="22" fillId="0" borderId="43" xfId="7" applyFont="1" applyBorder="1" applyAlignment="1">
      <alignment horizontal="left" vertical="center"/>
    </xf>
    <xf numFmtId="0" fontId="21" fillId="0" borderId="0" xfId="7" applyFont="1" applyAlignment="1">
      <alignment horizontal="center" vertical="top" wrapText="1"/>
    </xf>
    <xf numFmtId="165" fontId="22" fillId="0" borderId="25" xfId="7" applyNumberFormat="1" applyFont="1" applyBorder="1" applyAlignment="1">
      <alignment horizontal="center" vertical="center" wrapText="1"/>
    </xf>
    <xf numFmtId="1" fontId="22" fillId="0" borderId="25" xfId="7" applyNumberFormat="1" applyFont="1" applyBorder="1" applyAlignment="1">
      <alignment horizontal="center" vertical="center" wrapText="1"/>
    </xf>
    <xf numFmtId="168" fontId="22" fillId="0" borderId="25" xfId="7" applyNumberFormat="1" applyFont="1" applyBorder="1" applyAlignment="1">
      <alignment horizontal="center" vertical="center" wrapText="1"/>
    </xf>
    <xf numFmtId="0" fontId="22" fillId="0" borderId="25" xfId="7" applyFont="1" applyBorder="1" applyAlignment="1">
      <alignment horizontal="center" vertical="center" wrapText="1"/>
    </xf>
    <xf numFmtId="0" fontId="33" fillId="0" borderId="31" xfId="7" applyFont="1" applyBorder="1" applyAlignment="1">
      <alignment horizontal="center" vertical="center" wrapText="1"/>
    </xf>
    <xf numFmtId="0" fontId="53" fillId="0" borderId="58" xfId="7" applyFont="1" applyBorder="1" applyAlignment="1">
      <alignment horizontal="center" vertical="center" wrapText="1"/>
    </xf>
    <xf numFmtId="0" fontId="36" fillId="0" borderId="25" xfId="7" applyFont="1" applyBorder="1" applyAlignment="1">
      <alignment horizontal="center" vertical="center" wrapText="1"/>
    </xf>
    <xf numFmtId="165" fontId="22" fillId="0" borderId="26" xfId="7" applyNumberFormat="1" applyFont="1" applyBorder="1" applyAlignment="1">
      <alignment horizontal="center" vertical="center" wrapText="1"/>
    </xf>
    <xf numFmtId="1" fontId="22" fillId="0" borderId="26" xfId="7" applyNumberFormat="1" applyFont="1" applyBorder="1" applyAlignment="1">
      <alignment horizontal="center" vertical="center" wrapText="1"/>
    </xf>
    <xf numFmtId="168" fontId="22" fillId="0" borderId="26" xfId="7" applyNumberFormat="1" applyFont="1" applyBorder="1" applyAlignment="1">
      <alignment horizontal="center" vertical="center" wrapText="1"/>
    </xf>
    <xf numFmtId="0" fontId="22" fillId="0" borderId="26" xfId="7" applyFont="1" applyBorder="1" applyAlignment="1">
      <alignment horizontal="center" vertical="center" wrapText="1"/>
    </xf>
    <xf numFmtId="0" fontId="22" fillId="0" borderId="26" xfId="7" applyFont="1" applyBorder="1" applyAlignment="1">
      <alignment horizontal="left" vertical="center" wrapText="1"/>
    </xf>
    <xf numFmtId="0" fontId="33" fillId="0" borderId="32" xfId="7" applyFont="1" applyBorder="1" applyAlignment="1">
      <alignment horizontal="center" vertical="center" wrapText="1"/>
    </xf>
    <xf numFmtId="0" fontId="53" fillId="0" borderId="37" xfId="7" applyFont="1" applyBorder="1" applyAlignment="1">
      <alignment horizontal="center" vertical="center" wrapText="1"/>
    </xf>
    <xf numFmtId="0" fontId="36" fillId="0" borderId="26" xfId="7" applyFont="1" applyBorder="1" applyAlignment="1">
      <alignment horizontal="center" vertical="center" wrapText="1"/>
    </xf>
    <xf numFmtId="0" fontId="20" fillId="0" borderId="0" xfId="7"/>
    <xf numFmtId="168" fontId="23" fillId="0" borderId="26" xfId="7" applyNumberFormat="1" applyFont="1" applyBorder="1" applyAlignment="1">
      <alignment horizontal="center" vertical="center" wrapText="1"/>
    </xf>
    <xf numFmtId="0" fontId="27" fillId="0" borderId="26" xfId="7" applyFont="1" applyBorder="1" applyAlignment="1">
      <alignment horizontal="left" vertical="center" wrapText="1"/>
    </xf>
    <xf numFmtId="0" fontId="22" fillId="0" borderId="37" xfId="7" applyFont="1" applyBorder="1" applyAlignment="1">
      <alignment horizontal="left" vertical="center" wrapText="1"/>
    </xf>
    <xf numFmtId="0" fontId="30" fillId="0" borderId="26" xfId="7" applyFont="1" applyBorder="1" applyAlignment="1">
      <alignment horizontal="left" vertical="center" wrapText="1"/>
    </xf>
    <xf numFmtId="166" fontId="22" fillId="0" borderId="26" xfId="7" applyNumberFormat="1" applyFont="1" applyBorder="1" applyAlignment="1">
      <alignment horizontal="left" vertical="center" wrapText="1"/>
    </xf>
    <xf numFmtId="166" fontId="22" fillId="0" borderId="26" xfId="7" applyNumberFormat="1" applyFont="1" applyBorder="1" applyAlignment="1">
      <alignment horizontal="center" vertical="center" wrapText="1"/>
    </xf>
    <xf numFmtId="0" fontId="24" fillId="0" borderId="26" xfId="7" applyFont="1" applyBorder="1" applyAlignment="1">
      <alignment horizontal="left" vertical="center" wrapText="1"/>
    </xf>
    <xf numFmtId="166" fontId="24" fillId="0" borderId="26" xfId="7" applyNumberFormat="1" applyFont="1" applyBorder="1" applyAlignment="1">
      <alignment horizontal="left" vertical="center" wrapText="1"/>
    </xf>
    <xf numFmtId="0" fontId="20" fillId="2" borderId="0" xfId="7" applyFill="1"/>
    <xf numFmtId="0" fontId="25" fillId="0" borderId="37" xfId="7" applyFont="1" applyBorder="1" applyAlignment="1">
      <alignment horizontal="center" vertical="center" wrapText="1"/>
    </xf>
    <xf numFmtId="165" fontId="21" fillId="0" borderId="26" xfId="7" applyNumberFormat="1" applyFont="1" applyBorder="1" applyAlignment="1">
      <alignment horizontal="center" vertical="center" wrapText="1"/>
    </xf>
    <xf numFmtId="1" fontId="21" fillId="0" borderId="26" xfId="7" applyNumberFormat="1" applyFont="1" applyBorder="1" applyAlignment="1">
      <alignment horizontal="center" vertical="center" wrapText="1"/>
    </xf>
    <xf numFmtId="168" fontId="65" fillId="0" borderId="26" xfId="7" applyNumberFormat="1" applyFont="1" applyBorder="1" applyAlignment="1">
      <alignment horizontal="center" vertical="center" wrapText="1"/>
    </xf>
    <xf numFmtId="0" fontId="21" fillId="0" borderId="26" xfId="7" applyFont="1" applyBorder="1" applyAlignment="1">
      <alignment horizontal="center" vertical="center" wrapText="1"/>
    </xf>
    <xf numFmtId="0" fontId="23" fillId="0" borderId="26" xfId="7" applyFont="1" applyBorder="1" applyAlignment="1">
      <alignment horizontal="left" vertical="center" wrapText="1"/>
    </xf>
    <xf numFmtId="0" fontId="24" fillId="0" borderId="26" xfId="7" applyFont="1" applyBorder="1" applyAlignment="1">
      <alignment horizontal="center" vertical="center" wrapText="1"/>
    </xf>
    <xf numFmtId="0" fontId="99" fillId="0" borderId="32" xfId="7" applyFont="1" applyBorder="1" applyAlignment="1">
      <alignment horizontal="center" vertical="center" wrapText="1"/>
    </xf>
    <xf numFmtId="0" fontId="66" fillId="0" borderId="37" xfId="7" applyFont="1" applyBorder="1" applyAlignment="1">
      <alignment horizontal="center" vertical="center" wrapText="1"/>
    </xf>
    <xf numFmtId="0" fontId="55" fillId="0" borderId="26" xfId="7" applyFont="1" applyBorder="1" applyAlignment="1">
      <alignment horizontal="center" vertical="center" wrapText="1"/>
    </xf>
    <xf numFmtId="0" fontId="59" fillId="0" borderId="0" xfId="7" applyFont="1"/>
    <xf numFmtId="0" fontId="21" fillId="2" borderId="0" xfId="7" applyFont="1" applyFill="1" applyAlignment="1">
      <alignment horizontal="center" vertical="top" wrapText="1"/>
    </xf>
    <xf numFmtId="0" fontId="33" fillId="0" borderId="26" xfId="7" applyFont="1" applyBorder="1" applyAlignment="1">
      <alignment horizontal="left" vertical="center" wrapText="1"/>
    </xf>
    <xf numFmtId="0" fontId="67" fillId="0" borderId="0" xfId="7" applyFont="1" applyAlignment="1">
      <alignment horizontal="center" vertical="top" wrapText="1"/>
    </xf>
    <xf numFmtId="0" fontId="22" fillId="0" borderId="37" xfId="7" applyFont="1" applyBorder="1" applyAlignment="1">
      <alignment horizontal="center" vertical="center" wrapText="1"/>
    </xf>
    <xf numFmtId="0" fontId="32" fillId="0" borderId="26" xfId="7" applyFont="1" applyBorder="1" applyAlignment="1">
      <alignment horizontal="left" vertical="center" wrapText="1"/>
    </xf>
    <xf numFmtId="0" fontId="89" fillId="0" borderId="32" xfId="7" applyFont="1" applyBorder="1" applyAlignment="1">
      <alignment horizontal="center" vertical="center" wrapText="1"/>
    </xf>
    <xf numFmtId="0" fontId="68" fillId="0" borderId="37" xfId="7" applyFont="1" applyBorder="1" applyAlignment="1">
      <alignment horizontal="center" vertical="center" wrapText="1"/>
    </xf>
    <xf numFmtId="0" fontId="69" fillId="0" borderId="26" xfId="7" applyFont="1" applyBorder="1" applyAlignment="1">
      <alignment horizontal="center" vertical="center" wrapText="1"/>
    </xf>
    <xf numFmtId="0" fontId="70" fillId="0" borderId="0" xfId="7" applyFont="1" applyAlignment="1">
      <alignment horizontal="center" vertical="top" wrapText="1"/>
    </xf>
    <xf numFmtId="0" fontId="45" fillId="0" borderId="26" xfId="7" applyFont="1" applyBorder="1" applyAlignment="1">
      <alignment horizontal="center" vertical="center" wrapText="1"/>
    </xf>
    <xf numFmtId="0" fontId="25" fillId="0" borderId="26" xfId="7" applyFont="1" applyBorder="1" applyAlignment="1">
      <alignment horizontal="left" vertical="center" wrapText="1"/>
    </xf>
    <xf numFmtId="0" fontId="30" fillId="0" borderId="26" xfId="7" applyFont="1" applyBorder="1" applyAlignment="1">
      <alignment horizontal="center" vertical="center" wrapText="1"/>
    </xf>
    <xf numFmtId="1" fontId="24" fillId="0" borderId="26" xfId="7" applyNumberFormat="1" applyFont="1" applyBorder="1" applyAlignment="1">
      <alignment horizontal="center" vertical="center" wrapText="1"/>
    </xf>
    <xf numFmtId="168" fontId="24" fillId="0" borderId="26" xfId="7" applyNumberFormat="1" applyFont="1" applyBorder="1" applyAlignment="1">
      <alignment horizontal="center" vertical="center" wrapText="1"/>
    </xf>
    <xf numFmtId="0" fontId="70" fillId="2" borderId="0" xfId="7" applyFont="1" applyFill="1" applyAlignment="1">
      <alignment horizontal="center" vertical="top" wrapText="1"/>
    </xf>
    <xf numFmtId="0" fontId="67" fillId="2" borderId="0" xfId="7" applyFont="1" applyFill="1" applyAlignment="1">
      <alignment horizontal="center" vertical="top" wrapText="1"/>
    </xf>
    <xf numFmtId="0" fontId="72" fillId="0" borderId="37" xfId="7" applyFont="1" applyBorder="1" applyAlignment="1">
      <alignment horizontal="center" vertical="center" wrapText="1"/>
    </xf>
    <xf numFmtId="168" fontId="22" fillId="0" borderId="26" xfId="7" applyNumberFormat="1" applyFont="1" applyBorder="1" applyAlignment="1">
      <alignment horizontal="center" vertical="center"/>
    </xf>
    <xf numFmtId="0" fontId="74" fillId="0" borderId="37" xfId="7" applyFont="1" applyBorder="1" applyAlignment="1">
      <alignment horizontal="center" vertical="center" wrapText="1"/>
    </xf>
    <xf numFmtId="165" fontId="23" fillId="0" borderId="26" xfId="7" applyNumberFormat="1" applyFont="1" applyBorder="1" applyAlignment="1">
      <alignment horizontal="center" vertical="center" wrapText="1"/>
    </xf>
    <xf numFmtId="165" fontId="22" fillId="0" borderId="27" xfId="7" applyNumberFormat="1" applyFont="1" applyBorder="1" applyAlignment="1">
      <alignment horizontal="center" vertical="center" wrapText="1"/>
    </xf>
    <xf numFmtId="0" fontId="24" fillId="0" borderId="25" xfId="7" applyFont="1" applyBorder="1" applyAlignment="1">
      <alignment horizontal="center" vertical="center" wrapText="1"/>
    </xf>
    <xf numFmtId="0" fontId="29" fillId="0" borderId="26" xfId="7" applyFont="1" applyBorder="1" applyAlignment="1">
      <alignment horizontal="left" vertical="center" wrapText="1"/>
    </xf>
    <xf numFmtId="0" fontId="75" fillId="0" borderId="0" xfId="7" applyFont="1" applyAlignment="1">
      <alignment horizontal="center" vertical="top" wrapText="1"/>
    </xf>
    <xf numFmtId="0" fontId="23" fillId="0" borderId="26" xfId="7" applyFont="1" applyBorder="1" applyAlignment="1">
      <alignment horizontal="center" vertical="center" wrapText="1"/>
    </xf>
    <xf numFmtId="165" fontId="24" fillId="0" borderId="26" xfId="7" applyNumberFormat="1" applyFont="1" applyBorder="1" applyAlignment="1">
      <alignment horizontal="center" vertical="center" wrapText="1"/>
    </xf>
    <xf numFmtId="0" fontId="76" fillId="0" borderId="37" xfId="7" applyFont="1" applyBorder="1" applyAlignment="1">
      <alignment horizontal="center" vertical="center" wrapText="1"/>
    </xf>
    <xf numFmtId="0" fontId="35" fillId="0" borderId="26" xfId="7" applyFont="1" applyBorder="1" applyAlignment="1">
      <alignment horizontal="center" vertical="center" wrapText="1"/>
    </xf>
    <xf numFmtId="0" fontId="22" fillId="0" borderId="0" xfId="7" applyFont="1" applyAlignment="1">
      <alignment horizontal="center" vertical="top" wrapText="1"/>
    </xf>
    <xf numFmtId="165" fontId="22" fillId="0" borderId="28" xfId="7" applyNumberFormat="1" applyFont="1" applyBorder="1" applyAlignment="1">
      <alignment horizontal="center" vertical="center" wrapText="1"/>
    </xf>
    <xf numFmtId="165" fontId="22" fillId="0" borderId="29" xfId="7" applyNumberFormat="1" applyFont="1" applyBorder="1" applyAlignment="1">
      <alignment horizontal="center" vertical="center" wrapText="1"/>
    </xf>
    <xf numFmtId="0" fontId="36" fillId="0" borderId="29" xfId="7" applyFont="1" applyBorder="1" applyAlignment="1">
      <alignment horizontal="center" vertical="center" wrapText="1"/>
    </xf>
    <xf numFmtId="0" fontId="22" fillId="0" borderId="28" xfId="13" applyFont="1" applyBorder="1" applyAlignment="1">
      <alignment horizontal="center" vertical="center" wrapText="1"/>
    </xf>
    <xf numFmtId="165" fontId="25" fillId="0" borderId="28" xfId="7" applyNumberFormat="1" applyFont="1" applyBorder="1" applyAlignment="1">
      <alignment horizontal="center" vertical="center" wrapText="1"/>
    </xf>
    <xf numFmtId="0" fontId="82" fillId="0" borderId="0" xfId="7" applyFont="1" applyAlignment="1">
      <alignment horizontal="center" vertical="top" wrapText="1"/>
    </xf>
    <xf numFmtId="0" fontId="33" fillId="0" borderId="34" xfId="7" applyFont="1" applyBorder="1" applyAlignment="1">
      <alignment horizontal="center" vertical="center" wrapText="1"/>
    </xf>
    <xf numFmtId="0" fontId="33" fillId="2" borderId="34" xfId="13" applyFont="1" applyFill="1" applyBorder="1" applyAlignment="1">
      <alignment horizontal="center" vertical="center" wrapText="1"/>
    </xf>
    <xf numFmtId="165" fontId="22" fillId="14" borderId="25" xfId="7" applyNumberFormat="1" applyFont="1" applyFill="1" applyBorder="1" applyAlignment="1">
      <alignment horizontal="center" vertical="center" wrapText="1"/>
    </xf>
    <xf numFmtId="1" fontId="22" fillId="14" borderId="25" xfId="7" applyNumberFormat="1" applyFont="1" applyFill="1" applyBorder="1" applyAlignment="1">
      <alignment horizontal="center" vertical="center" wrapText="1"/>
    </xf>
    <xf numFmtId="168" fontId="22" fillId="14" borderId="25" xfId="7" applyNumberFormat="1" applyFont="1" applyFill="1" applyBorder="1" applyAlignment="1">
      <alignment horizontal="center" vertical="center" wrapText="1"/>
    </xf>
    <xf numFmtId="0" fontId="22" fillId="14" borderId="25" xfId="7" applyFont="1" applyFill="1" applyBorder="1" applyAlignment="1">
      <alignment horizontal="center" vertical="center" wrapText="1"/>
    </xf>
    <xf numFmtId="0" fontId="22" fillId="14" borderId="25" xfId="7" applyFont="1" applyFill="1" applyBorder="1" applyAlignment="1">
      <alignment horizontal="left" vertical="center" wrapText="1"/>
    </xf>
    <xf numFmtId="0" fontId="33" fillId="14" borderId="31" xfId="7" applyFont="1" applyFill="1" applyBorder="1" applyAlignment="1">
      <alignment horizontal="center" vertical="center" wrapText="1"/>
    </xf>
    <xf numFmtId="0" fontId="25" fillId="14" borderId="25" xfId="7" applyFont="1" applyFill="1" applyBorder="1" applyAlignment="1">
      <alignment horizontal="center" wrapText="1"/>
    </xf>
    <xf numFmtId="0" fontId="53" fillId="14" borderId="58" xfId="7" applyFont="1" applyFill="1" applyBorder="1" applyAlignment="1">
      <alignment horizontal="center" vertical="center" wrapText="1"/>
    </xf>
    <xf numFmtId="0" fontId="36" fillId="14" borderId="25" xfId="7" applyFont="1" applyFill="1" applyBorder="1" applyAlignment="1">
      <alignment horizontal="center" vertical="center" wrapText="1"/>
    </xf>
    <xf numFmtId="0" fontId="21" fillId="14" borderId="0" xfId="7" applyFont="1" applyFill="1" applyAlignment="1">
      <alignment horizontal="center" vertical="top" wrapText="1"/>
    </xf>
    <xf numFmtId="0" fontId="25" fillId="0" borderId="26" xfId="7" applyFont="1" applyBorder="1" applyAlignment="1">
      <alignment horizontal="center" wrapText="1"/>
    </xf>
    <xf numFmtId="0" fontId="33" fillId="0" borderId="26" xfId="7" applyFont="1" applyBorder="1" applyAlignment="1">
      <alignment horizontal="center" vertical="center" wrapText="1"/>
    </xf>
    <xf numFmtId="0" fontId="53" fillId="0" borderId="26" xfId="7" applyFont="1" applyBorder="1" applyAlignment="1">
      <alignment horizontal="center" vertical="center" wrapText="1"/>
    </xf>
    <xf numFmtId="0" fontId="33" fillId="14" borderId="26" xfId="7" applyFont="1" applyFill="1" applyBorder="1" applyAlignment="1">
      <alignment horizontal="center" vertical="center" wrapText="1"/>
    </xf>
    <xf numFmtId="0" fontId="53" fillId="14" borderId="26" xfId="7" applyFont="1" applyFill="1" applyBorder="1" applyAlignment="1">
      <alignment horizontal="center" vertical="center" wrapText="1"/>
    </xf>
    <xf numFmtId="0" fontId="72" fillId="0" borderId="26" xfId="7" applyFont="1" applyBorder="1" applyAlignment="1">
      <alignment horizontal="center" vertical="center" wrapText="1"/>
    </xf>
    <xf numFmtId="0" fontId="85" fillId="0" borderId="26" xfId="7" applyFont="1" applyBorder="1" applyAlignment="1">
      <alignment horizontal="center" vertical="center" wrapText="1"/>
    </xf>
    <xf numFmtId="0" fontId="40" fillId="0" borderId="26" xfId="7" applyFont="1" applyBorder="1" applyAlignment="1">
      <alignment horizontal="center" vertical="center" wrapText="1"/>
    </xf>
    <xf numFmtId="0" fontId="41" fillId="0" borderId="26" xfId="7" applyFont="1" applyBorder="1" applyAlignment="1">
      <alignment horizontal="center" wrapText="1"/>
    </xf>
    <xf numFmtId="0" fontId="22" fillId="0" borderId="0" xfId="7" applyFont="1" applyAlignment="1">
      <alignment vertical="top" wrapText="1"/>
    </xf>
    <xf numFmtId="0" fontId="25" fillId="0" borderId="26" xfId="7" applyFont="1" applyBorder="1" applyAlignment="1">
      <alignment horizontal="center" vertical="center" wrapText="1"/>
    </xf>
    <xf numFmtId="49" fontId="24" fillId="0" borderId="26" xfId="7" applyNumberFormat="1" applyFont="1" applyBorder="1" applyAlignment="1">
      <alignment horizontal="center" vertical="center" wrapText="1"/>
    </xf>
    <xf numFmtId="0" fontId="29" fillId="0" borderId="26" xfId="7" applyFont="1" applyBorder="1" applyAlignment="1">
      <alignment horizontal="center" vertical="center" wrapText="1"/>
    </xf>
    <xf numFmtId="0" fontId="25" fillId="0" borderId="28" xfId="7" applyFont="1" applyBorder="1" applyAlignment="1">
      <alignment horizontal="center" wrapText="1"/>
    </xf>
    <xf numFmtId="0" fontId="33" fillId="0" borderId="28" xfId="7" applyFont="1" applyBorder="1" applyAlignment="1">
      <alignment horizontal="center" vertical="center" wrapText="1"/>
    </xf>
    <xf numFmtId="0" fontId="99" fillId="0" borderId="28" xfId="7" applyFont="1" applyBorder="1" applyAlignment="1">
      <alignment horizontal="center" vertical="center" wrapText="1"/>
    </xf>
    <xf numFmtId="0" fontId="26" fillId="0" borderId="28" xfId="7" applyFont="1" applyBorder="1" applyAlignment="1">
      <alignment horizontal="center" wrapText="1"/>
    </xf>
    <xf numFmtId="0" fontId="45" fillId="2" borderId="0" xfId="7" applyFont="1" applyFill="1" applyAlignment="1">
      <alignment vertical="top" wrapText="1"/>
    </xf>
    <xf numFmtId="0" fontId="22" fillId="0" borderId="28" xfId="7" applyFont="1" applyBorder="1" applyAlignment="1">
      <alignment horizontal="center" vertical="center" wrapText="1"/>
    </xf>
    <xf numFmtId="165" fontId="22" fillId="0" borderId="30" xfId="7" applyNumberFormat="1" applyFont="1" applyBorder="1" applyAlignment="1">
      <alignment horizontal="center" vertical="center" wrapText="1"/>
    </xf>
    <xf numFmtId="0" fontId="33" fillId="0" borderId="30" xfId="7" applyFont="1" applyBorder="1" applyAlignment="1">
      <alignment horizontal="center" vertical="center" wrapText="1"/>
    </xf>
    <xf numFmtId="0" fontId="25" fillId="0" borderId="30" xfId="7" applyFont="1" applyBorder="1" applyAlignment="1">
      <alignment horizontal="center" wrapText="1"/>
    </xf>
    <xf numFmtId="165" fontId="33" fillId="0" borderId="28" xfId="7" applyNumberFormat="1" applyFont="1" applyBorder="1" applyAlignment="1">
      <alignment horizontal="center" vertical="center" wrapText="1"/>
    </xf>
    <xf numFmtId="0" fontId="95" fillId="0" borderId="0" xfId="7" applyFont="1" applyAlignment="1">
      <alignment vertical="top" wrapText="1"/>
    </xf>
    <xf numFmtId="165" fontId="22" fillId="0" borderId="39" xfId="7" applyNumberFormat="1" applyFont="1" applyBorder="1" applyAlignment="1">
      <alignment horizontal="center" vertical="center" wrapText="1"/>
    </xf>
    <xf numFmtId="0" fontId="33" fillId="0" borderId="39" xfId="7" applyFont="1" applyBorder="1" applyAlignment="1">
      <alignment horizontal="center" vertical="center" wrapText="1"/>
    </xf>
    <xf numFmtId="1" fontId="22" fillId="0" borderId="0" xfId="7" applyNumberFormat="1" applyFont="1" applyAlignment="1">
      <alignment horizontal="center" vertical="center" wrapText="1"/>
    </xf>
    <xf numFmtId="0" fontId="50" fillId="0" borderId="0" xfId="7" applyFont="1" applyAlignment="1">
      <alignment horizontal="center" vertical="center" wrapText="1"/>
    </xf>
    <xf numFmtId="0" fontId="45" fillId="0" borderId="0" xfId="7" applyFont="1" applyAlignment="1">
      <alignment horizontal="left" vertical="center" wrapText="1"/>
    </xf>
    <xf numFmtId="0" fontId="95" fillId="0" borderId="0" xfId="7" applyFont="1" applyAlignment="1">
      <alignment horizontal="center" vertical="center" wrapText="1"/>
    </xf>
    <xf numFmtId="0" fontId="66" fillId="0" borderId="0" xfId="7" applyFont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right" wrapText="1"/>
    </xf>
    <xf numFmtId="164" fontId="10" fillId="4" borderId="11" xfId="0" applyNumberFormat="1" applyFont="1" applyFill="1" applyBorder="1" applyAlignment="1">
      <alignment horizontal="right" wrapText="1"/>
    </xf>
    <xf numFmtId="0" fontId="6" fillId="0" borderId="63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64" xfId="0" applyFont="1" applyBorder="1" applyAlignment="1">
      <alignment horizontal="center" wrapText="1"/>
    </xf>
    <xf numFmtId="0" fontId="7" fillId="0" borderId="0" xfId="3" applyFont="1" applyBorder="1" applyAlignment="1" applyProtection="1">
      <alignment vertical="center"/>
      <protection locked="0"/>
    </xf>
    <xf numFmtId="4" fontId="15" fillId="0" borderId="0" xfId="3" applyNumberFormat="1" applyFont="1" applyBorder="1" applyAlignment="1" applyProtection="1">
      <alignment vertical="center"/>
      <protection locked="0"/>
    </xf>
    <xf numFmtId="0" fontId="17" fillId="0" borderId="0" xfId="3" applyFont="1" applyFill="1" applyBorder="1" applyAlignment="1" applyProtection="1">
      <alignment vertical="center"/>
      <protection locked="0"/>
    </xf>
    <xf numFmtId="0" fontId="6" fillId="0" borderId="0" xfId="0" applyFont="1" applyBorder="1" applyAlignment="1">
      <alignment horizontal="center" wrapText="1"/>
    </xf>
    <xf numFmtId="49" fontId="7" fillId="4" borderId="11" xfId="0" applyNumberFormat="1" applyFont="1" applyFill="1" applyBorder="1" applyAlignment="1">
      <alignment horizontal="center" wrapText="1"/>
    </xf>
    <xf numFmtId="49" fontId="7" fillId="4" borderId="65" xfId="0" applyNumberFormat="1" applyFont="1" applyFill="1" applyBorder="1" applyAlignment="1">
      <alignment horizontal="center" wrapText="1"/>
    </xf>
    <xf numFmtId="10" fontId="7" fillId="4" borderId="11" xfId="0" applyNumberFormat="1" applyFont="1" applyFill="1" applyBorder="1" applyAlignment="1">
      <alignment horizontal="center" wrapText="1"/>
    </xf>
    <xf numFmtId="164" fontId="10" fillId="4" borderId="11" xfId="0" applyNumberFormat="1" applyFont="1" applyFill="1" applyBorder="1" applyAlignment="1">
      <alignment horizontal="center" wrapText="1"/>
    </xf>
    <xf numFmtId="0" fontId="54" fillId="0" borderId="0" xfId="7" applyFont="1" applyAlignment="1">
      <alignment horizontal="left" vertical="center"/>
    </xf>
    <xf numFmtId="0" fontId="58" fillId="0" borderId="44" xfId="7" applyFont="1" applyBorder="1" applyAlignment="1">
      <alignment horizontal="left" vertical="center"/>
    </xf>
    <xf numFmtId="0" fontId="21" fillId="0" borderId="46" xfId="7" applyFont="1" applyBorder="1" applyAlignment="1">
      <alignment horizontal="left" vertical="center"/>
    </xf>
    <xf numFmtId="0" fontId="22" fillId="0" borderId="46" xfId="7" applyFont="1" applyBorder="1" applyAlignment="1">
      <alignment horizontal="left" vertical="center"/>
    </xf>
    <xf numFmtId="0" fontId="22" fillId="0" borderId="46" xfId="7" applyFont="1" applyBorder="1" applyAlignment="1">
      <alignment horizontal="left" vertical="center" wrapText="1"/>
    </xf>
    <xf numFmtId="0" fontId="22" fillId="0" borderId="47" xfId="7" applyFont="1" applyBorder="1" applyAlignment="1">
      <alignment horizontal="left" vertical="center" wrapText="1"/>
    </xf>
    <xf numFmtId="0" fontId="58" fillId="0" borderId="48" xfId="7" applyFont="1" applyBorder="1" applyAlignment="1">
      <alignment horizontal="left" vertical="center"/>
    </xf>
    <xf numFmtId="0" fontId="54" fillId="0" borderId="48" xfId="7" applyFont="1" applyBorder="1" applyAlignment="1">
      <alignment horizontal="left" vertical="center"/>
    </xf>
    <xf numFmtId="0" fontId="58" fillId="0" borderId="25" xfId="7" applyFont="1" applyBorder="1" applyAlignment="1">
      <alignment horizontal="left" vertical="center"/>
    </xf>
    <xf numFmtId="0" fontId="58" fillId="0" borderId="26" xfId="7" applyFont="1" applyBorder="1" applyAlignment="1">
      <alignment horizontal="left" vertical="center"/>
    </xf>
    <xf numFmtId="0" fontId="54" fillId="0" borderId="26" xfId="7" applyFont="1" applyBorder="1" applyAlignment="1">
      <alignment horizontal="left" vertical="center"/>
    </xf>
    <xf numFmtId="0" fontId="71" fillId="0" borderId="26" xfId="7" applyFont="1" applyBorder="1" applyAlignment="1">
      <alignment horizontal="left" vertical="center"/>
    </xf>
    <xf numFmtId="1" fontId="22" fillId="0" borderId="28" xfId="7" applyNumberFormat="1" applyFont="1" applyBorder="1" applyAlignment="1">
      <alignment horizontal="center" vertical="center" wrapText="1"/>
    </xf>
    <xf numFmtId="168" fontId="22" fillId="0" borderId="28" xfId="7" applyNumberFormat="1" applyFont="1" applyBorder="1" applyAlignment="1">
      <alignment horizontal="center" vertical="center" wrapText="1"/>
    </xf>
    <xf numFmtId="0" fontId="58" fillId="0" borderId="28" xfId="7" applyFont="1" applyBorder="1" applyAlignment="1">
      <alignment horizontal="left" vertical="center"/>
    </xf>
    <xf numFmtId="0" fontId="24" fillId="0" borderId="28" xfId="7" applyFont="1" applyBorder="1" applyAlignment="1">
      <alignment horizontal="center" vertical="center" wrapText="1"/>
    </xf>
    <xf numFmtId="0" fontId="53" fillId="0" borderId="60" xfId="7" applyFont="1" applyBorder="1" applyAlignment="1">
      <alignment horizontal="center" vertical="center" wrapText="1"/>
    </xf>
    <xf numFmtId="0" fontId="36" fillId="0" borderId="28" xfId="7" applyFont="1" applyBorder="1" applyAlignment="1">
      <alignment horizontal="center" vertical="center" wrapText="1"/>
    </xf>
    <xf numFmtId="165" fontId="22" fillId="0" borderId="4" xfId="7" applyNumberFormat="1" applyFont="1" applyBorder="1" applyAlignment="1">
      <alignment horizontal="center" vertical="center" wrapText="1"/>
    </xf>
    <xf numFmtId="0" fontId="22" fillId="2" borderId="4" xfId="7" applyFont="1" applyFill="1" applyBorder="1" applyAlignment="1">
      <alignment horizontal="center" vertical="center" wrapText="1"/>
    </xf>
    <xf numFmtId="1" fontId="22" fillId="0" borderId="4" xfId="7" applyNumberFormat="1" applyFont="1" applyBorder="1" applyAlignment="1">
      <alignment horizontal="center" vertical="center" wrapText="1"/>
    </xf>
    <xf numFmtId="168" fontId="22" fillId="0" borderId="4" xfId="7" applyNumberFormat="1" applyFont="1" applyBorder="1" applyAlignment="1">
      <alignment horizontal="center" vertical="center" wrapText="1"/>
    </xf>
    <xf numFmtId="0" fontId="22" fillId="0" borderId="4" xfId="7" applyFont="1" applyBorder="1" applyAlignment="1">
      <alignment horizontal="center" vertical="center" wrapText="1"/>
    </xf>
    <xf numFmtId="0" fontId="58" fillId="0" borderId="4" xfId="7" applyFont="1" applyBorder="1" applyAlignment="1">
      <alignment horizontal="left" vertical="center"/>
    </xf>
    <xf numFmtId="0" fontId="24" fillId="0" borderId="4" xfId="7" applyFont="1" applyBorder="1" applyAlignment="1">
      <alignment horizontal="center" vertical="center" wrapText="1"/>
    </xf>
    <xf numFmtId="0" fontId="33" fillId="0" borderId="4" xfId="7" applyFont="1" applyBorder="1" applyAlignment="1">
      <alignment horizontal="center" vertical="center" wrapText="1"/>
    </xf>
    <xf numFmtId="0" fontId="53" fillId="0" borderId="4" xfId="7" applyFont="1" applyBorder="1" applyAlignment="1">
      <alignment horizontal="center" vertical="center" wrapText="1"/>
    </xf>
    <xf numFmtId="0" fontId="36" fillId="0" borderId="4" xfId="7" applyFont="1" applyBorder="1" applyAlignment="1">
      <alignment horizontal="center" vertical="center" wrapText="1"/>
    </xf>
    <xf numFmtId="0" fontId="58" fillId="0" borderId="29" xfId="7" applyFont="1" applyBorder="1" applyAlignment="1">
      <alignment horizontal="left" vertical="center"/>
    </xf>
    <xf numFmtId="0" fontId="53" fillId="0" borderId="28" xfId="7" applyFont="1" applyBorder="1" applyAlignment="1">
      <alignment horizontal="left" vertical="center"/>
    </xf>
    <xf numFmtId="0" fontId="58" fillId="0" borderId="27" xfId="7" applyFont="1" applyBorder="1" applyAlignment="1">
      <alignment horizontal="left" vertical="center"/>
    </xf>
    <xf numFmtId="0" fontId="58" fillId="14" borderId="25" xfId="7" applyFont="1" applyFill="1" applyBorder="1" applyAlignment="1">
      <alignment horizontal="left" vertical="center"/>
    </xf>
    <xf numFmtId="0" fontId="38" fillId="14" borderId="26" xfId="7" applyFont="1" applyFill="1" applyBorder="1" applyAlignment="1">
      <alignment horizontal="center" vertical="center" wrapText="1"/>
    </xf>
    <xf numFmtId="0" fontId="72" fillId="14" borderId="26" xfId="7" applyFont="1" applyFill="1" applyBorder="1" applyAlignment="1">
      <alignment horizontal="center" vertical="center" wrapText="1"/>
    </xf>
    <xf numFmtId="0" fontId="85" fillId="14" borderId="26" xfId="7" applyFont="1" applyFill="1" applyBorder="1" applyAlignment="1">
      <alignment horizontal="center" vertical="center" wrapText="1"/>
    </xf>
    <xf numFmtId="0" fontId="67" fillId="14" borderId="0" xfId="7" applyFont="1" applyFill="1" applyAlignment="1">
      <alignment horizontal="center" vertical="top" wrapText="1"/>
    </xf>
    <xf numFmtId="0" fontId="41" fillId="14" borderId="26" xfId="7" applyFont="1" applyFill="1" applyBorder="1" applyAlignment="1">
      <alignment horizontal="center" wrapText="1"/>
    </xf>
    <xf numFmtId="165" fontId="22" fillId="14" borderId="28" xfId="7" applyNumberFormat="1" applyFont="1" applyFill="1" applyBorder="1" applyAlignment="1">
      <alignment horizontal="center" vertical="center" wrapText="1"/>
    </xf>
    <xf numFmtId="0" fontId="22" fillId="14" borderId="28" xfId="7" applyFont="1" applyFill="1" applyBorder="1" applyAlignment="1">
      <alignment horizontal="center" vertical="center" wrapText="1"/>
    </xf>
    <xf numFmtId="0" fontId="25" fillId="14" borderId="28" xfId="7" applyFont="1" applyFill="1" applyBorder="1" applyAlignment="1">
      <alignment horizontal="center" wrapText="1"/>
    </xf>
    <xf numFmtId="0" fontId="45" fillId="14" borderId="0" xfId="7" applyFont="1" applyFill="1" applyAlignment="1">
      <alignment vertical="top" wrapText="1"/>
    </xf>
    <xf numFmtId="0" fontId="25" fillId="0" borderId="28" xfId="7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wrapText="1"/>
    </xf>
    <xf numFmtId="0" fontId="101" fillId="0" borderId="15" xfId="0" applyNumberFormat="1" applyFont="1" applyFill="1" applyBorder="1" applyAlignment="1">
      <alignment horizontal="center" vertical="center" wrapText="1"/>
    </xf>
    <xf numFmtId="1" fontId="101" fillId="0" borderId="15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4" fontId="7" fillId="3" borderId="0" xfId="0" applyNumberFormat="1" applyFont="1" applyFill="1" applyAlignment="1">
      <alignment horizontal="center" wrapText="1"/>
    </xf>
    <xf numFmtId="4" fontId="7" fillId="16" borderId="0" xfId="0" applyNumberFormat="1" applyFont="1" applyFill="1" applyAlignment="1">
      <alignment wrapText="1"/>
    </xf>
    <xf numFmtId="0" fontId="51" fillId="0" borderId="0" xfId="16" applyFont="1" applyAlignment="1">
      <alignment horizontal="left" wrapText="1"/>
    </xf>
    <xf numFmtId="0" fontId="51" fillId="0" borderId="0" xfId="16" applyFont="1" applyAlignment="1">
      <alignment horizontal="left" vertical="center"/>
    </xf>
    <xf numFmtId="0" fontId="22" fillId="0" borderId="28" xfId="16" applyFont="1" applyBorder="1" applyAlignment="1">
      <alignment horizontal="center" vertical="center" wrapText="1"/>
    </xf>
    <xf numFmtId="0" fontId="25" fillId="0" borderId="26" xfId="16" applyFont="1" applyBorder="1" applyAlignment="1">
      <alignment horizontal="left" vertical="center" wrapText="1"/>
    </xf>
    <xf numFmtId="0" fontId="25" fillId="2" borderId="26" xfId="16" applyFont="1" applyFill="1" applyBorder="1" applyAlignment="1">
      <alignment horizontal="left" vertical="center" wrapText="1"/>
    </xf>
    <xf numFmtId="0" fontId="33" fillId="2" borderId="32" xfId="16" applyFont="1" applyFill="1" applyBorder="1" applyAlignment="1">
      <alignment horizontal="center" vertical="center" wrapText="1"/>
    </xf>
    <xf numFmtId="0" fontId="22" fillId="2" borderId="26" xfId="16" applyFont="1" applyFill="1" applyBorder="1" applyAlignment="1">
      <alignment horizontal="center" vertical="center" wrapText="1"/>
    </xf>
    <xf numFmtId="0" fontId="22" fillId="0" borderId="26" xfId="16" applyFont="1" applyBorder="1" applyAlignment="1">
      <alignment horizontal="center" vertical="center" wrapText="1"/>
    </xf>
    <xf numFmtId="0" fontId="33" fillId="0" borderId="32" xfId="16" applyFont="1" applyBorder="1" applyAlignment="1">
      <alignment horizontal="center" vertical="center" wrapText="1"/>
    </xf>
    <xf numFmtId="0" fontId="25" fillId="0" borderId="37" xfId="16" applyFont="1" applyBorder="1" applyAlignment="1">
      <alignment horizontal="left" vertical="center" wrapText="1"/>
    </xf>
    <xf numFmtId="0" fontId="22" fillId="9" borderId="28" xfId="16" applyFont="1" applyFill="1" applyBorder="1" applyAlignment="1">
      <alignment horizontal="center" vertical="center" wrapText="1"/>
    </xf>
    <xf numFmtId="0" fontId="22" fillId="2" borderId="28" xfId="16" applyFont="1" applyFill="1" applyBorder="1" applyAlignment="1">
      <alignment horizontal="center" vertical="center" wrapText="1"/>
    </xf>
    <xf numFmtId="1" fontId="22" fillId="0" borderId="26" xfId="16" applyNumberFormat="1" applyFont="1" applyBorder="1" applyAlignment="1">
      <alignment horizontal="center" vertical="center" wrapText="1"/>
    </xf>
    <xf numFmtId="168" fontId="22" fillId="0" borderId="26" xfId="16" applyNumberFormat="1" applyFont="1" applyBorder="1" applyAlignment="1">
      <alignment horizontal="center" vertical="center" wrapText="1"/>
    </xf>
    <xf numFmtId="0" fontId="58" fillId="0" borderId="26" xfId="16" applyFont="1" applyBorder="1" applyAlignment="1">
      <alignment horizontal="left" vertical="center"/>
    </xf>
    <xf numFmtId="0" fontId="25" fillId="0" borderId="26" xfId="16" applyFont="1" applyBorder="1" applyAlignment="1">
      <alignment horizontal="center" vertical="center" wrapText="1"/>
    </xf>
    <xf numFmtId="0" fontId="22" fillId="0" borderId="32" xfId="16" applyFont="1" applyBorder="1" applyAlignment="1">
      <alignment horizontal="center" vertical="center" wrapText="1"/>
    </xf>
    <xf numFmtId="0" fontId="25" fillId="0" borderId="37" xfId="16" applyFont="1" applyBorder="1" applyAlignment="1">
      <alignment horizontal="center" vertical="center" wrapText="1"/>
    </xf>
    <xf numFmtId="0" fontId="36" fillId="0" borderId="26" xfId="16" applyFont="1" applyBorder="1" applyAlignment="1">
      <alignment horizontal="center" vertical="center" wrapText="1"/>
    </xf>
    <xf numFmtId="1" fontId="22" fillId="2" borderId="26" xfId="16" applyNumberFormat="1" applyFont="1" applyFill="1" applyBorder="1" applyAlignment="1">
      <alignment horizontal="center" vertical="center" wrapText="1"/>
    </xf>
    <xf numFmtId="168" fontId="22" fillId="2" borderId="26" xfId="16" applyNumberFormat="1" applyFont="1" applyFill="1" applyBorder="1" applyAlignment="1">
      <alignment horizontal="center" vertical="center" wrapText="1"/>
    </xf>
    <xf numFmtId="0" fontId="58" fillId="2" borderId="26" xfId="16" applyFont="1" applyFill="1" applyBorder="1" applyAlignment="1">
      <alignment horizontal="left" vertical="center"/>
    </xf>
    <xf numFmtId="0" fontId="25" fillId="2" borderId="26" xfId="16" applyFont="1" applyFill="1" applyBorder="1" applyAlignment="1">
      <alignment horizontal="center" vertical="center" wrapText="1"/>
    </xf>
    <xf numFmtId="0" fontId="25" fillId="2" borderId="37" xfId="16" applyFont="1" applyFill="1" applyBorder="1" applyAlignment="1">
      <alignment horizontal="center" vertical="center" wrapText="1"/>
    </xf>
    <xf numFmtId="0" fontId="36" fillId="2" borderId="26" xfId="16" applyFont="1" applyFill="1" applyBorder="1" applyAlignment="1">
      <alignment horizontal="center" vertical="center" wrapText="1"/>
    </xf>
    <xf numFmtId="0" fontId="34" fillId="0" borderId="26" xfId="16" applyFont="1" applyBorder="1" applyAlignment="1">
      <alignment horizontal="left" vertical="center" wrapText="1"/>
    </xf>
    <xf numFmtId="0" fontId="26" fillId="0" borderId="26" xfId="16" applyFont="1" applyBorder="1" applyAlignment="1">
      <alignment horizontal="left" vertical="center" wrapText="1"/>
    </xf>
    <xf numFmtId="0" fontId="89" fillId="0" borderId="32" xfId="16" applyFont="1" applyBorder="1" applyAlignment="1">
      <alignment horizontal="center" vertical="center" wrapText="1"/>
    </xf>
    <xf numFmtId="0" fontId="24" fillId="0" borderId="26" xfId="16" applyFont="1" applyBorder="1" applyAlignment="1">
      <alignment horizontal="center" vertical="center" wrapText="1"/>
    </xf>
    <xf numFmtId="0" fontId="89" fillId="2" borderId="32" xfId="16" applyFont="1" applyFill="1" applyBorder="1" applyAlignment="1">
      <alignment horizontal="center" vertical="center" wrapText="1"/>
    </xf>
    <xf numFmtId="0" fontId="37" fillId="0" borderId="37" xfId="16" applyFont="1" applyBorder="1" applyAlignment="1">
      <alignment horizontal="center" vertical="center" wrapText="1"/>
    </xf>
    <xf numFmtId="168" fontId="22" fillId="0" borderId="26" xfId="16" applyNumberFormat="1" applyFont="1" applyBorder="1" applyAlignment="1">
      <alignment horizontal="center" vertical="center"/>
    </xf>
    <xf numFmtId="0" fontId="72" fillId="0" borderId="37" xfId="16" applyFont="1" applyBorder="1" applyAlignment="1">
      <alignment horizontal="center" vertical="center" wrapText="1"/>
    </xf>
    <xf numFmtId="0" fontId="73" fillId="0" borderId="37" xfId="16" applyFont="1" applyBorder="1" applyAlignment="1">
      <alignment horizontal="center" vertical="center" wrapText="1"/>
    </xf>
    <xf numFmtId="168" fontId="22" fillId="2" borderId="26" xfId="16" applyNumberFormat="1" applyFont="1" applyFill="1" applyBorder="1" applyAlignment="1">
      <alignment horizontal="center" vertical="center"/>
    </xf>
    <xf numFmtId="0" fontId="73" fillId="2" borderId="37" xfId="16" applyFont="1" applyFill="1" applyBorder="1" applyAlignment="1">
      <alignment horizontal="center" vertical="center" wrapText="1"/>
    </xf>
    <xf numFmtId="0" fontId="22" fillId="0" borderId="4" xfId="16" applyFont="1" applyBorder="1" applyAlignment="1">
      <alignment horizontal="center" vertical="center" wrapText="1"/>
    </xf>
    <xf numFmtId="0" fontId="25" fillId="0" borderId="4" xfId="16" applyFont="1" applyBorder="1" applyAlignment="1">
      <alignment horizontal="center" vertical="center" wrapText="1"/>
    </xf>
    <xf numFmtId="0" fontId="22" fillId="0" borderId="30" xfId="16" applyFont="1" applyBorder="1" applyAlignment="1">
      <alignment horizontal="center" vertical="center" wrapText="1"/>
    </xf>
    <xf numFmtId="0" fontId="23" fillId="0" borderId="26" xfId="16" applyFont="1" applyBorder="1" applyAlignment="1">
      <alignment horizontal="center" vertical="center" wrapText="1"/>
    </xf>
    <xf numFmtId="0" fontId="69" fillId="0" borderId="26" xfId="16" applyFont="1" applyBorder="1" applyAlignment="1">
      <alignment horizontal="center" vertical="center" wrapText="1"/>
    </xf>
    <xf numFmtId="0" fontId="77" fillId="0" borderId="37" xfId="16" applyFont="1" applyBorder="1" applyAlignment="1">
      <alignment horizontal="center" vertical="center" wrapText="1"/>
    </xf>
    <xf numFmtId="0" fontId="25" fillId="0" borderId="28" xfId="16" applyFont="1" applyBorder="1" applyAlignment="1">
      <alignment horizontal="left" vertical="center" wrapText="1"/>
    </xf>
    <xf numFmtId="1" fontId="22" fillId="0" borderId="28" xfId="16" applyNumberFormat="1" applyFont="1" applyBorder="1" applyAlignment="1">
      <alignment horizontal="center" vertical="center" wrapText="1"/>
    </xf>
    <xf numFmtId="168" fontId="22" fillId="0" borderId="28" xfId="16" applyNumberFormat="1" applyFont="1" applyBorder="1" applyAlignment="1">
      <alignment horizontal="center" vertical="center" wrapText="1"/>
    </xf>
    <xf numFmtId="0" fontId="25" fillId="0" borderId="28" xfId="16" applyFont="1" applyBorder="1" applyAlignment="1">
      <alignment horizontal="center" vertical="center" wrapText="1"/>
    </xf>
    <xf numFmtId="0" fontId="33" fillId="0" borderId="34" xfId="16" applyFont="1" applyBorder="1" applyAlignment="1">
      <alignment horizontal="center" vertical="center" wrapText="1"/>
    </xf>
    <xf numFmtId="0" fontId="73" fillId="0" borderId="60" xfId="16" applyFont="1" applyBorder="1" applyAlignment="1">
      <alignment horizontal="center" vertical="center" wrapText="1"/>
    </xf>
    <xf numFmtId="0" fontId="36" fillId="0" borderId="28" xfId="16" applyFont="1" applyBorder="1" applyAlignment="1">
      <alignment horizontal="center" vertical="center" wrapText="1"/>
    </xf>
    <xf numFmtId="1" fontId="22" fillId="0" borderId="29" xfId="16" applyNumberFormat="1" applyFont="1" applyBorder="1" applyAlignment="1">
      <alignment horizontal="center" vertical="center" wrapText="1"/>
    </xf>
    <xf numFmtId="168" fontId="22" fillId="0" borderId="29" xfId="16" applyNumberFormat="1" applyFont="1" applyBorder="1" applyAlignment="1">
      <alignment horizontal="center" vertical="center" wrapText="1"/>
    </xf>
    <xf numFmtId="0" fontId="22" fillId="0" borderId="29" xfId="16" applyFont="1" applyBorder="1" applyAlignment="1">
      <alignment horizontal="center" vertical="center" wrapText="1"/>
    </xf>
    <xf numFmtId="0" fontId="25" fillId="0" borderId="29" xfId="16" applyFont="1" applyBorder="1" applyAlignment="1">
      <alignment horizontal="center" vertical="center" wrapText="1"/>
    </xf>
    <xf numFmtId="0" fontId="33" fillId="0" borderId="35" xfId="16" applyFont="1" applyBorder="1" applyAlignment="1">
      <alignment horizontal="center" vertical="center" wrapText="1"/>
    </xf>
    <xf numFmtId="0" fontId="36" fillId="0" borderId="29" xfId="16" applyFont="1" applyBorder="1" applyAlignment="1">
      <alignment horizontal="center" vertical="center" wrapText="1"/>
    </xf>
    <xf numFmtId="0" fontId="73" fillId="0" borderId="61" xfId="16" applyFont="1" applyBorder="1" applyAlignment="1">
      <alignment horizontal="center" vertical="center" wrapText="1"/>
    </xf>
    <xf numFmtId="0" fontId="78" fillId="0" borderId="60" xfId="16" applyFont="1" applyBorder="1" applyAlignment="1">
      <alignment horizontal="center" vertical="center" wrapText="1"/>
    </xf>
    <xf numFmtId="0" fontId="25" fillId="2" borderId="28" xfId="16" applyFont="1" applyFill="1" applyBorder="1" applyAlignment="1">
      <alignment horizontal="left" vertical="center" wrapText="1"/>
    </xf>
    <xf numFmtId="0" fontId="37" fillId="2" borderId="28" xfId="16" applyFont="1" applyFill="1" applyBorder="1" applyAlignment="1">
      <alignment horizontal="center" vertical="center" wrapText="1"/>
    </xf>
    <xf numFmtId="0" fontId="79" fillId="0" borderId="60" xfId="16" applyFont="1" applyBorder="1" applyAlignment="1">
      <alignment horizontal="center" vertical="center" wrapText="1"/>
    </xf>
    <xf numFmtId="0" fontId="25" fillId="2" borderId="28" xfId="16" applyFont="1" applyFill="1" applyBorder="1" applyAlignment="1">
      <alignment horizontal="center" vertical="center" wrapText="1"/>
    </xf>
    <xf numFmtId="0" fontId="37" fillId="0" borderId="28" xfId="16" applyFont="1" applyBorder="1" applyAlignment="1">
      <alignment horizontal="center" vertical="center" wrapText="1"/>
    </xf>
    <xf numFmtId="1" fontId="22" fillId="2" borderId="28" xfId="16" applyNumberFormat="1" applyFont="1" applyFill="1" applyBorder="1" applyAlignment="1">
      <alignment horizontal="center" vertical="center" wrapText="1"/>
    </xf>
    <xf numFmtId="168" fontId="22" fillId="2" borderId="28" xfId="16" applyNumberFormat="1" applyFont="1" applyFill="1" applyBorder="1" applyAlignment="1">
      <alignment horizontal="center" vertical="center" wrapText="1"/>
    </xf>
    <xf numFmtId="0" fontId="33" fillId="2" borderId="34" xfId="16" applyFont="1" applyFill="1" applyBorder="1" applyAlignment="1">
      <alignment horizontal="center" vertical="center" wrapText="1"/>
    </xf>
    <xf numFmtId="0" fontId="73" fillId="2" borderId="60" xfId="16" applyFont="1" applyFill="1" applyBorder="1" applyAlignment="1">
      <alignment horizontal="center" vertical="center" wrapText="1"/>
    </xf>
    <xf numFmtId="0" fontId="36" fillId="2" borderId="28" xfId="16" applyFont="1" applyFill="1" applyBorder="1" applyAlignment="1">
      <alignment horizontal="center" vertical="center" wrapText="1"/>
    </xf>
    <xf numFmtId="0" fontId="53" fillId="2" borderId="60" xfId="16" applyFont="1" applyFill="1" applyBorder="1" applyAlignment="1">
      <alignment horizontal="center" vertical="center" wrapText="1"/>
    </xf>
    <xf numFmtId="0" fontId="80" fillId="0" borderId="60" xfId="16" applyFont="1" applyBorder="1" applyAlignment="1">
      <alignment horizontal="center" vertical="center" wrapText="1"/>
    </xf>
    <xf numFmtId="0" fontId="38" fillId="0" borderId="28" xfId="16" applyFont="1" applyBorder="1" applyAlignment="1">
      <alignment horizontal="center" vertical="center" wrapText="1"/>
    </xf>
    <xf numFmtId="0" fontId="25" fillId="0" borderId="36" xfId="16" applyFont="1" applyBorder="1" applyAlignment="1">
      <alignment horizontal="left" vertical="center" wrapText="1"/>
    </xf>
    <xf numFmtId="1" fontId="25" fillId="0" borderId="28" xfId="16" applyNumberFormat="1" applyFont="1" applyBorder="1" applyAlignment="1">
      <alignment horizontal="center" vertical="center" wrapText="1"/>
    </xf>
    <xf numFmtId="168" fontId="25" fillId="0" borderId="28" xfId="16" applyNumberFormat="1" applyFont="1" applyBorder="1" applyAlignment="1">
      <alignment horizontal="center" vertical="center" wrapText="1"/>
    </xf>
    <xf numFmtId="0" fontId="92" fillId="0" borderId="34" xfId="16" applyFont="1" applyBorder="1" applyAlignment="1">
      <alignment horizontal="center" vertical="center" wrapText="1"/>
    </xf>
    <xf numFmtId="0" fontId="81" fillId="0" borderId="28" xfId="16" applyFont="1" applyBorder="1" applyAlignment="1">
      <alignment horizontal="center" vertical="center" wrapText="1"/>
    </xf>
    <xf numFmtId="0" fontId="36" fillId="7" borderId="28" xfId="16" applyFont="1" applyFill="1" applyBorder="1" applyAlignment="1">
      <alignment horizontal="center" vertical="center" wrapText="1"/>
    </xf>
    <xf numFmtId="0" fontId="84" fillId="0" borderId="60" xfId="16" applyFont="1" applyBorder="1" applyAlignment="1">
      <alignment horizontal="center" vertical="center" wrapText="1"/>
    </xf>
    <xf numFmtId="0" fontId="25" fillId="0" borderId="27" xfId="16" applyFont="1" applyBorder="1" applyAlignment="1">
      <alignment horizontal="left" vertical="center" wrapText="1"/>
    </xf>
    <xf numFmtId="0" fontId="25" fillId="0" borderId="27" xfId="16" applyFont="1" applyBorder="1" applyAlignment="1">
      <alignment horizontal="center" vertical="center" wrapText="1"/>
    </xf>
    <xf numFmtId="1" fontId="22" fillId="0" borderId="27" xfId="16" applyNumberFormat="1" applyFont="1" applyBorder="1" applyAlignment="1">
      <alignment horizontal="center" vertical="center" wrapText="1"/>
    </xf>
    <xf numFmtId="168" fontId="22" fillId="0" borderId="27" xfId="16" applyNumberFormat="1" applyFont="1" applyBorder="1" applyAlignment="1">
      <alignment horizontal="center" vertical="center" wrapText="1"/>
    </xf>
    <xf numFmtId="0" fontId="22" fillId="0" borderId="27" xfId="16" applyFont="1" applyBorder="1" applyAlignment="1">
      <alignment horizontal="center" vertical="center" wrapText="1"/>
    </xf>
    <xf numFmtId="0" fontId="33" fillId="0" borderId="33" xfId="16" applyFont="1" applyBorder="1" applyAlignment="1">
      <alignment horizontal="center" vertical="center" wrapText="1"/>
    </xf>
    <xf numFmtId="0" fontId="84" fillId="0" borderId="59" xfId="16" applyFont="1" applyBorder="1" applyAlignment="1">
      <alignment horizontal="center" vertical="center" wrapText="1"/>
    </xf>
    <xf numFmtId="0" fontId="36" fillId="0" borderId="27" xfId="16" applyFont="1" applyBorder="1" applyAlignment="1">
      <alignment horizontal="center" vertical="center" wrapText="1"/>
    </xf>
    <xf numFmtId="0" fontId="22" fillId="14" borderId="26" xfId="16" applyFont="1" applyFill="1" applyBorder="1" applyAlignment="1">
      <alignment horizontal="center" vertical="center" wrapText="1"/>
    </xf>
    <xf numFmtId="0" fontId="24" fillId="14" borderId="26" xfId="7" applyFont="1" applyFill="1" applyBorder="1" applyAlignment="1">
      <alignment horizontal="left" vertical="center" wrapText="1"/>
    </xf>
    <xf numFmtId="0" fontId="25" fillId="14" borderId="26" xfId="16" applyFont="1" applyFill="1" applyBorder="1" applyAlignment="1">
      <alignment horizontal="left" vertical="center" wrapText="1"/>
    </xf>
    <xf numFmtId="0" fontId="25" fillId="14" borderId="26" xfId="16" applyFont="1" applyFill="1" applyBorder="1" applyAlignment="1">
      <alignment horizontal="center" vertical="center" wrapText="1"/>
    </xf>
    <xf numFmtId="0" fontId="33" fillId="0" borderId="26" xfId="16" applyFont="1" applyBorder="1" applyAlignment="1">
      <alignment horizontal="center" vertical="center" wrapText="1"/>
    </xf>
    <xf numFmtId="0" fontId="25" fillId="0" borderId="26" xfId="16" applyFont="1" applyBorder="1" applyAlignment="1">
      <alignment horizontal="center" wrapText="1"/>
    </xf>
    <xf numFmtId="0" fontId="53" fillId="0" borderId="26" xfId="16" applyFont="1" applyBorder="1" applyAlignment="1">
      <alignment horizontal="center" vertical="center" wrapText="1"/>
    </xf>
    <xf numFmtId="0" fontId="73" fillId="0" borderId="26" xfId="16" applyFont="1" applyBorder="1" applyAlignment="1">
      <alignment horizontal="center" vertical="center" wrapText="1"/>
    </xf>
    <xf numFmtId="0" fontId="25" fillId="0" borderId="25" xfId="16" applyFont="1" applyBorder="1" applyAlignment="1">
      <alignment horizontal="left" vertical="center" wrapText="1"/>
    </xf>
    <xf numFmtId="0" fontId="25" fillId="0" borderId="25" xfId="16" applyFont="1" applyBorder="1" applyAlignment="1">
      <alignment horizontal="center" vertical="center" wrapText="1"/>
    </xf>
    <xf numFmtId="0" fontId="25" fillId="0" borderId="38" xfId="16" applyFont="1" applyBorder="1" applyAlignment="1">
      <alignment horizontal="left" vertical="center" wrapText="1"/>
    </xf>
    <xf numFmtId="0" fontId="25" fillId="0" borderId="0" xfId="16" applyFont="1" applyAlignment="1">
      <alignment horizontal="center" vertical="center"/>
    </xf>
    <xf numFmtId="0" fontId="33" fillId="0" borderId="37" xfId="16" applyFont="1" applyBorder="1" applyAlignment="1">
      <alignment horizontal="center" vertical="center" wrapText="1"/>
    </xf>
    <xf numFmtId="0" fontId="25" fillId="0" borderId="37" xfId="16" applyFont="1" applyBorder="1" applyAlignment="1">
      <alignment horizontal="center" wrapText="1"/>
    </xf>
    <xf numFmtId="0" fontId="25" fillId="0" borderId="0" xfId="16" applyFont="1" applyAlignment="1">
      <alignment horizontal="center" vertical="center" wrapText="1"/>
    </xf>
    <xf numFmtId="0" fontId="48" fillId="0" borderId="26" xfId="16" applyFont="1" applyBorder="1" applyAlignment="1">
      <alignment horizontal="center" vertical="center" wrapText="1"/>
    </xf>
    <xf numFmtId="0" fontId="86" fillId="0" borderId="26" xfId="16" applyFont="1" applyBorder="1" applyAlignment="1">
      <alignment horizontal="center" vertical="center" wrapText="1"/>
    </xf>
    <xf numFmtId="0" fontId="33" fillId="2" borderId="26" xfId="16" applyFont="1" applyFill="1" applyBorder="1" applyAlignment="1">
      <alignment horizontal="center" vertical="center" wrapText="1"/>
    </xf>
    <xf numFmtId="0" fontId="87" fillId="0" borderId="26" xfId="16" applyFont="1" applyBorder="1" applyAlignment="1">
      <alignment horizontal="center" vertical="center" wrapText="1"/>
    </xf>
    <xf numFmtId="0" fontId="88" fillId="0" borderId="26" xfId="16" applyFont="1" applyBorder="1" applyAlignment="1">
      <alignment horizontal="center" vertical="center" wrapText="1"/>
    </xf>
    <xf numFmtId="0" fontId="49" fillId="0" borderId="26" xfId="16" applyFont="1" applyBorder="1" applyAlignment="1">
      <alignment horizontal="center" vertical="center" wrapText="1"/>
    </xf>
    <xf numFmtId="0" fontId="34" fillId="0" borderId="26" xfId="16" applyFont="1" applyBorder="1" applyAlignment="1">
      <alignment horizontal="center" vertical="center" wrapText="1"/>
    </xf>
    <xf numFmtId="0" fontId="24" fillId="0" borderId="28" xfId="16" applyFont="1" applyBorder="1" applyAlignment="1">
      <alignment horizontal="center" vertical="center" wrapText="1"/>
    </xf>
    <xf numFmtId="0" fontId="48" fillId="0" borderId="28" xfId="16" applyFont="1" applyBorder="1" applyAlignment="1">
      <alignment horizontal="center" vertical="center" wrapText="1"/>
    </xf>
    <xf numFmtId="0" fontId="58" fillId="0" borderId="28" xfId="16" applyFont="1" applyBorder="1" applyAlignment="1">
      <alignment horizontal="left" vertical="center"/>
    </xf>
    <xf numFmtId="0" fontId="33" fillId="0" borderId="28" xfId="16" applyFont="1" applyBorder="1" applyAlignment="1">
      <alignment horizontal="center" vertical="center" wrapText="1"/>
    </xf>
    <xf numFmtId="0" fontId="73" fillId="0" borderId="28" xfId="16" applyFont="1" applyBorder="1" applyAlignment="1">
      <alignment horizontal="center" vertical="center" wrapText="1"/>
    </xf>
    <xf numFmtId="0" fontId="26" fillId="0" borderId="28" xfId="16" applyFont="1" applyBorder="1" applyAlignment="1">
      <alignment horizontal="left" vertical="center" wrapText="1"/>
    </xf>
    <xf numFmtId="0" fontId="23" fillId="0" borderId="28" xfId="16" applyFont="1" applyBorder="1" applyAlignment="1">
      <alignment horizontal="center" vertical="center" wrapText="1"/>
    </xf>
    <xf numFmtId="0" fontId="68" fillId="0" borderId="28" xfId="16" applyFont="1" applyBorder="1" applyAlignment="1">
      <alignment horizontal="center" vertical="center" wrapText="1"/>
    </xf>
    <xf numFmtId="0" fontId="24" fillId="2" borderId="28" xfId="16" applyFont="1" applyFill="1" applyBorder="1" applyAlignment="1">
      <alignment horizontal="center" vertical="center" wrapText="1"/>
    </xf>
    <xf numFmtId="0" fontId="48" fillId="2" borderId="28" xfId="16" applyFont="1" applyFill="1" applyBorder="1" applyAlignment="1">
      <alignment horizontal="center" vertical="center" wrapText="1"/>
    </xf>
    <xf numFmtId="0" fontId="58" fillId="2" borderId="28" xfId="16" applyFont="1" applyFill="1" applyBorder="1" applyAlignment="1">
      <alignment horizontal="left" vertical="center"/>
    </xf>
    <xf numFmtId="0" fontId="68" fillId="2" borderId="28" xfId="16" applyFont="1" applyFill="1" applyBorder="1" applyAlignment="1">
      <alignment horizontal="center" vertical="center" wrapText="1"/>
    </xf>
    <xf numFmtId="0" fontId="53" fillId="0" borderId="28" xfId="16" applyFont="1" applyBorder="1" applyAlignment="1">
      <alignment horizontal="center" vertical="center" wrapText="1"/>
    </xf>
    <xf numFmtId="0" fontId="25" fillId="14" borderId="28" xfId="16" applyFont="1" applyFill="1" applyBorder="1" applyAlignment="1">
      <alignment horizontal="left" vertical="center" wrapText="1"/>
    </xf>
    <xf numFmtId="0" fontId="24" fillId="14" borderId="28" xfId="16" applyFont="1" applyFill="1" applyBorder="1" applyAlignment="1">
      <alignment horizontal="center" vertical="center" wrapText="1"/>
    </xf>
    <xf numFmtId="168" fontId="22" fillId="14" borderId="28" xfId="16" applyNumberFormat="1" applyFont="1" applyFill="1" applyBorder="1" applyAlignment="1">
      <alignment horizontal="center" vertical="center" wrapText="1"/>
    </xf>
    <xf numFmtId="0" fontId="49" fillId="14" borderId="28" xfId="16" applyFont="1" applyFill="1" applyBorder="1" applyAlignment="1">
      <alignment horizontal="center" vertical="center" wrapText="1"/>
    </xf>
    <xf numFmtId="0" fontId="25" fillId="14" borderId="28" xfId="16" applyFont="1" applyFill="1" applyBorder="1" applyAlignment="1">
      <alignment horizontal="center" vertical="center" wrapText="1"/>
    </xf>
    <xf numFmtId="0" fontId="53" fillId="14" borderId="28" xfId="16" applyFont="1" applyFill="1" applyBorder="1" applyAlignment="1">
      <alignment horizontal="center" vertical="center" wrapText="1"/>
    </xf>
    <xf numFmtId="0" fontId="36" fillId="14" borderId="28" xfId="16" applyFont="1" applyFill="1" applyBorder="1" applyAlignment="1">
      <alignment horizontal="center" vertical="center" wrapText="1"/>
    </xf>
    <xf numFmtId="0" fontId="49" fillId="2" borderId="28" xfId="16" applyFont="1" applyFill="1" applyBorder="1" applyAlignment="1">
      <alignment horizontal="center" vertical="center" wrapText="1"/>
    </xf>
    <xf numFmtId="0" fontId="53" fillId="2" borderId="28" xfId="16" applyFont="1" applyFill="1" applyBorder="1" applyAlignment="1">
      <alignment horizontal="center" vertical="center" wrapText="1"/>
    </xf>
    <xf numFmtId="0" fontId="25" fillId="0" borderId="30" xfId="16" applyFont="1" applyBorder="1" applyAlignment="1">
      <alignment horizontal="left" vertical="center" wrapText="1"/>
    </xf>
    <xf numFmtId="0" fontId="24" fillId="0" borderId="30" xfId="16" applyFont="1" applyBorder="1" applyAlignment="1">
      <alignment horizontal="center" vertical="center" wrapText="1"/>
    </xf>
    <xf numFmtId="168" fontId="22" fillId="0" borderId="30" xfId="16" applyNumberFormat="1" applyFont="1" applyBorder="1" applyAlignment="1">
      <alignment horizontal="center" vertical="center" wrapText="1"/>
    </xf>
    <xf numFmtId="0" fontId="48" fillId="0" borderId="30" xfId="16" applyFont="1" applyBorder="1" applyAlignment="1">
      <alignment horizontal="center" vertical="center" wrapText="1"/>
    </xf>
    <xf numFmtId="0" fontId="58" fillId="0" borderId="30" xfId="16" applyFont="1" applyBorder="1" applyAlignment="1">
      <alignment horizontal="left" vertical="center"/>
    </xf>
    <xf numFmtId="0" fontId="25" fillId="0" borderId="30" xfId="16" applyFont="1" applyBorder="1" applyAlignment="1">
      <alignment horizontal="center" vertical="center" wrapText="1"/>
    </xf>
    <xf numFmtId="0" fontId="53" fillId="0" borderId="30" xfId="16" applyFont="1" applyBorder="1" applyAlignment="1">
      <alignment horizontal="center" vertical="center" wrapText="1"/>
    </xf>
    <xf numFmtId="0" fontId="36" fillId="0" borderId="30" xfId="16" applyFont="1" applyBorder="1" applyAlignment="1">
      <alignment horizontal="center" vertical="center" wrapText="1"/>
    </xf>
    <xf numFmtId="0" fontId="86" fillId="0" borderId="28" xfId="16" applyFont="1" applyBorder="1" applyAlignment="1">
      <alignment horizontal="center" vertical="center" wrapText="1"/>
    </xf>
    <xf numFmtId="0" fontId="92" fillId="2" borderId="28" xfId="16" applyFont="1" applyFill="1" applyBorder="1" applyAlignment="1">
      <alignment horizontal="left" vertical="center" wrapText="1"/>
    </xf>
    <xf numFmtId="0" fontId="89" fillId="0" borderId="28" xfId="16" applyFont="1" applyBorder="1" applyAlignment="1">
      <alignment horizontal="center" vertical="center" wrapText="1"/>
    </xf>
    <xf numFmtId="168" fontId="33" fillId="0" borderId="28" xfId="16" applyNumberFormat="1" applyFont="1" applyBorder="1" applyAlignment="1">
      <alignment horizontal="center" vertical="center" wrapText="1"/>
    </xf>
    <xf numFmtId="0" fontId="90" fillId="0" borderId="28" xfId="16" applyFont="1" applyBorder="1" applyAlignment="1">
      <alignment horizontal="center" vertical="center" wrapText="1"/>
    </xf>
    <xf numFmtId="0" fontId="91" fillId="0" borderId="28" xfId="16" applyFont="1" applyBorder="1" applyAlignment="1">
      <alignment horizontal="left" vertical="center"/>
    </xf>
    <xf numFmtId="0" fontId="92" fillId="0" borderId="28" xfId="16" applyFont="1" applyBorder="1" applyAlignment="1">
      <alignment horizontal="center" vertical="center" wrapText="1"/>
    </xf>
    <xf numFmtId="0" fontId="93" fillId="0" borderId="28" xfId="16" applyFont="1" applyBorder="1" applyAlignment="1">
      <alignment horizontal="center" vertical="center" wrapText="1"/>
    </xf>
    <xf numFmtId="0" fontId="94" fillId="0" borderId="28" xfId="16" applyFont="1" applyBorder="1" applyAlignment="1">
      <alignment horizontal="center" vertical="center" wrapText="1"/>
    </xf>
    <xf numFmtId="0" fontId="96" fillId="2" borderId="28" xfId="16" applyFont="1" applyFill="1" applyBorder="1" applyAlignment="1">
      <alignment horizontal="center" vertical="center" wrapText="1"/>
    </xf>
    <xf numFmtId="0" fontId="49" fillId="0" borderId="28" xfId="16" applyFont="1" applyBorder="1" applyAlignment="1">
      <alignment horizontal="center" vertical="center" wrapText="1"/>
    </xf>
    <xf numFmtId="0" fontId="25" fillId="2" borderId="39" xfId="16" applyFont="1" applyFill="1" applyBorder="1" applyAlignment="1">
      <alignment horizontal="left" vertical="center" wrapText="1"/>
    </xf>
    <xf numFmtId="0" fontId="25" fillId="0" borderId="39" xfId="16" applyFont="1" applyBorder="1" applyAlignment="1">
      <alignment horizontal="center" vertical="center" wrapText="1"/>
    </xf>
    <xf numFmtId="0" fontId="24" fillId="0" borderId="39" xfId="16" applyFont="1" applyBorder="1" applyAlignment="1">
      <alignment horizontal="center" vertical="center" wrapText="1"/>
    </xf>
    <xf numFmtId="168" fontId="22" fillId="0" borderId="39" xfId="16" applyNumberFormat="1" applyFont="1" applyBorder="1" applyAlignment="1">
      <alignment horizontal="center" vertical="center" wrapText="1"/>
    </xf>
    <xf numFmtId="0" fontId="48" fillId="0" borderId="39" xfId="16" applyFont="1" applyBorder="1" applyAlignment="1">
      <alignment horizontal="center" vertical="center" wrapText="1"/>
    </xf>
    <xf numFmtId="0" fontId="58" fillId="0" borderId="39" xfId="16" applyFont="1" applyBorder="1" applyAlignment="1">
      <alignment horizontal="left" vertical="center"/>
    </xf>
    <xf numFmtId="0" fontId="68" fillId="0" borderId="39" xfId="16" applyFont="1" applyBorder="1" applyAlignment="1">
      <alignment horizontal="center" vertical="center" wrapText="1"/>
    </xf>
    <xf numFmtId="0" fontId="36" fillId="0" borderId="39" xfId="16" applyFont="1" applyBorder="1" applyAlignment="1">
      <alignment horizontal="center" vertical="center" wrapText="1"/>
    </xf>
    <xf numFmtId="0" fontId="68" fillId="0" borderId="30" xfId="16" applyFont="1" applyBorder="1" applyAlignment="1">
      <alignment horizontal="center" vertical="center" wrapText="1"/>
    </xf>
    <xf numFmtId="0" fontId="25" fillId="0" borderId="4" xfId="16" applyFont="1" applyBorder="1" applyAlignment="1">
      <alignment horizontal="left" vertical="center" wrapText="1"/>
    </xf>
    <xf numFmtId="0" fontId="24" fillId="0" borderId="4" xfId="16" applyFont="1" applyBorder="1" applyAlignment="1">
      <alignment horizontal="center" vertical="center" wrapText="1"/>
    </xf>
    <xf numFmtId="168" fontId="22" fillId="0" borderId="4" xfId="16" applyNumberFormat="1" applyFont="1" applyBorder="1" applyAlignment="1">
      <alignment horizontal="center" vertical="center" wrapText="1"/>
    </xf>
    <xf numFmtId="0" fontId="58" fillId="0" borderId="4" xfId="16" applyFont="1" applyBorder="1" applyAlignment="1">
      <alignment horizontal="left" vertical="center"/>
    </xf>
    <xf numFmtId="0" fontId="68" fillId="0" borderId="4" xfId="16" applyFont="1" applyBorder="1" applyAlignment="1">
      <alignment horizontal="center" vertical="center" wrapText="1"/>
    </xf>
    <xf numFmtId="0" fontId="36" fillId="0" borderId="4" xfId="16" applyFont="1" applyBorder="1" applyAlignment="1">
      <alignment horizontal="center" vertical="center" wrapText="1"/>
    </xf>
    <xf numFmtId="0" fontId="25" fillId="10" borderId="26" xfId="16" applyFont="1" applyFill="1" applyBorder="1" applyAlignment="1">
      <alignment horizontal="left" vertical="center" wrapText="1"/>
    </xf>
    <xf numFmtId="0" fontId="22" fillId="10" borderId="26" xfId="16" applyFont="1" applyFill="1" applyBorder="1" applyAlignment="1">
      <alignment horizontal="center" vertical="center" wrapText="1"/>
    </xf>
    <xf numFmtId="0" fontId="24" fillId="10" borderId="26" xfId="16" applyFont="1" applyFill="1" applyBorder="1" applyAlignment="1">
      <alignment horizontal="center" vertical="center" wrapText="1"/>
    </xf>
    <xf numFmtId="168" fontId="22" fillId="10" borderId="26" xfId="16" applyNumberFormat="1" applyFont="1" applyFill="1" applyBorder="1" applyAlignment="1">
      <alignment horizontal="center" vertical="center" wrapText="1"/>
    </xf>
    <xf numFmtId="0" fontId="48" fillId="10" borderId="26" xfId="16" applyFont="1" applyFill="1" applyBorder="1" applyAlignment="1">
      <alignment horizontal="center" vertical="center" wrapText="1"/>
    </xf>
    <xf numFmtId="0" fontId="58" fillId="10" borderId="26" xfId="16" applyFont="1" applyFill="1" applyBorder="1" applyAlignment="1">
      <alignment horizontal="left" vertical="center"/>
    </xf>
    <xf numFmtId="0" fontId="25" fillId="10" borderId="26" xfId="16" applyFont="1" applyFill="1" applyBorder="1" applyAlignment="1">
      <alignment horizontal="center" vertical="center" wrapText="1"/>
    </xf>
    <xf numFmtId="0" fontId="33" fillId="10" borderId="26" xfId="16" applyFont="1" applyFill="1" applyBorder="1" applyAlignment="1">
      <alignment horizontal="center" vertical="center" wrapText="1"/>
    </xf>
    <xf numFmtId="0" fontId="25" fillId="10" borderId="26" xfId="16" applyFont="1" applyFill="1" applyBorder="1" applyAlignment="1">
      <alignment horizontal="center" wrapText="1"/>
    </xf>
    <xf numFmtId="0" fontId="26" fillId="10" borderId="26" xfId="16" applyFont="1" applyFill="1" applyBorder="1" applyAlignment="1">
      <alignment horizontal="center" vertical="center" wrapText="1"/>
    </xf>
    <xf numFmtId="0" fontId="36" fillId="10" borderId="26" xfId="16" applyFont="1" applyFill="1" applyBorder="1" applyAlignment="1">
      <alignment horizontal="center" vertical="center" wrapText="1"/>
    </xf>
    <xf numFmtId="0" fontId="36" fillId="10" borderId="25" xfId="16" applyFont="1" applyFill="1" applyBorder="1" applyAlignment="1">
      <alignment horizontal="center" vertical="center" wrapText="1"/>
    </xf>
    <xf numFmtId="168" fontId="22" fillId="10" borderId="26" xfId="16" applyNumberFormat="1" applyFont="1" applyFill="1" applyBorder="1" applyAlignment="1">
      <alignment horizontal="left" vertical="center" wrapText="1"/>
    </xf>
    <xf numFmtId="0" fontId="26" fillId="0" borderId="26" xfId="16" applyFont="1" applyBorder="1" applyAlignment="1">
      <alignment horizontal="center" vertical="center" wrapText="1"/>
    </xf>
    <xf numFmtId="0" fontId="78" fillId="0" borderId="26" xfId="16" applyFont="1" applyBorder="1" applyAlignment="1">
      <alignment horizontal="center" vertical="center" wrapText="1"/>
    </xf>
    <xf numFmtId="1" fontId="5" fillId="4" borderId="18" xfId="3" applyNumberFormat="1" applyFont="1" applyFill="1" applyBorder="1" applyAlignment="1" applyProtection="1">
      <alignment horizontal="center" vertical="center" wrapText="1"/>
      <protection locked="0"/>
    </xf>
    <xf numFmtId="1" fontId="5" fillId="4" borderId="19" xfId="3" applyNumberFormat="1" applyFont="1" applyFill="1" applyBorder="1" applyAlignment="1" applyProtection="1">
      <alignment horizontal="center" vertical="center" wrapText="1"/>
      <protection locked="0"/>
    </xf>
    <xf numFmtId="1" fontId="5" fillId="4" borderId="8" xfId="3" applyNumberFormat="1" applyFont="1" applyFill="1" applyBorder="1" applyAlignment="1" applyProtection="1">
      <alignment horizontal="center" vertical="center" wrapText="1"/>
      <protection locked="0"/>
    </xf>
    <xf numFmtId="0" fontId="7" fillId="6" borderId="15" xfId="0" applyNumberFormat="1" applyFont="1" applyFill="1" applyBorder="1" applyAlignment="1">
      <alignment horizontal="center" vertical="center" wrapText="1"/>
    </xf>
    <xf numFmtId="0" fontId="101" fillId="17" borderId="15" xfId="0" applyNumberFormat="1" applyFont="1" applyFill="1" applyBorder="1" applyAlignment="1">
      <alignment horizontal="center" vertical="center" wrapText="1"/>
    </xf>
    <xf numFmtId="0" fontId="101" fillId="17" borderId="0" xfId="0" applyFont="1" applyFill="1"/>
    <xf numFmtId="0" fontId="101" fillId="6" borderId="15" xfId="0" applyNumberFormat="1" applyFont="1" applyFill="1" applyBorder="1" applyAlignment="1">
      <alignment horizontal="center" vertical="center" wrapText="1"/>
    </xf>
    <xf numFmtId="1" fontId="102" fillId="6" borderId="0" xfId="3" applyNumberFormat="1" applyFont="1" applyFill="1" applyAlignment="1" applyProtection="1">
      <alignment horizontal="center" vertical="center"/>
      <protection locked="0"/>
    </xf>
    <xf numFmtId="0" fontId="101" fillId="6" borderId="0" xfId="0" applyFont="1" applyFill="1"/>
    <xf numFmtId="4" fontId="5" fillId="3" borderId="22" xfId="3" applyNumberFormat="1" applyFont="1" applyFill="1" applyBorder="1" applyAlignment="1" applyProtection="1">
      <alignment horizontal="center" vertical="center" wrapText="1"/>
      <protection locked="0"/>
    </xf>
    <xf numFmtId="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Alignment="1">
      <alignment wrapText="1"/>
    </xf>
    <xf numFmtId="0" fontId="7" fillId="0" borderId="0" xfId="0" applyFont="1"/>
    <xf numFmtId="1" fontId="101" fillId="6" borderId="15" xfId="1" applyNumberFormat="1" applyFont="1" applyFill="1" applyBorder="1" applyAlignment="1">
      <alignment horizontal="center" vertical="center" wrapText="1"/>
    </xf>
    <xf numFmtId="4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22" xfId="3" applyNumberFormat="1" applyFont="1" applyFill="1" applyBorder="1" applyAlignment="1" applyProtection="1">
      <alignment horizontal="center" vertical="center" wrapText="1"/>
      <protection locked="0"/>
    </xf>
    <xf numFmtId="165" fontId="22" fillId="2" borderId="25" xfId="7" applyNumberFormat="1" applyFont="1" applyFill="1" applyBorder="1" applyAlignment="1">
      <alignment horizontal="center" vertical="center" wrapText="1"/>
    </xf>
    <xf numFmtId="0" fontId="22" fillId="2" borderId="25" xfId="7" applyFont="1" applyFill="1" applyBorder="1" applyAlignment="1">
      <alignment horizontal="left" vertical="center" wrapText="1"/>
    </xf>
    <xf numFmtId="0" fontId="22" fillId="2" borderId="25" xfId="7" applyFont="1" applyFill="1" applyBorder="1" applyAlignment="1">
      <alignment horizontal="center" vertical="center" wrapText="1"/>
    </xf>
    <xf numFmtId="1" fontId="22" fillId="2" borderId="25" xfId="7" applyNumberFormat="1" applyFont="1" applyFill="1" applyBorder="1" applyAlignment="1">
      <alignment horizontal="center" vertical="center" wrapText="1"/>
    </xf>
    <xf numFmtId="168" fontId="22" fillId="2" borderId="25" xfId="7" applyNumberFormat="1" applyFont="1" applyFill="1" applyBorder="1" applyAlignment="1">
      <alignment horizontal="center" vertical="center" wrapText="1"/>
    </xf>
    <xf numFmtId="0" fontId="58" fillId="2" borderId="25" xfId="7" applyFont="1" applyFill="1" applyBorder="1" applyAlignment="1">
      <alignment horizontal="left" vertical="center"/>
    </xf>
    <xf numFmtId="0" fontId="33" fillId="2" borderId="31" xfId="7" applyFont="1" applyFill="1" applyBorder="1" applyAlignment="1">
      <alignment horizontal="center" vertical="center" wrapText="1"/>
    </xf>
    <xf numFmtId="0" fontId="53" fillId="2" borderId="58" xfId="7" applyFont="1" applyFill="1" applyBorder="1" applyAlignment="1">
      <alignment horizontal="center" vertical="center" wrapText="1"/>
    </xf>
    <xf numFmtId="0" fontId="36" fillId="2" borderId="25" xfId="7" applyFont="1" applyFill="1" applyBorder="1" applyAlignment="1">
      <alignment horizontal="center" vertical="center" wrapText="1"/>
    </xf>
    <xf numFmtId="0" fontId="6" fillId="0" borderId="26" xfId="16" applyFont="1" applyBorder="1"/>
    <xf numFmtId="0" fontId="33" fillId="9" borderId="37" xfId="7" applyFont="1" applyFill="1" applyBorder="1" applyAlignment="1">
      <alignment horizontal="center" vertical="center" wrapText="1"/>
    </xf>
    <xf numFmtId="0" fontId="22" fillId="9" borderId="37" xfId="16" applyFont="1" applyFill="1" applyBorder="1" applyAlignment="1">
      <alignment horizontal="center" vertical="center" wrapText="1"/>
    </xf>
    <xf numFmtId="0" fontId="93" fillId="9" borderId="32" xfId="7" applyFont="1" applyFill="1" applyBorder="1" applyAlignment="1">
      <alignment horizontal="center" vertical="center" wrapText="1"/>
    </xf>
    <xf numFmtId="0" fontId="53" fillId="9" borderId="28" xfId="7" applyFont="1" applyFill="1" applyBorder="1" applyAlignment="1">
      <alignment horizontal="center" vertical="center" wrapText="1"/>
    </xf>
    <xf numFmtId="0" fontId="22" fillId="18" borderId="26" xfId="7" applyFont="1" applyFill="1" applyBorder="1" applyAlignment="1">
      <alignment horizontal="left" vertical="center" wrapText="1"/>
    </xf>
    <xf numFmtId="0" fontId="24" fillId="14" borderId="26" xfId="7" applyFont="1" applyFill="1" applyBorder="1" applyAlignment="1">
      <alignment horizontal="center" vertical="center" wrapText="1"/>
    </xf>
    <xf numFmtId="0" fontId="101" fillId="0" borderId="20" xfId="0" applyNumberFormat="1" applyFont="1" applyFill="1" applyBorder="1" applyAlignment="1">
      <alignment horizontal="center" vertical="center" wrapText="1"/>
    </xf>
    <xf numFmtId="164" fontId="102" fillId="0" borderId="3" xfId="0" applyNumberFormat="1" applyFont="1" applyBorder="1" applyAlignment="1">
      <alignment horizontal="right" wrapText="1"/>
    </xf>
    <xf numFmtId="164" fontId="102" fillId="4" borderId="11" xfId="0" applyNumberFormat="1" applyFont="1" applyFill="1" applyBorder="1" applyAlignment="1">
      <alignment horizontal="right" wrapText="1"/>
    </xf>
    <xf numFmtId="49" fontId="101" fillId="4" borderId="11" xfId="0" applyNumberFormat="1" applyFont="1" applyFill="1" applyBorder="1" applyAlignment="1">
      <alignment horizontal="center" wrapText="1"/>
    </xf>
    <xf numFmtId="49" fontId="101" fillId="4" borderId="65" xfId="0" applyNumberFormat="1" applyFont="1" applyFill="1" applyBorder="1" applyAlignment="1">
      <alignment horizontal="center" wrapText="1"/>
    </xf>
    <xf numFmtId="49" fontId="101" fillId="0" borderId="15" xfId="0" applyNumberFormat="1" applyFont="1" applyFill="1" applyBorder="1" applyAlignment="1">
      <alignment horizontal="center" vertical="center" wrapText="1"/>
    </xf>
    <xf numFmtId="49" fontId="101" fillId="0" borderId="2" xfId="0" applyNumberFormat="1" applyFont="1" applyFill="1" applyBorder="1" applyAlignment="1">
      <alignment horizontal="center" vertical="center" wrapText="1"/>
    </xf>
    <xf numFmtId="49" fontId="101" fillId="0" borderId="8" xfId="0" applyNumberFormat="1" applyFont="1" applyFill="1" applyBorder="1" applyAlignment="1">
      <alignment horizontal="center" vertical="center" wrapText="1"/>
    </xf>
    <xf numFmtId="1" fontId="102" fillId="17" borderId="0" xfId="3" applyNumberFormat="1" applyFont="1" applyFill="1" applyAlignment="1" applyProtection="1">
      <alignment horizontal="center" vertical="center"/>
      <protection locked="0"/>
    </xf>
    <xf numFmtId="1" fontId="101" fillId="17" borderId="15" xfId="1" applyNumberFormat="1" applyFont="1" applyFill="1" applyBorder="1" applyAlignment="1">
      <alignment horizontal="center" vertical="center" wrapText="1"/>
    </xf>
    <xf numFmtId="10" fontId="101" fillId="4" borderId="11" xfId="0" applyNumberFormat="1" applyFont="1" applyFill="1" applyBorder="1" applyAlignment="1">
      <alignment horizontal="center" wrapText="1"/>
    </xf>
    <xf numFmtId="49" fontId="101" fillId="5" borderId="8" xfId="0" applyNumberFormat="1" applyFont="1" applyFill="1" applyBorder="1" applyAlignment="1">
      <alignment horizontal="center" vertical="center" wrapText="1"/>
    </xf>
    <xf numFmtId="0" fontId="101" fillId="6" borderId="15" xfId="0" applyNumberFormat="1" applyFont="1" applyFill="1" applyBorder="1" applyAlignment="1">
      <alignment horizontal="center" vertical="center"/>
    </xf>
    <xf numFmtId="164" fontId="102" fillId="4" borderId="8" xfId="0" applyNumberFormat="1" applyFont="1" applyFill="1" applyBorder="1" applyAlignment="1">
      <alignment horizontal="right" wrapText="1"/>
    </xf>
    <xf numFmtId="164" fontId="102" fillId="0" borderId="3" xfId="0" applyNumberFormat="1" applyFont="1" applyFill="1" applyBorder="1" applyAlignment="1">
      <alignment horizontal="right" wrapText="1"/>
    </xf>
    <xf numFmtId="4" fontId="5" fillId="4" borderId="8" xfId="3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7" applyFont="1" applyAlignment="1">
      <alignment horizontal="left" vertical="center" wrapText="1"/>
    </xf>
    <xf numFmtId="0" fontId="62" fillId="0" borderId="0" xfId="7" applyFont="1" applyAlignment="1">
      <alignment horizontal="center" vertical="center" wrapText="1"/>
    </xf>
    <xf numFmtId="167" fontId="62" fillId="0" borderId="0" xfId="7" applyNumberFormat="1" applyFont="1" applyAlignment="1">
      <alignment horizontal="center" vertical="center" wrapText="1"/>
    </xf>
    <xf numFmtId="167" fontId="63" fillId="0" borderId="0" xfId="16" applyNumberFormat="1" applyFont="1" applyAlignment="1">
      <alignment horizontal="center" vertical="center" wrapText="1"/>
    </xf>
    <xf numFmtId="3" fontId="0" fillId="0" borderId="0" xfId="0" applyNumberFormat="1"/>
    <xf numFmtId="0" fontId="101" fillId="0" borderId="0" xfId="0" applyFont="1" applyFill="1"/>
    <xf numFmtId="0" fontId="45" fillId="19" borderId="0" xfId="7" applyFont="1" applyFill="1" applyAlignment="1">
      <alignment vertical="top" wrapText="1"/>
    </xf>
    <xf numFmtId="0" fontId="22" fillId="14" borderId="0" xfId="7" applyFont="1" applyFill="1" applyAlignment="1">
      <alignment vertical="top" wrapText="1"/>
    </xf>
    <xf numFmtId="0" fontId="25" fillId="2" borderId="28" xfId="7" applyFont="1" applyFill="1" applyBorder="1" applyAlignment="1">
      <alignment horizontal="center" vertical="center" wrapText="1"/>
    </xf>
    <xf numFmtId="0" fontId="25" fillId="10" borderId="25" xfId="16" applyFont="1" applyFill="1" applyBorder="1" applyAlignment="1">
      <alignment horizontal="left" vertical="center" wrapText="1"/>
    </xf>
    <xf numFmtId="0" fontId="22" fillId="10" borderId="25" xfId="16" applyFont="1" applyFill="1" applyBorder="1" applyAlignment="1">
      <alignment horizontal="center" vertical="center" wrapText="1"/>
    </xf>
    <xf numFmtId="0" fontId="24" fillId="10" borderId="25" xfId="16" applyFont="1" applyFill="1" applyBorder="1" applyAlignment="1">
      <alignment horizontal="center" vertical="center" wrapText="1"/>
    </xf>
    <xf numFmtId="168" fontId="22" fillId="10" borderId="25" xfId="16" applyNumberFormat="1" applyFont="1" applyFill="1" applyBorder="1" applyAlignment="1">
      <alignment horizontal="center" vertical="center" wrapText="1"/>
    </xf>
    <xf numFmtId="0" fontId="48" fillId="10" borderId="25" xfId="16" applyFont="1" applyFill="1" applyBorder="1" applyAlignment="1">
      <alignment horizontal="center" vertical="center" wrapText="1"/>
    </xf>
    <xf numFmtId="0" fontId="58" fillId="10" borderId="25" xfId="16" applyFont="1" applyFill="1" applyBorder="1" applyAlignment="1">
      <alignment horizontal="left" vertical="center"/>
    </xf>
    <xf numFmtId="0" fontId="25" fillId="10" borderId="25" xfId="16" applyFont="1" applyFill="1" applyBorder="1" applyAlignment="1">
      <alignment horizontal="center" vertical="center" wrapText="1"/>
    </xf>
    <xf numFmtId="0" fontId="33" fillId="10" borderId="25" xfId="16" applyFont="1" applyFill="1" applyBorder="1" applyAlignment="1">
      <alignment horizontal="center" vertical="center" wrapText="1"/>
    </xf>
    <xf numFmtId="0" fontId="25" fillId="10" borderId="25" xfId="16" applyFont="1" applyFill="1" applyBorder="1" applyAlignment="1">
      <alignment horizontal="center" wrapText="1"/>
    </xf>
    <xf numFmtId="0" fontId="26" fillId="10" borderId="25" xfId="16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wrapText="1"/>
    </xf>
    <xf numFmtId="164" fontId="7" fillId="0" borderId="62" xfId="0" applyNumberFormat="1" applyFont="1" applyFill="1" applyBorder="1" applyAlignment="1">
      <alignment horizontal="center" wrapText="1"/>
    </xf>
    <xf numFmtId="164" fontId="7" fillId="0" borderId="66" xfId="0" applyNumberFormat="1" applyFont="1" applyFill="1" applyBorder="1" applyAlignment="1">
      <alignment horizontal="center" wrapText="1"/>
    </xf>
    <xf numFmtId="49" fontId="7" fillId="0" borderId="17" xfId="0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0" fontId="7" fillId="0" borderId="67" xfId="0" applyNumberFormat="1" applyFont="1" applyFill="1" applyBorder="1" applyAlignment="1">
      <alignment horizontal="center" wrapText="1"/>
    </xf>
    <xf numFmtId="49" fontId="103" fillId="0" borderId="16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/>
    </xf>
    <xf numFmtId="10" fontId="7" fillId="0" borderId="4" xfId="0" applyNumberFormat="1" applyFont="1" applyFill="1" applyBorder="1" applyAlignment="1">
      <alignment horizontal="center" wrapText="1"/>
    </xf>
    <xf numFmtId="0" fontId="7" fillId="2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20" borderId="0" xfId="0" applyFont="1" applyFill="1" applyAlignment="1">
      <alignment wrapText="1"/>
    </xf>
    <xf numFmtId="4" fontId="14" fillId="0" borderId="0" xfId="0" applyNumberFormat="1" applyFont="1"/>
    <xf numFmtId="4" fontId="107" fillId="23" borderId="21" xfId="1" applyNumberFormat="1" applyFont="1" applyFill="1" applyBorder="1" applyAlignment="1">
      <alignment horizontal="left" vertical="center"/>
    </xf>
    <xf numFmtId="49" fontId="5" fillId="0" borderId="21" xfId="1" applyNumberFormat="1" applyFont="1" applyBorder="1" applyAlignment="1">
      <alignment vertical="center"/>
    </xf>
    <xf numFmtId="0" fontId="106" fillId="0" borderId="68" xfId="0" applyFont="1" applyBorder="1" applyAlignment="1">
      <alignment vertical="center"/>
    </xf>
    <xf numFmtId="0" fontId="106" fillId="0" borderId="68" xfId="0" applyFont="1" applyBorder="1" applyAlignment="1">
      <alignment horizontal="center" vertical="center"/>
    </xf>
    <xf numFmtId="0" fontId="106" fillId="0" borderId="2" xfId="0" applyFont="1" applyBorder="1" applyAlignment="1">
      <alignment vertical="center"/>
    </xf>
    <xf numFmtId="0" fontId="106" fillId="0" borderId="2" xfId="0" applyFont="1" applyBorder="1" applyAlignment="1">
      <alignment horizontal="center"/>
    </xf>
    <xf numFmtId="0" fontId="106" fillId="0" borderId="68" xfId="0" applyFont="1" applyBorder="1" applyAlignment="1">
      <alignment horizontal="center"/>
    </xf>
    <xf numFmtId="0" fontId="5" fillId="0" borderId="21" xfId="1" applyFont="1" applyBorder="1" applyAlignment="1">
      <alignment vertical="center"/>
    </xf>
    <xf numFmtId="0" fontId="5" fillId="0" borderId="68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" fontId="107" fillId="25" borderId="21" xfId="1" applyNumberFormat="1" applyFont="1" applyFill="1" applyBorder="1" applyAlignment="1">
      <alignment horizontal="center" vertical="center"/>
    </xf>
    <xf numFmtId="4" fontId="107" fillId="25" borderId="70" xfId="1" applyNumberFormat="1" applyFont="1" applyFill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horizontal="right"/>
    </xf>
    <xf numFmtId="1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right"/>
    </xf>
    <xf numFmtId="4" fontId="106" fillId="0" borderId="4" xfId="0" applyNumberFormat="1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" fontId="6" fillId="0" borderId="4" xfId="0" applyNumberFormat="1" applyFont="1" applyBorder="1"/>
    <xf numFmtId="49" fontId="6" fillId="27" borderId="4" xfId="0" applyNumberFormat="1" applyFont="1" applyFill="1" applyBorder="1"/>
    <xf numFmtId="49" fontId="108" fillId="0" borderId="4" xfId="0" applyNumberFormat="1" applyFont="1" applyBorder="1" applyAlignment="1">
      <alignment horizontal="center"/>
    </xf>
    <xf numFmtId="4" fontId="106" fillId="28" borderId="4" xfId="0" applyNumberFormat="1" applyFont="1" applyFill="1" applyBorder="1" applyAlignment="1">
      <alignment horizontal="center"/>
    </xf>
    <xf numFmtId="4" fontId="106" fillId="28" borderId="4" xfId="0" applyNumberFormat="1" applyFont="1" applyFill="1" applyBorder="1"/>
    <xf numFmtId="4" fontId="106" fillId="28" borderId="4" xfId="0" applyNumberFormat="1" applyFont="1" applyFill="1" applyBorder="1" applyAlignment="1">
      <alignment horizontal="right"/>
    </xf>
    <xf numFmtId="49" fontId="6" fillId="28" borderId="4" xfId="0" applyNumberFormat="1" applyFont="1" applyFill="1" applyBorder="1" applyAlignment="1">
      <alignment horizontal="center"/>
    </xf>
    <xf numFmtId="10" fontId="6" fillId="28" borderId="4" xfId="0" applyNumberFormat="1" applyFont="1" applyFill="1" applyBorder="1" applyAlignment="1">
      <alignment horizontal="center"/>
    </xf>
    <xf numFmtId="4" fontId="106" fillId="28" borderId="4" xfId="0" applyNumberFormat="1" applyFont="1" applyFill="1" applyBorder="1" applyAlignment="1">
      <alignment vertical="center"/>
    </xf>
    <xf numFmtId="4" fontId="106" fillId="28" borderId="4" xfId="0" applyNumberFormat="1" applyFont="1" applyFill="1" applyBorder="1" applyAlignment="1">
      <alignment horizontal="center" vertical="center"/>
    </xf>
    <xf numFmtId="49" fontId="6" fillId="29" borderId="4" xfId="0" applyNumberFormat="1" applyFont="1" applyFill="1" applyBorder="1"/>
    <xf numFmtId="49" fontId="6" fillId="29" borderId="4" xfId="0" applyNumberFormat="1" applyFont="1" applyFill="1" applyBorder="1" applyAlignment="1">
      <alignment horizontal="right"/>
    </xf>
    <xf numFmtId="49" fontId="6" fillId="30" borderId="21" xfId="0" applyNumberFormat="1" applyFont="1" applyFill="1" applyBorder="1" applyAlignment="1">
      <alignment horizontal="center"/>
    </xf>
    <xf numFmtId="49" fontId="6" fillId="30" borderId="4" xfId="0" applyNumberFormat="1" applyFont="1" applyFill="1" applyBorder="1"/>
    <xf numFmtId="49" fontId="6" fillId="30" borderId="2" xfId="0" applyNumberFormat="1" applyFont="1" applyFill="1" applyBorder="1" applyAlignment="1">
      <alignment horizontal="right"/>
    </xf>
    <xf numFmtId="49" fontId="6" fillId="30" borderId="4" xfId="0" applyNumberFormat="1" applyFont="1" applyFill="1" applyBorder="1" applyAlignment="1">
      <alignment horizontal="center"/>
    </xf>
    <xf numFmtId="10" fontId="6" fillId="30" borderId="4" xfId="0" applyNumberFormat="1" applyFont="1" applyFill="1" applyBorder="1" applyAlignment="1">
      <alignment horizontal="center"/>
    </xf>
    <xf numFmtId="164" fontId="6" fillId="30" borderId="4" xfId="0" applyNumberFormat="1" applyFont="1" applyFill="1" applyBorder="1" applyAlignment="1">
      <alignment horizontal="right"/>
    </xf>
    <xf numFmtId="4" fontId="106" fillId="30" borderId="4" xfId="0" applyNumberFormat="1" applyFont="1" applyFill="1" applyBorder="1"/>
    <xf numFmtId="0" fontId="6" fillId="30" borderId="4" xfId="0" applyFont="1" applyFill="1" applyBorder="1" applyAlignment="1">
      <alignment vertical="center"/>
    </xf>
    <xf numFmtId="0" fontId="6" fillId="30" borderId="4" xfId="0" applyFont="1" applyFill="1" applyBorder="1" applyAlignment="1">
      <alignment horizontal="center" vertical="center"/>
    </xf>
    <xf numFmtId="0" fontId="6" fillId="30" borderId="4" xfId="0" applyFont="1" applyFill="1" applyBorder="1" applyAlignment="1">
      <alignment horizontal="center"/>
    </xf>
    <xf numFmtId="49" fontId="6" fillId="30" borderId="4" xfId="0" applyNumberFormat="1" applyFont="1" applyFill="1" applyBorder="1" applyAlignment="1">
      <alignment horizontal="right"/>
    </xf>
    <xf numFmtId="4" fontId="106" fillId="2" borderId="4" xfId="0" applyNumberFormat="1" applyFont="1" applyFill="1" applyBorder="1"/>
    <xf numFmtId="49" fontId="6" fillId="2" borderId="4" xfId="0" applyNumberFormat="1" applyFont="1" applyFill="1" applyBorder="1" applyAlignment="1">
      <alignment horizontal="center" wrapText="1"/>
    </xf>
    <xf numFmtId="49" fontId="6" fillId="30" borderId="4" xfId="0" applyNumberFormat="1" applyFont="1" applyFill="1" applyBorder="1" applyAlignment="1">
      <alignment horizontal="center" wrapText="1"/>
    </xf>
    <xf numFmtId="49" fontId="6" fillId="0" borderId="21" xfId="0" applyNumberFormat="1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" fontId="106" fillId="28" borderId="4" xfId="0" applyNumberFormat="1" applyFont="1" applyFill="1" applyBorder="1" applyAlignment="1">
      <alignment horizontal="left"/>
    </xf>
    <xf numFmtId="0" fontId="17" fillId="30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4" fontId="106" fillId="6" borderId="4" xfId="0" applyNumberFormat="1" applyFont="1" applyFill="1" applyBorder="1"/>
    <xf numFmtId="49" fontId="108" fillId="0" borderId="4" xfId="0" applyNumberFormat="1" applyFont="1" applyBorder="1"/>
    <xf numFmtId="4" fontId="106" fillId="13" borderId="4" xfId="0" applyNumberFormat="1" applyFont="1" applyFill="1" applyBorder="1"/>
    <xf numFmtId="0" fontId="6" fillId="0" borderId="1" xfId="0" applyFont="1" applyBorder="1" applyAlignment="1">
      <alignment horizontal="center"/>
    </xf>
    <xf numFmtId="10" fontId="6" fillId="30" borderId="4" xfId="0" applyNumberFormat="1" applyFont="1" applyFill="1" applyBorder="1" applyAlignment="1">
      <alignment horizontal="center" wrapText="1"/>
    </xf>
    <xf numFmtId="10" fontId="6" fillId="0" borderId="4" xfId="0" applyNumberFormat="1" applyFont="1" applyBorder="1" applyAlignment="1">
      <alignment horizontal="center" wrapText="1"/>
    </xf>
    <xf numFmtId="49" fontId="6" fillId="6" borderId="4" xfId="0" applyNumberFormat="1" applyFont="1" applyFill="1" applyBorder="1"/>
    <xf numFmtId="4" fontId="106" fillId="29" borderId="4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106" fillId="31" borderId="0" xfId="0" applyNumberFormat="1" applyFont="1" applyFill="1" applyAlignment="1">
      <alignment horizontal="center" wrapText="1"/>
    </xf>
    <xf numFmtId="49" fontId="106" fillId="31" borderId="0" xfId="0" applyNumberFormat="1" applyFont="1" applyFill="1" applyAlignment="1">
      <alignment wrapText="1"/>
    </xf>
    <xf numFmtId="2" fontId="106" fillId="31" borderId="0" xfId="0" applyNumberFormat="1" applyFont="1" applyFill="1" applyAlignment="1">
      <alignment horizontal="right"/>
    </xf>
    <xf numFmtId="0" fontId="6" fillId="31" borderId="0" xfId="0" applyFont="1" applyFill="1" applyAlignment="1">
      <alignment horizontal="center" wrapText="1"/>
    </xf>
    <xf numFmtId="0" fontId="6" fillId="31" borderId="0" xfId="0" applyFont="1" applyFill="1" applyAlignment="1">
      <alignment horizontal="center"/>
    </xf>
    <xf numFmtId="4" fontId="106" fillId="31" borderId="0" xfId="0" applyNumberFormat="1" applyFont="1" applyFill="1" applyAlignment="1">
      <alignment horizontal="right"/>
    </xf>
    <xf numFmtId="49" fontId="106" fillId="0" borderId="0" xfId="0" applyNumberFormat="1" applyFont="1" applyAlignment="1">
      <alignment horizontal="center" wrapText="1"/>
    </xf>
    <xf numFmtId="49" fontId="106" fillId="0" borderId="0" xfId="0" applyNumberFormat="1" applyFont="1" applyAlignment="1">
      <alignment wrapText="1"/>
    </xf>
    <xf numFmtId="2" fontId="106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4" fontId="106" fillId="0" borderId="0" xfId="0" applyNumberFormat="1" applyFont="1" applyAlignment="1">
      <alignment horizontal="right"/>
    </xf>
    <xf numFmtId="4" fontId="106" fillId="0" borderId="0" xfId="0" applyNumberFormat="1" applyFont="1"/>
    <xf numFmtId="0" fontId="7" fillId="29" borderId="4" xfId="0" applyFont="1" applyFill="1" applyBorder="1" applyAlignment="1">
      <alignment vertical="center" wrapText="1"/>
    </xf>
    <xf numFmtId="49" fontId="109" fillId="32" borderId="4" xfId="0" applyNumberFormat="1" applyFont="1" applyFill="1" applyBorder="1" applyAlignment="1">
      <alignment horizontal="center" wrapText="1"/>
    </xf>
    <xf numFmtId="49" fontId="109" fillId="32" borderId="4" xfId="0" applyNumberFormat="1" applyFont="1" applyFill="1" applyBorder="1" applyAlignment="1">
      <alignment wrapText="1"/>
    </xf>
    <xf numFmtId="2" fontId="109" fillId="32" borderId="4" xfId="0" applyNumberFormat="1" applyFont="1" applyFill="1" applyBorder="1" applyAlignment="1">
      <alignment horizontal="right"/>
    </xf>
    <xf numFmtId="49" fontId="110" fillId="32" borderId="4" xfId="0" applyNumberFormat="1" applyFont="1" applyFill="1" applyBorder="1" applyAlignment="1">
      <alignment horizontal="right"/>
    </xf>
    <xf numFmtId="4" fontId="109" fillId="32" borderId="4" xfId="0" applyNumberFormat="1" applyFont="1" applyFill="1" applyBorder="1" applyAlignment="1">
      <alignment horizontal="right"/>
    </xf>
    <xf numFmtId="0" fontId="111" fillId="0" borderId="0" xfId="0" applyFont="1"/>
    <xf numFmtId="49" fontId="109" fillId="29" borderId="4" xfId="0" applyNumberFormat="1" applyFont="1" applyFill="1" applyBorder="1" applyAlignment="1">
      <alignment horizontal="center" wrapText="1"/>
    </xf>
    <xf numFmtId="49" fontId="106" fillId="29" borderId="4" xfId="0" applyNumberFormat="1" applyFont="1" applyFill="1" applyBorder="1" applyAlignment="1">
      <alignment wrapText="1"/>
    </xf>
    <xf numFmtId="2" fontId="106" fillId="29" borderId="4" xfId="0" applyNumberFormat="1" applyFont="1" applyFill="1" applyBorder="1" applyAlignment="1">
      <alignment horizontal="right"/>
    </xf>
    <xf numFmtId="49" fontId="110" fillId="29" borderId="4" xfId="0" applyNumberFormat="1" applyFont="1" applyFill="1" applyBorder="1" applyAlignment="1">
      <alignment horizontal="right"/>
    </xf>
    <xf numFmtId="4" fontId="106" fillId="29" borderId="4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21" xfId="0" applyFont="1" applyBorder="1" applyAlignment="1">
      <alignment horizontal="center"/>
    </xf>
    <xf numFmtId="4" fontId="6" fillId="0" borderId="0" xfId="0" applyNumberFormat="1" applyFont="1"/>
    <xf numFmtId="49" fontId="109" fillId="33" borderId="4" xfId="0" applyNumberFormat="1" applyFont="1" applyFill="1" applyBorder="1" applyAlignment="1">
      <alignment horizontal="center" wrapText="1"/>
    </xf>
    <xf numFmtId="49" fontId="106" fillId="33" borderId="4" xfId="0" applyNumberFormat="1" applyFont="1" applyFill="1" applyBorder="1" applyAlignment="1">
      <alignment wrapText="1"/>
    </xf>
    <xf numFmtId="49" fontId="110" fillId="33" borderId="4" xfId="0" applyNumberFormat="1" applyFont="1" applyFill="1" applyBorder="1" applyAlignment="1">
      <alignment horizontal="right"/>
    </xf>
    <xf numFmtId="0" fontId="110" fillId="33" borderId="4" xfId="0" applyFont="1" applyFill="1" applyBorder="1" applyAlignment="1">
      <alignment horizontal="center" wrapText="1"/>
    </xf>
    <xf numFmtId="0" fontId="110" fillId="33" borderId="4" xfId="0" applyFont="1" applyFill="1" applyBorder="1" applyAlignment="1">
      <alignment horizontal="center"/>
    </xf>
    <xf numFmtId="4" fontId="106" fillId="33" borderId="4" xfId="0" applyNumberFormat="1" applyFont="1" applyFill="1" applyBorder="1" applyAlignment="1">
      <alignment horizontal="right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vertical="center"/>
    </xf>
    <xf numFmtId="0" fontId="110" fillId="0" borderId="0" xfId="0" applyFont="1" applyAlignment="1">
      <alignment horizontal="center"/>
    </xf>
    <xf numFmtId="4" fontId="109" fillId="0" borderId="0" xfId="0" applyNumberFormat="1" applyFont="1"/>
    <xf numFmtId="49" fontId="109" fillId="0" borderId="4" xfId="0" applyNumberFormat="1" applyFont="1" applyBorder="1" applyAlignment="1">
      <alignment horizontal="center" wrapText="1"/>
    </xf>
    <xf numFmtId="49" fontId="106" fillId="0" borderId="4" xfId="0" applyNumberFormat="1" applyFont="1" applyBorder="1" applyAlignment="1">
      <alignment wrapText="1"/>
    </xf>
    <xf numFmtId="49" fontId="110" fillId="0" borderId="4" xfId="0" applyNumberFormat="1" applyFont="1" applyBorder="1" applyAlignment="1">
      <alignment horizontal="right"/>
    </xf>
    <xf numFmtId="0" fontId="110" fillId="0" borderId="4" xfId="0" applyFont="1" applyBorder="1" applyAlignment="1">
      <alignment horizontal="center" wrapText="1"/>
    </xf>
    <xf numFmtId="0" fontId="110" fillId="0" borderId="4" xfId="0" applyFont="1" applyBorder="1" applyAlignment="1">
      <alignment horizontal="center"/>
    </xf>
    <xf numFmtId="4" fontId="106" fillId="0" borderId="4" xfId="0" applyNumberFormat="1" applyFont="1" applyBorder="1" applyAlignment="1">
      <alignment horizontal="right"/>
    </xf>
    <xf numFmtId="49" fontId="6" fillId="6" borderId="4" xfId="0" applyNumberFormat="1" applyFont="1" applyFill="1" applyBorder="1" applyAlignment="1">
      <alignment horizontal="right"/>
    </xf>
    <xf numFmtId="10" fontId="108" fillId="0" borderId="4" xfId="0" applyNumberFormat="1" applyFont="1" applyBorder="1" applyAlignment="1">
      <alignment horizontal="center"/>
    </xf>
    <xf numFmtId="49" fontId="6" fillId="2" borderId="4" xfId="0" applyNumberFormat="1" applyFont="1" applyFill="1" applyBorder="1" applyAlignment="1">
      <alignment horizontal="right"/>
    </xf>
    <xf numFmtId="49" fontId="112" fillId="34" borderId="4" xfId="0" applyNumberFormat="1" applyFont="1" applyFill="1" applyBorder="1" applyAlignment="1">
      <alignment horizontal="center"/>
    </xf>
    <xf numFmtId="49" fontId="113" fillId="34" borderId="4" xfId="0" applyNumberFormat="1" applyFont="1" applyFill="1" applyBorder="1"/>
    <xf numFmtId="10" fontId="112" fillId="34" borderId="4" xfId="0" applyNumberFormat="1" applyFont="1" applyFill="1" applyBorder="1" applyAlignment="1">
      <alignment horizontal="center"/>
    </xf>
    <xf numFmtId="164" fontId="113" fillId="34" borderId="4" xfId="0" applyNumberFormat="1" applyFont="1" applyFill="1" applyBorder="1" applyAlignment="1">
      <alignment horizontal="right"/>
    </xf>
    <xf numFmtId="0" fontId="112" fillId="34" borderId="4" xfId="0" applyFont="1" applyFill="1" applyBorder="1" applyAlignment="1">
      <alignment vertical="center"/>
    </xf>
    <xf numFmtId="0" fontId="112" fillId="34" borderId="4" xfId="0" applyFont="1" applyFill="1" applyBorder="1" applyAlignment="1">
      <alignment horizontal="center" vertical="center"/>
    </xf>
    <xf numFmtId="0" fontId="112" fillId="34" borderId="4" xfId="0" applyFont="1" applyFill="1" applyBorder="1" applyAlignment="1">
      <alignment horizontal="center"/>
    </xf>
    <xf numFmtId="0" fontId="112" fillId="34" borderId="21" xfId="0" applyFont="1" applyFill="1" applyBorder="1" applyAlignment="1">
      <alignment horizontal="center"/>
    </xf>
    <xf numFmtId="4" fontId="113" fillId="0" borderId="0" xfId="0" applyNumberFormat="1" applyFont="1"/>
    <xf numFmtId="4" fontId="112" fillId="0" borderId="0" xfId="0" applyNumberFormat="1" applyFont="1"/>
    <xf numFmtId="0" fontId="114" fillId="0" borderId="0" xfId="0" applyFont="1"/>
    <xf numFmtId="49" fontId="112" fillId="0" borderId="4" xfId="0" applyNumberFormat="1" applyFont="1" applyBorder="1" applyAlignment="1">
      <alignment horizontal="center"/>
    </xf>
    <xf numFmtId="49" fontId="112" fillId="0" borderId="4" xfId="0" applyNumberFormat="1" applyFont="1" applyBorder="1"/>
    <xf numFmtId="49" fontId="112" fillId="0" borderId="4" xfId="0" applyNumberFormat="1" applyFont="1" applyBorder="1" applyAlignment="1">
      <alignment horizontal="right"/>
    </xf>
    <xf numFmtId="10" fontId="112" fillId="0" borderId="4" xfId="0" applyNumberFormat="1" applyFont="1" applyBorder="1" applyAlignment="1">
      <alignment horizontal="center"/>
    </xf>
    <xf numFmtId="164" fontId="112" fillId="0" borderId="4" xfId="0" applyNumberFormat="1" applyFont="1" applyBorder="1" applyAlignment="1">
      <alignment horizontal="right"/>
    </xf>
    <xf numFmtId="4" fontId="113" fillId="0" borderId="4" xfId="0" applyNumberFormat="1" applyFont="1" applyBorder="1"/>
    <xf numFmtId="0" fontId="112" fillId="0" borderId="4" xfId="0" applyFont="1" applyBorder="1" applyAlignment="1">
      <alignment vertical="center"/>
    </xf>
    <xf numFmtId="0" fontId="112" fillId="0" borderId="4" xfId="0" applyFont="1" applyBorder="1" applyAlignment="1">
      <alignment horizontal="center" vertical="center"/>
    </xf>
    <xf numFmtId="0" fontId="112" fillId="0" borderId="4" xfId="0" applyFont="1" applyBorder="1" applyAlignment="1">
      <alignment horizontal="center"/>
    </xf>
    <xf numFmtId="0" fontId="112" fillId="0" borderId="21" xfId="0" applyFont="1" applyBorder="1" applyAlignment="1">
      <alignment horizontal="center"/>
    </xf>
    <xf numFmtId="49" fontId="108" fillId="27" borderId="4" xfId="0" applyNumberFormat="1" applyFont="1" applyFill="1" applyBorder="1"/>
    <xf numFmtId="0" fontId="115" fillId="0" borderId="0" xfId="0" applyFont="1" applyAlignment="1">
      <alignment horizontal="center"/>
    </xf>
    <xf numFmtId="0" fontId="115" fillId="0" borderId="0" xfId="0" applyFont="1"/>
    <xf numFmtId="49" fontId="115" fillId="0" borderId="0" xfId="0" applyNumberFormat="1" applyFont="1" applyAlignment="1">
      <alignment horizontal="right"/>
    </xf>
    <xf numFmtId="0" fontId="115" fillId="0" borderId="0" xfId="0" applyFont="1" applyAlignment="1">
      <alignment horizontal="center" wrapText="1"/>
    </xf>
    <xf numFmtId="0" fontId="115" fillId="0" borderId="0" xfId="0" applyFont="1" applyAlignment="1">
      <alignment horizontal="right"/>
    </xf>
    <xf numFmtId="0" fontId="116" fillId="0" borderId="0" xfId="0" applyFont="1"/>
    <xf numFmtId="0" fontId="115" fillId="0" borderId="0" xfId="0" applyFont="1" applyAlignment="1">
      <alignment vertical="center"/>
    </xf>
    <xf numFmtId="0" fontId="115" fillId="0" borderId="0" xfId="0" applyFont="1" applyAlignment="1">
      <alignment horizontal="center" vertical="center"/>
    </xf>
    <xf numFmtId="0" fontId="117" fillId="0" borderId="0" xfId="0" applyFont="1"/>
    <xf numFmtId="49" fontId="116" fillId="33" borderId="4" xfId="0" applyNumberFormat="1" applyFont="1" applyFill="1" applyBorder="1" applyAlignment="1">
      <alignment horizontal="center" wrapText="1"/>
    </xf>
    <xf numFmtId="49" fontId="116" fillId="33" borderId="4" xfId="0" applyNumberFormat="1" applyFont="1" applyFill="1" applyBorder="1" applyAlignment="1">
      <alignment wrapText="1"/>
    </xf>
    <xf numFmtId="2" fontId="115" fillId="33" borderId="4" xfId="0" applyNumberFormat="1" applyFont="1" applyFill="1" applyBorder="1" applyAlignment="1">
      <alignment horizontal="right"/>
    </xf>
    <xf numFmtId="0" fontId="115" fillId="33" borderId="4" xfId="0" applyFont="1" applyFill="1" applyBorder="1" applyAlignment="1">
      <alignment horizontal="center" wrapText="1"/>
    </xf>
    <xf numFmtId="0" fontId="115" fillId="33" borderId="4" xfId="0" applyFont="1" applyFill="1" applyBorder="1" applyAlignment="1">
      <alignment horizontal="center"/>
    </xf>
    <xf numFmtId="4" fontId="116" fillId="33" borderId="4" xfId="0" applyNumberFormat="1" applyFont="1" applyFill="1" applyBorder="1" applyAlignment="1">
      <alignment horizontal="right"/>
    </xf>
    <xf numFmtId="4" fontId="116" fillId="0" borderId="0" xfId="0" applyNumberFormat="1" applyFont="1"/>
    <xf numFmtId="0" fontId="110" fillId="0" borderId="0" xfId="0" applyFont="1"/>
    <xf numFmtId="49" fontId="110" fillId="0" borderId="0" xfId="0" applyNumberFormat="1" applyFont="1" applyAlignment="1">
      <alignment horizontal="right"/>
    </xf>
    <xf numFmtId="0" fontId="110" fillId="0" borderId="0" xfId="0" applyFont="1" applyAlignment="1">
      <alignment horizontal="center" wrapText="1"/>
    </xf>
    <xf numFmtId="0" fontId="110" fillId="0" borderId="0" xfId="0" applyFont="1" applyAlignment="1">
      <alignment horizontal="right"/>
    </xf>
    <xf numFmtId="0" fontId="109" fillId="0" borderId="0" xfId="0" applyFont="1"/>
    <xf numFmtId="0" fontId="106" fillId="0" borderId="0" xfId="0" applyFont="1"/>
    <xf numFmtId="4" fontId="107" fillId="23" borderId="4" xfId="1" applyNumberFormat="1" applyFont="1" applyFill="1" applyBorder="1" applyAlignment="1">
      <alignment horizontal="center" vertical="center"/>
    </xf>
    <xf numFmtId="49" fontId="5" fillId="0" borderId="21" xfId="1" applyNumberFormat="1" applyFont="1" applyBorder="1" applyAlignment="1">
      <alignment horizontal="center" vertical="center"/>
    </xf>
    <xf numFmtId="0" fontId="5" fillId="0" borderId="68" xfId="1" applyFont="1" applyBorder="1" applyAlignment="1">
      <alignment horizontal="center" vertical="center"/>
    </xf>
    <xf numFmtId="0" fontId="106" fillId="0" borderId="68" xfId="0" applyFont="1" applyBorder="1"/>
    <xf numFmtId="0" fontId="106" fillId="0" borderId="2" xfId="0" applyFont="1" applyBorder="1"/>
    <xf numFmtId="4" fontId="107" fillId="25" borderId="4" xfId="1" applyNumberFormat="1" applyFont="1" applyFill="1" applyBorder="1" applyAlignment="1">
      <alignment horizontal="center" vertical="center"/>
    </xf>
    <xf numFmtId="1" fontId="108" fillId="30" borderId="4" xfId="1" applyNumberFormat="1" applyFont="1" applyFill="1" applyBorder="1" applyAlignment="1">
      <alignment horizontal="left" vertical="center"/>
    </xf>
    <xf numFmtId="1" fontId="119" fillId="30" borderId="4" xfId="1" applyNumberFormat="1" applyFont="1" applyFill="1" applyBorder="1" applyAlignment="1">
      <alignment horizontal="left" vertical="center" wrapText="1"/>
    </xf>
    <xf numFmtId="9" fontId="119" fillId="30" borderId="4" xfId="1" applyNumberFormat="1" applyFont="1" applyFill="1" applyBorder="1" applyAlignment="1">
      <alignment horizontal="left" vertical="center" wrapText="1"/>
    </xf>
    <xf numFmtId="4" fontId="119" fillId="30" borderId="4" xfId="1" applyNumberFormat="1" applyFont="1" applyFill="1" applyBorder="1" applyAlignment="1">
      <alignment horizontal="right" vertical="center" wrapText="1"/>
    </xf>
    <xf numFmtId="4" fontId="120" fillId="30" borderId="4" xfId="1" applyNumberFormat="1" applyFont="1" applyFill="1" applyBorder="1" applyAlignment="1">
      <alignment horizontal="right" vertical="center" wrapText="1"/>
    </xf>
    <xf numFmtId="4" fontId="120" fillId="30" borderId="4" xfId="0" applyNumberFormat="1" applyFont="1" applyFill="1" applyBorder="1"/>
    <xf numFmtId="4" fontId="119" fillId="30" borderId="4" xfId="0" applyNumberFormat="1" applyFont="1" applyFill="1" applyBorder="1"/>
    <xf numFmtId="0" fontId="119" fillId="30" borderId="4" xfId="0" applyFont="1" applyFill="1" applyBorder="1" applyAlignment="1">
      <alignment horizontal="center"/>
    </xf>
    <xf numFmtId="4" fontId="119" fillId="30" borderId="4" xfId="0" applyNumberFormat="1" applyFont="1" applyFill="1" applyBorder="1" applyAlignment="1">
      <alignment horizontal="center"/>
    </xf>
    <xf numFmtId="0" fontId="121" fillId="0" borderId="0" xfId="0" applyFont="1"/>
    <xf numFmtId="1" fontId="119" fillId="0" borderId="4" xfId="1" applyNumberFormat="1" applyFont="1" applyBorder="1" applyAlignment="1">
      <alignment horizontal="left" vertical="center"/>
    </xf>
    <xf numFmtId="1" fontId="119" fillId="0" borderId="4" xfId="1" applyNumberFormat="1" applyFont="1" applyBorder="1" applyAlignment="1">
      <alignment horizontal="left" vertical="center" wrapText="1"/>
    </xf>
    <xf numFmtId="9" fontId="119" fillId="0" borderId="4" xfId="1" applyNumberFormat="1" applyFont="1" applyBorder="1" applyAlignment="1">
      <alignment horizontal="left" vertical="center" wrapText="1"/>
    </xf>
    <xf numFmtId="4" fontId="119" fillId="0" borderId="4" xfId="1" applyNumberFormat="1" applyFont="1" applyBorder="1" applyAlignment="1">
      <alignment horizontal="right" vertical="center" wrapText="1"/>
    </xf>
    <xf numFmtId="4" fontId="120" fillId="0" borderId="4" xfId="1" applyNumberFormat="1" applyFont="1" applyBorder="1" applyAlignment="1">
      <alignment horizontal="right" vertical="center" wrapText="1"/>
    </xf>
    <xf numFmtId="4" fontId="120" fillId="0" borderId="4" xfId="0" applyNumberFormat="1" applyFont="1" applyBorder="1"/>
    <xf numFmtId="4" fontId="119" fillId="0" borderId="4" xfId="0" applyNumberFormat="1" applyFont="1" applyBorder="1"/>
    <xf numFmtId="0" fontId="119" fillId="0" borderId="4" xfId="0" applyFont="1" applyBorder="1" applyAlignment="1">
      <alignment horizontal="center"/>
    </xf>
    <xf numFmtId="4" fontId="119" fillId="0" borderId="4" xfId="0" applyNumberFormat="1" applyFont="1" applyBorder="1" applyAlignment="1">
      <alignment horizontal="center"/>
    </xf>
    <xf numFmtId="4" fontId="108" fillId="0" borderId="4" xfId="0" applyNumberFormat="1" applyFont="1" applyBorder="1"/>
    <xf numFmtId="1" fontId="6" fillId="29" borderId="4" xfId="1" applyNumberFormat="1" applyFont="1" applyFill="1" applyBorder="1" applyAlignment="1">
      <alignment horizontal="left" vertical="center"/>
    </xf>
    <xf numFmtId="1" fontId="6" fillId="0" borderId="4" xfId="1" applyNumberFormat="1" applyFont="1" applyBorder="1" applyAlignment="1">
      <alignment horizontal="left" vertical="center" wrapText="1"/>
    </xf>
    <xf numFmtId="9" fontId="6" fillId="0" borderId="4" xfId="1" applyNumberFormat="1" applyFont="1" applyBorder="1" applyAlignment="1">
      <alignment horizontal="lef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4" fontId="106" fillId="0" borderId="4" xfId="1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center"/>
    </xf>
    <xf numFmtId="4" fontId="122" fillId="0" borderId="4" xfId="0" applyNumberFormat="1" applyFont="1" applyBorder="1"/>
    <xf numFmtId="1" fontId="6" fillId="0" borderId="4" xfId="1" applyNumberFormat="1" applyFont="1" applyBorder="1" applyAlignment="1">
      <alignment horizontal="left" vertical="center"/>
    </xf>
    <xf numFmtId="4" fontId="119" fillId="0" borderId="4" xfId="0" applyNumberFormat="1" applyFont="1" applyBorder="1" applyAlignment="1">
      <alignment horizontal="right"/>
    </xf>
    <xf numFmtId="4" fontId="120" fillId="0" borderId="4" xfId="0" applyNumberFormat="1" applyFont="1" applyBorder="1" applyAlignment="1">
      <alignment horizontal="right"/>
    </xf>
    <xf numFmtId="4" fontId="119" fillId="0" borderId="4" xfId="0" applyNumberFormat="1" applyFont="1" applyBorder="1" applyAlignment="1">
      <alignment horizontal="right" vertical="center"/>
    </xf>
    <xf numFmtId="4" fontId="120" fillId="0" borderId="4" xfId="0" applyNumberFormat="1" applyFont="1" applyBorder="1" applyAlignment="1">
      <alignment horizontal="right" vertical="center"/>
    </xf>
    <xf numFmtId="4" fontId="120" fillId="0" borderId="4" xfId="0" applyNumberFormat="1" applyFont="1" applyBorder="1" applyAlignment="1">
      <alignment vertical="center"/>
    </xf>
    <xf numFmtId="4" fontId="106" fillId="0" borderId="4" xfId="0" applyNumberFormat="1" applyFont="1" applyBorder="1" applyAlignment="1">
      <alignment vertical="center"/>
    </xf>
    <xf numFmtId="4" fontId="119" fillId="0" borderId="4" xfId="0" applyNumberFormat="1" applyFont="1" applyBorder="1" applyAlignment="1">
      <alignment vertical="center"/>
    </xf>
    <xf numFmtId="0" fontId="119" fillId="0" borderId="4" xfId="0" applyFont="1" applyBorder="1" applyAlignment="1">
      <alignment horizontal="center" vertical="center"/>
    </xf>
    <xf numFmtId="4" fontId="119" fillId="0" borderId="4" xfId="0" applyNumberFormat="1" applyFont="1" applyBorder="1" applyAlignment="1">
      <alignment horizontal="center" vertical="center"/>
    </xf>
    <xf numFmtId="0" fontId="121" fillId="0" borderId="0" xfId="0" applyFont="1" applyAlignment="1">
      <alignment vertical="center"/>
    </xf>
    <xf numFmtId="1" fontId="119" fillId="0" borderId="2" xfId="1" applyNumberFormat="1" applyFont="1" applyBorder="1" applyAlignment="1">
      <alignment horizontal="left" vertical="center"/>
    </xf>
    <xf numFmtId="1" fontId="119" fillId="0" borderId="2" xfId="1" applyNumberFormat="1" applyFont="1" applyBorder="1" applyAlignment="1">
      <alignment horizontal="left" vertical="center" wrapText="1"/>
    </xf>
    <xf numFmtId="1" fontId="108" fillId="30" borderId="4" xfId="1" applyNumberFormat="1" applyFont="1" applyFill="1" applyBorder="1" applyAlignment="1">
      <alignment horizontal="left" vertical="center" wrapText="1"/>
    </xf>
    <xf numFmtId="1" fontId="6" fillId="27" borderId="4" xfId="1" applyNumberFormat="1" applyFont="1" applyFill="1" applyBorder="1" applyAlignment="1">
      <alignment horizontal="left" vertical="center" wrapText="1"/>
    </xf>
    <xf numFmtId="49" fontId="6" fillId="31" borderId="0" xfId="0" applyNumberFormat="1" applyFont="1" applyFill="1" applyAlignment="1">
      <alignment horizontal="right"/>
    </xf>
    <xf numFmtId="0" fontId="6" fillId="31" borderId="0" xfId="0" applyFont="1" applyFill="1" applyAlignment="1">
      <alignment wrapText="1"/>
    </xf>
    <xf numFmtId="4" fontId="6" fillId="31" borderId="0" xfId="0" applyNumberFormat="1" applyFont="1" applyFill="1" applyAlignment="1">
      <alignment horizontal="right"/>
    </xf>
    <xf numFmtId="4" fontId="106" fillId="31" borderId="0" xfId="0" applyNumberFormat="1" applyFont="1" applyFill="1"/>
    <xf numFmtId="4" fontId="6" fillId="0" borderId="0" xfId="0" applyNumberFormat="1" applyFont="1" applyAlignment="1">
      <alignment horizontal="right"/>
    </xf>
    <xf numFmtId="0" fontId="108" fillId="0" borderId="0" xfId="0" applyFont="1"/>
    <xf numFmtId="0" fontId="106" fillId="23" borderId="1" xfId="0" applyFont="1" applyFill="1" applyBorder="1" applyAlignment="1">
      <alignment horizontal="center" vertical="center" wrapText="1"/>
    </xf>
    <xf numFmtId="4" fontId="107" fillId="23" borderId="68" xfId="1" applyNumberFormat="1" applyFont="1" applyFill="1" applyBorder="1" applyAlignment="1">
      <alignment vertical="center"/>
    </xf>
    <xf numFmtId="4" fontId="107" fillId="23" borderId="2" xfId="1" applyNumberFormat="1" applyFont="1" applyFill="1" applyBorder="1" applyAlignment="1">
      <alignment vertical="center"/>
    </xf>
    <xf numFmtId="49" fontId="5" fillId="0" borderId="68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vertical="center"/>
    </xf>
    <xf numFmtId="0" fontId="106" fillId="23" borderId="69" xfId="0" applyFont="1" applyFill="1" applyBorder="1" applyAlignment="1">
      <alignment horizontal="center" vertical="center" wrapText="1"/>
    </xf>
    <xf numFmtId="0" fontId="106" fillId="26" borderId="70" xfId="0" applyFont="1" applyFill="1" applyBorder="1" applyAlignment="1">
      <alignment horizontal="center" vertical="center" wrapText="1"/>
    </xf>
    <xf numFmtId="0" fontId="106" fillId="26" borderId="69" xfId="0" applyFont="1" applyFill="1" applyBorder="1" applyAlignment="1">
      <alignment horizontal="center" vertical="center" wrapText="1"/>
    </xf>
    <xf numFmtId="0" fontId="106" fillId="23" borderId="3" xfId="0" applyFont="1" applyFill="1" applyBorder="1" applyAlignment="1">
      <alignment horizontal="center" vertical="center" wrapText="1"/>
    </xf>
    <xf numFmtId="4" fontId="5" fillId="23" borderId="4" xfId="1" applyNumberFormat="1" applyFont="1" applyFill="1" applyBorder="1" applyAlignment="1">
      <alignment horizontal="center" vertical="center" wrapText="1"/>
    </xf>
    <xf numFmtId="4" fontId="5" fillId="24" borderId="4" xfId="1" applyNumberFormat="1" applyFont="1" applyFill="1" applyBorder="1" applyAlignment="1">
      <alignment horizontal="center" vertical="center" wrapText="1"/>
    </xf>
    <xf numFmtId="0" fontId="106" fillId="26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/>
    <xf numFmtId="164" fontId="6" fillId="10" borderId="4" xfId="0" applyNumberFormat="1" applyFont="1" applyFill="1" applyBorder="1"/>
    <xf numFmtId="164" fontId="6" fillId="24" borderId="4" xfId="0" applyNumberFormat="1" applyFont="1" applyFill="1" applyBorder="1"/>
    <xf numFmtId="4" fontId="6" fillId="10" borderId="4" xfId="0" applyNumberFormat="1" applyFont="1" applyFill="1" applyBorder="1"/>
    <xf numFmtId="4" fontId="6" fillId="0" borderId="69" xfId="0" applyNumberFormat="1" applyFont="1" applyBorder="1"/>
    <xf numFmtId="4" fontId="6" fillId="36" borderId="4" xfId="0" applyNumberFormat="1" applyFont="1" applyFill="1" applyBorder="1"/>
    <xf numFmtId="4" fontId="6" fillId="28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wrapText="1"/>
    </xf>
    <xf numFmtId="0" fontId="6" fillId="0" borderId="71" xfId="0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0" fontId="6" fillId="0" borderId="71" xfId="0" applyFont="1" applyBorder="1" applyAlignment="1">
      <alignment horizontal="center" wrapText="1"/>
    </xf>
    <xf numFmtId="4" fontId="6" fillId="0" borderId="4" xfId="0" applyNumberFormat="1" applyFont="1" applyBorder="1" applyAlignment="1">
      <alignment wrapText="1"/>
    </xf>
    <xf numFmtId="4" fontId="6" fillId="0" borderId="3" xfId="0" applyNumberFormat="1" applyFont="1" applyBorder="1"/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10" fontId="6" fillId="0" borderId="2" xfId="0" applyNumberFormat="1" applyFont="1" applyBorder="1" applyAlignment="1">
      <alignment wrapText="1"/>
    </xf>
    <xf numFmtId="4" fontId="6" fillId="0" borderId="2" xfId="0" applyNumberFormat="1" applyFont="1" applyBorder="1" applyAlignment="1">
      <alignment wrapText="1"/>
    </xf>
    <xf numFmtId="4" fontId="6" fillId="37" borderId="2" xfId="0" applyNumberFormat="1" applyFont="1" applyFill="1" applyBorder="1" applyAlignment="1">
      <alignment wrapText="1"/>
    </xf>
    <xf numFmtId="4" fontId="6" fillId="0" borderId="71" xfId="0" applyNumberFormat="1" applyFont="1" applyBorder="1" applyAlignment="1">
      <alignment wrapText="1"/>
    </xf>
    <xf numFmtId="14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71" xfId="0" applyFont="1" applyBorder="1" applyAlignment="1">
      <alignment wrapText="1"/>
    </xf>
    <xf numFmtId="10" fontId="6" fillId="0" borderId="71" xfId="0" applyNumberFormat="1" applyFont="1" applyBorder="1" applyAlignment="1">
      <alignment wrapText="1"/>
    </xf>
    <xf numFmtId="4" fontId="6" fillId="37" borderId="71" xfId="0" applyNumberFormat="1" applyFont="1" applyFill="1" applyBorder="1" applyAlignment="1">
      <alignment wrapText="1"/>
    </xf>
    <xf numFmtId="4" fontId="6" fillId="0" borderId="71" xfId="0" applyNumberFormat="1" applyFont="1" applyBorder="1" applyAlignment="1">
      <alignment horizontal="center" wrapText="1"/>
    </xf>
    <xf numFmtId="0" fontId="6" fillId="7" borderId="71" xfId="0" applyFont="1" applyFill="1" applyBorder="1" applyAlignment="1">
      <alignment wrapText="1"/>
    </xf>
    <xf numFmtId="0" fontId="6" fillId="38" borderId="71" xfId="0" applyFont="1" applyFill="1" applyBorder="1" applyAlignment="1">
      <alignment horizontal="center" wrapText="1"/>
    </xf>
    <xf numFmtId="9" fontId="6" fillId="0" borderId="71" xfId="0" applyNumberFormat="1" applyFont="1" applyBorder="1" applyAlignment="1">
      <alignment horizontal="center" wrapText="1"/>
    </xf>
    <xf numFmtId="49" fontId="6" fillId="39" borderId="4" xfId="0" applyNumberFormat="1" applyFont="1" applyFill="1" applyBorder="1" applyAlignment="1">
      <alignment wrapText="1"/>
    </xf>
    <xf numFmtId="49" fontId="6" fillId="40" borderId="4" xfId="0" applyNumberFormat="1" applyFont="1" applyFill="1" applyBorder="1" applyAlignment="1">
      <alignment horizontal="center" wrapText="1"/>
    </xf>
    <xf numFmtId="0" fontId="6" fillId="41" borderId="0" xfId="0" applyFont="1" applyFill="1" applyAlignment="1">
      <alignment horizontal="center"/>
    </xf>
    <xf numFmtId="0" fontId="105" fillId="41" borderId="0" xfId="0" applyFont="1" applyFill="1" applyAlignment="1">
      <alignment horizontal="left"/>
    </xf>
    <xf numFmtId="49" fontId="6" fillId="41" borderId="0" xfId="0" applyNumberFormat="1" applyFont="1" applyFill="1" applyAlignment="1">
      <alignment horizontal="right"/>
    </xf>
    <xf numFmtId="0" fontId="6" fillId="41" borderId="0" xfId="0" applyFont="1" applyFill="1" applyAlignment="1">
      <alignment horizontal="center" wrapText="1"/>
    </xf>
    <xf numFmtId="4" fontId="6" fillId="41" borderId="0" xfId="0" applyNumberFormat="1" applyFont="1" applyFill="1" applyAlignment="1">
      <alignment horizontal="right"/>
    </xf>
    <xf numFmtId="4" fontId="106" fillId="41" borderId="0" xfId="0" applyNumberFormat="1" applyFont="1" applyFill="1"/>
    <xf numFmtId="0" fontId="6" fillId="41" borderId="0" xfId="0" applyFont="1" applyFill="1" applyAlignment="1">
      <alignment vertical="center"/>
    </xf>
    <xf numFmtId="0" fontId="106" fillId="41" borderId="0" xfId="0" applyFont="1" applyFill="1"/>
    <xf numFmtId="0" fontId="6" fillId="41" borderId="0" xfId="0" applyFont="1" applyFill="1"/>
    <xf numFmtId="49" fontId="6" fillId="42" borderId="4" xfId="0" applyNumberFormat="1" applyFont="1" applyFill="1" applyBorder="1" applyAlignment="1">
      <alignment horizontal="center" wrapText="1"/>
    </xf>
    <xf numFmtId="0" fontId="6" fillId="16" borderId="71" xfId="0" applyFont="1" applyFill="1" applyBorder="1" applyAlignment="1">
      <alignment horizontal="center" wrapText="1"/>
    </xf>
    <xf numFmtId="0" fontId="6" fillId="0" borderId="4" xfId="0" applyFont="1" applyBorder="1"/>
    <xf numFmtId="49" fontId="6" fillId="39" borderId="4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106" fillId="0" borderId="21" xfId="0" applyFont="1" applyBorder="1"/>
    <xf numFmtId="0" fontId="6" fillId="0" borderId="2" xfId="0" applyFont="1" applyBorder="1"/>
    <xf numFmtId="0" fontId="6" fillId="0" borderId="4" xfId="0" applyNumberFormat="1" applyFont="1" applyBorder="1" applyAlignment="1">
      <alignment horizontal="right"/>
    </xf>
    <xf numFmtId="0" fontId="6" fillId="29" borderId="4" xfId="0" applyNumberFormat="1" applyFont="1" applyFill="1" applyBorder="1" applyAlignment="1">
      <alignment horizontal="right"/>
    </xf>
    <xf numFmtId="0" fontId="6" fillId="30" borderId="2" xfId="0" applyNumberFormat="1" applyFont="1" applyFill="1" applyBorder="1" applyAlignment="1">
      <alignment horizontal="right"/>
    </xf>
    <xf numFmtId="0" fontId="6" fillId="30" borderId="4" xfId="0" applyNumberFormat="1" applyFont="1" applyFill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0" fontId="6" fillId="29" borderId="2" xfId="0" applyNumberFormat="1" applyFont="1" applyFill="1" applyBorder="1" applyAlignment="1">
      <alignment horizontal="right"/>
    </xf>
    <xf numFmtId="0" fontId="119" fillId="0" borderId="4" xfId="1" applyNumberFormat="1" applyFont="1" applyBorder="1" applyAlignment="1">
      <alignment horizontal="left" vertical="center" wrapText="1"/>
    </xf>
    <xf numFmtId="0" fontId="6" fillId="0" borderId="4" xfId="1" applyNumberFormat="1" applyFont="1" applyBorder="1" applyAlignment="1">
      <alignment horizontal="left" vertical="center" wrapText="1"/>
    </xf>
    <xf numFmtId="0" fontId="119" fillId="30" borderId="4" xfId="1" applyNumberFormat="1" applyFont="1" applyFill="1" applyBorder="1" applyAlignment="1">
      <alignment horizontal="left" vertical="center" wrapText="1"/>
    </xf>
    <xf numFmtId="0" fontId="119" fillId="0" borderId="2" xfId="1" applyNumberFormat="1" applyFont="1" applyBorder="1" applyAlignment="1">
      <alignment horizontal="left" vertical="center" wrapText="1"/>
    </xf>
    <xf numFmtId="49" fontId="5" fillId="0" borderId="68" xfId="1" applyNumberFormat="1" applyFont="1" applyBorder="1" applyAlignment="1">
      <alignment horizontal="center" vertical="center"/>
    </xf>
    <xf numFmtId="0" fontId="5" fillId="0" borderId="6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" fontId="106" fillId="0" borderId="4" xfId="0" applyNumberFormat="1" applyFont="1" applyFill="1" applyBorder="1"/>
    <xf numFmtId="0" fontId="7" fillId="3" borderId="0" xfId="0" applyFont="1" applyFill="1" applyAlignment="1">
      <alignment wrapText="1"/>
    </xf>
    <xf numFmtId="10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vertical="center" wrapText="1"/>
    </xf>
    <xf numFmtId="10" fontId="7" fillId="0" borderId="3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23" fillId="0" borderId="0" xfId="3" applyNumberFormat="1" applyFont="1" applyFill="1" applyAlignment="1" applyProtection="1">
      <alignment horizontal="center" vertical="center"/>
      <protection locked="0"/>
    </xf>
    <xf numFmtId="0" fontId="123" fillId="0" borderId="0" xfId="3" applyFont="1" applyAlignment="1" applyProtection="1">
      <alignment horizontal="center" vertical="center" wrapText="1"/>
      <protection locked="0"/>
    </xf>
    <xf numFmtId="0" fontId="123" fillId="0" borderId="0" xfId="3" applyFont="1" applyFill="1" applyBorder="1" applyAlignment="1" applyProtection="1">
      <alignment horizontal="right" vertical="center" wrapText="1"/>
      <protection locked="0"/>
    </xf>
    <xf numFmtId="1" fontId="123" fillId="4" borderId="8" xfId="3" applyNumberFormat="1" applyFont="1" applyFill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Border="1" applyAlignment="1">
      <alignment vertical="center" wrapText="1"/>
    </xf>
    <xf numFmtId="1" fontId="17" fillId="0" borderId="15" xfId="1" applyNumberFormat="1" applyFont="1" applyFill="1" applyBorder="1" applyAlignment="1">
      <alignment horizontal="center" vertical="center" wrapText="1"/>
    </xf>
    <xf numFmtId="0" fontId="17" fillId="6" borderId="15" xfId="0" applyNumberFormat="1" applyFont="1" applyFill="1" applyBorder="1" applyAlignment="1">
      <alignment horizontal="center" vertical="center" wrapText="1"/>
    </xf>
    <xf numFmtId="49" fontId="17" fillId="0" borderId="8" xfId="0" applyNumberFormat="1" applyFont="1" applyFill="1" applyBorder="1" applyAlignment="1">
      <alignment horizontal="center" vertical="center" wrapText="1"/>
    </xf>
    <xf numFmtId="4" fontId="123" fillId="4" borderId="14" xfId="0" applyNumberFormat="1" applyFont="1" applyFill="1" applyBorder="1" applyAlignment="1">
      <alignment horizontal="left" vertical="center"/>
    </xf>
    <xf numFmtId="4" fontId="17" fillId="0" borderId="0" xfId="3" applyNumberFormat="1" applyFont="1" applyAlignment="1" applyProtection="1">
      <alignment vertical="center"/>
      <protection locked="0"/>
    </xf>
    <xf numFmtId="0" fontId="17" fillId="0" borderId="0" xfId="3" applyFont="1" applyAlignment="1" applyProtection="1">
      <alignment vertical="center"/>
      <protection locked="0"/>
    </xf>
    <xf numFmtId="0" fontId="17" fillId="0" borderId="0" xfId="3" applyFont="1" applyBorder="1" applyAlignment="1" applyProtection="1">
      <alignment vertical="center"/>
      <protection locked="0"/>
    </xf>
    <xf numFmtId="0" fontId="126" fillId="0" borderId="0" xfId="3" applyFont="1" applyFill="1" applyAlignment="1" applyProtection="1">
      <alignment vertical="center"/>
      <protection locked="0"/>
    </xf>
    <xf numFmtId="4" fontId="17" fillId="0" borderId="0" xfId="3" applyNumberFormat="1" applyFont="1" applyBorder="1" applyAlignment="1" applyProtection="1">
      <alignment vertical="center"/>
      <protection locked="0"/>
    </xf>
    <xf numFmtId="4" fontId="123" fillId="0" borderId="0" xfId="3" applyNumberFormat="1" applyFont="1" applyFill="1" applyBorder="1" applyAlignment="1" applyProtection="1">
      <alignment horizontal="right" vertical="center"/>
      <protection locked="0"/>
    </xf>
    <xf numFmtId="0" fontId="128" fillId="0" borderId="0" xfId="0" applyFont="1" applyAlignment="1">
      <alignment vertical="center" wrapText="1"/>
    </xf>
    <xf numFmtId="0" fontId="1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4" borderId="3" xfId="0" applyNumberFormat="1" applyFont="1" applyFill="1" applyBorder="1" applyAlignment="1">
      <alignment vertical="center" wrapText="1"/>
    </xf>
    <xf numFmtId="10" fontId="17" fillId="0" borderId="3" xfId="0" applyNumberFormat="1" applyFont="1" applyFill="1" applyBorder="1" applyAlignment="1">
      <alignment horizontal="center" vertical="center" wrapText="1"/>
    </xf>
    <xf numFmtId="164" fontId="17" fillId="0" borderId="62" xfId="0" applyNumberFormat="1" applyFont="1" applyFill="1" applyBorder="1" applyAlignment="1">
      <alignment horizontal="center" vertical="center" wrapText="1"/>
    </xf>
    <xf numFmtId="10" fontId="17" fillId="0" borderId="4" xfId="0" applyNumberFormat="1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>
      <alignment horizontal="center" vertical="center" wrapText="1"/>
    </xf>
    <xf numFmtId="164" fontId="17" fillId="0" borderId="66" xfId="0" applyNumberFormat="1" applyFont="1" applyFill="1" applyBorder="1" applyAlignment="1">
      <alignment horizontal="center" vertical="center" wrapText="1"/>
    </xf>
    <xf numFmtId="49" fontId="17" fillId="0" borderId="17" xfId="0" applyNumberFormat="1" applyFont="1" applyFill="1" applyBorder="1" applyAlignment="1">
      <alignment horizontal="center" vertical="center" wrapText="1"/>
    </xf>
    <xf numFmtId="49" fontId="17" fillId="4" borderId="11" xfId="0" applyNumberFormat="1" applyFont="1" applyFill="1" applyBorder="1" applyAlignment="1">
      <alignment horizontal="center" vertical="center" wrapText="1"/>
    </xf>
    <xf numFmtId="49" fontId="17" fillId="4" borderId="65" xfId="0" applyNumberFormat="1" applyFont="1" applyFill="1" applyBorder="1" applyAlignment="1">
      <alignment horizontal="center" vertical="center" wrapText="1"/>
    </xf>
    <xf numFmtId="10" fontId="17" fillId="4" borderId="11" xfId="0" applyNumberFormat="1" applyFont="1" applyFill="1" applyBorder="1" applyAlignment="1">
      <alignment horizontal="center" vertical="center" wrapText="1"/>
    </xf>
    <xf numFmtId="10" fontId="17" fillId="0" borderId="67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49" fontId="17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23" fillId="4" borderId="11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1" fontId="123" fillId="4" borderId="23" xfId="3" applyNumberFormat="1" applyFont="1" applyFill="1" applyBorder="1" applyAlignment="1" applyProtection="1">
      <alignment horizontal="center" vertical="center" wrapText="1"/>
      <protection locked="0"/>
    </xf>
    <xf numFmtId="1" fontId="123" fillId="4" borderId="72" xfId="3" applyNumberFormat="1" applyFont="1" applyFill="1" applyBorder="1" applyAlignment="1" applyProtection="1">
      <alignment horizontal="center" vertical="center" wrapText="1"/>
      <protection locked="0"/>
    </xf>
    <xf numFmtId="49" fontId="17" fillId="0" borderId="68" xfId="0" applyNumberFormat="1" applyFont="1" applyFill="1" applyBorder="1" applyAlignment="1">
      <alignment horizontal="center" vertical="center" wrapText="1"/>
    </xf>
    <xf numFmtId="0" fontId="17" fillId="0" borderId="73" xfId="0" applyNumberFormat="1" applyFont="1" applyFill="1" applyBorder="1" applyAlignment="1">
      <alignment horizontal="center" vertical="center" wrapText="1"/>
    </xf>
    <xf numFmtId="0" fontId="17" fillId="0" borderId="68" xfId="0" applyNumberFormat="1" applyFont="1" applyFill="1" applyBorder="1" applyAlignment="1">
      <alignment horizontal="center" vertical="center" wrapText="1"/>
    </xf>
    <xf numFmtId="49" fontId="17" fillId="5" borderId="74" xfId="0" applyNumberFormat="1" applyFont="1" applyFill="1" applyBorder="1" applyAlignment="1">
      <alignment horizontal="center" vertical="center" wrapText="1"/>
    </xf>
    <xf numFmtId="0" fontId="17" fillId="0" borderId="76" xfId="0" applyNumberFormat="1" applyFont="1" applyFill="1" applyBorder="1" applyAlignment="1">
      <alignment vertical="center" wrapText="1"/>
    </xf>
    <xf numFmtId="4" fontId="123" fillId="4" borderId="77" xfId="0" applyNumberFormat="1" applyFont="1" applyFill="1" applyBorder="1" applyAlignment="1">
      <alignment vertical="center" wrapText="1"/>
    </xf>
    <xf numFmtId="10" fontId="17" fillId="0" borderId="17" xfId="0" applyNumberFormat="1" applyFont="1" applyFill="1" applyBorder="1" applyAlignment="1">
      <alignment horizontal="center" vertical="center" wrapText="1"/>
    </xf>
    <xf numFmtId="49" fontId="17" fillId="0" borderId="74" xfId="0" applyNumberFormat="1" applyFont="1" applyFill="1" applyBorder="1" applyAlignment="1">
      <alignment horizontal="center" vertical="center" wrapText="1"/>
    </xf>
    <xf numFmtId="1" fontId="17" fillId="17" borderId="15" xfId="1" applyNumberFormat="1" applyFont="1" applyFill="1" applyBorder="1" applyAlignment="1">
      <alignment horizontal="center" vertical="center" wrapText="1"/>
    </xf>
    <xf numFmtId="0" fontId="17" fillId="17" borderId="15" xfId="0" applyNumberFormat="1" applyFont="1" applyFill="1" applyBorder="1" applyAlignment="1">
      <alignment horizontal="center" vertical="center" wrapText="1"/>
    </xf>
    <xf numFmtId="1" fontId="17" fillId="6" borderId="15" xfId="1" applyNumberFormat="1" applyFont="1" applyFill="1" applyBorder="1" applyAlignment="1">
      <alignment horizontal="center" vertical="center" wrapText="1"/>
    </xf>
    <xf numFmtId="1" fontId="123" fillId="17" borderId="0" xfId="3" applyNumberFormat="1" applyFont="1" applyFill="1" applyAlignment="1" applyProtection="1">
      <alignment horizontal="center" vertical="center"/>
      <protection locked="0"/>
    </xf>
    <xf numFmtId="0" fontId="17" fillId="17" borderId="0" xfId="0" applyFont="1" applyFill="1" applyAlignment="1">
      <alignment vertical="center"/>
    </xf>
    <xf numFmtId="1" fontId="123" fillId="6" borderId="0" xfId="3" applyNumberFormat="1" applyFont="1" applyFill="1" applyAlignment="1" applyProtection="1">
      <alignment horizontal="center" vertical="center"/>
      <protection locked="0"/>
    </xf>
    <xf numFmtId="0" fontId="17" fillId="6" borderId="15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vertical="center"/>
    </xf>
    <xf numFmtId="3" fontId="123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vertical="center" wrapText="1"/>
    </xf>
    <xf numFmtId="3" fontId="123" fillId="0" borderId="0" xfId="3" applyNumberFormat="1" applyFont="1" applyAlignment="1" applyProtection="1">
      <alignment horizontal="center" vertical="center" wrapText="1"/>
      <protection locked="0"/>
    </xf>
    <xf numFmtId="3" fontId="123" fillId="0" borderId="0" xfId="3" applyNumberFormat="1" applyFont="1" applyFill="1" applyAlignment="1" applyProtection="1">
      <alignment horizontal="center" vertical="center" wrapText="1"/>
      <protection locked="0"/>
    </xf>
    <xf numFmtId="3" fontId="123" fillId="4" borderId="8" xfId="3" applyNumberFormat="1" applyFont="1" applyFill="1" applyBorder="1" applyAlignment="1" applyProtection="1">
      <alignment horizontal="center" vertical="center" wrapText="1"/>
      <protection locked="0"/>
    </xf>
    <xf numFmtId="3" fontId="123" fillId="0" borderId="3" xfId="0" applyNumberFormat="1" applyFont="1" applyBorder="1" applyAlignment="1">
      <alignment horizontal="right" vertical="center" wrapText="1"/>
    </xf>
    <xf numFmtId="3" fontId="17" fillId="0" borderId="3" xfId="0" applyNumberFormat="1" applyFont="1" applyFill="1" applyBorder="1" applyAlignment="1">
      <alignment horizontal="right" vertical="center" wrapText="1"/>
    </xf>
    <xf numFmtId="3" fontId="17" fillId="0" borderId="3" xfId="0" applyNumberFormat="1" applyFont="1" applyFill="1" applyBorder="1" applyAlignment="1">
      <alignment vertical="center" wrapText="1"/>
    </xf>
    <xf numFmtId="3" fontId="17" fillId="4" borderId="3" xfId="0" applyNumberFormat="1" applyFont="1" applyFill="1" applyBorder="1" applyAlignment="1">
      <alignment vertical="center" wrapText="1"/>
    </xf>
    <xf numFmtId="3" fontId="123" fillId="4" borderId="11" xfId="0" applyNumberFormat="1" applyFont="1" applyFill="1" applyBorder="1" applyAlignment="1">
      <alignment horizontal="right" vertical="center" wrapText="1"/>
    </xf>
    <xf numFmtId="3" fontId="123" fillId="4" borderId="8" xfId="0" applyNumberFormat="1" applyFont="1" applyFill="1" applyBorder="1" applyAlignment="1">
      <alignment horizontal="right" vertical="center" wrapText="1"/>
    </xf>
    <xf numFmtId="3" fontId="17" fillId="0" borderId="0" xfId="3" applyNumberFormat="1" applyFont="1" applyFill="1" applyAlignment="1" applyProtection="1">
      <alignment vertical="center"/>
      <protection locked="0"/>
    </xf>
    <xf numFmtId="169" fontId="17" fillId="4" borderId="3" xfId="0" applyNumberFormat="1" applyFont="1" applyFill="1" applyBorder="1" applyAlignment="1">
      <alignment vertical="center" wrapText="1"/>
    </xf>
    <xf numFmtId="3" fontId="17" fillId="0" borderId="0" xfId="0" applyNumberFormat="1" applyFont="1" applyFill="1" applyAlignment="1">
      <alignment vertical="center" wrapText="1"/>
    </xf>
    <xf numFmtId="3" fontId="17" fillId="0" borderId="0" xfId="3" applyNumberFormat="1" applyFont="1" applyAlignment="1" applyProtection="1">
      <alignment vertical="center"/>
      <protection locked="0"/>
    </xf>
    <xf numFmtId="49" fontId="123" fillId="0" borderId="75" xfId="0" applyNumberFormat="1" applyFont="1" applyFill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27" fillId="0" borderId="0" xfId="3" applyFont="1" applyAlignment="1" applyProtection="1">
      <alignment horizontal="center" vertical="center" wrapText="1"/>
      <protection locked="0"/>
    </xf>
    <xf numFmtId="1" fontId="123" fillId="4" borderId="9" xfId="3" applyNumberFormat="1" applyFont="1" applyFill="1" applyBorder="1" applyAlignment="1" applyProtection="1">
      <alignment horizontal="center" vertical="center" wrapText="1"/>
      <protection locked="0"/>
    </xf>
    <xf numFmtId="1" fontId="123" fillId="4" borderId="10" xfId="3" applyNumberFormat="1" applyFont="1" applyFill="1" applyBorder="1" applyAlignment="1" applyProtection="1">
      <alignment horizontal="center" vertical="center" wrapText="1"/>
      <protection locked="0"/>
    </xf>
    <xf numFmtId="0" fontId="123" fillId="4" borderId="9" xfId="3" applyFont="1" applyFill="1" applyBorder="1" applyAlignment="1" applyProtection="1">
      <alignment horizontal="center" vertical="center" wrapText="1"/>
      <protection locked="0"/>
    </xf>
    <xf numFmtId="0" fontId="123" fillId="4" borderId="10" xfId="3" applyFont="1" applyFill="1" applyBorder="1" applyAlignment="1" applyProtection="1">
      <alignment horizontal="center" vertical="center" wrapText="1"/>
      <protection locked="0"/>
    </xf>
    <xf numFmtId="3" fontId="123" fillId="4" borderId="7" xfId="3" applyNumberFormat="1" applyFont="1" applyFill="1" applyBorder="1" applyAlignment="1" applyProtection="1">
      <alignment horizontal="center" vertical="center" wrapText="1"/>
      <protection locked="0"/>
    </xf>
    <xf numFmtId="3" fontId="123" fillId="4" borderId="8" xfId="3" applyNumberFormat="1" applyFont="1" applyFill="1" applyBorder="1" applyAlignment="1" applyProtection="1">
      <alignment horizontal="center" vertical="center" wrapText="1"/>
      <protection locked="0"/>
    </xf>
    <xf numFmtId="3" fontId="123" fillId="4" borderId="22" xfId="3" applyNumberFormat="1" applyFont="1" applyFill="1" applyBorder="1" applyAlignment="1" applyProtection="1">
      <alignment horizontal="center" vertical="center" wrapText="1"/>
      <protection locked="0"/>
    </xf>
    <xf numFmtId="3" fontId="17" fillId="4" borderId="18" xfId="0" applyNumberFormat="1" applyFont="1" applyFill="1" applyBorder="1" applyAlignment="1">
      <alignment horizontal="center" vertical="center" wrapText="1"/>
    </xf>
    <xf numFmtId="3" fontId="123" fillId="4" borderId="7" xfId="4" applyNumberFormat="1" applyFont="1" applyFill="1" applyBorder="1" applyAlignment="1">
      <alignment horizontal="center" vertical="center" wrapText="1"/>
    </xf>
    <xf numFmtId="3" fontId="123" fillId="4" borderId="8" xfId="4" applyNumberFormat="1" applyFont="1" applyFill="1" applyBorder="1" applyAlignment="1">
      <alignment horizontal="center" vertical="center" wrapText="1"/>
    </xf>
    <xf numFmtId="3" fontId="123" fillId="4" borderId="7" xfId="6" applyNumberFormat="1" applyFont="1" applyFill="1" applyBorder="1" applyAlignment="1">
      <alignment horizontal="center" vertical="center" wrapText="1"/>
    </xf>
    <xf numFmtId="3" fontId="123" fillId="4" borderId="8" xfId="6" applyNumberFormat="1" applyFont="1" applyFill="1" applyBorder="1" applyAlignment="1">
      <alignment horizontal="center" vertical="center" wrapText="1"/>
    </xf>
    <xf numFmtId="0" fontId="123" fillId="4" borderId="5" xfId="0" applyFont="1" applyFill="1" applyBorder="1" applyAlignment="1">
      <alignment horizontal="center" vertical="center" wrapText="1"/>
    </xf>
    <xf numFmtId="0" fontId="123" fillId="4" borderId="6" xfId="0" applyFont="1" applyFill="1" applyBorder="1" applyAlignment="1">
      <alignment horizontal="center" vertical="center" wrapText="1"/>
    </xf>
    <xf numFmtId="0" fontId="123" fillId="4" borderId="1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wrapText="1"/>
    </xf>
    <xf numFmtId="0" fontId="7" fillId="0" borderId="23" xfId="0" applyFont="1" applyBorder="1" applyAlignment="1"/>
    <xf numFmtId="0" fontId="7" fillId="0" borderId="24" xfId="0" applyFont="1" applyBorder="1" applyAlignment="1"/>
    <xf numFmtId="0" fontId="5" fillId="0" borderId="0" xfId="3" applyFont="1" applyAlignment="1" applyProtection="1">
      <alignment horizontal="center" vertical="center" wrapText="1"/>
      <protection locked="0"/>
    </xf>
    <xf numFmtId="1" fontId="5" fillId="4" borderId="9" xfId="3" applyNumberFormat="1" applyFont="1" applyFill="1" applyBorder="1" applyAlignment="1" applyProtection="1">
      <alignment horizontal="center" vertical="center" wrapText="1"/>
      <protection locked="0"/>
    </xf>
    <xf numFmtId="1" fontId="5" fillId="4" borderId="10" xfId="3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3" applyFont="1" applyFill="1" applyBorder="1" applyAlignment="1" applyProtection="1">
      <alignment horizontal="center" vertical="center" wrapText="1"/>
      <protection locked="0"/>
    </xf>
    <xf numFmtId="0" fontId="5" fillId="4" borderId="8" xfId="3" applyFont="1" applyFill="1" applyBorder="1" applyAlignment="1" applyProtection="1">
      <alignment horizontal="center" vertical="center" wrapText="1"/>
      <protection locked="0"/>
    </xf>
    <xf numFmtId="4" fontId="5" fillId="4" borderId="7" xfId="3" applyNumberFormat="1" applyFont="1" applyFill="1" applyBorder="1" applyAlignment="1" applyProtection="1">
      <alignment horizontal="center" vertical="center" wrapText="1"/>
      <protection locked="0"/>
    </xf>
    <xf numFmtId="4" fontId="5" fillId="4" borderId="8" xfId="3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3" applyNumberFormat="1" applyFont="1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>
      <alignment horizontal="center" vertical="center" wrapText="1"/>
    </xf>
    <xf numFmtId="0" fontId="5" fillId="4" borderId="7" xfId="4" applyFont="1" applyFill="1" applyBorder="1" applyAlignment="1">
      <alignment horizontal="center" vertical="center" wrapText="1"/>
    </xf>
    <xf numFmtId="0" fontId="5" fillId="4" borderId="8" xfId="4" applyFont="1" applyFill="1" applyBorder="1" applyAlignment="1">
      <alignment horizontal="center" vertical="center" wrapText="1"/>
    </xf>
    <xf numFmtId="4" fontId="5" fillId="4" borderId="7" xfId="6" applyNumberFormat="1" applyFont="1" applyFill="1" applyBorder="1" applyAlignment="1">
      <alignment horizontal="center" vertical="center" wrapText="1"/>
    </xf>
    <xf numFmtId="4" fontId="5" fillId="4" borderId="8" xfId="6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0" fillId="0" borderId="23" xfId="0" applyBorder="1" applyAlignment="1"/>
    <xf numFmtId="0" fontId="0" fillId="0" borderId="24" xfId="0" applyBorder="1" applyAlignment="1"/>
    <xf numFmtId="0" fontId="106" fillId="23" borderId="1" xfId="0" applyFont="1" applyFill="1" applyBorder="1" applyAlignment="1">
      <alignment horizontal="center" vertical="center" wrapText="1"/>
    </xf>
    <xf numFmtId="0" fontId="106" fillId="23" borderId="69" xfId="0" applyFont="1" applyFill="1" applyBorder="1" applyAlignment="1">
      <alignment horizontal="center" vertical="center" wrapText="1"/>
    </xf>
    <xf numFmtId="0" fontId="106" fillId="23" borderId="3" xfId="0" applyFont="1" applyFill="1" applyBorder="1" applyAlignment="1">
      <alignment horizontal="center" vertical="center" wrapText="1"/>
    </xf>
    <xf numFmtId="0" fontId="105" fillId="21" borderId="1" xfId="0" applyFont="1" applyFill="1" applyBorder="1" applyAlignment="1">
      <alignment horizontal="center" vertical="center" textRotation="90" wrapText="1"/>
    </xf>
    <xf numFmtId="0" fontId="105" fillId="21" borderId="69" xfId="0" applyFont="1" applyFill="1" applyBorder="1" applyAlignment="1">
      <alignment horizontal="center" vertical="center" textRotation="90" wrapText="1"/>
    </xf>
    <xf numFmtId="0" fontId="105" fillId="21" borderId="3" xfId="0" applyFont="1" applyFill="1" applyBorder="1" applyAlignment="1">
      <alignment horizontal="center" vertical="center" textRotation="90" wrapText="1"/>
    </xf>
    <xf numFmtId="0" fontId="105" fillId="22" borderId="1" xfId="0" applyFont="1" applyFill="1" applyBorder="1" applyAlignment="1">
      <alignment horizontal="center" vertical="center"/>
    </xf>
    <xf numFmtId="0" fontId="105" fillId="22" borderId="69" xfId="0" applyFont="1" applyFill="1" applyBorder="1" applyAlignment="1">
      <alignment horizontal="center" vertical="center"/>
    </xf>
    <xf numFmtId="0" fontId="105" fillId="22" borderId="3" xfId="0" applyFont="1" applyFill="1" applyBorder="1" applyAlignment="1">
      <alignment horizontal="center" vertical="center"/>
    </xf>
    <xf numFmtId="0" fontId="105" fillId="23" borderId="1" xfId="0" applyFont="1" applyFill="1" applyBorder="1" applyAlignment="1">
      <alignment horizontal="center" vertical="center"/>
    </xf>
    <xf numFmtId="0" fontId="105" fillId="23" borderId="69" xfId="0" applyFont="1" applyFill="1" applyBorder="1" applyAlignment="1">
      <alignment horizontal="center" vertical="center"/>
    </xf>
    <xf numFmtId="0" fontId="105" fillId="23" borderId="3" xfId="0" applyFont="1" applyFill="1" applyBorder="1" applyAlignment="1">
      <alignment horizontal="center" vertical="center"/>
    </xf>
    <xf numFmtId="0" fontId="106" fillId="24" borderId="1" xfId="0" applyFont="1" applyFill="1" applyBorder="1" applyAlignment="1">
      <alignment horizontal="center" vertical="center" wrapText="1"/>
    </xf>
    <xf numFmtId="0" fontId="106" fillId="24" borderId="69" xfId="0" applyFont="1" applyFill="1" applyBorder="1" applyAlignment="1">
      <alignment horizontal="center" vertical="center" wrapText="1"/>
    </xf>
    <xf numFmtId="0" fontId="106" fillId="24" borderId="3" xfId="0" applyFont="1" applyFill="1" applyBorder="1" applyAlignment="1">
      <alignment horizontal="center" vertical="center" wrapText="1"/>
    </xf>
    <xf numFmtId="4" fontId="5" fillId="23" borderId="1" xfId="1" applyNumberFormat="1" applyFont="1" applyFill="1" applyBorder="1" applyAlignment="1">
      <alignment horizontal="center" vertical="center" wrapText="1"/>
    </xf>
    <xf numFmtId="4" fontId="5" fillId="23" borderId="69" xfId="1" applyNumberFormat="1" applyFont="1" applyFill="1" applyBorder="1" applyAlignment="1">
      <alignment horizontal="center" vertical="center" wrapText="1"/>
    </xf>
    <xf numFmtId="4" fontId="5" fillId="23" borderId="3" xfId="1" applyNumberFormat="1" applyFont="1" applyFill="1" applyBorder="1" applyAlignment="1">
      <alignment horizontal="center" vertical="center" wrapText="1"/>
    </xf>
    <xf numFmtId="0" fontId="106" fillId="26" borderId="1" xfId="0" applyFont="1" applyFill="1" applyBorder="1" applyAlignment="1">
      <alignment horizontal="left" vertical="center" wrapText="1"/>
    </xf>
    <xf numFmtId="0" fontId="106" fillId="26" borderId="69" xfId="0" applyFont="1" applyFill="1" applyBorder="1" applyAlignment="1">
      <alignment horizontal="left" vertical="center" wrapText="1"/>
    </xf>
    <xf numFmtId="0" fontId="106" fillId="26" borderId="3" xfId="0" applyFont="1" applyFill="1" applyBorder="1" applyAlignment="1">
      <alignment horizontal="left" vertical="center" wrapText="1"/>
    </xf>
    <xf numFmtId="0" fontId="106" fillId="26" borderId="1" xfId="0" applyFont="1" applyFill="1" applyBorder="1" applyAlignment="1">
      <alignment horizontal="center" vertical="center" wrapText="1"/>
    </xf>
    <xf numFmtId="0" fontId="106" fillId="26" borderId="69" xfId="0" applyFont="1" applyFill="1" applyBorder="1" applyAlignment="1">
      <alignment horizontal="center" vertical="center" wrapText="1"/>
    </xf>
    <xf numFmtId="0" fontId="106" fillId="26" borderId="3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9" xfId="1" applyFont="1" applyBorder="1" applyAlignment="1">
      <alignment horizontal="center" vertical="center"/>
    </xf>
    <xf numFmtId="4" fontId="107" fillId="25" borderId="21" xfId="1" applyNumberFormat="1" applyFont="1" applyFill="1" applyBorder="1" applyAlignment="1">
      <alignment horizontal="center" vertical="center"/>
    </xf>
    <xf numFmtId="4" fontId="107" fillId="25" borderId="68" xfId="1" applyNumberFormat="1" applyFont="1" applyFill="1" applyBorder="1" applyAlignment="1">
      <alignment horizontal="center" vertical="center"/>
    </xf>
    <xf numFmtId="4" fontId="107" fillId="25" borderId="2" xfId="1" applyNumberFormat="1" applyFont="1" applyFill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4" fontId="5" fillId="10" borderId="1" xfId="1" applyNumberFormat="1" applyFont="1" applyFill="1" applyBorder="1" applyAlignment="1">
      <alignment horizontal="center" vertical="center" wrapText="1"/>
    </xf>
    <xf numFmtId="4" fontId="5" fillId="10" borderId="3" xfId="1" applyNumberFormat="1" applyFont="1" applyFill="1" applyBorder="1" applyAlignment="1">
      <alignment horizontal="center" vertical="center" wrapText="1"/>
    </xf>
    <xf numFmtId="4" fontId="5" fillId="0" borderId="21" xfId="1" applyNumberFormat="1" applyFont="1" applyBorder="1" applyAlignment="1">
      <alignment horizontal="center" vertical="center" wrapText="1"/>
    </xf>
    <xf numFmtId="4" fontId="5" fillId="0" borderId="68" xfId="1" applyNumberFormat="1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106" fillId="23" borderId="1" xfId="0" applyFont="1" applyFill="1" applyBorder="1" applyAlignment="1">
      <alignment horizontal="center" wrapText="1"/>
    </xf>
    <xf numFmtId="0" fontId="106" fillId="23" borderId="69" xfId="0" applyFont="1" applyFill="1" applyBorder="1" applyAlignment="1">
      <alignment horizontal="center" wrapText="1"/>
    </xf>
    <xf numFmtId="0" fontId="106" fillId="23" borderId="3" xfId="0" applyFont="1" applyFill="1" applyBorder="1" applyAlignment="1">
      <alignment horizontal="center" wrapText="1"/>
    </xf>
    <xf numFmtId="4" fontId="106" fillId="24" borderId="1" xfId="0" applyNumberFormat="1" applyFont="1" applyFill="1" applyBorder="1" applyAlignment="1">
      <alignment horizontal="center" vertical="center" wrapText="1"/>
    </xf>
    <xf numFmtId="4" fontId="106" fillId="24" borderId="69" xfId="0" applyNumberFormat="1" applyFont="1" applyFill="1" applyBorder="1" applyAlignment="1">
      <alignment horizontal="center" vertical="center" wrapText="1"/>
    </xf>
    <xf numFmtId="4" fontId="106" fillId="24" borderId="3" xfId="0" applyNumberFormat="1" applyFont="1" applyFill="1" applyBorder="1" applyAlignment="1">
      <alignment horizontal="center" vertical="center" wrapText="1"/>
    </xf>
    <xf numFmtId="0" fontId="106" fillId="7" borderId="1" xfId="0" applyFont="1" applyFill="1" applyBorder="1" applyAlignment="1">
      <alignment horizontal="center" vertical="center" wrapText="1"/>
    </xf>
    <xf numFmtId="0" fontId="106" fillId="7" borderId="69" xfId="0" applyFont="1" applyFill="1" applyBorder="1" applyAlignment="1">
      <alignment horizontal="center" vertical="center" wrapText="1"/>
    </xf>
    <xf numFmtId="0" fontId="106" fillId="7" borderId="3" xfId="0" applyFont="1" applyFill="1" applyBorder="1" applyAlignment="1">
      <alignment horizontal="center" vertical="center" wrapText="1"/>
    </xf>
    <xf numFmtId="0" fontId="106" fillId="35" borderId="1" xfId="0" applyFont="1" applyFill="1" applyBorder="1" applyAlignment="1">
      <alignment horizontal="center" vertical="center" wrapText="1"/>
    </xf>
    <xf numFmtId="0" fontId="106" fillId="35" borderId="69" xfId="0" applyFont="1" applyFill="1" applyBorder="1" applyAlignment="1">
      <alignment horizontal="center" vertical="center" wrapText="1"/>
    </xf>
    <xf numFmtId="0" fontId="106" fillId="35" borderId="3" xfId="0" applyFont="1" applyFill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106" fillId="3" borderId="1" xfId="0" applyFont="1" applyFill="1" applyBorder="1" applyAlignment="1">
      <alignment horizontal="center" vertical="center" wrapText="1"/>
    </xf>
    <xf numFmtId="0" fontId="106" fillId="3" borderId="69" xfId="0" applyFont="1" applyFill="1" applyBorder="1" applyAlignment="1">
      <alignment horizontal="center" vertical="center" wrapText="1"/>
    </xf>
    <xf numFmtId="0" fontId="106" fillId="3" borderId="3" xfId="0" applyFont="1" applyFill="1" applyBorder="1" applyAlignment="1">
      <alignment horizontal="center" vertical="center" wrapText="1"/>
    </xf>
    <xf numFmtId="4" fontId="5" fillId="23" borderId="21" xfId="1" applyNumberFormat="1" applyFont="1" applyFill="1" applyBorder="1" applyAlignment="1">
      <alignment horizontal="center" vertical="center" wrapText="1"/>
    </xf>
    <xf numFmtId="4" fontId="5" fillId="23" borderId="68" xfId="1" applyNumberFormat="1" applyFont="1" applyFill="1" applyBorder="1" applyAlignment="1">
      <alignment horizontal="center" vertical="center" wrapText="1"/>
    </xf>
    <xf numFmtId="4" fontId="5" fillId="23" borderId="2" xfId="1" applyNumberFormat="1" applyFont="1" applyFill="1" applyBorder="1" applyAlignment="1">
      <alignment horizontal="center" vertical="center" wrapText="1"/>
    </xf>
    <xf numFmtId="0" fontId="123" fillId="23" borderId="1" xfId="1" applyFont="1" applyFill="1" applyBorder="1" applyAlignment="1">
      <alignment horizontal="center" vertical="center" wrapText="1"/>
    </xf>
    <xf numFmtId="0" fontId="123" fillId="23" borderId="3" xfId="1" applyFont="1" applyFill="1" applyBorder="1" applyAlignment="1">
      <alignment horizontal="center" vertical="center" wrapText="1"/>
    </xf>
    <xf numFmtId="49" fontId="5" fillId="36" borderId="1" xfId="0" applyNumberFormat="1" applyFont="1" applyFill="1" applyBorder="1" applyAlignment="1">
      <alignment horizontal="center" vertical="center" wrapText="1"/>
    </xf>
    <xf numFmtId="49" fontId="5" fillId="36" borderId="3" xfId="0" applyNumberFormat="1" applyFont="1" applyFill="1" applyBorder="1" applyAlignment="1">
      <alignment horizontal="center" vertical="center" wrapText="1"/>
    </xf>
    <xf numFmtId="0" fontId="24" fillId="0" borderId="0" xfId="7" applyFont="1" applyAlignment="1">
      <alignment horizontal="left" vertical="center" wrapText="1"/>
    </xf>
    <xf numFmtId="0" fontId="60" fillId="0" borderId="50" xfId="7" applyFont="1" applyBorder="1" applyAlignment="1">
      <alignment horizontal="left" vertical="center" wrapText="1"/>
    </xf>
    <xf numFmtId="0" fontId="20" fillId="0" borderId="51" xfId="16" applyBorder="1" applyAlignment="1">
      <alignment horizontal="left" vertical="center"/>
    </xf>
    <xf numFmtId="0" fontId="20" fillId="0" borderId="52" xfId="16" applyBorder="1" applyAlignment="1">
      <alignment horizontal="left" vertical="center"/>
    </xf>
    <xf numFmtId="0" fontId="20" fillId="0" borderId="53" xfId="16" applyBorder="1" applyAlignment="1">
      <alignment horizontal="left" vertical="center"/>
    </xf>
    <xf numFmtId="0" fontId="20" fillId="0" borderId="0" xfId="16" applyAlignment="1">
      <alignment horizontal="left" vertical="center"/>
    </xf>
    <xf numFmtId="0" fontId="20" fillId="0" borderId="54" xfId="16" applyBorder="1" applyAlignment="1">
      <alignment horizontal="left" vertical="center"/>
    </xf>
    <xf numFmtId="0" fontId="20" fillId="0" borderId="55" xfId="16" applyBorder="1" applyAlignment="1">
      <alignment horizontal="left" vertical="center"/>
    </xf>
    <xf numFmtId="0" fontId="20" fillId="0" borderId="56" xfId="16" applyBorder="1" applyAlignment="1">
      <alignment horizontal="left" vertical="center"/>
    </xf>
    <xf numFmtId="0" fontId="20" fillId="0" borderId="57" xfId="16" applyBorder="1" applyAlignment="1">
      <alignment horizontal="left" vertical="center"/>
    </xf>
    <xf numFmtId="0" fontId="62" fillId="0" borderId="0" xfId="7" applyFont="1" applyAlignment="1">
      <alignment horizontal="center" vertical="center" wrapText="1"/>
    </xf>
    <xf numFmtId="167" fontId="62" fillId="0" borderId="0" xfId="7" applyNumberFormat="1" applyFont="1" applyAlignment="1">
      <alignment horizontal="center" vertical="center" wrapText="1"/>
    </xf>
    <xf numFmtId="167" fontId="63" fillId="0" borderId="0" xfId="16" applyNumberFormat="1" applyFont="1" applyAlignment="1">
      <alignment horizontal="center" vertical="center" wrapText="1"/>
    </xf>
  </cellXfs>
  <cellStyles count="21">
    <cellStyle name="Normální" xfId="0" builtinId="0"/>
    <cellStyle name="Normální 10 2 2" xfId="10" xr:uid="{00000000-0005-0000-0000-000001000000}"/>
    <cellStyle name="Normální 2" xfId="5" xr:uid="{00000000-0005-0000-0000-000002000000}"/>
    <cellStyle name="Normální 2 2" xfId="13" xr:uid="{539C0895-A59A-495E-9D64-1017F922C29C}"/>
    <cellStyle name="Normální 2 2 2" xfId="16" xr:uid="{8DA8DB12-22E8-4F42-A4B6-4C4084BC42C7}"/>
    <cellStyle name="Normální 2 2 2 2" xfId="17" xr:uid="{8A51563C-E22E-4410-A8F9-74F62FCCC9D2}"/>
    <cellStyle name="Normální 2 3" xfId="14" xr:uid="{CD709BA1-476E-4D34-A2CC-500B6A6FE43B}"/>
    <cellStyle name="Normální 2 4" xfId="18" xr:uid="{135B44F4-3492-41AE-8D9B-9718D559C9CB}"/>
    <cellStyle name="Normální 3" xfId="2" xr:uid="{00000000-0005-0000-0000-000003000000}"/>
    <cellStyle name="Normální 3 2 2" xfId="19" xr:uid="{79B8B963-ED7F-4E69-B367-9FBDFF1FCB0D}"/>
    <cellStyle name="Normální 4" xfId="6" xr:uid="{00000000-0005-0000-0000-000004000000}"/>
    <cellStyle name="Normální 4 2" xfId="12" xr:uid="{00000000-0005-0000-0000-000005000000}"/>
    <cellStyle name="Normální 5" xfId="8" xr:uid="{00000000-0005-0000-0000-000006000000}"/>
    <cellStyle name="Normální 6" xfId="4" xr:uid="{00000000-0005-0000-0000-000007000000}"/>
    <cellStyle name="Normální 7" xfId="9" xr:uid="{00000000-0005-0000-0000-000008000000}"/>
    <cellStyle name="Normální 8" xfId="11" xr:uid="{00000000-0005-0000-0000-000009000000}"/>
    <cellStyle name="Normální 9" xfId="15" xr:uid="{31144DB0-91C0-4DE2-9261-6A5C9C85D16B}"/>
    <cellStyle name="normální_číselníky MSK" xfId="7" xr:uid="{00000000-0005-0000-0000-00000A000000}"/>
    <cellStyle name="normální_owssvr(1)" xfId="1" xr:uid="{00000000-0005-0000-0000-00000B000000}"/>
    <cellStyle name="normální_Z024_004_05" xfId="3" xr:uid="{00000000-0005-0000-0000-00000C000000}"/>
    <cellStyle name="Procenta 2" xfId="20" xr:uid="{716FA933-62A6-4710-9993-A32A84F76FA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687456</xdr:colOff>
      <xdr:row>18</xdr:row>
      <xdr:rowOff>455543</xdr:rowOff>
    </xdr:from>
    <xdr:to>
      <xdr:col>5</xdr:col>
      <xdr:colOff>699998</xdr:colOff>
      <xdr:row>18</xdr:row>
      <xdr:rowOff>455543</xdr:rowOff>
    </xdr:to>
    <xdr:pic>
      <xdr:nvPicPr>
        <xdr:cNvPr id="2" name="Obrázek 1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3ACF6F0-E0A3-48DD-A694-2BD9F3B2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0981" y="1408043"/>
          <a:ext cx="1254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687456</xdr:colOff>
      <xdr:row>18</xdr:row>
      <xdr:rowOff>455543</xdr:rowOff>
    </xdr:from>
    <xdr:to>
      <xdr:col>5</xdr:col>
      <xdr:colOff>699998</xdr:colOff>
      <xdr:row>18</xdr:row>
      <xdr:rowOff>455543</xdr:rowOff>
    </xdr:to>
    <xdr:sp macro="" textlink="">
      <xdr:nvSpPr>
        <xdr:cNvPr id="3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7D5E578-8CF8-4995-8DA3-509B7874EF23}"/>
            </a:ext>
          </a:extLst>
        </xdr:cNvPr>
        <xdr:cNvSpPr>
          <a:spLocks noChangeAspect="1" noChangeArrowheads="1"/>
        </xdr:cNvSpPr>
      </xdr:nvSpPr>
      <xdr:spPr bwMode="auto">
        <a:xfrm>
          <a:off x="6030981" y="1408043"/>
          <a:ext cx="1254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658</xdr:row>
      <xdr:rowOff>0</xdr:rowOff>
    </xdr:from>
    <xdr:ext cx="9525" cy="9525"/>
    <xdr:pic>
      <xdr:nvPicPr>
        <xdr:cNvPr id="4" name="Obrázek 3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2C0A5BA-7E59-49F7-B07B-91C402FC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5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8ED345E-0D3F-4EA4-9624-A6923CDD401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1512</xdr:row>
      <xdr:rowOff>0</xdr:rowOff>
    </xdr:from>
    <xdr:to>
      <xdr:col>7</xdr:col>
      <xdr:colOff>9525</xdr:colOff>
      <xdr:row>1513</xdr:row>
      <xdr:rowOff>480806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B96FEE5-CB54-487C-9F14-67B5CAB4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18365975"/>
          <a:ext cx="9525" cy="804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658</xdr:row>
      <xdr:rowOff>0</xdr:rowOff>
    </xdr:from>
    <xdr:ext cx="9525" cy="9525"/>
    <xdr:pic>
      <xdr:nvPicPr>
        <xdr:cNvPr id="7" name="Obrázek 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08E0FF0-49D8-44AA-8336-E7F383D5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263349D-D57B-4CE3-AD92-24BEF32EC197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9" name="Obrázek 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41CB12B-1B38-4F75-894F-6BA957A2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96F585C-EAEA-4423-A3E6-EDF9B884B9B2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1" name="Obrázek 1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38F7547-FC14-413B-82DD-2CE448A5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C339F274-18F5-469C-B81A-6D19E15E61E0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3" name="Obrázek 1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9F80BA5-D397-4037-96FD-785E6A82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66D6F96-1D7B-4208-B69C-877FF63E1941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5" name="Obrázek 1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87660E3-756F-4872-B307-8B1F4783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6B2F2F9B-7C42-4E17-9FD7-B0197E149A89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7" name="Obrázek 1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B2A0575-260E-46CD-96D9-66306656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F630F6A-A0F9-4D36-B79F-710E24C77A2D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9" name="Obrázek 1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AF657F7-FCA8-4395-9056-5E3B5834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EFEED31-1812-4C7B-B114-F0DB7A3AD531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1" name="Obrázek 2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88F04EB1-A02C-462E-B317-6F9D1B85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3DBDBA5-A6E9-4619-B8AF-29B0D3EF8C7F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3" name="Obrázek 2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B312E92-E7AD-4A7C-A801-0C29B6D5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58FB0BD-F2E9-4341-8B59-F1B476455B5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" name="Obrázek 2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5EF5343-FC55-41EE-ACF7-754071B2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94EADBB-0D35-417E-8FE9-392A409BE32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7" name="Obrázek 2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5BD005F-36A7-4714-977A-82C62491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95F0A3B-4A28-4747-92DB-39ECAAA18C1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9" name="Obrázek 2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567EC2E-3054-4643-A30E-9E1934D2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3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CAB564B6-C47A-4910-8588-465BF38DF25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31" name="Obrázek 3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EA22145-106F-4982-A3B5-3F3078B9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3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10D0F1D-C1A8-449D-BB4E-C8805D0EEC3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33" name="Obrázek 3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55195BF-6FA5-4336-A9AA-90701DD5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3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D5B8D2F-AD2D-4AD5-B4BD-27A9EE47826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35" name="Obrázek 3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EA7932F-BBF7-4E5E-A65E-664D591A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3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A74535A-98A3-4AA4-B883-168BE64AB88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37" name="Obrázek 3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05DC35E-AE01-46B1-A164-436CA61F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3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A7DB177-8E7A-433F-9CBA-719E14469D1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39" name="Obrázek 3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2593845-4BB7-4F79-8278-3D882BC9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4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EAD469E-0635-4D69-AF58-8661C38AC0E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41" name="Obrázek 4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C46D726-15C4-45F0-8A2D-79BF57AA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4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6EAD6F3E-D138-4445-8362-5657316C530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43" name="Obrázek 4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041FA7E-420D-43C9-9EAA-F286A2B3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4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ADF2327-075E-4621-897E-6AD2557C325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45" name="Obrázek 4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92A5984-3CC0-49FD-ABBC-196676F7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4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D08E705-E00B-4D77-93B5-7391A3826A8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47" name="Obrázek 4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0399712-1E2E-4E82-B728-BC82A447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4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AE03679-1D5B-4B23-9650-F65C2187214B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49" name="Obrázek 4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BAD2A2A-AB49-463B-8EF5-BB08C50E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5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3E16BC6A-8201-48A0-998A-C045194A24D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51" name="Obrázek 5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9CF0292-7FAC-46B8-96D0-94AEC63E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5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DDF3F90-2CA7-4156-9787-ECDF0262101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53" name="Obrázek 5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59215DD-9C1E-4A00-92FB-E897E0C5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5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65416C4-510C-45A7-B50D-313CEE9C920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55" name="Obrázek 5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506146C-E0F5-4DEC-A302-088F5A04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5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D8273E6-5330-4E9B-892E-6CC637BBBFC2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57" name="Obrázek 5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76FDC64-E8D1-4FC6-97D7-713CA804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5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86079D7-64C5-440F-96C4-50D2B8821803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59" name="Obrázek 5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552AEEB-2B43-4575-8C6F-C53DB8F7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6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8FE375E-8129-4433-956E-917F8B1DE00C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61" name="Obrázek 6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0E26BB4-A891-4F80-B9A8-C9A2ECCC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6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77983FC-E94E-4B50-A624-00AFC82710B3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63" name="Obrázek 6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4A8890D-DF3B-4B6F-84C0-C63E7D8B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6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BD3FF8D-6B80-4FC8-BEE4-7AC43AF6E3B4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65" name="Obrázek 6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4B839ED-DA2C-4CFF-861A-4927C00C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6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E0CD96E-5289-477B-9C18-EE387F554E51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67" name="Obrázek 6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024BF50-7B2A-4183-91CD-2E1A3B47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6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D7EF37C-2459-4639-88BF-52A2862E683E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69" name="Obrázek 6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A3F3A53-6C65-49B2-9440-7D0FB4F7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7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5EF3A47-9F45-454C-BAC8-2136EC47377D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71" name="Obrázek 7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49CE54E-21B5-40F2-9C1D-62D932DA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7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F2C3198-D79C-427A-828A-369CE63682B4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73" name="Obrázek 7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1C1D68F-CB42-4265-B1FD-B882EF4E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7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7A8F0A4-5DD2-4CD7-A5E5-92AFC9350A9E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75" name="Obrázek 7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032B43B-E529-4708-B8F3-61A3711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7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3888C19D-C159-4674-BBC2-E8829DAE4190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77" name="Obrázek 7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258066D-1F31-49B0-9B77-FFEB5D99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7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4863D6E-3079-4D03-80DE-7244919FA946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79" name="Obrázek 7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6F20C54-66E5-46BE-A52C-5DC3C2A8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8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28B53B7-1333-4EB8-B115-3AF43391570C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81" name="Obrázek 8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506BFAF-E9A1-42FE-B932-DC0F8568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8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B3F7DE9-DB5D-4A7A-9176-4D4E3EBE3434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83" name="Obrázek 8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49AA459-2E4B-46C8-BEB7-C787A48E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8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C6EDCB9-F24B-4B90-A9C7-C6E65CDA27DC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85" name="Obrázek 8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BE9C6EF-44EA-43FF-A23B-1FF84A4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8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C4880EC-1770-4A52-9E61-86823ADEB924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87" name="Obrázek 8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317BDB9-8B14-477E-9105-1A35F38D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8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FDD6A55-B5A7-4BCC-8762-15819568E3CD}"/>
            </a:ext>
          </a:extLst>
        </xdr:cNvPr>
        <xdr:cNvSpPr>
          <a:spLocks noChangeAspect="1" noChangeArrowheads="1"/>
        </xdr:cNvSpPr>
      </xdr:nvSpPr>
      <xdr:spPr bwMode="auto">
        <a:xfrm>
          <a:off x="147066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89" name="Obrázek 8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91050F6-5063-467C-9312-0E524CF8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9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2AA8BEF-29FF-4881-B150-4B70C776BA8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91" name="Obrázek 9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F4CCF4E-0866-4841-8E7A-DA8E6B9C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9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9C3D848-B4C3-4285-93D9-ECA91FCD206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93" name="Obrázek 9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304A1F1-8CC6-4384-B748-E2AE6A78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9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D33DE19-ADAE-42E1-B81C-485432DFDB2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95" name="Obrázek 9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A8B67A8-FEE1-4BD9-BEC4-E6BB6919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9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939FEDB-B992-4380-81CD-CFCF13D3AB7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97" name="Obrázek 9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64AE3A3-FA09-43AE-93F8-B8E390B3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9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E13A084-E919-405C-A70E-16C815F28A5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99" name="Obrázek 9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1832B97-F1E7-4D4A-B208-48D4AFD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0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B51F00A-8251-4A7D-B80A-D42764044A2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01" name="Obrázek 10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83F3B48C-D7F5-438A-B43B-17BB45AB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0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0550EF8-66E6-49CF-9AC5-C04D9505D0E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03" name="Obrázek 10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8ECFAE3-85E9-4C55-AA47-579FD06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0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CDAD425-DAC8-46BD-A5C8-719E3570050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05" name="Obrázek 10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62C692C-491D-4B53-B298-F3AA951E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0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674107B-4DEA-41C0-B084-EC05DCECC68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07" name="Obrázek 10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321046A-9099-45A2-986C-89B186E0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0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F517847-9AC2-4046-95A1-8175AF842DB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09" name="Obrázek 10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8160856-090C-4927-AACD-74B2DFB5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1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109F2BB-B821-46CF-A385-3FB3F8A71A3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11" name="Obrázek 11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3E47BAC-BF53-4B5B-AF8B-EEE97C50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1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9ECDC9B-3A10-4CDF-BB8B-F2454ED98FBB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13" name="Obrázek 11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E544001-CE7C-4E65-9F95-ACC1B0D0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1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69E92AE7-0464-42CC-8132-4C74AFAF212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15" name="Obrázek 11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9122647-CBE7-4CB1-8279-9D2D6B49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1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4873F57-41D0-4A28-A878-868FCFA3661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17" name="Obrázek 11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820AB00A-0238-4567-807E-923EFD27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1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9B811BD-5A19-4211-AA47-BB393EC3643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19" name="Obrázek 11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A6533DF-5E66-4665-B77E-3457B45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5F98C34-E277-4DFC-8DD4-0B4B8518135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21" name="Obrázek 12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B736658-13D5-4F07-9E6F-8C8FD92A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265381B-CE8F-41C3-9901-EC0D0C3C237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23" name="Obrázek 12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8C3E079A-8138-4043-96A5-715BCB5A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13482E5-068C-4510-B178-BA0DAC19E36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25" name="Obrázek 12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88F91FC-81B8-4F22-9731-9963F374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836DD39-8117-4FE3-94A8-58323071C62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27" name="Obrázek 12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386C541-0C86-4AEC-965E-81F985F5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2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38E588F-388D-4E4F-82C1-EF6C866F500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29" name="Obrázek 12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76B524F-63A8-46A7-83FA-A7F9FFBF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3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FD5894F-11B1-4BF4-8A8F-0D1722A146D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31" name="Obrázek 13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CE5F6CE-9E28-4D2C-9CD1-A221BE99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3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BAB46D1-C433-4612-84F1-624759FCB6DD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33" name="Obrázek 13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B80663F-9CBA-47BC-8087-4787F93A9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3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AF98C0B-2609-405A-BB02-5B68FE0DB6B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35" name="Obrázek 13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42A0926-61E9-4745-881D-E9D64E36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3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10E5701-953D-48FE-AF12-16048DAB503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37" name="Obrázek 13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DBFB865-35ED-4AFF-9491-CD977703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3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82DD115-EBB9-4D03-AC8C-A3D1AF512C0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39" name="Obrázek 13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8D5154D-12F2-4605-9C4E-51C2FB55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4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51502AB-E6AB-41C4-A813-32F5BF81FE1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41" name="Obrázek 14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3B265C8-399C-409D-A9CA-9437825F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4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5E63C00-3A4E-4D72-BC72-D5AAB9255AF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43" name="Obrázek 14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09AA5EE-9007-4E9D-8DD2-8520E8BE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4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6C8A6514-980A-4380-9A55-B6D878B7325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45" name="Obrázek 14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0A8483E-0D5A-4378-903C-815C932C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4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8B01096-0FB2-4907-A874-45F42908D39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47" name="Obrázek 14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5F64D2F-FB3B-43D2-A681-DB467937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4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52B03F4-59DF-467A-B85C-1B559CDB01C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49" name="Obrázek 14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97352B4-FC7F-4C29-9539-EE93A2A7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5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D4F488C-6733-4D58-88FA-D90B99FB4DF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51" name="Obrázek 15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B3BD124-A295-447A-B770-1316D072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5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B355124-499D-4B0E-98D4-01E1C48590E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53" name="Obrázek 15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1B2013C-05E5-4AA6-B17B-A079A282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5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B6D8BDC-2929-495D-8537-B1BACE732E0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55" name="Obrázek 15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67759BA-D7E8-4417-AE5D-A61BA25D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5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055F748-3633-4D9E-93C9-B3F670FFFA2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57" name="Obrázek 15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D957C93-A518-48F9-A008-EE4174CD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5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0EC676C-D910-4603-83D1-07CDB3CCE66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59" name="Obrázek 15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00C1EA4-730F-43A8-94E5-B9D3FD2B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6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AB9ABD8-7225-4161-961F-C5DF76FDA75E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61" name="Obrázek 16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8A690F3C-AFE9-4CDC-A36C-78B0BC9B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6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D78635F-D911-4B64-B70D-C92E163377F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63" name="Obrázek 16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0D67436-B9E7-49B8-AC4D-F95E7681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6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553F290-2840-47E3-AF10-A196D9CD3EE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65" name="Obrázek 16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0B59CFF-F626-4962-A797-583FDDDA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6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CDF634EA-2F91-41E4-ABF5-B513458DC8A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67" name="Obrázek 16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AAF543B-8A35-43C4-BD0A-8DBC81BF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6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CEB66D0-9453-4610-B027-3196ACB80FD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69" name="Obrázek 16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4E5D0C4-ADC1-44C3-91E3-F3E5FFA4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7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8245312-A81A-42DA-9908-5EAC41C8573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71" name="Obrázek 17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9DCC562-E75D-4503-9228-692374A7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7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CBD60BB-B1A6-457A-83B3-9FC489EC78DB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73" name="Obrázek 17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7D7BD35-8C12-404D-90A3-BE073C69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7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6BB13AA-E9FD-40E3-B537-E0D588A945B8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75" name="Obrázek 17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02DEF85-B6DE-4976-8656-BD4E3579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7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2832C00-8ECC-4551-B034-B9E79FA2FCA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77" name="Obrázek 17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2DD8145-64CD-42D6-BF95-57CA4605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7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813732F-49D9-46FB-B98F-CE43500F5B2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79" name="Obrázek 17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E9F7896-0B00-472A-9A39-96FEF54E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8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D9A4D75-C400-4BA0-813B-BB5F3F5DFA08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81" name="Obrázek 18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289584E-EC16-46E9-AD96-03E9F260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8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B399E29-D800-4A8D-96BC-7A610EFBD49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83" name="Obrázek 18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9AD8E715-916E-43DB-99AD-91EA1DB0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8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082FE43-71AD-4BE1-A919-93E3401881D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85" name="Obrázek 18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710278C-D027-43B1-8FAE-0014C0A5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8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EB629BB-0FEF-4253-B19F-F6D3FE74A8E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87" name="Obrázek 18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0288FAB-7989-4101-90F7-CEF5A474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8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CA9B1FC-37EE-4F35-A6CE-7B86D69D1D3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89" name="Obrázek 18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3445852-2285-48F7-B8F9-CB149997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9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A3C0726-EE70-4695-913C-36846ADDBAF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91" name="Obrázek 19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1C98BB1-CB49-4F9C-BC88-2CDAD345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9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DC8E79B-5DA7-4940-9BFB-45BA436C02B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193" name="Obrázek 19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0EBD8C5-B269-48CC-BC79-3499F10F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19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183344D-B7FB-4284-9D1F-BF052EC4E45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95" name="Obrázek 19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F8744B8-A4E7-4246-A2E8-E9ED2A5A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9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C30F3471-A80B-42CF-87C5-53F5A66E466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97" name="Obrázek 19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FF24F77-1799-4482-A671-13857C34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19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EF703C2-8160-4DBD-82F2-EBA65280B2B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199" name="Obrázek 19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01AF8EC-42B9-422F-91AB-B77EB31C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0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DAE5E94-583F-4036-BF57-89D66091862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01" name="Obrázek 20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C07D423-62EF-4484-9A55-BA35EA11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0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2EC6D93-DA38-4030-83AB-9DBA22340A2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03" name="Obrázek 20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83B559E-74CE-44ED-881C-1707B125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0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D41A52F-5602-4516-ABA0-BE091C9A055D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05" name="Obrázek 20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B1E69E8-94AD-4AA9-A63A-D97B542C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0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BDC7A5BE-4A88-4848-A637-E12113E7F0C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07" name="Obrázek 20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C8BAB6C-9112-4F02-AE32-590FF9C9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0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C475DAD4-4EED-4D12-9ADD-959785A68DD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09" name="Obrázek 20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FDA9A5C-1F77-4913-A329-10B52DA4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1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7F9C52D-41D3-4B2B-AE9A-39629B2B0EE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11" name="Obrázek 21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BBCB19E-BF48-4DF4-BDCB-9F38A5CD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1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31FD1FEA-1062-4D49-8FBC-29A87A56A2C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13" name="Obrázek 21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EAEC259-F89A-4AF5-86F7-E2A8B7AB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1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F0BFD57-8D97-4741-B992-A6B78635218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15" name="Obrázek 21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84103AE-884A-4CF5-B254-48208E9F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1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AC5864B-F4CE-4B6C-BD5A-8DF3140FB76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17" name="Obrázek 21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095DC8D-E13F-4B19-8406-23A00D8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1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E3A598C-CD0F-4E07-AB2B-0E214A43B6F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19" name="Obrázek 21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6983A89-CBE9-4DE9-A167-F5D4C98A7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4C5D770-182F-4161-BFE0-5B465868B8D8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21" name="Obrázek 22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22B3739-2859-4503-A9F2-9BCAA011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3ADC79E0-BACF-4EB0-873A-1E93BF42C27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23" name="Obrázek 22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35A59B6-79A9-42CA-B73F-B8877ED5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69D9897-5530-4108-B171-5EFBBA36205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25" name="Obrázek 22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67FDECF-8CAA-47EF-ACC5-D06C530B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EFE08DC-8B0D-48E5-92EA-49A6CBDFD34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27" name="Obrázek 22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1E8DD59-6C0B-433C-9C32-5D9D189D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2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A76DF66B-2023-479F-B904-34A715631ED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29" name="Obrázek 22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399D7D3-82AE-49EA-88E8-238C871F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3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69CB923-ED8E-43E1-A9EB-52C72153F63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31" name="Obrázek 23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5CDC543-3C73-4925-B152-6ED044B6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3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2EE1DB4-9E07-4C4B-80D4-D05E6FF0F30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33" name="Obrázek 23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7917564-F9A4-4EB5-89B5-BE7199B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3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C2D0096-52A8-44CB-832A-689B8CEEF1B5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35" name="Obrázek 23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4C7ACCE-1921-4682-8EAF-5BD58B87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3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D709668-A64A-4E33-B42C-B57F63842C3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37" name="Obrázek 23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8891D22-9CC4-4EF0-9764-0B49CF96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3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4DCC754-A2BC-4F0D-A57D-A7207BD0AFA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39" name="Obrázek 23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17DD39D-6061-401D-BECD-495A6BA2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4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BF77CFE-ED58-43E8-A50D-91E457003EE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41" name="Obrázek 24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5681786-D49E-42B5-8A57-ABBDB21B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4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F01C73D-04C8-473D-95C8-CD9C56F1E7B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43" name="Obrázek 24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6191B05-8689-4A1A-BD10-E93E42EDC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4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9C2BF17-43D0-4380-8F97-030418287AED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45" name="Obrázek 24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AEDDAC0-85A8-4340-8B5B-BB5B697F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4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86F1AE5-20FE-440D-88DE-2C0C5EA0A07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47" name="Obrázek 24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4F0E1AF-4FDB-43F1-A944-B3CDDEE9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4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55CB862-6540-4372-9BB8-5B03B54FBC3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49" name="Obrázek 24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A1A85D4-4E64-455C-AD12-D17E487B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5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7402D88-B9B2-48F9-A528-C65DBB9539D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1" name="Obrázek 25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AFA3F13-CE8D-49F3-AF04-55B032A4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5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AB7B79D-3A42-4CFE-8736-5CF9DB29A398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3" name="Obrázek 25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6F053E9-C584-4048-9857-BB262912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5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36486FB-4B0B-45E3-8952-8EABCA65D3D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5" name="Obrázek 25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F0CAE53-A73C-47E1-AA9D-7FA5088C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5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EA4BCA7-F8F2-49D4-8322-746C1729C5F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7" name="Obrázek 25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92E06B8-9ECF-4354-8841-00DDA3FD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5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B5712D0-4F3F-4519-9290-C71F2DC9379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59" name="Obrázek 25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8A68A89-7225-4379-9688-F5CE895D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6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B9D406B-4286-4C47-89A3-084C23F8BD37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61" name="Obrázek 26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1DD1C84-6E41-433F-8B1D-BB0348C8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6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65B62E6-B206-4479-9E5E-110860EC471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63" name="Obrázek 26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3533A56-41F0-426F-990D-D711A3AC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6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79E7A79-05FB-44E4-853F-63226A094E44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65" name="Obrázek 26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EEBBCEA-F07F-4D3E-97AC-FE5A8EA1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6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0766BFF-C959-4FA9-9482-34952593EFB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67" name="Obrázek 26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FC010A5-3439-4F67-A06D-177B16F1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6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9B161D63-B099-43D4-B81E-2FE4066C586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69" name="Obrázek 26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7036D2B-6C15-4659-9862-9BE90769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7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EA81FF7-20B3-4213-9806-548B0E53143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71" name="Obrázek 27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E0CB20A-8A8A-4350-8963-C1BD6388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7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EDD14BF-4491-4239-80FD-AA791341D11D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73" name="Obrázek 27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3E7A8C2-BB72-4E4F-BD82-2D22C349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7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3EE4AAE-302F-483C-98B9-066BDC4E7D1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75" name="Obrázek 27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1936A42-D232-44D4-8840-74B48053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7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36B5D71-48D8-4DE4-A5BC-B394B6629543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77" name="Obrázek 27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8C8FFFF-241D-4E32-B931-4DE24D90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7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96E5764-767E-4074-B426-7C17890C9A5A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79" name="Obrázek 27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A6986B8-4671-451F-BD3B-693C841A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8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45DEF92-09DB-44C1-9B9C-F9DF3CED746B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81" name="Obrázek 28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6265DCE-933C-4BA5-991B-C93E5B77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8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388289C-46D3-442D-A324-D100F0B15A9C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735</xdr:row>
      <xdr:rowOff>0</xdr:rowOff>
    </xdr:from>
    <xdr:ext cx="9525" cy="9525"/>
    <xdr:pic>
      <xdr:nvPicPr>
        <xdr:cNvPr id="283" name="Obrázek 28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ED49CBC-39DC-4522-801D-C8E08A02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737</xdr:row>
      <xdr:rowOff>0</xdr:rowOff>
    </xdr:from>
    <xdr:ext cx="9525" cy="9525"/>
    <xdr:sp macro="" textlink="">
      <xdr:nvSpPr>
        <xdr:cNvPr id="28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64B93EC-9ECA-4C89-9418-ED1536428D2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85" name="Obrázek 28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BE69927-08EA-4580-81BA-BE3003BB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8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6B4A8B4-2F36-4F73-BD43-24EF801CDA21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658</xdr:row>
      <xdr:rowOff>0</xdr:rowOff>
    </xdr:from>
    <xdr:ext cx="9525" cy="9525"/>
    <xdr:pic>
      <xdr:nvPicPr>
        <xdr:cNvPr id="287" name="Obrázek 28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618CD091-98C6-4EAD-B567-DDA18CE8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660</xdr:row>
      <xdr:rowOff>0</xdr:rowOff>
    </xdr:from>
    <xdr:ext cx="9525" cy="9525"/>
    <xdr:sp macro="" textlink="">
      <xdr:nvSpPr>
        <xdr:cNvPr id="28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7A42730-3974-43D8-AF56-43531F3F25EB}"/>
            </a:ext>
          </a:extLst>
        </xdr:cNvPr>
        <xdr:cNvSpPr>
          <a:spLocks noChangeAspect="1" noChangeArrowheads="1"/>
        </xdr:cNvSpPr>
      </xdr:nvSpPr>
      <xdr:spPr bwMode="auto">
        <a:xfrm>
          <a:off x="9677400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289" name="Obrázek 28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C1BBA8D-772E-4995-AAEE-F66E09D5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29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68F4FBE-9604-4A22-B4A5-93D74AC68B3A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291" name="Obrázek 29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7CC00C7-45B8-45D4-B5B6-8D4E023A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29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1687CB0F-E8CB-46B7-8BA2-6CBF7CDE9DDD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293" name="Obrázek 29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C7E52F1-DB0C-4D71-9E5E-64415BB2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29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273339D-7BB1-40FE-AA54-3F827CCB5E07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295" name="Obrázek 29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02087CF8-6C1B-431C-8640-4333186B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29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F453C89-F541-46E8-A530-DFF0123E4D40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297" name="Obrázek 29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6FCBC12-8299-4151-8A37-64DAE183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29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6067C15-E8DB-403F-BEF3-AC86BBCDE9AF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299" name="Obrázek 29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B325AC7-A8C9-41D7-A9C5-55E4F061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0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7A5919B-F77C-4B91-B291-E92E3777559E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01" name="Obrázek 30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50144E0-BAE9-4B60-B6FD-C1A7D074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0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457C1A9-11BC-4502-B80E-3B0395B0248B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03" name="Obrázek 30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88CC322-E07A-4D98-914F-C616BE82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0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47E8E43E-9FAA-48D9-B975-1601B9579FD9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05" name="Obrázek 30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C876140-4386-41F4-AF31-F9676078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0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6084633-6046-49B8-8757-73DA5D261CCB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07" name="Obrázek 30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41A5A359-F2E9-4591-AA83-C8349E3E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0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9D7376B-3DD5-4944-86FE-219D745301EA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09" name="Obrázek 30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DD186DB0-979E-4A0B-A977-EAC4E8EB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1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56F4054-3869-40FC-8506-E94A5C280B91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11" name="Obrázek 31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1C2CC02-7A74-4771-8FCB-8C1DCB57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1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2EDF01F6-DAE8-494D-97C9-EC09A9E94FB4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13" name="Obrázek 31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B8FCAF2-7715-46FD-920D-65630E2F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1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74BB389-EFE6-4D5E-BC77-E5941CC5BCB9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15" name="Obrázek 31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517A2A80-2359-4525-AC44-7C8BD73B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1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D278D53-0BD2-457C-8F20-E0A43549134A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17" name="Obrázek 31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AEF0738-2AEA-4EB9-9266-474EE07B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1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0623AC7-55EC-4B43-BD48-D1B9E0D8344B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19" name="Obrázek 31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3AC4E651-0F2A-480A-BEC9-8A783BE3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2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8B168706-419F-44D9-B5C5-A0741ED0F14F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21" name="Obrázek 32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F7FECFCA-F851-41E4-85BA-10E5508D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2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D4E060A3-48F5-4523-A69A-E8ED87241E1D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23" name="Obrázek 32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740FE6B3-B387-4087-95F9-DBAA4CC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2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142E92E-35E4-41B3-BDE1-8AFADE086676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25" name="Obrázek 32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83916B1-1ADE-4BF7-A8A1-B4E3F9A6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2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70DC8D19-7845-4679-91E9-FB581D821464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27" name="Obrázek 32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232C784C-FE7E-4BA3-AC8C-BE5E6004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2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51B44487-E6AF-49AD-BCFB-DF35EA84D11B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29" name="Obrázek 328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C1163152-C56A-4F67-8B2B-0917AAF8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30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D9FB25A-1CF8-4E2B-A33B-3DA37782561B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31" name="Obrázek 330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1433BF94-8434-412F-A510-01D36DC1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32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F0DF07FA-AA8C-44EC-9D50-6BCDB6659D5A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735</xdr:row>
      <xdr:rowOff>0</xdr:rowOff>
    </xdr:from>
    <xdr:ext cx="9525" cy="9525"/>
    <xdr:pic>
      <xdr:nvPicPr>
        <xdr:cNvPr id="333" name="Obrázek 332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EA9C47D3-8E0F-456E-8E97-84EE12F6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907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737</xdr:row>
      <xdr:rowOff>0</xdr:rowOff>
    </xdr:from>
    <xdr:ext cx="9525" cy="9525"/>
    <xdr:sp macro="" textlink="">
      <xdr:nvSpPr>
        <xdr:cNvPr id="334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06AB76B9-4C3C-48F6-8943-1A9F74FA864F}"/>
            </a:ext>
          </a:extLst>
        </xdr:cNvPr>
        <xdr:cNvSpPr>
          <a:spLocks noChangeAspect="1" noChangeArrowheads="1"/>
        </xdr:cNvSpPr>
      </xdr:nvSpPr>
      <xdr:spPr bwMode="auto">
        <a:xfrm>
          <a:off x="333375" y="2897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35" name="Obrázek 334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B2B96DFB-91E3-43DB-91DA-26A79780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36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E985370E-1FF5-40C4-9E6B-BC485C7F8B6C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658</xdr:row>
      <xdr:rowOff>0</xdr:rowOff>
    </xdr:from>
    <xdr:ext cx="9525" cy="9525"/>
    <xdr:pic>
      <xdr:nvPicPr>
        <xdr:cNvPr id="337" name="Obrázek 336" descr="https://a.1gr.cz/mafra/count/FCID=15347/random=20312833/viewid=86240821/site=ekonomika_finance_idnes_cz/oriskeywords=12000,12001,12002,12007,12008,12013,12014,12026,12047,12050,12055,307000,448001,448036,448097,448158,481126,481158,481168,5069437,5070167,5075327,5097484,533019,5004,free,user_0/seg=1381615,1339822,1339815,1178148,1174955,1887956,2862936,2898752,2940575,2940722,2940726,2940782,2947318,2947363,2947365,2947366,2947369,2947374,2947441,4755186,4748774,3014904,1922375,2947369,2947363,6640237,1679914,7344858,1858718,11189000,11189008,10933453,3294819,3637084,1681070,2714720,16031463/ab=a/dev_display_width=1745/dev_display_height=0847/size=bezouska,480x300,300x300,250x250,300x250,336x280/area=widesquare_clankovy">
          <a:extLst>
            <a:ext uri="{FF2B5EF4-FFF2-40B4-BE49-F238E27FC236}">
              <a16:creationId xmlns:a16="http://schemas.microsoft.com/office/drawing/2014/main" id="{A04E1A9C-F531-4602-B932-3430DB57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6694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660</xdr:row>
      <xdr:rowOff>0</xdr:rowOff>
    </xdr:from>
    <xdr:ext cx="9525" cy="9525"/>
    <xdr:sp macro="" textlink="">
      <xdr:nvSpPr>
        <xdr:cNvPr id="338" name="AutoShape 393" descr="https://ams1-ib.adnxs.com/it?an_audit=0&amp;referrer=https%3A%2F%2Fwww.idnes.cz%2Ffinance%2Ffinancni-radce%2Finvestice-uspory-inflace-urokove-sazby-diverzifikace-podilove-fondy-komentar-martin-rezac.A191001_113029_viteze_sov%3Futm_source%3DMaileon%26utm_medium%3Demail%26utm_campaign%3Dvecerni-42093%2B20191002-175953%26utm_content%3Dhttps%253A%252F%252Fwww.idnes.cz%252Ffinance%252Ffinancni-radce%252Finvestice-uspory-inflace-urokove-sazby-diverzifikace-podilove-fondy-komentar-martin-rezac.A191001_113029_viteze_sov%26zdroj%3Dmail&amp;e=wqT_3QLRC_BM0QUAAAMA1gAFAQjlqtzsBRCr5JOb9r-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-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..&amp;s=3a4fec258a7c8040ae5e46fbced2452271abf216">
          <a:extLst>
            <a:ext uri="{FF2B5EF4-FFF2-40B4-BE49-F238E27FC236}">
              <a16:creationId xmlns:a16="http://schemas.microsoft.com/office/drawing/2014/main" id="{3D9A3393-9621-4293-8386-75A6840D7DAF}"/>
            </a:ext>
          </a:extLst>
        </xdr:cNvPr>
        <xdr:cNvSpPr>
          <a:spLocks noChangeAspect="1" noChangeArrowheads="1"/>
        </xdr:cNvSpPr>
      </xdr:nvSpPr>
      <xdr:spPr bwMode="auto">
        <a:xfrm>
          <a:off x="333375" y="2676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J14_P&#345;ehled%20projekt&#367;%202014-2020_2022_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_hodnoty"/>
      <sheetName val="ZÁLOHOVÉ PROJEKTY_hodnoty"/>
      <sheetName val="Výdaje podle odvětví"/>
      <sheetName val="Příjmy podle odvětví"/>
      <sheetName val="ZÁLOHOVÉ PROJEKTY"/>
      <sheetName val="Udržitelnost podle odvětví"/>
      <sheetName val="usnesení"/>
      <sheetName val="rozhodnutí"/>
      <sheetName val="neinvestiční projekty"/>
      <sheetName val="2021+"/>
      <sheetName val="rekapitulace"/>
      <sheetName val="Projekty P.O.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4">
          <cell r="N34">
            <v>25.54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otulová Ivona" id="{DB8E9280-525C-4399-9DE2-49DFA712BF2C}" userId="S::ivona.kotulova@msk.cz::8208424d-a32d-4e5c-80df-a6933940188c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58" dT="2020-06-16T09:52:53.93" personId="{DB8E9280-525C-4399-9DE2-49DFA712BF2C}" id="{E8F80B51-2183-400A-96AC-8804EB63974D}">
    <text>zatím vyplaceno 5.509,22 tis.Kč - rozhodnuté PRK (rozdíl je dán použitím vlastních zdrojů ÚRR)</text>
  </threadedComment>
  <threadedComment ref="L258" dT="2021-02-16T13:05:43.80" personId="{DB8E9280-525C-4399-9DE2-49DFA712BF2C}" id="{2F97FD6A-427B-41A0-84C9-191D490EB0E6}" parentId="{E8F80B51-2183-400A-96AC-8804EB63974D}">
    <text>vráceno 31,51 tis.Kč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73F0-D9F2-4DDC-8B1F-35D7653CF40A}">
  <sheetPr>
    <tabColor rgb="FF92D050"/>
    <pageSetUpPr fitToPage="1"/>
  </sheetPr>
  <dimension ref="A1:R303"/>
  <sheetViews>
    <sheetView tabSelected="1" zoomScale="80" zoomScaleNormal="80" workbookViewId="0">
      <pane ySplit="5" topLeftCell="A126" activePane="bottomLeft" state="frozen"/>
      <selection pane="bottomLeft" activeCell="H152" sqref="H152"/>
    </sheetView>
    <sheetView tabSelected="1" workbookViewId="1"/>
  </sheetViews>
  <sheetFormatPr defaultRowHeight="12.75" x14ac:dyDescent="0.25"/>
  <cols>
    <col min="1" max="1" width="0.140625" style="901" customWidth="1"/>
    <col min="2" max="2" width="7.85546875" style="902" hidden="1" customWidth="1"/>
    <col min="3" max="3" width="49.42578125" style="922" customWidth="1"/>
    <col min="4" max="4" width="16.5703125" style="961" bestFit="1" customWidth="1"/>
    <col min="5" max="5" width="17.85546875" style="961" bestFit="1" customWidth="1"/>
    <col min="6" max="6" width="14.85546875" style="962" bestFit="1" customWidth="1"/>
    <col min="7" max="7" width="16.7109375" style="962" customWidth="1"/>
    <col min="8" max="8" width="16.140625" style="962" customWidth="1"/>
    <col min="9" max="9" width="12" style="962" customWidth="1"/>
    <col min="10" max="10" width="14.85546875" style="974" customWidth="1"/>
    <col min="11" max="14" width="14.85546875" style="962" bestFit="1" customWidth="1"/>
    <col min="15" max="15" width="13" style="922" customWidth="1"/>
    <col min="16" max="16" width="18.42578125" style="942" customWidth="1"/>
    <col min="17" max="16384" width="9.140625" style="922"/>
  </cols>
  <sheetData>
    <row r="1" spans="1:16" ht="15" x14ac:dyDescent="0.25">
      <c r="C1" s="920" t="s">
        <v>4318</v>
      </c>
      <c r="P1" s="923"/>
    </row>
    <row r="2" spans="1:16" ht="15" x14ac:dyDescent="0.25">
      <c r="A2" s="903"/>
      <c r="B2" s="903"/>
      <c r="C2" s="979" t="s">
        <v>102</v>
      </c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24"/>
    </row>
    <row r="3" spans="1:16" ht="13.5" thickBot="1" x14ac:dyDescent="0.3">
      <c r="A3" s="903"/>
      <c r="B3" s="903"/>
      <c r="C3" s="904"/>
      <c r="D3" s="963"/>
      <c r="E3" s="964"/>
      <c r="F3" s="964"/>
      <c r="G3" s="964"/>
      <c r="H3" s="964"/>
      <c r="I3" s="964"/>
      <c r="J3" s="964"/>
      <c r="K3" s="964"/>
      <c r="L3" s="964"/>
      <c r="M3" s="964"/>
      <c r="N3" s="964"/>
      <c r="O3" s="905"/>
      <c r="P3" s="905" t="s">
        <v>103</v>
      </c>
    </row>
    <row r="4" spans="1:16" ht="21.75" customHeight="1" x14ac:dyDescent="0.25">
      <c r="A4" s="980" t="s">
        <v>100</v>
      </c>
      <c r="B4" s="943"/>
      <c r="C4" s="982" t="s">
        <v>95</v>
      </c>
      <c r="D4" s="984" t="s">
        <v>98</v>
      </c>
      <c r="E4" s="986" t="s">
        <v>96</v>
      </c>
      <c r="F4" s="987"/>
      <c r="G4" s="988" t="s">
        <v>4322</v>
      </c>
      <c r="H4" s="988" t="s">
        <v>4323</v>
      </c>
      <c r="I4" s="988" t="s">
        <v>104</v>
      </c>
      <c r="J4" s="990" t="s">
        <v>4321</v>
      </c>
      <c r="K4" s="988" t="s">
        <v>97</v>
      </c>
      <c r="L4" s="988"/>
      <c r="M4" s="988"/>
      <c r="N4" s="988"/>
      <c r="O4" s="992" t="s">
        <v>2</v>
      </c>
      <c r="P4" s="994" t="s">
        <v>1</v>
      </c>
    </row>
    <row r="5" spans="1:16" ht="21.75" customHeight="1" thickBot="1" x14ac:dyDescent="0.3">
      <c r="A5" s="981"/>
      <c r="B5" s="944" t="s">
        <v>0</v>
      </c>
      <c r="C5" s="983"/>
      <c r="D5" s="985"/>
      <c r="E5" s="965" t="s">
        <v>3739</v>
      </c>
      <c r="F5" s="906">
        <v>2021</v>
      </c>
      <c r="G5" s="989"/>
      <c r="H5" s="989"/>
      <c r="I5" s="989"/>
      <c r="J5" s="991"/>
      <c r="K5" s="906">
        <v>2023</v>
      </c>
      <c r="L5" s="906">
        <v>2024</v>
      </c>
      <c r="M5" s="906">
        <v>2025</v>
      </c>
      <c r="N5" s="906" t="s">
        <v>3742</v>
      </c>
      <c r="O5" s="993"/>
      <c r="P5" s="995"/>
    </row>
    <row r="6" spans="1:16" x14ac:dyDescent="0.25">
      <c r="A6" s="907"/>
      <c r="B6" s="945"/>
      <c r="C6" s="976" t="s">
        <v>3551</v>
      </c>
      <c r="D6" s="977"/>
      <c r="E6" s="977"/>
      <c r="F6" s="977"/>
      <c r="G6" s="977"/>
      <c r="H6" s="977"/>
      <c r="I6" s="977"/>
      <c r="J6" s="977"/>
      <c r="K6" s="977"/>
      <c r="L6" s="977"/>
      <c r="M6" s="977"/>
      <c r="N6" s="977"/>
      <c r="O6" s="977"/>
      <c r="P6" s="978"/>
    </row>
    <row r="7" spans="1:16" ht="51" x14ac:dyDescent="0.25">
      <c r="A7" s="908">
        <v>3262</v>
      </c>
      <c r="B7" s="946">
        <v>14</v>
      </c>
      <c r="C7" s="949" t="s">
        <v>3303</v>
      </c>
      <c r="D7" s="966">
        <v>4048.8346499999998</v>
      </c>
      <c r="E7" s="967">
        <v>2406.7297099999996</v>
      </c>
      <c r="F7" s="968">
        <v>52.38494</v>
      </c>
      <c r="G7" s="969">
        <v>1514.72</v>
      </c>
      <c r="H7" s="969">
        <v>38.662239999999997</v>
      </c>
      <c r="I7" s="969">
        <v>2.5524347734234709</v>
      </c>
      <c r="J7" s="968">
        <v>1514.72</v>
      </c>
      <c r="K7" s="968">
        <v>75</v>
      </c>
      <c r="L7" s="968">
        <v>0</v>
      </c>
      <c r="M7" s="968">
        <v>0</v>
      </c>
      <c r="N7" s="968">
        <v>0</v>
      </c>
      <c r="O7" s="926">
        <v>0.85</v>
      </c>
      <c r="P7" s="927" t="s">
        <v>3</v>
      </c>
    </row>
    <row r="8" spans="1:16" ht="25.5" x14ac:dyDescent="0.25">
      <c r="A8" s="908">
        <v>3411</v>
      </c>
      <c r="B8" s="946">
        <v>14</v>
      </c>
      <c r="C8" s="949" t="s">
        <v>3210</v>
      </c>
      <c r="D8" s="966">
        <v>269000</v>
      </c>
      <c r="E8" s="967">
        <v>0</v>
      </c>
      <c r="F8" s="968">
        <v>0</v>
      </c>
      <c r="G8" s="969">
        <v>1100</v>
      </c>
      <c r="H8" s="969">
        <v>0</v>
      </c>
      <c r="I8" s="969">
        <v>0</v>
      </c>
      <c r="J8" s="968">
        <v>1100</v>
      </c>
      <c r="K8" s="968">
        <v>44200</v>
      </c>
      <c r="L8" s="968">
        <v>151200</v>
      </c>
      <c r="M8" s="968">
        <v>72500</v>
      </c>
      <c r="N8" s="968">
        <v>0</v>
      </c>
      <c r="O8" s="926">
        <v>0.85</v>
      </c>
      <c r="P8" s="927" t="s">
        <v>3776</v>
      </c>
    </row>
    <row r="9" spans="1:16" ht="26.25" thickBot="1" x14ac:dyDescent="0.3">
      <c r="A9" s="911">
        <v>7043</v>
      </c>
      <c r="B9" s="946">
        <v>19</v>
      </c>
      <c r="C9" s="949" t="s">
        <v>3726</v>
      </c>
      <c r="D9" s="966">
        <v>30000</v>
      </c>
      <c r="E9" s="967">
        <v>0</v>
      </c>
      <c r="F9" s="968">
        <v>0</v>
      </c>
      <c r="G9" s="969">
        <v>3407</v>
      </c>
      <c r="H9" s="969">
        <v>0</v>
      </c>
      <c r="I9" s="969">
        <v>0</v>
      </c>
      <c r="J9" s="968">
        <v>3407</v>
      </c>
      <c r="K9" s="968">
        <v>3859</v>
      </c>
      <c r="L9" s="968">
        <v>3807</v>
      </c>
      <c r="M9" s="968">
        <v>3162</v>
      </c>
      <c r="N9" s="968">
        <v>15765</v>
      </c>
      <c r="O9" s="928" t="s">
        <v>4319</v>
      </c>
      <c r="P9" s="927" t="s">
        <v>3725</v>
      </c>
    </row>
    <row r="10" spans="1:16" ht="16.5" customHeight="1" thickBot="1" x14ac:dyDescent="0.3">
      <c r="A10" s="908"/>
      <c r="B10" s="946"/>
      <c r="C10" s="950" t="s">
        <v>3552</v>
      </c>
      <c r="D10" s="970">
        <v>303048.83464999998</v>
      </c>
      <c r="E10" s="970">
        <v>2406.7297099999996</v>
      </c>
      <c r="F10" s="970">
        <v>52.38494</v>
      </c>
      <c r="G10" s="970">
        <v>6021.72</v>
      </c>
      <c r="H10" s="970">
        <v>38.662239999999997</v>
      </c>
      <c r="I10" s="970">
        <v>0.64204645848694386</v>
      </c>
      <c r="J10" s="970">
        <v>6021.72</v>
      </c>
      <c r="K10" s="970">
        <v>48134</v>
      </c>
      <c r="L10" s="970">
        <v>155007</v>
      </c>
      <c r="M10" s="970">
        <v>75662</v>
      </c>
      <c r="N10" s="970">
        <v>15765</v>
      </c>
      <c r="O10" s="932" t="s">
        <v>3392</v>
      </c>
      <c r="P10" s="933"/>
    </row>
    <row r="11" spans="1:16" x14ac:dyDescent="0.25">
      <c r="A11" s="907"/>
      <c r="B11" s="945"/>
      <c r="C11" s="976" t="s">
        <v>3395</v>
      </c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/>
      <c r="P11" s="978"/>
    </row>
    <row r="12" spans="1:16" x14ac:dyDescent="0.25">
      <c r="A12" s="908">
        <v>3392</v>
      </c>
      <c r="B12" s="946">
        <v>14</v>
      </c>
      <c r="C12" s="949" t="s">
        <v>3382</v>
      </c>
      <c r="D12" s="966">
        <v>87135.419339999993</v>
      </c>
      <c r="E12" s="967">
        <v>151.80499999999998</v>
      </c>
      <c r="F12" s="968">
        <v>61791.374339999995</v>
      </c>
      <c r="G12" s="969">
        <v>25192.239999999998</v>
      </c>
      <c r="H12" s="969">
        <v>5483.9716800000006</v>
      </c>
      <c r="I12" s="969">
        <v>21.768495695499887</v>
      </c>
      <c r="J12" s="968">
        <v>25192.239999999998</v>
      </c>
      <c r="K12" s="968">
        <v>0</v>
      </c>
      <c r="L12" s="968">
        <v>0</v>
      </c>
      <c r="M12" s="968">
        <v>0</v>
      </c>
      <c r="N12" s="968">
        <v>0</v>
      </c>
      <c r="O12" s="926">
        <v>0.9</v>
      </c>
      <c r="P12" s="927" t="s">
        <v>5</v>
      </c>
    </row>
    <row r="13" spans="1:16" ht="25.5" x14ac:dyDescent="0.25">
      <c r="A13" s="908">
        <v>3405</v>
      </c>
      <c r="B13" s="946">
        <v>14</v>
      </c>
      <c r="C13" s="949" t="s">
        <v>151</v>
      </c>
      <c r="D13" s="966">
        <v>71677.074710000001</v>
      </c>
      <c r="E13" s="967">
        <v>465.72</v>
      </c>
      <c r="F13" s="968">
        <v>50615.904710000003</v>
      </c>
      <c r="G13" s="969">
        <v>20595.449999999997</v>
      </c>
      <c r="H13" s="969">
        <v>18476.283329999998</v>
      </c>
      <c r="I13" s="969">
        <v>89.710510476828617</v>
      </c>
      <c r="J13" s="968">
        <v>20595.449999999997</v>
      </c>
      <c r="K13" s="968">
        <v>0</v>
      </c>
      <c r="L13" s="968">
        <v>0</v>
      </c>
      <c r="M13" s="968">
        <v>0</v>
      </c>
      <c r="N13" s="968">
        <v>0</v>
      </c>
      <c r="O13" s="926">
        <v>0.9</v>
      </c>
      <c r="P13" s="927" t="s">
        <v>5</v>
      </c>
    </row>
    <row r="14" spans="1:16" ht="25.5" x14ac:dyDescent="0.25">
      <c r="A14" s="908">
        <v>3409</v>
      </c>
      <c r="B14" s="946">
        <v>14</v>
      </c>
      <c r="C14" s="949" t="s">
        <v>155</v>
      </c>
      <c r="D14" s="966">
        <v>87667.421999999991</v>
      </c>
      <c r="E14" s="967">
        <v>123.43</v>
      </c>
      <c r="F14" s="968">
        <v>40158.932000000008</v>
      </c>
      <c r="G14" s="969">
        <v>47385.05999999999</v>
      </c>
      <c r="H14" s="969">
        <v>8258.3747400000011</v>
      </c>
      <c r="I14" s="969">
        <v>17.428224718930402</v>
      </c>
      <c r="J14" s="968">
        <v>47385.05999999999</v>
      </c>
      <c r="K14" s="968">
        <v>0</v>
      </c>
      <c r="L14" s="968">
        <v>0</v>
      </c>
      <c r="M14" s="968">
        <v>0</v>
      </c>
      <c r="N14" s="968">
        <v>0</v>
      </c>
      <c r="O14" s="926">
        <v>0.9</v>
      </c>
      <c r="P14" s="927" t="s">
        <v>5</v>
      </c>
    </row>
    <row r="15" spans="1:16" ht="25.5" x14ac:dyDescent="0.25">
      <c r="A15" s="908">
        <v>3424</v>
      </c>
      <c r="B15" s="946">
        <v>14</v>
      </c>
      <c r="C15" s="949" t="s">
        <v>234</v>
      </c>
      <c r="D15" s="966">
        <v>69000</v>
      </c>
      <c r="E15" s="967">
        <v>0</v>
      </c>
      <c r="F15" s="968">
        <v>0</v>
      </c>
      <c r="G15" s="969">
        <v>69000</v>
      </c>
      <c r="H15" s="969">
        <v>0</v>
      </c>
      <c r="I15" s="969">
        <v>0</v>
      </c>
      <c r="J15" s="968">
        <v>69000</v>
      </c>
      <c r="K15" s="968">
        <v>0</v>
      </c>
      <c r="L15" s="968">
        <v>0</v>
      </c>
      <c r="M15" s="968">
        <v>0</v>
      </c>
      <c r="N15" s="968">
        <v>0</v>
      </c>
      <c r="O15" s="926">
        <v>0.9</v>
      </c>
      <c r="P15" s="927" t="s">
        <v>17</v>
      </c>
    </row>
    <row r="16" spans="1:16" x14ac:dyDescent="0.25">
      <c r="A16" s="908">
        <v>3429</v>
      </c>
      <c r="B16" s="946">
        <v>14</v>
      </c>
      <c r="C16" s="949" t="s">
        <v>2877</v>
      </c>
      <c r="D16" s="966">
        <v>71566.547589999987</v>
      </c>
      <c r="E16" s="967">
        <v>66.555000000000007</v>
      </c>
      <c r="F16" s="968">
        <v>19724.982589999996</v>
      </c>
      <c r="G16" s="969">
        <v>51775.009999999995</v>
      </c>
      <c r="H16" s="969">
        <v>1840.3808099999999</v>
      </c>
      <c r="I16" s="969">
        <v>3.5545735481267897</v>
      </c>
      <c r="J16" s="968">
        <v>51775.009999999995</v>
      </c>
      <c r="K16" s="968">
        <v>0</v>
      </c>
      <c r="L16" s="968">
        <v>0</v>
      </c>
      <c r="M16" s="968">
        <v>0</v>
      </c>
      <c r="N16" s="968">
        <v>0</v>
      </c>
      <c r="O16" s="926">
        <v>0.9</v>
      </c>
      <c r="P16" s="927" t="s">
        <v>5</v>
      </c>
    </row>
    <row r="17" spans="1:16" x14ac:dyDescent="0.25">
      <c r="A17" s="908">
        <v>3453</v>
      </c>
      <c r="B17" s="946">
        <v>14</v>
      </c>
      <c r="C17" s="949" t="s">
        <v>3176</v>
      </c>
      <c r="D17" s="966">
        <v>15797.831920000002</v>
      </c>
      <c r="E17" s="967">
        <v>0</v>
      </c>
      <c r="F17" s="968">
        <v>54.321919999999999</v>
      </c>
      <c r="G17" s="969">
        <v>15743.510000000002</v>
      </c>
      <c r="H17" s="969">
        <v>0</v>
      </c>
      <c r="I17" s="969">
        <v>0</v>
      </c>
      <c r="J17" s="968">
        <v>15743.510000000002</v>
      </c>
      <c r="K17" s="968">
        <v>0</v>
      </c>
      <c r="L17" s="968">
        <v>0</v>
      </c>
      <c r="M17" s="968">
        <v>0</v>
      </c>
      <c r="N17" s="968">
        <v>0</v>
      </c>
      <c r="O17" s="929">
        <v>0.4</v>
      </c>
      <c r="P17" s="927" t="s">
        <v>49</v>
      </c>
    </row>
    <row r="18" spans="1:16" x14ac:dyDescent="0.25">
      <c r="A18" s="908">
        <v>3454</v>
      </c>
      <c r="B18" s="946">
        <v>14</v>
      </c>
      <c r="C18" s="949" t="s">
        <v>3177</v>
      </c>
      <c r="D18" s="966">
        <v>12346.991150000002</v>
      </c>
      <c r="E18" s="967">
        <v>0</v>
      </c>
      <c r="F18" s="968">
        <v>6379.7311500000005</v>
      </c>
      <c r="G18" s="969">
        <v>5967.26</v>
      </c>
      <c r="H18" s="969">
        <v>4908.8653799999993</v>
      </c>
      <c r="I18" s="969">
        <v>82.263306442152668</v>
      </c>
      <c r="J18" s="968">
        <v>5967.26</v>
      </c>
      <c r="K18" s="968">
        <v>0</v>
      </c>
      <c r="L18" s="968">
        <v>0</v>
      </c>
      <c r="M18" s="968">
        <v>0</v>
      </c>
      <c r="N18" s="968">
        <v>0</v>
      </c>
      <c r="O18" s="929">
        <v>0.4</v>
      </c>
      <c r="P18" s="927" t="s">
        <v>49</v>
      </c>
    </row>
    <row r="19" spans="1:16" x14ac:dyDescent="0.25">
      <c r="A19" s="908">
        <v>3456</v>
      </c>
      <c r="B19" s="946">
        <v>14</v>
      </c>
      <c r="C19" s="949" t="s">
        <v>3179</v>
      </c>
      <c r="D19" s="966">
        <v>40000.100000000013</v>
      </c>
      <c r="E19" s="967">
        <v>66.55</v>
      </c>
      <c r="F19" s="968">
        <v>0</v>
      </c>
      <c r="G19" s="969">
        <v>39933.55000000001</v>
      </c>
      <c r="H19" s="969">
        <v>62.500130000000006</v>
      </c>
      <c r="I19" s="973">
        <v>0.15651032778202786</v>
      </c>
      <c r="J19" s="968">
        <v>39933.55000000001</v>
      </c>
      <c r="K19" s="968">
        <v>0</v>
      </c>
      <c r="L19" s="968">
        <v>0</v>
      </c>
      <c r="M19" s="968">
        <v>0</v>
      </c>
      <c r="N19" s="968">
        <v>0</v>
      </c>
      <c r="O19" s="929">
        <v>0.9</v>
      </c>
      <c r="P19" s="927" t="s">
        <v>5</v>
      </c>
    </row>
    <row r="20" spans="1:16" ht="25.5" x14ac:dyDescent="0.25">
      <c r="A20" s="908">
        <v>3481</v>
      </c>
      <c r="B20" s="946">
        <v>14</v>
      </c>
      <c r="C20" s="949" t="s">
        <v>3318</v>
      </c>
      <c r="D20" s="966">
        <v>130129.1</v>
      </c>
      <c r="E20" s="967">
        <v>0</v>
      </c>
      <c r="F20" s="968">
        <v>66.55</v>
      </c>
      <c r="G20" s="969">
        <v>130062.55</v>
      </c>
      <c r="H20" s="969">
        <v>62.500130000000006</v>
      </c>
      <c r="I20" s="925">
        <v>4.8053901757269868E-2</v>
      </c>
      <c r="J20" s="968">
        <v>130062.55</v>
      </c>
      <c r="K20" s="968">
        <v>0</v>
      </c>
      <c r="L20" s="968">
        <v>0</v>
      </c>
      <c r="M20" s="968">
        <v>0</v>
      </c>
      <c r="N20" s="968">
        <v>0</v>
      </c>
      <c r="O20" s="929">
        <v>0.9</v>
      </c>
      <c r="P20" s="927" t="s">
        <v>5</v>
      </c>
    </row>
    <row r="21" spans="1:16" ht="25.5" x14ac:dyDescent="0.25">
      <c r="A21" s="908">
        <v>3482</v>
      </c>
      <c r="B21" s="946">
        <v>14</v>
      </c>
      <c r="C21" s="949" t="s">
        <v>3319</v>
      </c>
      <c r="D21" s="966">
        <v>89066.545579999991</v>
      </c>
      <c r="E21" s="967">
        <v>66.55</v>
      </c>
      <c r="F21" s="968">
        <v>6295.8755799999999</v>
      </c>
      <c r="G21" s="969">
        <v>82704.12</v>
      </c>
      <c r="H21" s="969">
        <v>5532.6006299999999</v>
      </c>
      <c r="I21" s="969">
        <v>6.6896312178885404</v>
      </c>
      <c r="J21" s="968">
        <v>82704.12</v>
      </c>
      <c r="K21" s="968">
        <v>0</v>
      </c>
      <c r="L21" s="968">
        <v>0</v>
      </c>
      <c r="M21" s="968">
        <v>0</v>
      </c>
      <c r="N21" s="968">
        <v>0</v>
      </c>
      <c r="O21" s="929">
        <v>0.9</v>
      </c>
      <c r="P21" s="927" t="s">
        <v>5</v>
      </c>
    </row>
    <row r="22" spans="1:16" x14ac:dyDescent="0.25">
      <c r="A22" s="908">
        <v>3484</v>
      </c>
      <c r="B22" s="946">
        <v>14</v>
      </c>
      <c r="C22" s="949" t="s">
        <v>3321</v>
      </c>
      <c r="D22" s="966">
        <v>166000.58499999999</v>
      </c>
      <c r="E22" s="967">
        <v>46.59</v>
      </c>
      <c r="F22" s="968">
        <v>19.965</v>
      </c>
      <c r="G22" s="969">
        <v>135534.03</v>
      </c>
      <c r="H22" s="969">
        <v>62.500129999999999</v>
      </c>
      <c r="I22" s="925">
        <v>4.6113975951279543E-2</v>
      </c>
      <c r="J22" s="968">
        <v>135534.03</v>
      </c>
      <c r="K22" s="968">
        <v>30400</v>
      </c>
      <c r="L22" s="968">
        <v>0</v>
      </c>
      <c r="M22" s="968">
        <v>0</v>
      </c>
      <c r="N22" s="968">
        <v>0</v>
      </c>
      <c r="O22" s="929">
        <v>0.9</v>
      </c>
      <c r="P22" s="927" t="s">
        <v>5</v>
      </c>
    </row>
    <row r="23" spans="1:16" ht="76.5" x14ac:dyDescent="0.25">
      <c r="A23" s="908">
        <v>3522</v>
      </c>
      <c r="B23" s="946">
        <v>14</v>
      </c>
      <c r="C23" s="949" t="s">
        <v>3775</v>
      </c>
      <c r="D23" s="966">
        <v>4524.5200000000004</v>
      </c>
      <c r="E23" s="967">
        <v>0</v>
      </c>
      <c r="F23" s="968">
        <v>0</v>
      </c>
      <c r="G23" s="969">
        <v>4524.5200000000004</v>
      </c>
      <c r="H23" s="969">
        <v>0</v>
      </c>
      <c r="I23" s="969">
        <v>0</v>
      </c>
      <c r="J23" s="968">
        <v>4524.5200000000004</v>
      </c>
      <c r="K23" s="968">
        <v>0</v>
      </c>
      <c r="L23" s="968">
        <v>0</v>
      </c>
      <c r="M23" s="968">
        <v>0</v>
      </c>
      <c r="N23" s="968">
        <v>0</v>
      </c>
      <c r="O23" s="929">
        <v>0.85</v>
      </c>
      <c r="P23" s="930" t="s">
        <v>3776</v>
      </c>
    </row>
    <row r="24" spans="1:16" ht="39" thickBot="1" x14ac:dyDescent="0.3">
      <c r="A24" s="908">
        <v>3999</v>
      </c>
      <c r="B24" s="946">
        <v>16</v>
      </c>
      <c r="C24" s="949" t="s">
        <v>138</v>
      </c>
      <c r="D24" s="966">
        <v>463557</v>
      </c>
      <c r="E24" s="967">
        <v>250807</v>
      </c>
      <c r="F24" s="968">
        <v>30750</v>
      </c>
      <c r="G24" s="969">
        <v>50000</v>
      </c>
      <c r="H24" s="969">
        <v>3000</v>
      </c>
      <c r="I24" s="969">
        <v>6</v>
      </c>
      <c r="J24" s="909">
        <v>50000</v>
      </c>
      <c r="K24" s="909">
        <v>33000</v>
      </c>
      <c r="L24" s="909">
        <v>33000</v>
      </c>
      <c r="M24" s="909">
        <v>33000</v>
      </c>
      <c r="N24" s="909">
        <v>33000</v>
      </c>
      <c r="O24" s="929" t="s">
        <v>93</v>
      </c>
      <c r="P24" s="931" t="s">
        <v>93</v>
      </c>
    </row>
    <row r="25" spans="1:16" ht="17.25" customHeight="1" thickBot="1" x14ac:dyDescent="0.3">
      <c r="A25" s="912"/>
      <c r="B25" s="952"/>
      <c r="C25" s="950" t="s">
        <v>3396</v>
      </c>
      <c r="D25" s="970">
        <v>1308469.13729</v>
      </c>
      <c r="E25" s="970">
        <v>251794.2</v>
      </c>
      <c r="F25" s="970">
        <v>215857.63728999998</v>
      </c>
      <c r="G25" s="970">
        <v>678417.3</v>
      </c>
      <c r="H25" s="970">
        <v>47687.97696</v>
      </c>
      <c r="I25" s="970">
        <v>7.0292984804485368</v>
      </c>
      <c r="J25" s="970">
        <v>678417.3</v>
      </c>
      <c r="K25" s="970">
        <v>63400</v>
      </c>
      <c r="L25" s="970">
        <v>33000</v>
      </c>
      <c r="M25" s="970">
        <v>33000</v>
      </c>
      <c r="N25" s="970">
        <v>33000</v>
      </c>
      <c r="O25" s="932" t="s">
        <v>3392</v>
      </c>
      <c r="P25" s="933"/>
    </row>
    <row r="26" spans="1:16" x14ac:dyDescent="0.25">
      <c r="A26" s="907"/>
      <c r="B26" s="945"/>
      <c r="C26" s="976" t="s">
        <v>273</v>
      </c>
      <c r="D26" s="977"/>
      <c r="E26" s="977"/>
      <c r="F26" s="977"/>
      <c r="G26" s="977"/>
      <c r="H26" s="977"/>
      <c r="I26" s="977"/>
      <c r="J26" s="977"/>
      <c r="K26" s="977"/>
      <c r="L26" s="977"/>
      <c r="M26" s="977"/>
      <c r="N26" s="977"/>
      <c r="O26" s="977"/>
      <c r="P26" s="978"/>
    </row>
    <row r="27" spans="1:16" x14ac:dyDescent="0.25">
      <c r="A27" s="953">
        <v>3458</v>
      </c>
      <c r="B27" s="946" t="s">
        <v>2798</v>
      </c>
      <c r="C27" s="949" t="s">
        <v>3194</v>
      </c>
      <c r="D27" s="966">
        <v>10288.130000000001</v>
      </c>
      <c r="E27" s="967">
        <v>0</v>
      </c>
      <c r="F27" s="968">
        <v>0</v>
      </c>
      <c r="G27" s="969">
        <v>4834.4499999999989</v>
      </c>
      <c r="H27" s="969">
        <v>786.5</v>
      </c>
      <c r="I27" s="969">
        <v>16.268655172770433</v>
      </c>
      <c r="J27" s="968">
        <v>5558.53</v>
      </c>
      <c r="K27" s="968">
        <v>4729.6000000000004</v>
      </c>
      <c r="L27" s="968">
        <v>0</v>
      </c>
      <c r="M27" s="968">
        <v>0</v>
      </c>
      <c r="N27" s="968">
        <v>0</v>
      </c>
      <c r="O27" s="929">
        <v>0.95</v>
      </c>
      <c r="P27" s="927" t="s">
        <v>9</v>
      </c>
    </row>
    <row r="28" spans="1:16" ht="26.25" thickBot="1" x14ac:dyDescent="0.3">
      <c r="A28" s="910">
        <v>3472</v>
      </c>
      <c r="B28" s="946">
        <v>14</v>
      </c>
      <c r="C28" s="949" t="s">
        <v>3288</v>
      </c>
      <c r="D28" s="966">
        <v>1739.9999999999998</v>
      </c>
      <c r="E28" s="967">
        <v>0</v>
      </c>
      <c r="F28" s="968">
        <v>1336.4299999999998</v>
      </c>
      <c r="G28" s="969">
        <v>403.57</v>
      </c>
      <c r="H28" s="969">
        <v>392.09130000000005</v>
      </c>
      <c r="I28" s="969">
        <v>97.155710285700138</v>
      </c>
      <c r="J28" s="968">
        <v>403.57</v>
      </c>
      <c r="K28" s="968">
        <v>0</v>
      </c>
      <c r="L28" s="968">
        <v>0</v>
      </c>
      <c r="M28" s="968">
        <v>0</v>
      </c>
      <c r="N28" s="968">
        <v>0</v>
      </c>
      <c r="O28" s="929">
        <v>0.6</v>
      </c>
      <c r="P28" s="930" t="s">
        <v>49</v>
      </c>
    </row>
    <row r="29" spans="1:16" ht="26.25" thickBot="1" x14ac:dyDescent="0.3">
      <c r="A29" s="912"/>
      <c r="B29" s="952"/>
      <c r="C29" s="950" t="s">
        <v>112</v>
      </c>
      <c r="D29" s="970">
        <v>12028.130000000001</v>
      </c>
      <c r="E29" s="970">
        <v>0</v>
      </c>
      <c r="F29" s="970">
        <v>1336.4299999999998</v>
      </c>
      <c r="G29" s="970">
        <v>5238.0199999999986</v>
      </c>
      <c r="H29" s="970">
        <v>1178.5913</v>
      </c>
      <c r="I29" s="970">
        <v>22.500702555545804</v>
      </c>
      <c r="J29" s="970">
        <v>5962.0999999999995</v>
      </c>
      <c r="K29" s="970">
        <v>4729.6000000000004</v>
      </c>
      <c r="L29" s="970">
        <v>0</v>
      </c>
      <c r="M29" s="970">
        <v>0</v>
      </c>
      <c r="N29" s="970">
        <v>0</v>
      </c>
      <c r="O29" s="934" t="s">
        <v>93</v>
      </c>
      <c r="P29" s="933"/>
    </row>
    <row r="30" spans="1:16" x14ac:dyDescent="0.25">
      <c r="A30" s="907"/>
      <c r="B30" s="945"/>
      <c r="C30" s="976" t="s">
        <v>275</v>
      </c>
      <c r="D30" s="977"/>
      <c r="E30" s="977"/>
      <c r="F30" s="977"/>
      <c r="G30" s="977"/>
      <c r="H30" s="977"/>
      <c r="I30" s="977"/>
      <c r="J30" s="977"/>
      <c r="K30" s="977"/>
      <c r="L30" s="977"/>
      <c r="M30" s="977"/>
      <c r="N30" s="977"/>
      <c r="O30" s="977"/>
      <c r="P30" s="978"/>
    </row>
    <row r="31" spans="1:16" ht="26.25" thickBot="1" x14ac:dyDescent="0.3">
      <c r="A31" s="910">
        <v>3384</v>
      </c>
      <c r="B31" s="946">
        <v>14</v>
      </c>
      <c r="C31" s="949" t="s">
        <v>8</v>
      </c>
      <c r="D31" s="966">
        <v>84.7</v>
      </c>
      <c r="E31" s="967">
        <v>59.29</v>
      </c>
      <c r="F31" s="968">
        <v>0</v>
      </c>
      <c r="G31" s="969">
        <v>25.41</v>
      </c>
      <c r="H31" s="969">
        <v>0</v>
      </c>
      <c r="I31" s="969">
        <v>0</v>
      </c>
      <c r="J31" s="968">
        <v>25.41</v>
      </c>
      <c r="K31" s="968">
        <v>0</v>
      </c>
      <c r="L31" s="968">
        <v>0</v>
      </c>
      <c r="M31" s="968">
        <v>0</v>
      </c>
      <c r="N31" s="968">
        <v>0</v>
      </c>
      <c r="O31" s="929">
        <v>0.9</v>
      </c>
      <c r="P31" s="930" t="s">
        <v>5</v>
      </c>
    </row>
    <row r="32" spans="1:16" ht="18" customHeight="1" thickBot="1" x14ac:dyDescent="0.3">
      <c r="A32" s="912"/>
      <c r="B32" s="948"/>
      <c r="C32" s="950" t="s">
        <v>127</v>
      </c>
      <c r="D32" s="970">
        <v>84.7</v>
      </c>
      <c r="E32" s="970">
        <v>59.29</v>
      </c>
      <c r="F32" s="970">
        <v>0</v>
      </c>
      <c r="G32" s="970">
        <v>25.41</v>
      </c>
      <c r="H32" s="970">
        <v>0</v>
      </c>
      <c r="I32" s="970">
        <v>0</v>
      </c>
      <c r="J32" s="970">
        <v>25.41</v>
      </c>
      <c r="K32" s="970">
        <v>0</v>
      </c>
      <c r="L32" s="970">
        <v>0</v>
      </c>
      <c r="M32" s="970">
        <v>0</v>
      </c>
      <c r="N32" s="970">
        <v>0</v>
      </c>
      <c r="O32" s="934" t="s">
        <v>93</v>
      </c>
      <c r="P32" s="933"/>
    </row>
    <row r="33" spans="1:16" x14ac:dyDescent="0.25">
      <c r="A33" s="907"/>
      <c r="B33" s="945"/>
      <c r="C33" s="976" t="s">
        <v>274</v>
      </c>
      <c r="D33" s="977"/>
      <c r="E33" s="977"/>
      <c r="F33" s="977"/>
      <c r="G33" s="977"/>
      <c r="H33" s="977"/>
      <c r="I33" s="977"/>
      <c r="J33" s="977"/>
      <c r="K33" s="977"/>
      <c r="L33" s="977"/>
      <c r="M33" s="977"/>
      <c r="N33" s="977"/>
      <c r="O33" s="977"/>
      <c r="P33" s="978"/>
    </row>
    <row r="34" spans="1:16" s="921" customFormat="1" x14ac:dyDescent="0.25">
      <c r="A34" s="910">
        <v>3207</v>
      </c>
      <c r="B34" s="946">
        <v>14</v>
      </c>
      <c r="C34" s="949" t="s">
        <v>15</v>
      </c>
      <c r="D34" s="966">
        <v>100000</v>
      </c>
      <c r="E34" s="967">
        <v>131.88999999999999</v>
      </c>
      <c r="F34" s="968">
        <v>0</v>
      </c>
      <c r="G34" s="969">
        <v>468.11</v>
      </c>
      <c r="H34" s="969">
        <v>0</v>
      </c>
      <c r="I34" s="969">
        <v>0</v>
      </c>
      <c r="J34" s="968">
        <v>468.11</v>
      </c>
      <c r="K34" s="968">
        <v>99400</v>
      </c>
      <c r="L34" s="968">
        <v>0</v>
      </c>
      <c r="M34" s="968">
        <v>0</v>
      </c>
      <c r="N34" s="968">
        <v>0</v>
      </c>
      <c r="O34" s="929">
        <v>0.85</v>
      </c>
      <c r="P34" s="927" t="s">
        <v>5</v>
      </c>
    </row>
    <row r="35" spans="1:16" s="921" customFormat="1" x14ac:dyDescent="0.25">
      <c r="A35" s="910">
        <v>3208</v>
      </c>
      <c r="B35" s="946">
        <v>14</v>
      </c>
      <c r="C35" s="949" t="s">
        <v>13</v>
      </c>
      <c r="D35" s="966">
        <v>95000</v>
      </c>
      <c r="E35" s="967">
        <v>131.88999999999999</v>
      </c>
      <c r="F35" s="968">
        <v>0</v>
      </c>
      <c r="G35" s="969">
        <v>468.11</v>
      </c>
      <c r="H35" s="969">
        <v>0</v>
      </c>
      <c r="I35" s="969">
        <v>0</v>
      </c>
      <c r="J35" s="968">
        <v>468.11</v>
      </c>
      <c r="K35" s="968">
        <v>94400</v>
      </c>
      <c r="L35" s="968">
        <v>0</v>
      </c>
      <c r="M35" s="968">
        <v>0</v>
      </c>
      <c r="N35" s="968">
        <v>0</v>
      </c>
      <c r="O35" s="929">
        <v>0.85</v>
      </c>
      <c r="P35" s="927" t="s">
        <v>5</v>
      </c>
    </row>
    <row r="36" spans="1:16" s="921" customFormat="1" x14ac:dyDescent="0.25">
      <c r="A36" s="910">
        <v>3519</v>
      </c>
      <c r="B36" s="946">
        <v>14</v>
      </c>
      <c r="C36" s="949" t="s">
        <v>3198</v>
      </c>
      <c r="D36" s="966">
        <v>3000</v>
      </c>
      <c r="E36" s="967">
        <v>0</v>
      </c>
      <c r="F36" s="968">
        <v>0</v>
      </c>
      <c r="G36" s="969">
        <v>3000</v>
      </c>
      <c r="H36" s="969">
        <v>0</v>
      </c>
      <c r="I36" s="969">
        <v>0</v>
      </c>
      <c r="J36" s="968">
        <v>3000</v>
      </c>
      <c r="K36" s="968">
        <v>0</v>
      </c>
      <c r="L36" s="968">
        <v>0</v>
      </c>
      <c r="M36" s="968">
        <v>0</v>
      </c>
      <c r="N36" s="968">
        <v>0</v>
      </c>
      <c r="O36" s="929">
        <v>0.85</v>
      </c>
      <c r="P36" s="930" t="s">
        <v>3767</v>
      </c>
    </row>
    <row r="37" spans="1:16" ht="13.5" thickBot="1" x14ac:dyDescent="0.3">
      <c r="A37" s="910">
        <v>3399</v>
      </c>
      <c r="B37" s="946">
        <v>14</v>
      </c>
      <c r="C37" s="949" t="s">
        <v>156</v>
      </c>
      <c r="D37" s="966">
        <v>199996.55</v>
      </c>
      <c r="E37" s="967">
        <v>66.55</v>
      </c>
      <c r="F37" s="968">
        <v>0</v>
      </c>
      <c r="G37" s="969">
        <v>1300</v>
      </c>
      <c r="H37" s="969">
        <v>0</v>
      </c>
      <c r="I37" s="969">
        <v>0</v>
      </c>
      <c r="J37" s="968">
        <v>1300</v>
      </c>
      <c r="K37" s="968">
        <v>70000</v>
      </c>
      <c r="L37" s="968">
        <v>128630</v>
      </c>
      <c r="M37" s="968">
        <v>0</v>
      </c>
      <c r="N37" s="968">
        <v>0</v>
      </c>
      <c r="O37" s="929">
        <v>0.85</v>
      </c>
      <c r="P37" s="935" t="s">
        <v>3767</v>
      </c>
    </row>
    <row r="38" spans="1:16" ht="17.25" customHeight="1" thickBot="1" x14ac:dyDescent="0.3">
      <c r="A38" s="912"/>
      <c r="B38" s="948"/>
      <c r="C38" s="950" t="s">
        <v>113</v>
      </c>
      <c r="D38" s="970">
        <v>397996.55</v>
      </c>
      <c r="E38" s="970">
        <v>330.33</v>
      </c>
      <c r="F38" s="970">
        <v>0</v>
      </c>
      <c r="G38" s="970">
        <v>5236.22</v>
      </c>
      <c r="H38" s="970">
        <v>0</v>
      </c>
      <c r="I38" s="970">
        <v>0</v>
      </c>
      <c r="J38" s="970">
        <v>5236.22</v>
      </c>
      <c r="K38" s="970">
        <v>263800</v>
      </c>
      <c r="L38" s="970">
        <v>128630</v>
      </c>
      <c r="M38" s="970">
        <v>0</v>
      </c>
      <c r="N38" s="970">
        <v>0</v>
      </c>
      <c r="O38" s="932"/>
      <c r="P38" s="933"/>
    </row>
    <row r="39" spans="1:16" x14ac:dyDescent="0.25">
      <c r="A39" s="907"/>
      <c r="B39" s="945"/>
      <c r="C39" s="976" t="s">
        <v>276</v>
      </c>
      <c r="D39" s="977"/>
      <c r="E39" s="977"/>
      <c r="F39" s="977"/>
      <c r="G39" s="977"/>
      <c r="H39" s="977"/>
      <c r="I39" s="977"/>
      <c r="J39" s="977"/>
      <c r="K39" s="977"/>
      <c r="L39" s="977"/>
      <c r="M39" s="977"/>
      <c r="N39" s="977"/>
      <c r="O39" s="977"/>
      <c r="P39" s="978"/>
    </row>
    <row r="40" spans="1:16" s="936" customFormat="1" x14ac:dyDescent="0.25">
      <c r="A40" s="910">
        <v>3280</v>
      </c>
      <c r="B40" s="946">
        <v>14</v>
      </c>
      <c r="C40" s="949" t="s">
        <v>22</v>
      </c>
      <c r="D40" s="966">
        <v>4387.5519899999999</v>
      </c>
      <c r="E40" s="967">
        <v>2207.8173199999997</v>
      </c>
      <c r="F40" s="968">
        <v>752.4346700000001</v>
      </c>
      <c r="G40" s="969">
        <v>1427.3</v>
      </c>
      <c r="H40" s="969">
        <v>7</v>
      </c>
      <c r="I40" s="969">
        <v>0.49043648847474253</v>
      </c>
      <c r="J40" s="968">
        <v>1427.3</v>
      </c>
      <c r="K40" s="968">
        <v>0</v>
      </c>
      <c r="L40" s="968">
        <v>0</v>
      </c>
      <c r="M40" s="968">
        <v>0</v>
      </c>
      <c r="N40" s="968">
        <v>0</v>
      </c>
      <c r="O40" s="929">
        <v>0.9</v>
      </c>
      <c r="P40" s="927" t="s">
        <v>17</v>
      </c>
    </row>
    <row r="41" spans="1:16" s="936" customFormat="1" ht="25.5" x14ac:dyDescent="0.25">
      <c r="A41" s="910">
        <v>3489</v>
      </c>
      <c r="B41" s="946">
        <v>11</v>
      </c>
      <c r="C41" s="949" t="s">
        <v>3433</v>
      </c>
      <c r="D41" s="966">
        <v>1439.9975900000002</v>
      </c>
      <c r="E41" s="967">
        <v>0</v>
      </c>
      <c r="F41" s="968">
        <v>268.04759000000007</v>
      </c>
      <c r="G41" s="969">
        <v>691.95</v>
      </c>
      <c r="H41" s="969">
        <v>94.673209999999997</v>
      </c>
      <c r="I41" s="969">
        <v>13.682088301177831</v>
      </c>
      <c r="J41" s="968">
        <v>691.95</v>
      </c>
      <c r="K41" s="968">
        <v>480</v>
      </c>
      <c r="L41" s="968">
        <v>0</v>
      </c>
      <c r="M41" s="968">
        <v>0</v>
      </c>
      <c r="N41" s="968">
        <v>0</v>
      </c>
      <c r="O41" s="928">
        <v>0.9</v>
      </c>
      <c r="P41" s="931" t="s">
        <v>249</v>
      </c>
    </row>
    <row r="42" spans="1:16" ht="25.5" x14ac:dyDescent="0.25">
      <c r="A42" s="910">
        <v>3503</v>
      </c>
      <c r="B42" s="946">
        <v>11</v>
      </c>
      <c r="C42" s="949" t="s">
        <v>3765</v>
      </c>
      <c r="D42" s="966">
        <v>13400</v>
      </c>
      <c r="E42" s="967">
        <v>0</v>
      </c>
      <c r="F42" s="968">
        <v>0</v>
      </c>
      <c r="G42" s="969">
        <v>6500</v>
      </c>
      <c r="H42" s="969">
        <v>99.878</v>
      </c>
      <c r="I42" s="969">
        <v>1.5365846153846154</v>
      </c>
      <c r="J42" s="968">
        <v>6500</v>
      </c>
      <c r="K42" s="968">
        <v>6900</v>
      </c>
      <c r="L42" s="968">
        <v>0</v>
      </c>
      <c r="M42" s="968">
        <v>0</v>
      </c>
      <c r="N42" s="968">
        <v>0</v>
      </c>
      <c r="O42" s="928">
        <v>1</v>
      </c>
      <c r="P42" s="931" t="s">
        <v>3826</v>
      </c>
    </row>
    <row r="43" spans="1:16" ht="13.5" thickBot="1" x14ac:dyDescent="0.3">
      <c r="A43" s="910">
        <v>3998</v>
      </c>
      <c r="B43" s="946">
        <v>14</v>
      </c>
      <c r="C43" s="949" t="s">
        <v>140</v>
      </c>
      <c r="D43" s="966">
        <v>195929.74</v>
      </c>
      <c r="E43" s="967">
        <v>1446.03</v>
      </c>
      <c r="F43" s="968">
        <v>0</v>
      </c>
      <c r="G43" s="969">
        <v>44483.71</v>
      </c>
      <c r="H43" s="969">
        <v>0</v>
      </c>
      <c r="I43" s="969">
        <v>0</v>
      </c>
      <c r="J43" s="968">
        <v>44483.71</v>
      </c>
      <c r="K43" s="968">
        <v>30000</v>
      </c>
      <c r="L43" s="968">
        <v>30000</v>
      </c>
      <c r="M43" s="968">
        <v>30000</v>
      </c>
      <c r="N43" s="968">
        <v>60000</v>
      </c>
      <c r="O43" s="929" t="s">
        <v>93</v>
      </c>
      <c r="P43" s="931" t="s">
        <v>93</v>
      </c>
    </row>
    <row r="44" spans="1:16" ht="17.25" customHeight="1" thickBot="1" x14ac:dyDescent="0.3">
      <c r="A44" s="912"/>
      <c r="B44" s="948"/>
      <c r="C44" s="950" t="s">
        <v>128</v>
      </c>
      <c r="D44" s="970">
        <v>215157.28957999998</v>
      </c>
      <c r="E44" s="970">
        <v>3653.8473199999999</v>
      </c>
      <c r="F44" s="970">
        <v>1020.4822600000002</v>
      </c>
      <c r="G44" s="970">
        <v>53102.96</v>
      </c>
      <c r="H44" s="970">
        <v>201.55121</v>
      </c>
      <c r="I44" s="970">
        <v>0.37954797623333991</v>
      </c>
      <c r="J44" s="970">
        <v>53102.96</v>
      </c>
      <c r="K44" s="970">
        <v>37380</v>
      </c>
      <c r="L44" s="970">
        <v>30000</v>
      </c>
      <c r="M44" s="970">
        <v>30000</v>
      </c>
      <c r="N44" s="970">
        <v>60000</v>
      </c>
      <c r="O44" s="934" t="s">
        <v>93</v>
      </c>
      <c r="P44" s="933"/>
    </row>
    <row r="45" spans="1:16" x14ac:dyDescent="0.25">
      <c r="A45" s="907"/>
      <c r="B45" s="945"/>
      <c r="C45" s="976" t="s">
        <v>277</v>
      </c>
      <c r="D45" s="977"/>
      <c r="E45" s="977"/>
      <c r="F45" s="977"/>
      <c r="G45" s="977"/>
      <c r="H45" s="977"/>
      <c r="I45" s="977"/>
      <c r="J45" s="977"/>
      <c r="K45" s="977"/>
      <c r="L45" s="977"/>
      <c r="M45" s="977"/>
      <c r="N45" s="977"/>
      <c r="O45" s="977"/>
      <c r="P45" s="978"/>
    </row>
    <row r="46" spans="1:16" s="936" customFormat="1" ht="25.5" x14ac:dyDescent="0.25">
      <c r="A46" s="908">
        <v>3234</v>
      </c>
      <c r="B46" s="946">
        <v>14</v>
      </c>
      <c r="C46" s="949" t="s">
        <v>2881</v>
      </c>
      <c r="D46" s="966">
        <v>55695.888279999999</v>
      </c>
      <c r="E46" s="967">
        <v>10815.302</v>
      </c>
      <c r="F46" s="968">
        <v>22974.126280000004</v>
      </c>
      <c r="G46" s="969">
        <v>21906.459999999995</v>
      </c>
      <c r="H46" s="969">
        <v>7828.6785</v>
      </c>
      <c r="I46" s="969">
        <v>35.736848856456049</v>
      </c>
      <c r="J46" s="968">
        <v>21906.459999999995</v>
      </c>
      <c r="K46" s="968">
        <v>0</v>
      </c>
      <c r="L46" s="968">
        <v>0</v>
      </c>
      <c r="M46" s="968">
        <v>0</v>
      </c>
      <c r="N46" s="968">
        <v>0</v>
      </c>
      <c r="O46" s="929">
        <v>0.9</v>
      </c>
      <c r="P46" s="927" t="s">
        <v>5</v>
      </c>
    </row>
    <row r="47" spans="1:16" s="936" customFormat="1" x14ac:dyDescent="0.25">
      <c r="A47" s="908">
        <v>3236</v>
      </c>
      <c r="B47" s="946">
        <v>14</v>
      </c>
      <c r="C47" s="949" t="s">
        <v>115</v>
      </c>
      <c r="D47" s="966">
        <v>19349.280500000001</v>
      </c>
      <c r="E47" s="967">
        <v>324.29000000000002</v>
      </c>
      <c r="F47" s="968">
        <v>301.62050000000005</v>
      </c>
      <c r="G47" s="969">
        <v>18723.37</v>
      </c>
      <c r="H47" s="969">
        <v>0</v>
      </c>
      <c r="I47" s="969">
        <v>0</v>
      </c>
      <c r="J47" s="968">
        <v>18723.37</v>
      </c>
      <c r="K47" s="968">
        <v>0</v>
      </c>
      <c r="L47" s="968">
        <v>0</v>
      </c>
      <c r="M47" s="968">
        <v>0</v>
      </c>
      <c r="N47" s="968">
        <v>0</v>
      </c>
      <c r="O47" s="929">
        <v>0.9</v>
      </c>
      <c r="P47" s="927" t="s">
        <v>5</v>
      </c>
    </row>
    <row r="48" spans="1:16" s="936" customFormat="1" x14ac:dyDescent="0.25">
      <c r="A48" s="908">
        <v>3505</v>
      </c>
      <c r="B48" s="946">
        <v>14</v>
      </c>
      <c r="C48" s="949" t="s">
        <v>3607</v>
      </c>
      <c r="D48" s="966">
        <v>1999999.75</v>
      </c>
      <c r="E48" s="967">
        <v>13385.44</v>
      </c>
      <c r="F48" s="968">
        <v>9552.5499999999993</v>
      </c>
      <c r="G48" s="969">
        <v>81265.759999999995</v>
      </c>
      <c r="H48" s="969">
        <v>0</v>
      </c>
      <c r="I48" s="969">
        <v>0</v>
      </c>
      <c r="J48" s="968">
        <v>81265.759999999995</v>
      </c>
      <c r="K48" s="968">
        <v>352000</v>
      </c>
      <c r="L48" s="968">
        <v>506000</v>
      </c>
      <c r="M48" s="968">
        <v>568000</v>
      </c>
      <c r="N48" s="968">
        <v>469796</v>
      </c>
      <c r="O48" s="929">
        <v>0.85</v>
      </c>
      <c r="P48" s="927" t="s">
        <v>3605</v>
      </c>
    </row>
    <row r="49" spans="1:18" s="936" customFormat="1" x14ac:dyDescent="0.25">
      <c r="A49" s="908">
        <v>3513</v>
      </c>
      <c r="B49" s="946">
        <v>14</v>
      </c>
      <c r="C49" s="949" t="s">
        <v>3611</v>
      </c>
      <c r="D49" s="966">
        <v>78000</v>
      </c>
      <c r="E49" s="967">
        <v>0</v>
      </c>
      <c r="F49" s="968">
        <v>0</v>
      </c>
      <c r="G49" s="969">
        <v>6000</v>
      </c>
      <c r="H49" s="969">
        <v>0</v>
      </c>
      <c r="I49" s="969">
        <v>0</v>
      </c>
      <c r="J49" s="968">
        <v>6000</v>
      </c>
      <c r="K49" s="968">
        <v>500</v>
      </c>
      <c r="L49" s="968">
        <v>23000</v>
      </c>
      <c r="M49" s="968">
        <v>48500</v>
      </c>
      <c r="N49" s="968">
        <v>0</v>
      </c>
      <c r="O49" s="929">
        <v>0.85</v>
      </c>
      <c r="P49" s="927" t="s">
        <v>3767</v>
      </c>
    </row>
    <row r="50" spans="1:18" x14ac:dyDescent="0.25">
      <c r="A50" s="908">
        <v>3514</v>
      </c>
      <c r="B50" s="946">
        <v>14</v>
      </c>
      <c r="C50" s="949" t="s">
        <v>3612</v>
      </c>
      <c r="D50" s="966">
        <v>141500.003</v>
      </c>
      <c r="E50" s="967">
        <v>0</v>
      </c>
      <c r="F50" s="968">
        <v>467.08300000000003</v>
      </c>
      <c r="G50" s="969">
        <v>2032.92</v>
      </c>
      <c r="H50" s="969">
        <v>726</v>
      </c>
      <c r="I50" s="969">
        <v>35.712177557405113</v>
      </c>
      <c r="J50" s="968">
        <v>2032.92</v>
      </c>
      <c r="K50" s="968">
        <v>500</v>
      </c>
      <c r="L50" s="968">
        <v>32000</v>
      </c>
      <c r="M50" s="968">
        <v>84000</v>
      </c>
      <c r="N50" s="968">
        <v>22500</v>
      </c>
      <c r="O50" s="929">
        <v>0.85</v>
      </c>
      <c r="P50" s="927" t="s">
        <v>3767</v>
      </c>
      <c r="R50" s="936"/>
    </row>
    <row r="51" spans="1:18" x14ac:dyDescent="0.25">
      <c r="A51" s="908">
        <v>3524</v>
      </c>
      <c r="B51" s="946"/>
      <c r="C51" s="949" t="s">
        <v>3779</v>
      </c>
      <c r="D51" s="966">
        <v>115</v>
      </c>
      <c r="E51" s="967">
        <v>0</v>
      </c>
      <c r="F51" s="968">
        <v>0</v>
      </c>
      <c r="G51" s="969">
        <v>115</v>
      </c>
      <c r="H51" s="969">
        <v>0</v>
      </c>
      <c r="I51" s="969">
        <v>0</v>
      </c>
      <c r="J51" s="968">
        <v>115</v>
      </c>
      <c r="K51" s="968">
        <v>0</v>
      </c>
      <c r="L51" s="968">
        <v>0</v>
      </c>
      <c r="M51" s="968">
        <v>0</v>
      </c>
      <c r="N51" s="968">
        <v>0</v>
      </c>
      <c r="O51" s="929">
        <v>0.75</v>
      </c>
      <c r="P51" s="931" t="s">
        <v>3822</v>
      </c>
      <c r="R51" s="936"/>
    </row>
    <row r="52" spans="1:18" ht="26.25" thickBot="1" x14ac:dyDescent="0.3">
      <c r="A52" s="911">
        <v>7009</v>
      </c>
      <c r="B52" s="947">
        <v>17</v>
      </c>
      <c r="C52" s="949" t="s">
        <v>185</v>
      </c>
      <c r="D52" s="966">
        <v>5478.7829899999997</v>
      </c>
      <c r="E52" s="967">
        <v>594.95000000000005</v>
      </c>
      <c r="F52" s="968">
        <v>4069.8529900000003</v>
      </c>
      <c r="G52" s="969">
        <v>813.9799999999999</v>
      </c>
      <c r="H52" s="969">
        <v>813.9706000000001</v>
      </c>
      <c r="I52" s="969">
        <v>99.998845180471278</v>
      </c>
      <c r="J52" s="968">
        <v>813.9799999999999</v>
      </c>
      <c r="K52" s="968">
        <v>0</v>
      </c>
      <c r="L52" s="968">
        <v>0</v>
      </c>
      <c r="M52" s="968">
        <v>0</v>
      </c>
      <c r="N52" s="968">
        <v>0</v>
      </c>
      <c r="O52" s="928" t="s">
        <v>4319</v>
      </c>
      <c r="P52" s="937" t="s">
        <v>5</v>
      </c>
    </row>
    <row r="53" spans="1:18" ht="19.5" customHeight="1" thickBot="1" x14ac:dyDescent="0.3">
      <c r="A53" s="912"/>
      <c r="B53" s="948"/>
      <c r="C53" s="950" t="s">
        <v>129</v>
      </c>
      <c r="D53" s="970">
        <v>2300138.7047700002</v>
      </c>
      <c r="E53" s="970">
        <v>25119.982</v>
      </c>
      <c r="F53" s="970">
        <v>37365.232770000002</v>
      </c>
      <c r="G53" s="970">
        <v>130857.48999999999</v>
      </c>
      <c r="H53" s="970">
        <v>9368.6491000000005</v>
      </c>
      <c r="I53" s="970">
        <v>7.1594290093750086</v>
      </c>
      <c r="J53" s="970">
        <v>130857.48999999999</v>
      </c>
      <c r="K53" s="970">
        <v>353000</v>
      </c>
      <c r="L53" s="970">
        <v>561000</v>
      </c>
      <c r="M53" s="970">
        <v>700500</v>
      </c>
      <c r="N53" s="970">
        <v>492296</v>
      </c>
      <c r="O53" s="934" t="s">
        <v>93</v>
      </c>
      <c r="P53" s="933"/>
    </row>
    <row r="54" spans="1:18" x14ac:dyDescent="0.25">
      <c r="A54" s="907"/>
      <c r="B54" s="945"/>
      <c r="C54" s="976" t="s">
        <v>278</v>
      </c>
      <c r="D54" s="977"/>
      <c r="E54" s="977"/>
      <c r="F54" s="977"/>
      <c r="G54" s="977"/>
      <c r="H54" s="977"/>
      <c r="I54" s="977"/>
      <c r="J54" s="977"/>
      <c r="K54" s="977"/>
      <c r="L54" s="977"/>
      <c r="M54" s="977"/>
      <c r="N54" s="977"/>
      <c r="O54" s="977"/>
      <c r="P54" s="978"/>
    </row>
    <row r="55" spans="1:18" ht="25.5" x14ac:dyDescent="0.25">
      <c r="A55" s="910">
        <v>3201</v>
      </c>
      <c r="B55" s="946">
        <v>14</v>
      </c>
      <c r="C55" s="949" t="s">
        <v>105</v>
      </c>
      <c r="D55" s="966">
        <v>50395.643959999994</v>
      </c>
      <c r="E55" s="967">
        <v>50245.643959999994</v>
      </c>
      <c r="F55" s="968">
        <v>0</v>
      </c>
      <c r="G55" s="969">
        <v>150</v>
      </c>
      <c r="H55" s="969">
        <v>62.739699999999999</v>
      </c>
      <c r="I55" s="969">
        <v>41.826466666666668</v>
      </c>
      <c r="J55" s="968">
        <v>150</v>
      </c>
      <c r="K55" s="968">
        <v>0</v>
      </c>
      <c r="L55" s="968">
        <v>0</v>
      </c>
      <c r="M55" s="968">
        <v>0</v>
      </c>
      <c r="N55" s="968">
        <v>0</v>
      </c>
      <c r="O55" s="929">
        <v>0.85</v>
      </c>
      <c r="P55" s="937" t="s">
        <v>3161</v>
      </c>
    </row>
    <row r="56" spans="1:18" ht="25.5" x14ac:dyDescent="0.25">
      <c r="A56" s="910">
        <v>3209</v>
      </c>
      <c r="B56" s="946">
        <v>14</v>
      </c>
      <c r="C56" s="949" t="s">
        <v>77</v>
      </c>
      <c r="D56" s="966">
        <v>44709.106749999999</v>
      </c>
      <c r="E56" s="967">
        <v>14825.89798</v>
      </c>
      <c r="F56" s="968">
        <v>20313.888769999998</v>
      </c>
      <c r="G56" s="969">
        <v>9569.32</v>
      </c>
      <c r="H56" s="969">
        <v>9267.0259499999993</v>
      </c>
      <c r="I56" s="969">
        <v>96.841008034008681</v>
      </c>
      <c r="J56" s="968">
        <v>9569.32</v>
      </c>
      <c r="K56" s="968">
        <v>0</v>
      </c>
      <c r="L56" s="968">
        <v>0</v>
      </c>
      <c r="M56" s="968">
        <v>0</v>
      </c>
      <c r="N56" s="968">
        <v>0</v>
      </c>
      <c r="O56" s="929">
        <v>0.9</v>
      </c>
      <c r="P56" s="927" t="s">
        <v>5</v>
      </c>
    </row>
    <row r="57" spans="1:18" ht="25.5" x14ac:dyDescent="0.25">
      <c r="A57" s="910">
        <v>3210</v>
      </c>
      <c r="B57" s="946">
        <v>14</v>
      </c>
      <c r="C57" s="949" t="s">
        <v>75</v>
      </c>
      <c r="D57" s="966">
        <v>57999.50258</v>
      </c>
      <c r="E57" s="967">
        <v>21217.90467</v>
      </c>
      <c r="F57" s="968">
        <v>24357.567909999998</v>
      </c>
      <c r="G57" s="969">
        <v>12424.03</v>
      </c>
      <c r="H57" s="969">
        <v>7777.5288099999989</v>
      </c>
      <c r="I57" s="969">
        <v>62.600692448424532</v>
      </c>
      <c r="J57" s="968">
        <v>12424.03</v>
      </c>
      <c r="K57" s="968">
        <v>0</v>
      </c>
      <c r="L57" s="968">
        <v>0</v>
      </c>
      <c r="M57" s="968">
        <v>0</v>
      </c>
      <c r="N57" s="968">
        <v>0</v>
      </c>
      <c r="O57" s="929">
        <v>0.9</v>
      </c>
      <c r="P57" s="927" t="s">
        <v>5</v>
      </c>
    </row>
    <row r="58" spans="1:18" x14ac:dyDescent="0.25">
      <c r="A58" s="910">
        <v>3211</v>
      </c>
      <c r="B58" s="946">
        <v>14</v>
      </c>
      <c r="C58" s="949" t="s">
        <v>76</v>
      </c>
      <c r="D58" s="966">
        <v>27470.344920000007</v>
      </c>
      <c r="E58" s="967">
        <v>8198.4216500000002</v>
      </c>
      <c r="F58" s="968">
        <v>17227.273270000005</v>
      </c>
      <c r="G58" s="969">
        <v>2044.6499999999999</v>
      </c>
      <c r="H58" s="969">
        <v>746.78500000000008</v>
      </c>
      <c r="I58" s="969">
        <v>36.52385493849804</v>
      </c>
      <c r="J58" s="968">
        <v>2044.6499999999999</v>
      </c>
      <c r="K58" s="968">
        <v>0</v>
      </c>
      <c r="L58" s="968">
        <v>0</v>
      </c>
      <c r="M58" s="968">
        <v>0</v>
      </c>
      <c r="N58" s="968">
        <v>0</v>
      </c>
      <c r="O58" s="929">
        <v>0.9</v>
      </c>
      <c r="P58" s="927" t="s">
        <v>5</v>
      </c>
    </row>
    <row r="59" spans="1:18" ht="38.25" x14ac:dyDescent="0.25">
      <c r="A59" s="953">
        <v>3337</v>
      </c>
      <c r="B59" s="946">
        <v>14</v>
      </c>
      <c r="C59" s="949" t="s">
        <v>241</v>
      </c>
      <c r="D59" s="966">
        <v>21974.39961</v>
      </c>
      <c r="E59" s="967">
        <v>2368.9971699999996</v>
      </c>
      <c r="F59" s="968">
        <v>2888.5024400000007</v>
      </c>
      <c r="G59" s="969">
        <v>8301.7099999999991</v>
      </c>
      <c r="H59" s="969">
        <v>413.76823999999993</v>
      </c>
      <c r="I59" s="969">
        <v>4.9841326666433785</v>
      </c>
      <c r="J59" s="968">
        <v>16716.899999999998</v>
      </c>
      <c r="K59" s="968">
        <v>0</v>
      </c>
      <c r="L59" s="968">
        <v>0</v>
      </c>
      <c r="M59" s="968">
        <v>0</v>
      </c>
      <c r="N59" s="968">
        <v>0</v>
      </c>
      <c r="O59" s="929">
        <v>0.95</v>
      </c>
      <c r="P59" s="927" t="s">
        <v>9</v>
      </c>
    </row>
    <row r="60" spans="1:18" ht="25.5" x14ac:dyDescent="0.25">
      <c r="A60" s="910">
        <v>3371</v>
      </c>
      <c r="B60" s="946">
        <v>14</v>
      </c>
      <c r="C60" s="949" t="s">
        <v>78</v>
      </c>
      <c r="D60" s="966">
        <v>50000.17</v>
      </c>
      <c r="E60" s="967">
        <v>1322.172</v>
      </c>
      <c r="F60" s="968">
        <v>55.417999999999999</v>
      </c>
      <c r="G60" s="969">
        <v>48622.58</v>
      </c>
      <c r="H60" s="969">
        <v>0</v>
      </c>
      <c r="I60" s="969">
        <v>0</v>
      </c>
      <c r="J60" s="968">
        <v>48622.58</v>
      </c>
      <c r="K60" s="968">
        <v>0</v>
      </c>
      <c r="L60" s="968">
        <v>0</v>
      </c>
      <c r="M60" s="968">
        <v>0</v>
      </c>
      <c r="N60" s="968">
        <v>0</v>
      </c>
      <c r="O60" s="929">
        <v>0.9</v>
      </c>
      <c r="P60" s="927" t="s">
        <v>5</v>
      </c>
    </row>
    <row r="61" spans="1:18" ht="25.5" x14ac:dyDescent="0.25">
      <c r="A61" s="910">
        <v>3372</v>
      </c>
      <c r="B61" s="946">
        <v>14</v>
      </c>
      <c r="C61" s="949" t="s">
        <v>79</v>
      </c>
      <c r="D61" s="966">
        <v>38999.271919999999</v>
      </c>
      <c r="E61" s="967">
        <v>1244.28</v>
      </c>
      <c r="F61" s="968">
        <v>54.321919999999999</v>
      </c>
      <c r="G61" s="969">
        <v>36740.67</v>
      </c>
      <c r="H61" s="969">
        <v>2185.54691</v>
      </c>
      <c r="I61" s="969">
        <v>5.9485766318360556</v>
      </c>
      <c r="J61" s="968">
        <v>36740.67</v>
      </c>
      <c r="K61" s="968">
        <v>960</v>
      </c>
      <c r="L61" s="968">
        <v>0</v>
      </c>
      <c r="M61" s="968">
        <v>0</v>
      </c>
      <c r="N61" s="968">
        <v>0</v>
      </c>
      <c r="O61" s="929">
        <v>0.9</v>
      </c>
      <c r="P61" s="927" t="s">
        <v>5</v>
      </c>
    </row>
    <row r="62" spans="1:18" x14ac:dyDescent="0.25">
      <c r="A62" s="953">
        <v>3401</v>
      </c>
      <c r="B62" s="946">
        <v>14</v>
      </c>
      <c r="C62" s="949" t="s">
        <v>160</v>
      </c>
      <c r="D62" s="966">
        <v>22193.85426</v>
      </c>
      <c r="E62" s="967">
        <v>7488.1347500000011</v>
      </c>
      <c r="F62" s="968">
        <v>7389.4695099999999</v>
      </c>
      <c r="G62" s="969">
        <v>5521.5000000000009</v>
      </c>
      <c r="H62" s="969">
        <v>844.72019999999998</v>
      </c>
      <c r="I62" s="969">
        <v>15.298744906275466</v>
      </c>
      <c r="J62" s="968">
        <v>7316.25</v>
      </c>
      <c r="K62" s="968">
        <v>0</v>
      </c>
      <c r="L62" s="968">
        <v>0</v>
      </c>
      <c r="M62" s="968">
        <v>0</v>
      </c>
      <c r="N62" s="968">
        <v>0</v>
      </c>
      <c r="O62" s="929">
        <v>0.95</v>
      </c>
      <c r="P62" s="927" t="s">
        <v>9</v>
      </c>
    </row>
    <row r="63" spans="1:18" x14ac:dyDescent="0.25">
      <c r="A63" s="910">
        <v>3402</v>
      </c>
      <c r="B63" s="946">
        <v>14</v>
      </c>
      <c r="C63" s="949" t="s">
        <v>312</v>
      </c>
      <c r="D63" s="966">
        <v>209999.91326999999</v>
      </c>
      <c r="E63" s="967">
        <v>3407.89</v>
      </c>
      <c r="F63" s="968">
        <v>6353.2132700000002</v>
      </c>
      <c r="G63" s="969">
        <v>122496.81</v>
      </c>
      <c r="H63" s="969">
        <v>12678.81594</v>
      </c>
      <c r="I63" s="969">
        <v>10.350323359440953</v>
      </c>
      <c r="J63" s="968">
        <v>122496.81</v>
      </c>
      <c r="K63" s="968">
        <v>77742</v>
      </c>
      <c r="L63" s="968">
        <v>0</v>
      </c>
      <c r="M63" s="968">
        <v>0</v>
      </c>
      <c r="N63" s="968">
        <v>0</v>
      </c>
      <c r="O63" s="929">
        <v>0.32</v>
      </c>
      <c r="P63" s="927" t="s">
        <v>49</v>
      </c>
    </row>
    <row r="64" spans="1:18" x14ac:dyDescent="0.25">
      <c r="A64" s="910">
        <v>3415</v>
      </c>
      <c r="B64" s="946">
        <v>14</v>
      </c>
      <c r="C64" s="949" t="s">
        <v>307</v>
      </c>
      <c r="D64" s="966">
        <v>3112.8449999999998</v>
      </c>
      <c r="E64" s="967">
        <v>2947.8449999999998</v>
      </c>
      <c r="F64" s="968">
        <v>0</v>
      </c>
      <c r="G64" s="969">
        <v>165</v>
      </c>
      <c r="H64" s="969">
        <v>42.35</v>
      </c>
      <c r="I64" s="969">
        <v>25.666666666666664</v>
      </c>
      <c r="J64" s="968">
        <v>165</v>
      </c>
      <c r="K64" s="968">
        <v>0</v>
      </c>
      <c r="L64" s="968">
        <v>0</v>
      </c>
      <c r="M64" s="968">
        <v>0</v>
      </c>
      <c r="N64" s="968">
        <v>0</v>
      </c>
      <c r="O64" s="929">
        <v>0.9</v>
      </c>
      <c r="P64" s="927" t="s">
        <v>5</v>
      </c>
    </row>
    <row r="65" spans="1:16" x14ac:dyDescent="0.25">
      <c r="A65" s="953">
        <v>3417</v>
      </c>
      <c r="B65" s="946">
        <v>14</v>
      </c>
      <c r="C65" s="949" t="s">
        <v>313</v>
      </c>
      <c r="D65" s="966">
        <v>6941.3770499999991</v>
      </c>
      <c r="E65" s="967">
        <v>70.87</v>
      </c>
      <c r="F65" s="968">
        <v>523.40704999999991</v>
      </c>
      <c r="G65" s="969">
        <v>2901.48</v>
      </c>
      <c r="H65" s="969">
        <v>479.14496999999994</v>
      </c>
      <c r="I65" s="969">
        <v>16.513812605980394</v>
      </c>
      <c r="J65" s="968">
        <v>6347.0999999999995</v>
      </c>
      <c r="K65" s="968">
        <v>0</v>
      </c>
      <c r="L65" s="968">
        <v>0</v>
      </c>
      <c r="M65" s="968">
        <v>0</v>
      </c>
      <c r="N65" s="968">
        <v>0</v>
      </c>
      <c r="O65" s="929">
        <v>0.95</v>
      </c>
      <c r="P65" s="927" t="s">
        <v>9</v>
      </c>
    </row>
    <row r="66" spans="1:16" ht="25.5" x14ac:dyDescent="0.25">
      <c r="A66" s="953">
        <v>3418</v>
      </c>
      <c r="B66" s="946">
        <v>14</v>
      </c>
      <c r="C66" s="949" t="s">
        <v>314</v>
      </c>
      <c r="D66" s="966">
        <v>13597.73575</v>
      </c>
      <c r="E66" s="967">
        <v>6145.0744099999993</v>
      </c>
      <c r="F66" s="968">
        <v>3369.3113400000002</v>
      </c>
      <c r="G66" s="969">
        <v>4023.2999999999997</v>
      </c>
      <c r="H66" s="969">
        <v>33.935670000000002</v>
      </c>
      <c r="I66" s="969">
        <v>0.84347848780851553</v>
      </c>
      <c r="J66" s="968">
        <v>4083.35</v>
      </c>
      <c r="K66" s="968">
        <v>0</v>
      </c>
      <c r="L66" s="968">
        <v>0</v>
      </c>
      <c r="M66" s="968">
        <v>0</v>
      </c>
      <c r="N66" s="968">
        <v>0</v>
      </c>
      <c r="O66" s="929">
        <v>0.95</v>
      </c>
      <c r="P66" s="927" t="s">
        <v>9</v>
      </c>
    </row>
    <row r="67" spans="1:16" x14ac:dyDescent="0.25">
      <c r="A67" s="953">
        <v>3419</v>
      </c>
      <c r="B67" s="946">
        <v>14</v>
      </c>
      <c r="C67" s="949" t="s">
        <v>237</v>
      </c>
      <c r="D67" s="966">
        <v>14582.65466</v>
      </c>
      <c r="E67" s="967">
        <v>2177.7026500000002</v>
      </c>
      <c r="F67" s="968">
        <v>2108.5320099999999</v>
      </c>
      <c r="G67" s="969">
        <v>5797.2099999999982</v>
      </c>
      <c r="H67" s="969">
        <v>584.46836000000008</v>
      </c>
      <c r="I67" s="969">
        <v>10.081890426601767</v>
      </c>
      <c r="J67" s="968">
        <v>10296.42</v>
      </c>
      <c r="K67" s="968">
        <v>0</v>
      </c>
      <c r="L67" s="968">
        <v>0</v>
      </c>
      <c r="M67" s="968">
        <v>0</v>
      </c>
      <c r="N67" s="968">
        <v>0</v>
      </c>
      <c r="O67" s="929">
        <v>0.95</v>
      </c>
      <c r="P67" s="927" t="s">
        <v>9</v>
      </c>
    </row>
    <row r="68" spans="1:16" x14ac:dyDescent="0.25">
      <c r="A68" s="953">
        <v>3420</v>
      </c>
      <c r="B68" s="946">
        <v>14</v>
      </c>
      <c r="C68" s="949" t="s">
        <v>2859</v>
      </c>
      <c r="D68" s="966">
        <v>23768.358590000003</v>
      </c>
      <c r="E68" s="967">
        <v>951.13378999999998</v>
      </c>
      <c r="F68" s="968">
        <v>10806.214800000003</v>
      </c>
      <c r="G68" s="969">
        <v>6923.4800000000005</v>
      </c>
      <c r="H68" s="969">
        <v>4202.7993099999994</v>
      </c>
      <c r="I68" s="969">
        <v>60.703566847885739</v>
      </c>
      <c r="J68" s="968">
        <v>12011.01</v>
      </c>
      <c r="K68" s="968">
        <v>0</v>
      </c>
      <c r="L68" s="968">
        <v>0</v>
      </c>
      <c r="M68" s="968">
        <v>0</v>
      </c>
      <c r="N68" s="968">
        <v>0</v>
      </c>
      <c r="O68" s="929">
        <v>0.95</v>
      </c>
      <c r="P68" s="927" t="s">
        <v>9</v>
      </c>
    </row>
    <row r="69" spans="1:16" ht="25.5" x14ac:dyDescent="0.25">
      <c r="A69" s="953">
        <v>3421</v>
      </c>
      <c r="B69" s="946">
        <v>14</v>
      </c>
      <c r="C69" s="949" t="s">
        <v>239</v>
      </c>
      <c r="D69" s="966">
        <v>16680.854289999999</v>
      </c>
      <c r="E69" s="967">
        <v>4139.7338</v>
      </c>
      <c r="F69" s="968">
        <v>5565.2104899999995</v>
      </c>
      <c r="G69" s="969">
        <v>6122.1699999999992</v>
      </c>
      <c r="H69" s="969">
        <v>1193.931</v>
      </c>
      <c r="I69" s="969">
        <v>19.501761630271623</v>
      </c>
      <c r="J69" s="968">
        <v>6975.91</v>
      </c>
      <c r="K69" s="968">
        <v>0</v>
      </c>
      <c r="L69" s="968">
        <v>0</v>
      </c>
      <c r="M69" s="968">
        <v>0</v>
      </c>
      <c r="N69" s="968">
        <v>0</v>
      </c>
      <c r="O69" s="929">
        <v>0.95</v>
      </c>
      <c r="P69" s="927" t="s">
        <v>9</v>
      </c>
    </row>
    <row r="70" spans="1:16" ht="25.5" x14ac:dyDescent="0.25">
      <c r="A70" s="910">
        <v>3425</v>
      </c>
      <c r="B70" s="946">
        <v>14</v>
      </c>
      <c r="C70" s="949" t="s">
        <v>3156</v>
      </c>
      <c r="D70" s="966">
        <v>54999.999540000004</v>
      </c>
      <c r="E70" s="967">
        <v>480</v>
      </c>
      <c r="F70" s="968">
        <v>3597.52954</v>
      </c>
      <c r="G70" s="969">
        <v>30402.47</v>
      </c>
      <c r="H70" s="969">
        <v>3219.8116199999999</v>
      </c>
      <c r="I70" s="969">
        <v>10.590625103815578</v>
      </c>
      <c r="J70" s="968">
        <v>30402.47</v>
      </c>
      <c r="K70" s="968">
        <v>20520</v>
      </c>
      <c r="L70" s="968">
        <v>0</v>
      </c>
      <c r="M70" s="968">
        <v>0</v>
      </c>
      <c r="N70" s="968">
        <v>0</v>
      </c>
      <c r="O70" s="929">
        <v>0.35</v>
      </c>
      <c r="P70" s="927" t="s">
        <v>49</v>
      </c>
    </row>
    <row r="71" spans="1:16" x14ac:dyDescent="0.25">
      <c r="A71" s="953">
        <v>3459</v>
      </c>
      <c r="B71" s="946">
        <v>14</v>
      </c>
      <c r="C71" s="949" t="s">
        <v>3158</v>
      </c>
      <c r="D71" s="966">
        <v>28402.493930000004</v>
      </c>
      <c r="E71" s="967">
        <v>6508.8036200000006</v>
      </c>
      <c r="F71" s="968">
        <v>6514.3403100000014</v>
      </c>
      <c r="G71" s="969">
        <v>10573.66</v>
      </c>
      <c r="H71" s="969">
        <v>1794.0794900000003</v>
      </c>
      <c r="I71" s="969">
        <v>16.96744069697721</v>
      </c>
      <c r="J71" s="968">
        <v>15379.35</v>
      </c>
      <c r="K71" s="968">
        <v>0</v>
      </c>
      <c r="L71" s="968">
        <v>0</v>
      </c>
      <c r="M71" s="968">
        <v>0</v>
      </c>
      <c r="N71" s="968">
        <v>0</v>
      </c>
      <c r="O71" s="929">
        <v>0.95</v>
      </c>
      <c r="P71" s="927" t="s">
        <v>9</v>
      </c>
    </row>
    <row r="72" spans="1:16" ht="25.5" x14ac:dyDescent="0.25">
      <c r="A72" s="953">
        <v>3460</v>
      </c>
      <c r="B72" s="946">
        <v>14</v>
      </c>
      <c r="C72" s="949" t="s">
        <v>3193</v>
      </c>
      <c r="D72" s="966">
        <v>12287.434970000002</v>
      </c>
      <c r="E72" s="967">
        <v>189.12</v>
      </c>
      <c r="F72" s="968">
        <v>674.82497000000012</v>
      </c>
      <c r="G72" s="969">
        <v>6278.5599999999995</v>
      </c>
      <c r="H72" s="969">
        <v>1590.02332</v>
      </c>
      <c r="I72" s="969">
        <v>25.324649601182436</v>
      </c>
      <c r="J72" s="968">
        <v>11423.490000000002</v>
      </c>
      <c r="K72" s="968">
        <v>0</v>
      </c>
      <c r="L72" s="968">
        <v>0</v>
      </c>
      <c r="M72" s="968">
        <v>0</v>
      </c>
      <c r="N72" s="968">
        <v>0</v>
      </c>
      <c r="O72" s="929">
        <v>0.95</v>
      </c>
      <c r="P72" s="927" t="s">
        <v>9</v>
      </c>
    </row>
    <row r="73" spans="1:16" x14ac:dyDescent="0.25">
      <c r="A73" s="953">
        <v>3461</v>
      </c>
      <c r="B73" s="946">
        <v>14</v>
      </c>
      <c r="C73" s="949" t="s">
        <v>238</v>
      </c>
      <c r="D73" s="966">
        <v>499038.01703999972</v>
      </c>
      <c r="E73" s="967">
        <v>76242.73000000001</v>
      </c>
      <c r="F73" s="968">
        <v>277807.76703999966</v>
      </c>
      <c r="G73" s="969">
        <v>144987.51999999999</v>
      </c>
      <c r="H73" s="969">
        <v>384.40586000000002</v>
      </c>
      <c r="I73" s="969">
        <v>0.26513030914660796</v>
      </c>
      <c r="J73" s="968">
        <v>144987.51999999999</v>
      </c>
      <c r="K73" s="968">
        <v>0</v>
      </c>
      <c r="L73" s="968">
        <v>0</v>
      </c>
      <c r="M73" s="968">
        <v>0</v>
      </c>
      <c r="N73" s="968">
        <v>0</v>
      </c>
      <c r="O73" s="929">
        <v>0.95</v>
      </c>
      <c r="P73" s="927" t="s">
        <v>9</v>
      </c>
    </row>
    <row r="74" spans="1:16" x14ac:dyDescent="0.25">
      <c r="A74" s="953">
        <v>3463</v>
      </c>
      <c r="B74" s="946">
        <v>14</v>
      </c>
      <c r="C74" s="949" t="s">
        <v>3159</v>
      </c>
      <c r="D74" s="966">
        <v>32256.931380000002</v>
      </c>
      <c r="E74" s="967">
        <v>826.89</v>
      </c>
      <c r="F74" s="968">
        <v>4097.3813799999989</v>
      </c>
      <c r="G74" s="969">
        <v>11363.210000000001</v>
      </c>
      <c r="H74" s="969">
        <v>2053.0209400000003</v>
      </c>
      <c r="I74" s="969">
        <v>18.067262155676083</v>
      </c>
      <c r="J74" s="968">
        <v>27332.660000000003</v>
      </c>
      <c r="K74" s="968">
        <v>0</v>
      </c>
      <c r="L74" s="968">
        <v>0</v>
      </c>
      <c r="M74" s="968">
        <v>0</v>
      </c>
      <c r="N74" s="968">
        <v>0</v>
      </c>
      <c r="O74" s="929">
        <v>0.95</v>
      </c>
      <c r="P74" s="927" t="s">
        <v>9</v>
      </c>
    </row>
    <row r="75" spans="1:16" x14ac:dyDescent="0.25">
      <c r="A75" s="953">
        <v>3471</v>
      </c>
      <c r="B75" s="946">
        <v>14</v>
      </c>
      <c r="C75" s="949" t="s">
        <v>3310</v>
      </c>
      <c r="D75" s="966">
        <v>12271.208700000001</v>
      </c>
      <c r="E75" s="967">
        <v>83.49</v>
      </c>
      <c r="F75" s="968">
        <v>3874.9687000000008</v>
      </c>
      <c r="G75" s="969">
        <v>6610.72</v>
      </c>
      <c r="H75" s="969">
        <v>2431.3365100000001</v>
      </c>
      <c r="I75" s="969">
        <v>36.778694453856765</v>
      </c>
      <c r="J75" s="968">
        <v>8312.75</v>
      </c>
      <c r="K75" s="968">
        <v>0</v>
      </c>
      <c r="L75" s="968">
        <v>0</v>
      </c>
      <c r="M75" s="968">
        <v>0</v>
      </c>
      <c r="N75" s="968">
        <v>0</v>
      </c>
      <c r="O75" s="929">
        <v>0.95</v>
      </c>
      <c r="P75" s="927" t="s">
        <v>9</v>
      </c>
    </row>
    <row r="76" spans="1:16" ht="25.5" x14ac:dyDescent="0.25">
      <c r="A76" s="954">
        <v>3506</v>
      </c>
      <c r="B76" s="946">
        <v>14</v>
      </c>
      <c r="C76" s="949" t="s">
        <v>3608</v>
      </c>
      <c r="D76" s="966">
        <v>14200</v>
      </c>
      <c r="E76" s="967">
        <v>0</v>
      </c>
      <c r="F76" s="968">
        <v>0</v>
      </c>
      <c r="G76" s="969">
        <v>200</v>
      </c>
      <c r="H76" s="969">
        <v>0</v>
      </c>
      <c r="I76" s="969">
        <v>0</v>
      </c>
      <c r="J76" s="968">
        <v>2000</v>
      </c>
      <c r="K76" s="968">
        <v>5100</v>
      </c>
      <c r="L76" s="968">
        <v>5100</v>
      </c>
      <c r="M76" s="968">
        <v>2000</v>
      </c>
      <c r="N76" s="968">
        <v>0</v>
      </c>
      <c r="O76" s="929">
        <v>0.9</v>
      </c>
      <c r="P76" s="927" t="s">
        <v>3766</v>
      </c>
    </row>
    <row r="77" spans="1:16" ht="25.5" x14ac:dyDescent="0.25">
      <c r="A77" s="954">
        <v>3507</v>
      </c>
      <c r="B77" s="946">
        <v>14</v>
      </c>
      <c r="C77" s="949" t="s">
        <v>3584</v>
      </c>
      <c r="D77" s="966">
        <v>25200</v>
      </c>
      <c r="E77" s="967">
        <v>0</v>
      </c>
      <c r="F77" s="968">
        <v>0</v>
      </c>
      <c r="G77" s="969">
        <v>300</v>
      </c>
      <c r="H77" s="969">
        <v>0</v>
      </c>
      <c r="I77" s="969">
        <v>0</v>
      </c>
      <c r="J77" s="968">
        <v>3000</v>
      </c>
      <c r="K77" s="968">
        <v>6100</v>
      </c>
      <c r="L77" s="968">
        <v>7100</v>
      </c>
      <c r="M77" s="968">
        <v>7000</v>
      </c>
      <c r="N77" s="968">
        <v>2000</v>
      </c>
      <c r="O77" s="929">
        <v>0.9</v>
      </c>
      <c r="P77" s="927" t="s">
        <v>3766</v>
      </c>
    </row>
    <row r="78" spans="1:16" ht="25.5" x14ac:dyDescent="0.25">
      <c r="A78" s="954">
        <v>3508</v>
      </c>
      <c r="B78" s="946">
        <v>14</v>
      </c>
      <c r="C78" s="949" t="s">
        <v>3609</v>
      </c>
      <c r="D78" s="966">
        <v>17200</v>
      </c>
      <c r="E78" s="967">
        <v>0</v>
      </c>
      <c r="F78" s="968">
        <v>0</v>
      </c>
      <c r="G78" s="969">
        <v>200</v>
      </c>
      <c r="H78" s="969">
        <v>0</v>
      </c>
      <c r="I78" s="969">
        <v>0</v>
      </c>
      <c r="J78" s="968">
        <v>2000</v>
      </c>
      <c r="K78" s="968">
        <v>5100</v>
      </c>
      <c r="L78" s="968">
        <v>5100</v>
      </c>
      <c r="M78" s="968">
        <v>5000</v>
      </c>
      <c r="N78" s="968">
        <v>0</v>
      </c>
      <c r="O78" s="929">
        <v>0.9</v>
      </c>
      <c r="P78" s="927" t="s">
        <v>3766</v>
      </c>
    </row>
    <row r="79" spans="1:16" ht="25.5" x14ac:dyDescent="0.25">
      <c r="A79" s="954">
        <v>3509</v>
      </c>
      <c r="B79" s="946">
        <v>14</v>
      </c>
      <c r="C79" s="949" t="s">
        <v>3610</v>
      </c>
      <c r="D79" s="966">
        <v>15200</v>
      </c>
      <c r="E79" s="967">
        <v>0</v>
      </c>
      <c r="F79" s="968">
        <v>0</v>
      </c>
      <c r="G79" s="969">
        <v>200</v>
      </c>
      <c r="H79" s="969">
        <v>0</v>
      </c>
      <c r="I79" s="969">
        <v>0</v>
      </c>
      <c r="J79" s="968">
        <v>2000</v>
      </c>
      <c r="K79" s="968">
        <v>3100</v>
      </c>
      <c r="L79" s="968">
        <v>3100</v>
      </c>
      <c r="M79" s="968">
        <v>4000</v>
      </c>
      <c r="N79" s="968">
        <v>3000</v>
      </c>
      <c r="O79" s="929">
        <v>0.9</v>
      </c>
      <c r="P79" s="927" t="s">
        <v>3766</v>
      </c>
    </row>
    <row r="80" spans="1:16" ht="25.5" x14ac:dyDescent="0.25">
      <c r="A80" s="954">
        <v>3510</v>
      </c>
      <c r="B80" s="946">
        <v>14</v>
      </c>
      <c r="C80" s="949" t="s">
        <v>3583</v>
      </c>
      <c r="D80" s="966">
        <v>23200</v>
      </c>
      <c r="E80" s="967">
        <v>0</v>
      </c>
      <c r="F80" s="968">
        <v>0</v>
      </c>
      <c r="G80" s="969">
        <v>300</v>
      </c>
      <c r="H80" s="969">
        <v>0</v>
      </c>
      <c r="I80" s="969">
        <v>0</v>
      </c>
      <c r="J80" s="968">
        <v>3000</v>
      </c>
      <c r="K80" s="968">
        <v>6100</v>
      </c>
      <c r="L80" s="968">
        <v>7100</v>
      </c>
      <c r="M80" s="968">
        <v>7000</v>
      </c>
      <c r="N80" s="968">
        <v>0</v>
      </c>
      <c r="O80" s="929">
        <v>0.9</v>
      </c>
      <c r="P80" s="927" t="s">
        <v>3766</v>
      </c>
    </row>
    <row r="81" spans="1:16" ht="25.5" x14ac:dyDescent="0.25">
      <c r="A81" s="954">
        <v>3511</v>
      </c>
      <c r="B81" s="946">
        <v>14</v>
      </c>
      <c r="C81" s="949" t="s">
        <v>3582</v>
      </c>
      <c r="D81" s="966">
        <v>20200</v>
      </c>
      <c r="E81" s="967">
        <v>0</v>
      </c>
      <c r="F81" s="968">
        <v>0</v>
      </c>
      <c r="G81" s="969">
        <v>200</v>
      </c>
      <c r="H81" s="969">
        <v>0</v>
      </c>
      <c r="I81" s="969">
        <v>0</v>
      </c>
      <c r="J81" s="968">
        <v>2000</v>
      </c>
      <c r="K81" s="968">
        <v>6100</v>
      </c>
      <c r="L81" s="968">
        <v>6100</v>
      </c>
      <c r="M81" s="968">
        <v>6000</v>
      </c>
      <c r="N81" s="968">
        <v>0</v>
      </c>
      <c r="O81" s="929">
        <v>0.9</v>
      </c>
      <c r="P81" s="927" t="s">
        <v>3766</v>
      </c>
    </row>
    <row r="82" spans="1:16" ht="25.5" x14ac:dyDescent="0.25">
      <c r="A82" s="908">
        <v>3512</v>
      </c>
      <c r="B82" s="946">
        <v>14</v>
      </c>
      <c r="C82" s="949" t="s">
        <v>3736</v>
      </c>
      <c r="D82" s="966">
        <v>19000</v>
      </c>
      <c r="E82" s="967">
        <v>0</v>
      </c>
      <c r="F82" s="968">
        <v>0</v>
      </c>
      <c r="G82" s="969">
        <v>9500</v>
      </c>
      <c r="H82" s="969">
        <v>0</v>
      </c>
      <c r="I82" s="969">
        <v>0</v>
      </c>
      <c r="J82" s="968">
        <v>9500</v>
      </c>
      <c r="K82" s="968">
        <v>9500</v>
      </c>
      <c r="L82" s="968">
        <v>0</v>
      </c>
      <c r="M82" s="968">
        <v>0</v>
      </c>
      <c r="N82" s="968">
        <v>0</v>
      </c>
      <c r="O82" s="929">
        <v>0.9</v>
      </c>
      <c r="P82" s="927" t="s">
        <v>3766</v>
      </c>
    </row>
    <row r="83" spans="1:16" ht="25.5" x14ac:dyDescent="0.25">
      <c r="A83" s="954">
        <v>3521</v>
      </c>
      <c r="B83" s="946">
        <v>14</v>
      </c>
      <c r="C83" s="949" t="s">
        <v>3773</v>
      </c>
      <c r="D83" s="966">
        <v>760753</v>
      </c>
      <c r="E83" s="967">
        <v>0</v>
      </c>
      <c r="F83" s="968">
        <v>0</v>
      </c>
      <c r="G83" s="969">
        <v>48650</v>
      </c>
      <c r="H83" s="969">
        <v>0</v>
      </c>
      <c r="I83" s="969">
        <v>0</v>
      </c>
      <c r="J83" s="968">
        <v>253918</v>
      </c>
      <c r="K83" s="968">
        <v>253418</v>
      </c>
      <c r="L83" s="968">
        <v>253417</v>
      </c>
      <c r="M83" s="968">
        <v>0</v>
      </c>
      <c r="N83" s="968">
        <v>0</v>
      </c>
      <c r="O83" s="929">
        <v>0.9</v>
      </c>
      <c r="P83" s="927" t="s">
        <v>3766</v>
      </c>
    </row>
    <row r="84" spans="1:16" ht="25.5" x14ac:dyDescent="0.25">
      <c r="A84" s="955">
        <v>7033</v>
      </c>
      <c r="B84" s="946">
        <v>15</v>
      </c>
      <c r="C84" s="949" t="s">
        <v>3377</v>
      </c>
      <c r="D84" s="966">
        <v>751.11</v>
      </c>
      <c r="E84" s="967">
        <v>389.62400000000002</v>
      </c>
      <c r="F84" s="968">
        <v>356.70600000000002</v>
      </c>
      <c r="G84" s="969">
        <v>4.78</v>
      </c>
      <c r="H84" s="969">
        <v>4.7880000000000003</v>
      </c>
      <c r="I84" s="969">
        <v>100.1673640167364</v>
      </c>
      <c r="J84" s="968">
        <v>4.78</v>
      </c>
      <c r="K84" s="968">
        <v>0</v>
      </c>
      <c r="L84" s="968">
        <v>0</v>
      </c>
      <c r="M84" s="968">
        <v>0</v>
      </c>
      <c r="N84" s="968">
        <v>0</v>
      </c>
      <c r="O84" s="928" t="s">
        <v>4320</v>
      </c>
      <c r="P84" s="927" t="s">
        <v>9</v>
      </c>
    </row>
    <row r="85" spans="1:16" ht="38.25" x14ac:dyDescent="0.25">
      <c r="A85" s="911">
        <v>7034</v>
      </c>
      <c r="B85" s="946">
        <v>15</v>
      </c>
      <c r="C85" s="949" t="s">
        <v>3378</v>
      </c>
      <c r="D85" s="966">
        <v>2058.0644300000004</v>
      </c>
      <c r="E85" s="967">
        <v>924.71100000000001</v>
      </c>
      <c r="F85" s="968">
        <v>932.57343000000003</v>
      </c>
      <c r="G85" s="969">
        <v>200.77999999999997</v>
      </c>
      <c r="H85" s="969">
        <v>200.76349999999999</v>
      </c>
      <c r="I85" s="969">
        <v>99.991782050005</v>
      </c>
      <c r="J85" s="968">
        <v>200.77999999999997</v>
      </c>
      <c r="K85" s="968">
        <v>0</v>
      </c>
      <c r="L85" s="968">
        <v>0</v>
      </c>
      <c r="M85" s="968">
        <v>0</v>
      </c>
      <c r="N85" s="968">
        <v>0</v>
      </c>
      <c r="O85" s="928" t="s">
        <v>4320</v>
      </c>
      <c r="P85" s="937" t="s">
        <v>9</v>
      </c>
    </row>
    <row r="86" spans="1:16" ht="39" thickBot="1" x14ac:dyDescent="0.3">
      <c r="A86" s="911">
        <v>7035</v>
      </c>
      <c r="B86" s="946">
        <v>15</v>
      </c>
      <c r="C86" s="949" t="s">
        <v>3379</v>
      </c>
      <c r="D86" s="966">
        <v>993.11199999999997</v>
      </c>
      <c r="E86" s="967">
        <v>397.24299999999999</v>
      </c>
      <c r="F86" s="968">
        <v>549.68899999999996</v>
      </c>
      <c r="G86" s="969">
        <v>46.18</v>
      </c>
      <c r="H86" s="969">
        <v>46.174750000000003</v>
      </c>
      <c r="I86" s="969">
        <v>99.988631442182779</v>
      </c>
      <c r="J86" s="968">
        <v>46.18</v>
      </c>
      <c r="K86" s="968">
        <v>0</v>
      </c>
      <c r="L86" s="968">
        <v>0</v>
      </c>
      <c r="M86" s="968">
        <v>0</v>
      </c>
      <c r="N86" s="968">
        <v>0</v>
      </c>
      <c r="O86" s="929" t="s">
        <v>4320</v>
      </c>
      <c r="P86" s="951" t="s">
        <v>9</v>
      </c>
    </row>
    <row r="87" spans="1:16" ht="16.5" customHeight="1" thickBot="1" x14ac:dyDescent="0.3">
      <c r="A87" s="912"/>
      <c r="B87" s="948"/>
      <c r="C87" s="950" t="s">
        <v>130</v>
      </c>
      <c r="D87" s="970">
        <v>2140437.4045999995</v>
      </c>
      <c r="E87" s="970">
        <v>212794.31345000005</v>
      </c>
      <c r="F87" s="970">
        <v>399418.11114999966</v>
      </c>
      <c r="G87" s="970">
        <v>541821.79000000015</v>
      </c>
      <c r="H87" s="970">
        <v>52237.964050000002</v>
      </c>
      <c r="I87" s="970">
        <v>9.6411707712973271</v>
      </c>
      <c r="J87" s="970">
        <v>811467.9800000001</v>
      </c>
      <c r="K87" s="970">
        <v>393740</v>
      </c>
      <c r="L87" s="970">
        <v>287017</v>
      </c>
      <c r="M87" s="970">
        <v>31000</v>
      </c>
      <c r="N87" s="970">
        <v>5000</v>
      </c>
      <c r="O87" s="934" t="s">
        <v>93</v>
      </c>
      <c r="P87" s="933" t="s">
        <v>93</v>
      </c>
    </row>
    <row r="88" spans="1:16" x14ac:dyDescent="0.25">
      <c r="A88" s="907"/>
      <c r="B88" s="945"/>
      <c r="C88" s="976" t="s">
        <v>279</v>
      </c>
      <c r="D88" s="977"/>
      <c r="E88" s="977"/>
      <c r="F88" s="977"/>
      <c r="G88" s="977"/>
      <c r="H88" s="977"/>
      <c r="I88" s="977"/>
      <c r="J88" s="977"/>
      <c r="K88" s="977"/>
      <c r="L88" s="977"/>
      <c r="M88" s="977"/>
      <c r="N88" s="977"/>
      <c r="O88" s="977"/>
      <c r="P88" s="978"/>
    </row>
    <row r="89" spans="1:16" ht="25.5" x14ac:dyDescent="0.25">
      <c r="A89" s="907">
        <v>3219</v>
      </c>
      <c r="B89" s="946">
        <v>14</v>
      </c>
      <c r="C89" s="949" t="s">
        <v>82</v>
      </c>
      <c r="D89" s="966">
        <v>1611.7199999999998</v>
      </c>
      <c r="E89" s="967">
        <v>1517.34</v>
      </c>
      <c r="F89" s="968">
        <v>0</v>
      </c>
      <c r="G89" s="969">
        <v>94.38</v>
      </c>
      <c r="H89" s="969">
        <v>0</v>
      </c>
      <c r="I89" s="969">
        <v>0</v>
      </c>
      <c r="J89" s="968">
        <v>94.38</v>
      </c>
      <c r="K89" s="968">
        <v>0</v>
      </c>
      <c r="L89" s="968">
        <v>0</v>
      </c>
      <c r="M89" s="968">
        <v>0</v>
      </c>
      <c r="N89" s="968">
        <v>0</v>
      </c>
      <c r="O89" s="929">
        <v>0.9</v>
      </c>
      <c r="P89" s="927" t="s">
        <v>5</v>
      </c>
    </row>
    <row r="90" spans="1:16" ht="25.5" x14ac:dyDescent="0.25">
      <c r="A90" s="956">
        <v>3230</v>
      </c>
      <c r="B90" s="946">
        <v>14</v>
      </c>
      <c r="C90" s="949" t="s">
        <v>35</v>
      </c>
      <c r="D90" s="966">
        <v>26339.771149999997</v>
      </c>
      <c r="E90" s="967">
        <v>15241.806409999999</v>
      </c>
      <c r="F90" s="968">
        <v>4446.8247399999991</v>
      </c>
      <c r="G90" s="969">
        <v>2154.5500000000002</v>
      </c>
      <c r="H90" s="969">
        <v>0.44402999999999998</v>
      </c>
      <c r="I90" s="969">
        <v>2.0608943862987627E-2</v>
      </c>
      <c r="J90" s="968">
        <v>6651.14</v>
      </c>
      <c r="K90" s="968">
        <v>0</v>
      </c>
      <c r="L90" s="968">
        <v>0</v>
      </c>
      <c r="M90" s="968">
        <v>0</v>
      </c>
      <c r="N90" s="968">
        <v>0</v>
      </c>
      <c r="O90" s="929">
        <v>0.95</v>
      </c>
      <c r="P90" s="927" t="s">
        <v>20</v>
      </c>
    </row>
    <row r="91" spans="1:16" x14ac:dyDescent="0.25">
      <c r="A91" s="903">
        <v>3285</v>
      </c>
      <c r="B91" s="946">
        <v>14</v>
      </c>
      <c r="C91" s="949" t="s">
        <v>317</v>
      </c>
      <c r="D91" s="966">
        <v>33999.994140000003</v>
      </c>
      <c r="E91" s="967">
        <v>3282.41</v>
      </c>
      <c r="F91" s="968">
        <v>10372.894139999999</v>
      </c>
      <c r="G91" s="969">
        <v>20344.690000000002</v>
      </c>
      <c r="H91" s="969">
        <v>0</v>
      </c>
      <c r="I91" s="969">
        <v>0</v>
      </c>
      <c r="J91" s="968">
        <v>20344.690000000002</v>
      </c>
      <c r="K91" s="968">
        <v>0</v>
      </c>
      <c r="L91" s="968">
        <v>0</v>
      </c>
      <c r="M91" s="968">
        <v>0</v>
      </c>
      <c r="N91" s="968">
        <v>0</v>
      </c>
      <c r="O91" s="929">
        <v>0.9</v>
      </c>
      <c r="P91" s="927" t="s">
        <v>242</v>
      </c>
    </row>
    <row r="92" spans="1:16" x14ac:dyDescent="0.25">
      <c r="A92" s="956">
        <v>3385</v>
      </c>
      <c r="B92" s="946">
        <v>14</v>
      </c>
      <c r="C92" s="949" t="s">
        <v>318</v>
      </c>
      <c r="D92" s="966">
        <v>199669.64110000001</v>
      </c>
      <c r="E92" s="967">
        <v>158607.41568999999</v>
      </c>
      <c r="F92" s="968">
        <v>9189.9754100000009</v>
      </c>
      <c r="G92" s="969">
        <v>4756.33</v>
      </c>
      <c r="H92" s="969">
        <v>0</v>
      </c>
      <c r="I92" s="969">
        <v>0</v>
      </c>
      <c r="J92" s="968">
        <v>31872.25</v>
      </c>
      <c r="K92" s="968">
        <v>0</v>
      </c>
      <c r="L92" s="968">
        <v>0</v>
      </c>
      <c r="M92" s="968">
        <v>0</v>
      </c>
      <c r="N92" s="968">
        <v>0</v>
      </c>
      <c r="O92" s="929">
        <v>0.95</v>
      </c>
      <c r="P92" s="927" t="s">
        <v>20</v>
      </c>
    </row>
    <row r="93" spans="1:16" x14ac:dyDescent="0.25">
      <c r="A93" s="908">
        <v>3423</v>
      </c>
      <c r="B93" s="946">
        <v>14</v>
      </c>
      <c r="C93" s="949" t="s">
        <v>315</v>
      </c>
      <c r="D93" s="966">
        <v>7999.9953100000002</v>
      </c>
      <c r="E93" s="967">
        <v>2124.59</v>
      </c>
      <c r="F93" s="968">
        <v>301.54530999999992</v>
      </c>
      <c r="G93" s="969">
        <v>5573.8600000000006</v>
      </c>
      <c r="H93" s="969">
        <v>54.321919999999992</v>
      </c>
      <c r="I93" s="969">
        <v>0.97458350227669843</v>
      </c>
      <c r="J93" s="968">
        <v>5573.8600000000006</v>
      </c>
      <c r="K93" s="968">
        <v>0</v>
      </c>
      <c r="L93" s="968">
        <v>0</v>
      </c>
      <c r="M93" s="968">
        <v>0</v>
      </c>
      <c r="N93" s="968">
        <v>0</v>
      </c>
      <c r="O93" s="929">
        <v>0.9</v>
      </c>
      <c r="P93" s="927" t="s">
        <v>5</v>
      </c>
    </row>
    <row r="94" spans="1:16" ht="38.25" x14ac:dyDescent="0.25">
      <c r="A94" s="908">
        <v>3434</v>
      </c>
      <c r="B94" s="946">
        <v>14</v>
      </c>
      <c r="C94" s="949" t="s">
        <v>2882</v>
      </c>
      <c r="D94" s="966">
        <v>800.41499999999996</v>
      </c>
      <c r="E94" s="967">
        <v>666.995</v>
      </c>
      <c r="F94" s="968">
        <v>47.19</v>
      </c>
      <c r="G94" s="969">
        <v>86.23</v>
      </c>
      <c r="H94" s="969">
        <v>0</v>
      </c>
      <c r="I94" s="969">
        <v>0</v>
      </c>
      <c r="J94" s="968">
        <v>86.23</v>
      </c>
      <c r="K94" s="968">
        <v>0</v>
      </c>
      <c r="L94" s="968">
        <v>0</v>
      </c>
      <c r="M94" s="968">
        <v>0</v>
      </c>
      <c r="N94" s="968">
        <v>0</v>
      </c>
      <c r="O94" s="929">
        <v>0.9</v>
      </c>
      <c r="P94" s="927" t="s">
        <v>5</v>
      </c>
    </row>
    <row r="95" spans="1:16" ht="38.25" x14ac:dyDescent="0.25">
      <c r="A95" s="908">
        <v>3435</v>
      </c>
      <c r="B95" s="946">
        <v>14</v>
      </c>
      <c r="C95" s="949" t="s">
        <v>2883</v>
      </c>
      <c r="D95" s="966">
        <v>526.35500000000002</v>
      </c>
      <c r="E95" s="967">
        <v>474.93</v>
      </c>
      <c r="F95" s="968">
        <v>15.125</v>
      </c>
      <c r="G95" s="969">
        <v>36.299999999999997</v>
      </c>
      <c r="H95" s="969">
        <v>0</v>
      </c>
      <c r="I95" s="969">
        <v>0</v>
      </c>
      <c r="J95" s="968">
        <v>36.299999999999997</v>
      </c>
      <c r="K95" s="968">
        <v>0</v>
      </c>
      <c r="L95" s="968">
        <v>0</v>
      </c>
      <c r="M95" s="968">
        <v>0</v>
      </c>
      <c r="N95" s="968">
        <v>0</v>
      </c>
      <c r="O95" s="929">
        <v>0.9</v>
      </c>
      <c r="P95" s="927" t="s">
        <v>5</v>
      </c>
    </row>
    <row r="96" spans="1:16" ht="38.25" x14ac:dyDescent="0.25">
      <c r="A96" s="908">
        <v>3436</v>
      </c>
      <c r="B96" s="946">
        <v>14</v>
      </c>
      <c r="C96" s="949" t="s">
        <v>2884</v>
      </c>
      <c r="D96" s="966">
        <v>999.99</v>
      </c>
      <c r="E96" s="967">
        <v>595.92000000000007</v>
      </c>
      <c r="F96" s="968">
        <v>0</v>
      </c>
      <c r="G96" s="969">
        <v>404.07</v>
      </c>
      <c r="H96" s="969">
        <v>0</v>
      </c>
      <c r="I96" s="969">
        <v>0</v>
      </c>
      <c r="J96" s="968">
        <v>404.07</v>
      </c>
      <c r="K96" s="968">
        <v>0</v>
      </c>
      <c r="L96" s="968">
        <v>0</v>
      </c>
      <c r="M96" s="968">
        <v>0</v>
      </c>
      <c r="N96" s="968">
        <v>0</v>
      </c>
      <c r="O96" s="929">
        <v>0.9</v>
      </c>
      <c r="P96" s="927" t="s">
        <v>5</v>
      </c>
    </row>
    <row r="97" spans="1:16" ht="25.5" x14ac:dyDescent="0.25">
      <c r="A97" s="908">
        <v>3437</v>
      </c>
      <c r="B97" s="946">
        <v>14</v>
      </c>
      <c r="C97" s="949" t="s">
        <v>2885</v>
      </c>
      <c r="D97" s="966">
        <v>2999.9929600000005</v>
      </c>
      <c r="E97" s="967">
        <v>29.645</v>
      </c>
      <c r="F97" s="968">
        <v>224.66796000000002</v>
      </c>
      <c r="G97" s="969">
        <v>2745.6800000000003</v>
      </c>
      <c r="H97" s="969">
        <v>1700.6126200000001</v>
      </c>
      <c r="I97" s="969">
        <v>61.93775749541097</v>
      </c>
      <c r="J97" s="968">
        <v>2745.6800000000003</v>
      </c>
      <c r="K97" s="968">
        <v>0</v>
      </c>
      <c r="L97" s="968">
        <v>0</v>
      </c>
      <c r="M97" s="968">
        <v>0</v>
      </c>
      <c r="N97" s="968">
        <v>0</v>
      </c>
      <c r="O97" s="929">
        <v>0.9</v>
      </c>
      <c r="P97" s="927" t="s">
        <v>5</v>
      </c>
    </row>
    <row r="98" spans="1:16" ht="25.5" x14ac:dyDescent="0.25">
      <c r="A98" s="908">
        <v>3440</v>
      </c>
      <c r="B98" s="946">
        <v>14</v>
      </c>
      <c r="C98" s="949" t="s">
        <v>3002</v>
      </c>
      <c r="D98" s="966">
        <v>14737.18</v>
      </c>
      <c r="E98" s="967">
        <v>419.38600000000002</v>
      </c>
      <c r="F98" s="968">
        <v>21.053999999999998</v>
      </c>
      <c r="G98" s="969">
        <v>14296.74</v>
      </c>
      <c r="H98" s="969">
        <v>0</v>
      </c>
      <c r="I98" s="969">
        <v>0</v>
      </c>
      <c r="J98" s="968">
        <v>14296.74</v>
      </c>
      <c r="K98" s="968">
        <v>0</v>
      </c>
      <c r="L98" s="968">
        <v>0</v>
      </c>
      <c r="M98" s="968">
        <v>0</v>
      </c>
      <c r="N98" s="968">
        <v>0</v>
      </c>
      <c r="O98" s="929" t="s">
        <v>3388</v>
      </c>
      <c r="P98" s="927" t="s">
        <v>49</v>
      </c>
    </row>
    <row r="99" spans="1:16" ht="25.5" x14ac:dyDescent="0.25">
      <c r="A99" s="908">
        <v>3442</v>
      </c>
      <c r="B99" s="946">
        <v>14</v>
      </c>
      <c r="C99" s="949" t="s">
        <v>3004</v>
      </c>
      <c r="D99" s="966">
        <v>12340.432099999998</v>
      </c>
      <c r="E99" s="967">
        <v>525.02209999999991</v>
      </c>
      <c r="F99" s="968">
        <v>0</v>
      </c>
      <c r="G99" s="969">
        <v>11815.409999999998</v>
      </c>
      <c r="H99" s="969">
        <v>0</v>
      </c>
      <c r="I99" s="969">
        <v>0</v>
      </c>
      <c r="J99" s="968">
        <v>11815.409999999998</v>
      </c>
      <c r="K99" s="968">
        <v>0</v>
      </c>
      <c r="L99" s="968">
        <v>0</v>
      </c>
      <c r="M99" s="968">
        <v>0</v>
      </c>
      <c r="N99" s="968">
        <v>0</v>
      </c>
      <c r="O99" s="929" t="s">
        <v>3389</v>
      </c>
      <c r="P99" s="927" t="s">
        <v>49</v>
      </c>
    </row>
    <row r="100" spans="1:16" ht="25.5" x14ac:dyDescent="0.25">
      <c r="A100" s="908">
        <v>3443</v>
      </c>
      <c r="B100" s="946">
        <v>14</v>
      </c>
      <c r="C100" s="949" t="s">
        <v>3005</v>
      </c>
      <c r="D100" s="966">
        <v>16288.19</v>
      </c>
      <c r="E100" s="967">
        <v>359.37</v>
      </c>
      <c r="F100" s="968">
        <v>52.03</v>
      </c>
      <c r="G100" s="969">
        <v>15876.79</v>
      </c>
      <c r="H100" s="969">
        <v>0</v>
      </c>
      <c r="I100" s="969">
        <v>0</v>
      </c>
      <c r="J100" s="968">
        <v>15876.79</v>
      </c>
      <c r="K100" s="968">
        <v>0</v>
      </c>
      <c r="L100" s="968">
        <v>0</v>
      </c>
      <c r="M100" s="968">
        <v>0</v>
      </c>
      <c r="N100" s="968">
        <v>0</v>
      </c>
      <c r="O100" s="929" t="s">
        <v>3390</v>
      </c>
      <c r="P100" s="927" t="s">
        <v>49</v>
      </c>
    </row>
    <row r="101" spans="1:16" ht="25.5" x14ac:dyDescent="0.25">
      <c r="A101" s="908">
        <v>3444</v>
      </c>
      <c r="B101" s="946">
        <v>14</v>
      </c>
      <c r="C101" s="949" t="s">
        <v>3006</v>
      </c>
      <c r="D101" s="966">
        <v>31057.190000000002</v>
      </c>
      <c r="E101" s="967">
        <v>516.33000000000004</v>
      </c>
      <c r="F101" s="968">
        <v>0</v>
      </c>
      <c r="G101" s="969">
        <v>30540.86</v>
      </c>
      <c r="H101" s="969">
        <v>0</v>
      </c>
      <c r="I101" s="969">
        <v>0</v>
      </c>
      <c r="J101" s="968">
        <v>30540.86</v>
      </c>
      <c r="K101" s="968">
        <v>0</v>
      </c>
      <c r="L101" s="968">
        <v>0</v>
      </c>
      <c r="M101" s="968">
        <v>0</v>
      </c>
      <c r="N101" s="968">
        <v>0</v>
      </c>
      <c r="O101" s="929" t="s">
        <v>3391</v>
      </c>
      <c r="P101" s="927" t="s">
        <v>49</v>
      </c>
    </row>
    <row r="102" spans="1:16" x14ac:dyDescent="0.25">
      <c r="A102" s="908">
        <v>3445</v>
      </c>
      <c r="B102" s="946">
        <v>14</v>
      </c>
      <c r="C102" s="949" t="s">
        <v>3007</v>
      </c>
      <c r="D102" s="966">
        <v>45264.54</v>
      </c>
      <c r="E102" s="967">
        <v>1505.845</v>
      </c>
      <c r="F102" s="968">
        <v>292.005</v>
      </c>
      <c r="G102" s="969">
        <v>43466.69</v>
      </c>
      <c r="H102" s="969">
        <v>0</v>
      </c>
      <c r="I102" s="969">
        <v>0</v>
      </c>
      <c r="J102" s="968">
        <v>43466.69</v>
      </c>
      <c r="K102" s="968">
        <v>0</v>
      </c>
      <c r="L102" s="968">
        <v>0</v>
      </c>
      <c r="M102" s="968">
        <v>0</v>
      </c>
      <c r="N102" s="968">
        <v>0</v>
      </c>
      <c r="O102" s="929">
        <v>0.35</v>
      </c>
      <c r="P102" s="927" t="s">
        <v>49</v>
      </c>
    </row>
    <row r="103" spans="1:16" x14ac:dyDescent="0.25">
      <c r="A103" s="908">
        <v>3446</v>
      </c>
      <c r="B103" s="946">
        <v>14</v>
      </c>
      <c r="C103" s="949" t="s">
        <v>3008</v>
      </c>
      <c r="D103" s="966">
        <v>7767.19</v>
      </c>
      <c r="E103" s="967">
        <v>354.53</v>
      </c>
      <c r="F103" s="968">
        <v>0</v>
      </c>
      <c r="G103" s="969">
        <v>7412.66</v>
      </c>
      <c r="H103" s="969">
        <v>0</v>
      </c>
      <c r="I103" s="969">
        <v>0</v>
      </c>
      <c r="J103" s="968">
        <v>7412.66</v>
      </c>
      <c r="K103" s="968">
        <v>0</v>
      </c>
      <c r="L103" s="968">
        <v>0</v>
      </c>
      <c r="M103" s="968">
        <v>0</v>
      </c>
      <c r="N103" s="968">
        <v>0</v>
      </c>
      <c r="O103" s="929">
        <v>0.35</v>
      </c>
      <c r="P103" s="927" t="s">
        <v>49</v>
      </c>
    </row>
    <row r="104" spans="1:16" x14ac:dyDescent="0.25">
      <c r="A104" s="908">
        <v>3448</v>
      </c>
      <c r="B104" s="946">
        <v>14</v>
      </c>
      <c r="C104" s="949" t="s">
        <v>3010</v>
      </c>
      <c r="D104" s="966">
        <v>30755.885999999999</v>
      </c>
      <c r="E104" s="967">
        <v>473.83599999999996</v>
      </c>
      <c r="F104" s="968">
        <v>0</v>
      </c>
      <c r="G104" s="969">
        <v>30282.05</v>
      </c>
      <c r="H104" s="969">
        <v>177.45</v>
      </c>
      <c r="I104" s="969">
        <v>0.58599071066853137</v>
      </c>
      <c r="J104" s="968">
        <v>30282.05</v>
      </c>
      <c r="K104" s="968">
        <v>0</v>
      </c>
      <c r="L104" s="968">
        <v>0</v>
      </c>
      <c r="M104" s="968">
        <v>0</v>
      </c>
      <c r="N104" s="968">
        <v>0</v>
      </c>
      <c r="O104" s="929">
        <v>0.35</v>
      </c>
      <c r="P104" s="927" t="s">
        <v>49</v>
      </c>
    </row>
    <row r="105" spans="1:16" x14ac:dyDescent="0.25">
      <c r="A105" s="908">
        <v>3449</v>
      </c>
      <c r="B105" s="946">
        <v>14</v>
      </c>
      <c r="C105" s="949" t="s">
        <v>3011</v>
      </c>
      <c r="D105" s="966">
        <v>63062.51</v>
      </c>
      <c r="E105" s="967">
        <v>718.25599999999997</v>
      </c>
      <c r="F105" s="968">
        <v>56.143999999999998</v>
      </c>
      <c r="G105" s="969">
        <v>62288.11</v>
      </c>
      <c r="H105" s="969">
        <v>0</v>
      </c>
      <c r="I105" s="969">
        <v>0</v>
      </c>
      <c r="J105" s="968">
        <v>62288.11</v>
      </c>
      <c r="K105" s="968">
        <v>0</v>
      </c>
      <c r="L105" s="968">
        <v>0</v>
      </c>
      <c r="M105" s="968">
        <v>0</v>
      </c>
      <c r="N105" s="968">
        <v>0</v>
      </c>
      <c r="O105" s="929">
        <v>0.5</v>
      </c>
      <c r="P105" s="927" t="s">
        <v>49</v>
      </c>
    </row>
    <row r="106" spans="1:16" x14ac:dyDescent="0.25">
      <c r="A106" s="908">
        <v>3450</v>
      </c>
      <c r="B106" s="946">
        <v>14</v>
      </c>
      <c r="C106" s="949" t="s">
        <v>3012</v>
      </c>
      <c r="D106" s="966">
        <v>17976.435400000002</v>
      </c>
      <c r="E106" s="967">
        <v>553.96540000000005</v>
      </c>
      <c r="F106" s="968">
        <v>1</v>
      </c>
      <c r="G106" s="969">
        <v>17421.47</v>
      </c>
      <c r="H106" s="969">
        <v>0</v>
      </c>
      <c r="I106" s="969">
        <v>0</v>
      </c>
      <c r="J106" s="968">
        <v>17421.47</v>
      </c>
      <c r="K106" s="968">
        <v>0</v>
      </c>
      <c r="L106" s="968">
        <v>0</v>
      </c>
      <c r="M106" s="968">
        <v>0</v>
      </c>
      <c r="N106" s="968">
        <v>0</v>
      </c>
      <c r="O106" s="929">
        <v>0.4</v>
      </c>
      <c r="P106" s="927" t="s">
        <v>49</v>
      </c>
    </row>
    <row r="107" spans="1:16" x14ac:dyDescent="0.25">
      <c r="A107" s="954">
        <v>3464</v>
      </c>
      <c r="B107" s="946">
        <v>14</v>
      </c>
      <c r="C107" s="949" t="s">
        <v>3213</v>
      </c>
      <c r="D107" s="966">
        <v>454086.41306999978</v>
      </c>
      <c r="E107" s="967">
        <v>0</v>
      </c>
      <c r="F107" s="968">
        <v>138278.30306999982</v>
      </c>
      <c r="G107" s="969">
        <v>153374.45000000004</v>
      </c>
      <c r="H107" s="969">
        <v>40460.854170000013</v>
      </c>
      <c r="I107" s="969">
        <v>26.380439616898382</v>
      </c>
      <c r="J107" s="968">
        <v>284875.77</v>
      </c>
      <c r="K107" s="968">
        <v>30932.339999999997</v>
      </c>
      <c r="L107" s="968">
        <v>0</v>
      </c>
      <c r="M107" s="968">
        <v>0</v>
      </c>
      <c r="N107" s="968">
        <v>0</v>
      </c>
      <c r="O107" s="929">
        <v>0.95</v>
      </c>
      <c r="P107" s="937" t="s">
        <v>20</v>
      </c>
    </row>
    <row r="108" spans="1:16" x14ac:dyDescent="0.25">
      <c r="A108" s="908">
        <v>3465</v>
      </c>
      <c r="B108" s="946">
        <v>14</v>
      </c>
      <c r="C108" s="949" t="s">
        <v>3195</v>
      </c>
      <c r="D108" s="966">
        <v>21000</v>
      </c>
      <c r="E108" s="967">
        <v>0</v>
      </c>
      <c r="F108" s="968">
        <v>84.7</v>
      </c>
      <c r="G108" s="969">
        <v>3215.3</v>
      </c>
      <c r="H108" s="969">
        <v>0</v>
      </c>
      <c r="I108" s="969">
        <v>0</v>
      </c>
      <c r="J108" s="968">
        <v>3215.3</v>
      </c>
      <c r="K108" s="968">
        <v>17700</v>
      </c>
      <c r="L108" s="968">
        <v>0</v>
      </c>
      <c r="M108" s="968">
        <v>0</v>
      </c>
      <c r="N108" s="968">
        <v>0</v>
      </c>
      <c r="O108" s="929">
        <v>0.9</v>
      </c>
      <c r="P108" s="927" t="s">
        <v>5</v>
      </c>
    </row>
    <row r="109" spans="1:16" x14ac:dyDescent="0.25">
      <c r="A109" s="911">
        <v>3473</v>
      </c>
      <c r="B109" s="946">
        <v>14</v>
      </c>
      <c r="C109" s="949" t="s">
        <v>3287</v>
      </c>
      <c r="D109" s="966">
        <v>6545</v>
      </c>
      <c r="E109" s="967">
        <v>0</v>
      </c>
      <c r="F109" s="968">
        <v>0</v>
      </c>
      <c r="G109" s="969">
        <v>6545</v>
      </c>
      <c r="H109" s="969">
        <v>0</v>
      </c>
      <c r="I109" s="969">
        <v>0</v>
      </c>
      <c r="J109" s="968">
        <v>6545</v>
      </c>
      <c r="K109" s="968">
        <v>0</v>
      </c>
      <c r="L109" s="968">
        <v>0</v>
      </c>
      <c r="M109" s="968">
        <v>0</v>
      </c>
      <c r="N109" s="968">
        <v>0</v>
      </c>
      <c r="O109" s="929">
        <v>0</v>
      </c>
      <c r="P109" s="927" t="s">
        <v>2834</v>
      </c>
    </row>
    <row r="110" spans="1:16" ht="25.5" x14ac:dyDescent="0.25">
      <c r="A110" s="954">
        <v>3474</v>
      </c>
      <c r="B110" s="946">
        <v>14</v>
      </c>
      <c r="C110" s="949" t="s">
        <v>3311</v>
      </c>
      <c r="D110" s="966">
        <v>11434.499880000001</v>
      </c>
      <c r="E110" s="967">
        <v>812.87</v>
      </c>
      <c r="F110" s="968">
        <v>621.34987999999998</v>
      </c>
      <c r="G110" s="969">
        <v>2137.4299999999994</v>
      </c>
      <c r="H110" s="969">
        <v>1398.0967999999998</v>
      </c>
      <c r="I110" s="969">
        <v>65.410179514650778</v>
      </c>
      <c r="J110" s="968">
        <v>7704.2800000000007</v>
      </c>
      <c r="K110" s="968">
        <v>2296</v>
      </c>
      <c r="L110" s="968">
        <v>0</v>
      </c>
      <c r="M110" s="968">
        <v>0</v>
      </c>
      <c r="N110" s="968">
        <v>0</v>
      </c>
      <c r="O110" s="929">
        <v>1</v>
      </c>
      <c r="P110" s="927" t="s">
        <v>33</v>
      </c>
    </row>
    <row r="111" spans="1:16" ht="38.25" x14ac:dyDescent="0.25">
      <c r="A111" s="954">
        <v>3476</v>
      </c>
      <c r="B111" s="946">
        <v>14</v>
      </c>
      <c r="C111" s="949" t="s">
        <v>3313</v>
      </c>
      <c r="D111" s="966">
        <v>28924.07</v>
      </c>
      <c r="E111" s="967">
        <v>16756.91</v>
      </c>
      <c r="F111" s="968">
        <v>220.00000000000003</v>
      </c>
      <c r="G111" s="969">
        <v>200</v>
      </c>
      <c r="H111" s="969">
        <v>0</v>
      </c>
      <c r="I111" s="969">
        <v>0</v>
      </c>
      <c r="J111" s="968">
        <v>21718.9</v>
      </c>
      <c r="K111" s="968">
        <v>-9771.74</v>
      </c>
      <c r="L111" s="968">
        <v>0</v>
      </c>
      <c r="M111" s="968">
        <v>0</v>
      </c>
      <c r="N111" s="968">
        <v>0</v>
      </c>
      <c r="O111" s="929">
        <v>1</v>
      </c>
      <c r="P111" s="927" t="s">
        <v>3764</v>
      </c>
    </row>
    <row r="112" spans="1:16" x14ac:dyDescent="0.25">
      <c r="A112" s="938">
        <v>3486</v>
      </c>
      <c r="B112" s="946">
        <v>14</v>
      </c>
      <c r="C112" s="949" t="s">
        <v>3430</v>
      </c>
      <c r="D112" s="966">
        <v>20320</v>
      </c>
      <c r="E112" s="967">
        <v>0</v>
      </c>
      <c r="F112" s="968">
        <v>84.7</v>
      </c>
      <c r="G112" s="969">
        <v>1115.3</v>
      </c>
      <c r="H112" s="969">
        <v>0</v>
      </c>
      <c r="I112" s="969">
        <v>0</v>
      </c>
      <c r="J112" s="968">
        <v>1115.3</v>
      </c>
      <c r="K112" s="968">
        <v>19120</v>
      </c>
      <c r="L112" s="968">
        <v>0</v>
      </c>
      <c r="M112" s="968">
        <v>0</v>
      </c>
      <c r="N112" s="968">
        <v>0</v>
      </c>
      <c r="O112" s="929">
        <v>0.9</v>
      </c>
      <c r="P112" s="927" t="s">
        <v>5</v>
      </c>
    </row>
    <row r="113" spans="1:16" x14ac:dyDescent="0.25">
      <c r="A113" s="938">
        <v>3490</v>
      </c>
      <c r="B113" s="946">
        <v>14</v>
      </c>
      <c r="C113" s="949" t="s">
        <v>3434</v>
      </c>
      <c r="D113" s="966">
        <v>12346.998</v>
      </c>
      <c r="E113" s="967">
        <v>0</v>
      </c>
      <c r="F113" s="968">
        <v>296.20800000000003</v>
      </c>
      <c r="G113" s="969">
        <v>63.79</v>
      </c>
      <c r="H113" s="969">
        <v>0</v>
      </c>
      <c r="I113" s="969">
        <v>0</v>
      </c>
      <c r="J113" s="968">
        <v>63.79</v>
      </c>
      <c r="K113" s="968">
        <v>11987</v>
      </c>
      <c r="L113" s="968">
        <v>0</v>
      </c>
      <c r="M113" s="968">
        <v>0</v>
      </c>
      <c r="N113" s="968">
        <v>0</v>
      </c>
      <c r="O113" s="929">
        <v>0.7</v>
      </c>
      <c r="P113" s="927" t="s">
        <v>49</v>
      </c>
    </row>
    <row r="114" spans="1:16" x14ac:dyDescent="0.25">
      <c r="A114" s="938">
        <v>3491</v>
      </c>
      <c r="B114" s="946">
        <v>14</v>
      </c>
      <c r="C114" s="949" t="s">
        <v>3435</v>
      </c>
      <c r="D114" s="966">
        <v>1034.55</v>
      </c>
      <c r="E114" s="967">
        <v>0</v>
      </c>
      <c r="F114" s="968">
        <v>490.05</v>
      </c>
      <c r="G114" s="969">
        <v>54.45</v>
      </c>
      <c r="H114" s="969">
        <v>0</v>
      </c>
      <c r="I114" s="969">
        <v>0</v>
      </c>
      <c r="J114" s="968">
        <v>544.5</v>
      </c>
      <c r="K114" s="968">
        <v>0</v>
      </c>
      <c r="L114" s="968">
        <v>0</v>
      </c>
      <c r="M114" s="968">
        <v>0</v>
      </c>
      <c r="N114" s="968">
        <v>0</v>
      </c>
      <c r="O114" s="929">
        <v>0.7</v>
      </c>
      <c r="P114" s="927" t="s">
        <v>49</v>
      </c>
    </row>
    <row r="115" spans="1:16" ht="25.5" x14ac:dyDescent="0.25">
      <c r="A115" s="938">
        <v>3492</v>
      </c>
      <c r="B115" s="946">
        <v>14</v>
      </c>
      <c r="C115" s="949" t="s">
        <v>3436</v>
      </c>
      <c r="D115" s="966">
        <v>14740.991</v>
      </c>
      <c r="E115" s="967">
        <v>0</v>
      </c>
      <c r="F115" s="968">
        <v>380.06099999999998</v>
      </c>
      <c r="G115" s="969">
        <v>69.930000000000007</v>
      </c>
      <c r="H115" s="969">
        <v>0</v>
      </c>
      <c r="I115" s="969">
        <v>0</v>
      </c>
      <c r="J115" s="968">
        <v>69.930000000000007</v>
      </c>
      <c r="K115" s="968">
        <v>14291</v>
      </c>
      <c r="L115" s="968">
        <v>0</v>
      </c>
      <c r="M115" s="968">
        <v>0</v>
      </c>
      <c r="N115" s="968">
        <v>0</v>
      </c>
      <c r="O115" s="929">
        <v>0.7</v>
      </c>
      <c r="P115" s="927" t="s">
        <v>49</v>
      </c>
    </row>
    <row r="116" spans="1:16" x14ac:dyDescent="0.25">
      <c r="A116" s="938">
        <v>3493</v>
      </c>
      <c r="B116" s="946">
        <v>14</v>
      </c>
      <c r="C116" s="949" t="s">
        <v>3437</v>
      </c>
      <c r="D116" s="966">
        <v>17698.991000000002</v>
      </c>
      <c r="E116" s="967">
        <v>0</v>
      </c>
      <c r="F116" s="968">
        <v>412.73099999999999</v>
      </c>
      <c r="G116" s="969">
        <v>67.260000000000005</v>
      </c>
      <c r="H116" s="969">
        <v>0</v>
      </c>
      <c r="I116" s="969">
        <v>0</v>
      </c>
      <c r="J116" s="968">
        <v>67.260000000000005</v>
      </c>
      <c r="K116" s="968">
        <v>17219</v>
      </c>
      <c r="L116" s="968">
        <v>0</v>
      </c>
      <c r="M116" s="968">
        <v>0</v>
      </c>
      <c r="N116" s="968">
        <v>0</v>
      </c>
      <c r="O116" s="929">
        <v>0.7</v>
      </c>
      <c r="P116" s="927" t="s">
        <v>49</v>
      </c>
    </row>
    <row r="117" spans="1:16" ht="25.5" x14ac:dyDescent="0.25">
      <c r="A117" s="938">
        <v>3494</v>
      </c>
      <c r="B117" s="946">
        <v>14</v>
      </c>
      <c r="C117" s="949" t="s">
        <v>3438</v>
      </c>
      <c r="D117" s="966">
        <v>22304</v>
      </c>
      <c r="E117" s="967">
        <v>0</v>
      </c>
      <c r="F117" s="968">
        <v>414</v>
      </c>
      <c r="G117" s="969">
        <v>116</v>
      </c>
      <c r="H117" s="969">
        <v>0</v>
      </c>
      <c r="I117" s="969">
        <v>0</v>
      </c>
      <c r="J117" s="968">
        <v>116</v>
      </c>
      <c r="K117" s="968">
        <v>21774</v>
      </c>
      <c r="L117" s="968">
        <v>0</v>
      </c>
      <c r="M117" s="968">
        <v>0</v>
      </c>
      <c r="N117" s="968">
        <v>0</v>
      </c>
      <c r="O117" s="929">
        <v>0.7</v>
      </c>
      <c r="P117" s="927" t="s">
        <v>49</v>
      </c>
    </row>
    <row r="118" spans="1:16" ht="25.5" x14ac:dyDescent="0.25">
      <c r="A118" s="957">
        <v>3495</v>
      </c>
      <c r="B118" s="946">
        <v>14</v>
      </c>
      <c r="C118" s="949" t="s">
        <v>3439</v>
      </c>
      <c r="D118" s="966">
        <v>12300</v>
      </c>
      <c r="E118" s="967">
        <v>0</v>
      </c>
      <c r="F118" s="968">
        <v>0</v>
      </c>
      <c r="G118" s="969">
        <v>500</v>
      </c>
      <c r="H118" s="969">
        <v>6.5252800000000004</v>
      </c>
      <c r="I118" s="969">
        <v>1.305056</v>
      </c>
      <c r="J118" s="968">
        <v>4205</v>
      </c>
      <c r="K118" s="968">
        <v>4015</v>
      </c>
      <c r="L118" s="968">
        <v>4080</v>
      </c>
      <c r="M118" s="968">
        <v>0</v>
      </c>
      <c r="N118" s="968">
        <v>0</v>
      </c>
      <c r="O118" s="929">
        <v>0.95</v>
      </c>
      <c r="P118" s="937" t="s">
        <v>20</v>
      </c>
    </row>
    <row r="119" spans="1:16" ht="38.25" x14ac:dyDescent="0.25">
      <c r="A119" s="957">
        <v>3496</v>
      </c>
      <c r="B119" s="946">
        <v>14</v>
      </c>
      <c r="C119" s="949" t="s">
        <v>3440</v>
      </c>
      <c r="D119" s="966">
        <v>14499.82589</v>
      </c>
      <c r="E119" s="967">
        <v>0</v>
      </c>
      <c r="F119" s="968">
        <v>7047.7458900000001</v>
      </c>
      <c r="G119" s="969">
        <v>12784.42</v>
      </c>
      <c r="H119" s="969">
        <v>5999.3404199999995</v>
      </c>
      <c r="I119" s="969">
        <v>46.926965947614356</v>
      </c>
      <c r="J119" s="968">
        <v>7452.08</v>
      </c>
      <c r="K119" s="968">
        <v>0</v>
      </c>
      <c r="L119" s="968">
        <v>0</v>
      </c>
      <c r="M119" s="968">
        <v>0</v>
      </c>
      <c r="N119" s="968">
        <v>0</v>
      </c>
      <c r="O119" s="929">
        <v>1</v>
      </c>
      <c r="P119" s="927" t="s">
        <v>3764</v>
      </c>
    </row>
    <row r="120" spans="1:16" ht="38.25" x14ac:dyDescent="0.25">
      <c r="A120" s="957">
        <v>3500</v>
      </c>
      <c r="B120" s="946">
        <v>14</v>
      </c>
      <c r="C120" s="949" t="s">
        <v>3445</v>
      </c>
      <c r="D120" s="966">
        <v>607.71</v>
      </c>
      <c r="E120" s="967">
        <v>0</v>
      </c>
      <c r="F120" s="968">
        <v>0</v>
      </c>
      <c r="G120" s="969">
        <v>100</v>
      </c>
      <c r="H120" s="969">
        <v>0</v>
      </c>
      <c r="I120" s="969">
        <v>0</v>
      </c>
      <c r="J120" s="968">
        <v>250</v>
      </c>
      <c r="K120" s="968">
        <v>350</v>
      </c>
      <c r="L120" s="968">
        <v>7.71</v>
      </c>
      <c r="M120" s="968">
        <v>0</v>
      </c>
      <c r="N120" s="968">
        <v>0</v>
      </c>
      <c r="O120" s="929">
        <v>1</v>
      </c>
      <c r="P120" s="927" t="s">
        <v>3446</v>
      </c>
    </row>
    <row r="121" spans="1:16" ht="25.5" x14ac:dyDescent="0.25">
      <c r="A121" s="936">
        <v>3502</v>
      </c>
      <c r="B121" s="946">
        <v>14</v>
      </c>
      <c r="C121" s="949" t="s">
        <v>3549</v>
      </c>
      <c r="D121" s="966">
        <v>1219999.9948</v>
      </c>
      <c r="E121" s="967">
        <v>0</v>
      </c>
      <c r="F121" s="968">
        <v>722.22480000000007</v>
      </c>
      <c r="G121" s="969">
        <v>3981.77</v>
      </c>
      <c r="H121" s="969">
        <v>0</v>
      </c>
      <c r="I121" s="969">
        <v>0</v>
      </c>
      <c r="J121" s="968">
        <v>3981.77</v>
      </c>
      <c r="K121" s="968">
        <v>154300</v>
      </c>
      <c r="L121" s="968">
        <v>174800</v>
      </c>
      <c r="M121" s="968">
        <v>401700</v>
      </c>
      <c r="N121" s="968">
        <v>484496</v>
      </c>
      <c r="O121" s="929">
        <v>0.85</v>
      </c>
      <c r="P121" s="927" t="s">
        <v>3737</v>
      </c>
    </row>
    <row r="122" spans="1:16" ht="25.5" x14ac:dyDescent="0.25">
      <c r="A122" s="936">
        <v>3515</v>
      </c>
      <c r="B122" s="946">
        <v>14</v>
      </c>
      <c r="C122" s="949" t="s">
        <v>3768</v>
      </c>
      <c r="D122" s="966">
        <v>2000</v>
      </c>
      <c r="E122" s="967">
        <v>0</v>
      </c>
      <c r="F122" s="968">
        <v>0</v>
      </c>
      <c r="G122" s="969">
        <v>2000</v>
      </c>
      <c r="H122" s="969">
        <v>0</v>
      </c>
      <c r="I122" s="969">
        <v>0</v>
      </c>
      <c r="J122" s="968">
        <v>2000</v>
      </c>
      <c r="K122" s="968">
        <v>0</v>
      </c>
      <c r="L122" s="968">
        <v>0</v>
      </c>
      <c r="M122" s="968">
        <v>0</v>
      </c>
      <c r="N122" s="968">
        <v>0</v>
      </c>
      <c r="O122" s="929">
        <v>0.85</v>
      </c>
      <c r="P122" s="927" t="s">
        <v>3767</v>
      </c>
    </row>
    <row r="123" spans="1:16" ht="38.25" x14ac:dyDescent="0.25">
      <c r="A123" s="936">
        <v>3516</v>
      </c>
      <c r="B123" s="946">
        <v>14</v>
      </c>
      <c r="C123" s="949" t="s">
        <v>3769</v>
      </c>
      <c r="D123" s="966">
        <v>5000</v>
      </c>
      <c r="E123" s="967">
        <v>0</v>
      </c>
      <c r="F123" s="968">
        <v>0</v>
      </c>
      <c r="G123" s="969">
        <v>5000</v>
      </c>
      <c r="H123" s="969">
        <v>0</v>
      </c>
      <c r="I123" s="969">
        <v>0</v>
      </c>
      <c r="J123" s="968">
        <v>5000</v>
      </c>
      <c r="K123" s="968">
        <v>0</v>
      </c>
      <c r="L123" s="968">
        <v>0</v>
      </c>
      <c r="M123" s="968">
        <v>0</v>
      </c>
      <c r="N123" s="968">
        <v>0</v>
      </c>
      <c r="O123" s="929">
        <v>0.85</v>
      </c>
      <c r="P123" s="927" t="s">
        <v>3767</v>
      </c>
    </row>
    <row r="124" spans="1:16" ht="25.5" x14ac:dyDescent="0.25">
      <c r="A124" s="936">
        <v>3517</v>
      </c>
      <c r="B124" s="946">
        <v>14</v>
      </c>
      <c r="C124" s="949" t="s">
        <v>3770</v>
      </c>
      <c r="D124" s="966">
        <v>2000</v>
      </c>
      <c r="E124" s="967">
        <v>0</v>
      </c>
      <c r="F124" s="968">
        <v>0</v>
      </c>
      <c r="G124" s="969">
        <v>2000</v>
      </c>
      <c r="H124" s="969">
        <v>0</v>
      </c>
      <c r="I124" s="969">
        <v>0</v>
      </c>
      <c r="J124" s="968">
        <v>2000</v>
      </c>
      <c r="K124" s="968">
        <v>0</v>
      </c>
      <c r="L124" s="968">
        <v>0</v>
      </c>
      <c r="M124" s="968">
        <v>0</v>
      </c>
      <c r="N124" s="968">
        <v>0</v>
      </c>
      <c r="O124" s="929">
        <v>0.85</v>
      </c>
      <c r="P124" s="927" t="s">
        <v>3767</v>
      </c>
    </row>
    <row r="125" spans="1:16" x14ac:dyDescent="0.25">
      <c r="A125" s="936">
        <v>3518</v>
      </c>
      <c r="B125" s="946">
        <v>14</v>
      </c>
      <c r="C125" s="949" t="s">
        <v>3771</v>
      </c>
      <c r="D125" s="966">
        <v>1200</v>
      </c>
      <c r="E125" s="967">
        <v>0</v>
      </c>
      <c r="F125" s="968">
        <v>0</v>
      </c>
      <c r="G125" s="969">
        <v>1200</v>
      </c>
      <c r="H125" s="969">
        <v>0</v>
      </c>
      <c r="I125" s="969">
        <v>0</v>
      </c>
      <c r="J125" s="968">
        <v>1200</v>
      </c>
      <c r="K125" s="968">
        <v>0</v>
      </c>
      <c r="L125" s="968">
        <v>0</v>
      </c>
      <c r="M125" s="968">
        <v>0</v>
      </c>
      <c r="N125" s="968">
        <v>0</v>
      </c>
      <c r="O125" s="929">
        <v>0.85</v>
      </c>
      <c r="P125" s="927" t="s">
        <v>3767</v>
      </c>
    </row>
    <row r="126" spans="1:16" ht="25.5" x14ac:dyDescent="0.25">
      <c r="A126" s="908">
        <v>3520</v>
      </c>
      <c r="B126" s="946">
        <v>14</v>
      </c>
      <c r="C126" s="949" t="s">
        <v>3772</v>
      </c>
      <c r="D126" s="966">
        <v>2043.9</v>
      </c>
      <c r="E126" s="967">
        <v>0</v>
      </c>
      <c r="F126" s="968">
        <v>0</v>
      </c>
      <c r="G126" s="969">
        <v>2043.9</v>
      </c>
      <c r="H126" s="969">
        <v>0</v>
      </c>
      <c r="I126" s="969">
        <v>0</v>
      </c>
      <c r="J126" s="968">
        <v>2043.9</v>
      </c>
      <c r="K126" s="968">
        <v>0</v>
      </c>
      <c r="L126" s="968">
        <v>0</v>
      </c>
      <c r="M126" s="968">
        <v>0</v>
      </c>
      <c r="N126" s="968">
        <v>0</v>
      </c>
      <c r="O126" s="929">
        <v>0.85</v>
      </c>
      <c r="P126" s="927" t="s">
        <v>3767</v>
      </c>
    </row>
    <row r="127" spans="1:16" ht="25.5" x14ac:dyDescent="0.25">
      <c r="A127" s="911">
        <v>7025</v>
      </c>
      <c r="B127" s="946">
        <v>13</v>
      </c>
      <c r="C127" s="949" t="s">
        <v>3145</v>
      </c>
      <c r="D127" s="966">
        <v>113844.57597000001</v>
      </c>
      <c r="E127" s="967">
        <v>93208.808000000005</v>
      </c>
      <c r="F127" s="968">
        <v>18080.99797</v>
      </c>
      <c r="G127" s="969">
        <v>2554.77</v>
      </c>
      <c r="H127" s="969">
        <v>2554.7647999999999</v>
      </c>
      <c r="I127" s="969">
        <v>99.999796459172458</v>
      </c>
      <c r="J127" s="968">
        <v>2554.77</v>
      </c>
      <c r="K127" s="968">
        <v>0</v>
      </c>
      <c r="L127" s="968">
        <v>0</v>
      </c>
      <c r="M127" s="968">
        <v>0</v>
      </c>
      <c r="N127" s="968">
        <v>0</v>
      </c>
      <c r="O127" s="928" t="s">
        <v>4320</v>
      </c>
      <c r="P127" s="937" t="s">
        <v>5</v>
      </c>
    </row>
    <row r="128" spans="1:16" ht="25.5" x14ac:dyDescent="0.25">
      <c r="A128" s="911">
        <v>7028</v>
      </c>
      <c r="B128" s="946">
        <v>13</v>
      </c>
      <c r="C128" s="949" t="s">
        <v>3146</v>
      </c>
      <c r="D128" s="966">
        <v>7471.5029600000016</v>
      </c>
      <c r="E128" s="967">
        <v>980.89426000000003</v>
      </c>
      <c r="F128" s="968">
        <v>6487.8187000000016</v>
      </c>
      <c r="G128" s="969">
        <v>2.79</v>
      </c>
      <c r="H128" s="969">
        <v>2.7877999999999998</v>
      </c>
      <c r="I128" s="969">
        <v>99.921146953405014</v>
      </c>
      <c r="J128" s="968">
        <v>2.79</v>
      </c>
      <c r="K128" s="968">
        <v>0</v>
      </c>
      <c r="L128" s="968">
        <v>0</v>
      </c>
      <c r="M128" s="968">
        <v>0</v>
      </c>
      <c r="N128" s="968">
        <v>0</v>
      </c>
      <c r="O128" s="929" t="s">
        <v>4320</v>
      </c>
      <c r="P128" s="931" t="s">
        <v>2816</v>
      </c>
    </row>
    <row r="129" spans="1:16" ht="15" thickBot="1" x14ac:dyDescent="0.3">
      <c r="A129" s="911">
        <v>7999</v>
      </c>
      <c r="B129" s="946">
        <v>13</v>
      </c>
      <c r="C129" s="949" t="s">
        <v>3821</v>
      </c>
      <c r="D129" s="966">
        <v>120550.94999999975</v>
      </c>
      <c r="E129" s="967">
        <v>0</v>
      </c>
      <c r="F129" s="968">
        <v>0</v>
      </c>
      <c r="G129" s="969">
        <v>120550.94999999975</v>
      </c>
      <c r="H129" s="969">
        <v>120549.99999999983</v>
      </c>
      <c r="I129" s="969">
        <v>99.999211951461248</v>
      </c>
      <c r="J129" s="968">
        <v>120550.94999999975</v>
      </c>
      <c r="K129" s="968">
        <v>0</v>
      </c>
      <c r="L129" s="968">
        <v>0</v>
      </c>
      <c r="M129" s="968">
        <v>0</v>
      </c>
      <c r="N129" s="968">
        <v>0</v>
      </c>
      <c r="O129" s="929" t="s">
        <v>4320</v>
      </c>
      <c r="P129" s="931" t="s">
        <v>3822</v>
      </c>
    </row>
    <row r="130" spans="1:16" ht="18" customHeight="1" thickBot="1" x14ac:dyDescent="0.3">
      <c r="A130" s="912"/>
      <c r="B130" s="948"/>
      <c r="C130" s="950" t="s">
        <v>131</v>
      </c>
      <c r="D130" s="970">
        <v>2626151.4007299994</v>
      </c>
      <c r="E130" s="970">
        <v>299727.07485999994</v>
      </c>
      <c r="F130" s="970">
        <v>198641.34586999982</v>
      </c>
      <c r="G130" s="970">
        <v>589274.37999999977</v>
      </c>
      <c r="H130" s="970">
        <v>172905.19783999983</v>
      </c>
      <c r="I130" s="970">
        <v>29.342052481562135</v>
      </c>
      <c r="J130" s="970">
        <v>778486.67</v>
      </c>
      <c r="K130" s="970">
        <v>284212.59999999998</v>
      </c>
      <c r="L130" s="970">
        <v>178887.71</v>
      </c>
      <c r="M130" s="970">
        <v>401700</v>
      </c>
      <c r="N130" s="970">
        <v>484496</v>
      </c>
      <c r="O130" s="934" t="s">
        <v>93</v>
      </c>
      <c r="P130" s="933" t="s">
        <v>93</v>
      </c>
    </row>
    <row r="131" spans="1:16" x14ac:dyDescent="0.25">
      <c r="A131" s="907"/>
      <c r="B131" s="945"/>
      <c r="C131" s="976" t="s">
        <v>3285</v>
      </c>
      <c r="D131" s="977"/>
      <c r="E131" s="977"/>
      <c r="F131" s="977"/>
      <c r="G131" s="977"/>
      <c r="H131" s="977"/>
      <c r="I131" s="977"/>
      <c r="J131" s="977"/>
      <c r="K131" s="977"/>
      <c r="L131" s="977"/>
      <c r="M131" s="977"/>
      <c r="N131" s="977"/>
      <c r="O131" s="977"/>
      <c r="P131" s="978"/>
    </row>
    <row r="132" spans="1:16" s="921" customFormat="1" ht="13.5" thickBot="1" x14ac:dyDescent="0.3">
      <c r="A132" s="908">
        <v>3468</v>
      </c>
      <c r="B132" s="946">
        <v>14</v>
      </c>
      <c r="C132" s="949" t="s">
        <v>3308</v>
      </c>
      <c r="D132" s="966">
        <v>236095</v>
      </c>
      <c r="E132" s="967">
        <v>0</v>
      </c>
      <c r="F132" s="968">
        <v>0</v>
      </c>
      <c r="G132" s="969">
        <v>57200</v>
      </c>
      <c r="H132" s="969">
        <v>1140.3891199999998</v>
      </c>
      <c r="I132" s="969">
        <v>1.9936872727272723</v>
      </c>
      <c r="J132" s="968">
        <v>57200</v>
      </c>
      <c r="K132" s="968">
        <v>178895</v>
      </c>
      <c r="L132" s="968">
        <v>0</v>
      </c>
      <c r="M132" s="968">
        <v>0</v>
      </c>
      <c r="N132" s="968">
        <v>0</v>
      </c>
      <c r="O132" s="929">
        <v>0.85</v>
      </c>
      <c r="P132" s="930" t="s">
        <v>3289</v>
      </c>
    </row>
    <row r="133" spans="1:16" ht="30" customHeight="1" thickBot="1" x14ac:dyDescent="0.3">
      <c r="A133" s="912"/>
      <c r="B133" s="948"/>
      <c r="C133" s="950" t="s">
        <v>3286</v>
      </c>
      <c r="D133" s="970">
        <v>236095</v>
      </c>
      <c r="E133" s="970">
        <v>0</v>
      </c>
      <c r="F133" s="970">
        <v>0</v>
      </c>
      <c r="G133" s="970">
        <v>57200</v>
      </c>
      <c r="H133" s="970">
        <v>1140.3891199999998</v>
      </c>
      <c r="I133" s="970">
        <v>1.9936872727272723</v>
      </c>
      <c r="J133" s="970">
        <v>57200</v>
      </c>
      <c r="K133" s="970">
        <v>178895</v>
      </c>
      <c r="L133" s="970">
        <v>0</v>
      </c>
      <c r="M133" s="970">
        <v>0</v>
      </c>
      <c r="N133" s="970">
        <v>0</v>
      </c>
      <c r="O133" s="939" t="s">
        <v>93</v>
      </c>
      <c r="P133" s="933" t="s">
        <v>93</v>
      </c>
    </row>
    <row r="134" spans="1:16" x14ac:dyDescent="0.25">
      <c r="A134" s="907"/>
      <c r="B134" s="945"/>
      <c r="C134" s="976" t="s">
        <v>280</v>
      </c>
      <c r="D134" s="977"/>
      <c r="E134" s="977"/>
      <c r="F134" s="977"/>
      <c r="G134" s="977"/>
      <c r="H134" s="977"/>
      <c r="I134" s="977"/>
      <c r="J134" s="977"/>
      <c r="K134" s="977"/>
      <c r="L134" s="977"/>
      <c r="M134" s="977"/>
      <c r="N134" s="977"/>
      <c r="O134" s="977"/>
      <c r="P134" s="978"/>
    </row>
    <row r="135" spans="1:16" x14ac:dyDescent="0.25">
      <c r="A135" s="903">
        <v>3292</v>
      </c>
      <c r="B135" s="946">
        <v>14</v>
      </c>
      <c r="C135" s="949" t="s">
        <v>213</v>
      </c>
      <c r="D135" s="966">
        <v>139999.5968</v>
      </c>
      <c r="E135" s="967">
        <v>864.5</v>
      </c>
      <c r="F135" s="968">
        <v>1333.5168000000001</v>
      </c>
      <c r="G135" s="969">
        <v>601.58000000000004</v>
      </c>
      <c r="H135" s="969">
        <v>0</v>
      </c>
      <c r="I135" s="969">
        <v>0</v>
      </c>
      <c r="J135" s="968">
        <v>601.58000000000004</v>
      </c>
      <c r="K135" s="968">
        <v>42000</v>
      </c>
      <c r="L135" s="968">
        <v>95200</v>
      </c>
      <c r="M135" s="968">
        <v>0</v>
      </c>
      <c r="N135" s="968">
        <v>0</v>
      </c>
      <c r="O135" s="928">
        <v>0.85</v>
      </c>
      <c r="P135" s="927" t="s">
        <v>2829</v>
      </c>
    </row>
    <row r="136" spans="1:16" x14ac:dyDescent="0.25">
      <c r="A136" s="903">
        <v>3497</v>
      </c>
      <c r="B136" s="946">
        <v>14</v>
      </c>
      <c r="C136" s="949" t="s">
        <v>3441</v>
      </c>
      <c r="D136" s="966">
        <v>54000</v>
      </c>
      <c r="E136" s="967">
        <v>0</v>
      </c>
      <c r="F136" s="968">
        <v>0</v>
      </c>
      <c r="G136" s="969">
        <v>44200</v>
      </c>
      <c r="H136" s="969">
        <v>0</v>
      </c>
      <c r="I136" s="969">
        <v>0</v>
      </c>
      <c r="J136" s="968">
        <v>44200</v>
      </c>
      <c r="K136" s="968">
        <v>9800</v>
      </c>
      <c r="L136" s="968">
        <v>0</v>
      </c>
      <c r="M136" s="968">
        <v>0</v>
      </c>
      <c r="N136" s="968">
        <v>0</v>
      </c>
      <c r="O136" s="928">
        <v>0.9</v>
      </c>
      <c r="P136" s="940" t="s">
        <v>3442</v>
      </c>
    </row>
    <row r="137" spans="1:16" x14ac:dyDescent="0.25">
      <c r="A137" s="903">
        <v>3498</v>
      </c>
      <c r="B137" s="946">
        <v>14</v>
      </c>
      <c r="C137" s="949" t="s">
        <v>3443</v>
      </c>
      <c r="D137" s="966">
        <v>20000</v>
      </c>
      <c r="E137" s="967">
        <v>0</v>
      </c>
      <c r="F137" s="968">
        <v>0</v>
      </c>
      <c r="G137" s="969">
        <v>20000</v>
      </c>
      <c r="H137" s="969">
        <v>0</v>
      </c>
      <c r="I137" s="969">
        <v>0</v>
      </c>
      <c r="J137" s="968">
        <v>20000</v>
      </c>
      <c r="K137" s="968">
        <v>0</v>
      </c>
      <c r="L137" s="968">
        <v>0</v>
      </c>
      <c r="M137" s="968">
        <v>0</v>
      </c>
      <c r="N137" s="968">
        <v>0</v>
      </c>
      <c r="O137" s="928">
        <v>0.9</v>
      </c>
      <c r="P137" s="940" t="s">
        <v>3442</v>
      </c>
    </row>
    <row r="138" spans="1:16" x14ac:dyDescent="0.25">
      <c r="A138" s="903">
        <v>3501</v>
      </c>
      <c r="B138" s="946">
        <v>14</v>
      </c>
      <c r="C138" s="949" t="s">
        <v>3447</v>
      </c>
      <c r="D138" s="966">
        <v>25851</v>
      </c>
      <c r="E138" s="967">
        <v>0</v>
      </c>
      <c r="F138" s="968">
        <v>0</v>
      </c>
      <c r="G138" s="969">
        <v>25851</v>
      </c>
      <c r="H138" s="969">
        <v>119.68109999999999</v>
      </c>
      <c r="I138" s="973">
        <v>0.46296506904955315</v>
      </c>
      <c r="J138" s="968">
        <v>25851</v>
      </c>
      <c r="K138" s="968">
        <v>0</v>
      </c>
      <c r="L138" s="968">
        <v>0</v>
      </c>
      <c r="M138" s="968">
        <v>0</v>
      </c>
      <c r="N138" s="968">
        <v>0</v>
      </c>
      <c r="O138" s="928">
        <v>0.9</v>
      </c>
      <c r="P138" s="940" t="s">
        <v>3442</v>
      </c>
    </row>
    <row r="139" spans="1:16" ht="25.5" x14ac:dyDescent="0.25">
      <c r="A139" s="958">
        <v>7001</v>
      </c>
      <c r="B139" s="946">
        <v>9</v>
      </c>
      <c r="C139" s="949" t="s">
        <v>217</v>
      </c>
      <c r="D139" s="966">
        <v>58577.515070000001</v>
      </c>
      <c r="E139" s="967">
        <v>1028.5</v>
      </c>
      <c r="F139" s="968">
        <v>5522.5250700000006</v>
      </c>
      <c r="G139" s="969">
        <v>232.49</v>
      </c>
      <c r="H139" s="969">
        <v>182.71250000000001</v>
      </c>
      <c r="I139" s="969">
        <v>78.589401694696548</v>
      </c>
      <c r="J139" s="968">
        <v>52026.49</v>
      </c>
      <c r="K139" s="968">
        <v>0</v>
      </c>
      <c r="L139" s="968">
        <v>0</v>
      </c>
      <c r="M139" s="968">
        <v>0</v>
      </c>
      <c r="N139" s="968">
        <v>0</v>
      </c>
      <c r="O139" s="928" t="s">
        <v>4319</v>
      </c>
      <c r="P139" s="937" t="s">
        <v>5</v>
      </c>
    </row>
    <row r="140" spans="1:16" ht="25.5" x14ac:dyDescent="0.25">
      <c r="A140" s="959">
        <v>7005</v>
      </c>
      <c r="B140" s="946">
        <v>9</v>
      </c>
      <c r="C140" s="949" t="s">
        <v>167</v>
      </c>
      <c r="D140" s="966">
        <v>51410.01943</v>
      </c>
      <c r="E140" s="967">
        <v>4518.18</v>
      </c>
      <c r="F140" s="968">
        <v>622.8194299999999</v>
      </c>
      <c r="G140" s="969">
        <v>46269.020000000004</v>
      </c>
      <c r="H140" s="969">
        <v>0</v>
      </c>
      <c r="I140" s="969">
        <v>0</v>
      </c>
      <c r="J140" s="968">
        <v>46269.020000000004</v>
      </c>
      <c r="K140" s="968">
        <v>0</v>
      </c>
      <c r="L140" s="968">
        <v>0</v>
      </c>
      <c r="M140" s="968">
        <v>0</v>
      </c>
      <c r="N140" s="968">
        <v>0</v>
      </c>
      <c r="O140" s="928" t="s">
        <v>4319</v>
      </c>
      <c r="P140" s="937" t="s">
        <v>5</v>
      </c>
    </row>
    <row r="141" spans="1:16" ht="38.25" x14ac:dyDescent="0.25">
      <c r="A141" s="960">
        <v>7039</v>
      </c>
      <c r="B141" s="946">
        <v>9</v>
      </c>
      <c r="C141" s="949" t="s">
        <v>3574</v>
      </c>
      <c r="D141" s="966">
        <v>4230</v>
      </c>
      <c r="E141" s="967">
        <v>0</v>
      </c>
      <c r="F141" s="968">
        <v>0</v>
      </c>
      <c r="G141" s="969">
        <v>2046</v>
      </c>
      <c r="H141" s="969">
        <v>0</v>
      </c>
      <c r="I141" s="969">
        <v>0</v>
      </c>
      <c r="J141" s="968">
        <v>2046</v>
      </c>
      <c r="K141" s="968">
        <v>0</v>
      </c>
      <c r="L141" s="968">
        <v>2184</v>
      </c>
      <c r="M141" s="968">
        <v>0</v>
      </c>
      <c r="N141" s="968">
        <v>0</v>
      </c>
      <c r="O141" s="928" t="s">
        <v>4319</v>
      </c>
      <c r="P141" s="927" t="s">
        <v>49</v>
      </c>
    </row>
    <row r="142" spans="1:16" ht="38.25" x14ac:dyDescent="0.25">
      <c r="A142" s="960">
        <v>7040</v>
      </c>
      <c r="B142" s="946">
        <v>9</v>
      </c>
      <c r="C142" s="949" t="s">
        <v>3575</v>
      </c>
      <c r="D142" s="966">
        <v>3479</v>
      </c>
      <c r="E142" s="967">
        <v>0</v>
      </c>
      <c r="F142" s="968">
        <v>0</v>
      </c>
      <c r="G142" s="969">
        <v>1571</v>
      </c>
      <c r="H142" s="969">
        <v>109.34044</v>
      </c>
      <c r="I142" s="969">
        <v>6.9599261616804586</v>
      </c>
      <c r="J142" s="968">
        <v>1571</v>
      </c>
      <c r="K142" s="968">
        <v>0</v>
      </c>
      <c r="L142" s="968">
        <v>1908</v>
      </c>
      <c r="M142" s="968">
        <v>0</v>
      </c>
      <c r="N142" s="968">
        <v>0</v>
      </c>
      <c r="O142" s="928" t="s">
        <v>4319</v>
      </c>
      <c r="P142" s="927" t="s">
        <v>49</v>
      </c>
    </row>
    <row r="143" spans="1:16" ht="25.5" x14ac:dyDescent="0.25">
      <c r="A143" s="960">
        <v>7042</v>
      </c>
      <c r="B143" s="946">
        <v>9</v>
      </c>
      <c r="C143" s="949" t="s">
        <v>3724</v>
      </c>
      <c r="D143" s="966">
        <v>40219</v>
      </c>
      <c r="E143" s="967">
        <v>0</v>
      </c>
      <c r="F143" s="968">
        <v>0</v>
      </c>
      <c r="G143" s="969">
        <v>40219</v>
      </c>
      <c r="H143" s="969">
        <v>0</v>
      </c>
      <c r="I143" s="969">
        <v>0</v>
      </c>
      <c r="J143" s="968">
        <v>40219</v>
      </c>
      <c r="K143" s="968">
        <v>0</v>
      </c>
      <c r="L143" s="968">
        <v>0</v>
      </c>
      <c r="M143" s="968">
        <v>0</v>
      </c>
      <c r="N143" s="968">
        <v>0</v>
      </c>
      <c r="O143" s="928" t="s">
        <v>4319</v>
      </c>
      <c r="P143" s="927" t="s">
        <v>3301</v>
      </c>
    </row>
    <row r="144" spans="1:16" ht="25.5" x14ac:dyDescent="0.25">
      <c r="A144" s="960">
        <v>7044</v>
      </c>
      <c r="B144" s="946">
        <v>9</v>
      </c>
      <c r="C144" s="949" t="s">
        <v>3728</v>
      </c>
      <c r="D144" s="966">
        <v>12000</v>
      </c>
      <c r="E144" s="967">
        <v>0</v>
      </c>
      <c r="F144" s="968">
        <v>0</v>
      </c>
      <c r="G144" s="969">
        <v>12000</v>
      </c>
      <c r="H144" s="969">
        <v>0</v>
      </c>
      <c r="I144" s="969">
        <v>0</v>
      </c>
      <c r="J144" s="968">
        <v>12000</v>
      </c>
      <c r="K144" s="968">
        <v>0</v>
      </c>
      <c r="L144" s="968">
        <v>0</v>
      </c>
      <c r="M144" s="968">
        <v>0</v>
      </c>
      <c r="N144" s="968">
        <v>0</v>
      </c>
      <c r="O144" s="928" t="s">
        <v>4319</v>
      </c>
      <c r="P144" s="927" t="s">
        <v>3727</v>
      </c>
    </row>
    <row r="145" spans="1:16" ht="39" thickBot="1" x14ac:dyDescent="0.3">
      <c r="A145" s="960">
        <v>7045</v>
      </c>
      <c r="B145" s="946">
        <v>9</v>
      </c>
      <c r="C145" s="949" t="s">
        <v>3729</v>
      </c>
      <c r="D145" s="966">
        <v>12000</v>
      </c>
      <c r="E145" s="967">
        <v>0</v>
      </c>
      <c r="F145" s="968">
        <v>0</v>
      </c>
      <c r="G145" s="969">
        <v>12000</v>
      </c>
      <c r="H145" s="969">
        <v>0</v>
      </c>
      <c r="I145" s="969">
        <v>0</v>
      </c>
      <c r="J145" s="968">
        <v>12000</v>
      </c>
      <c r="K145" s="968">
        <v>0</v>
      </c>
      <c r="L145" s="968">
        <v>0</v>
      </c>
      <c r="M145" s="968">
        <v>0</v>
      </c>
      <c r="N145" s="968">
        <v>0</v>
      </c>
      <c r="O145" s="928" t="s">
        <v>4319</v>
      </c>
      <c r="P145" s="927" t="s">
        <v>3727</v>
      </c>
    </row>
    <row r="146" spans="1:16" ht="18" customHeight="1" thickBot="1" x14ac:dyDescent="0.3">
      <c r="A146" s="912"/>
      <c r="B146" s="948"/>
      <c r="C146" s="950" t="s">
        <v>132</v>
      </c>
      <c r="D146" s="970">
        <v>421766.13130000001</v>
      </c>
      <c r="E146" s="970">
        <v>6411.18</v>
      </c>
      <c r="F146" s="970">
        <v>7478.8613000000005</v>
      </c>
      <c r="G146" s="970">
        <v>204990.09000000003</v>
      </c>
      <c r="H146" s="970">
        <v>411.73403999999999</v>
      </c>
      <c r="I146" s="970">
        <v>0.20085558282354038</v>
      </c>
      <c r="J146" s="970">
        <v>256784.09000000003</v>
      </c>
      <c r="K146" s="970">
        <v>51800</v>
      </c>
      <c r="L146" s="970">
        <v>99292</v>
      </c>
      <c r="M146" s="970">
        <v>0</v>
      </c>
      <c r="N146" s="970">
        <v>0</v>
      </c>
      <c r="O146" s="934" t="s">
        <v>93</v>
      </c>
      <c r="P146" s="933"/>
    </row>
    <row r="147" spans="1:16" x14ac:dyDescent="0.25">
      <c r="A147" s="907"/>
      <c r="B147" s="945"/>
      <c r="C147" s="976" t="s">
        <v>281</v>
      </c>
      <c r="D147" s="977"/>
      <c r="E147" s="977"/>
      <c r="F147" s="977"/>
      <c r="G147" s="977"/>
      <c r="H147" s="977"/>
      <c r="I147" s="977"/>
      <c r="J147" s="977"/>
      <c r="K147" s="977"/>
      <c r="L147" s="977"/>
      <c r="M147" s="977"/>
      <c r="N147" s="977"/>
      <c r="O147" s="977"/>
      <c r="P147" s="978"/>
    </row>
    <row r="148" spans="1:16" s="936" customFormat="1" x14ac:dyDescent="0.25">
      <c r="A148" s="903">
        <v>3294</v>
      </c>
      <c r="B148" s="946">
        <v>14</v>
      </c>
      <c r="C148" s="949" t="s">
        <v>51</v>
      </c>
      <c r="D148" s="966">
        <v>1300.79621</v>
      </c>
      <c r="E148" s="967">
        <v>116.8</v>
      </c>
      <c r="F148" s="968">
        <v>739.62621000000001</v>
      </c>
      <c r="G148" s="969">
        <v>396.37</v>
      </c>
      <c r="H148" s="969">
        <v>90.1755</v>
      </c>
      <c r="I148" s="969">
        <v>22.750334283623886</v>
      </c>
      <c r="J148" s="968">
        <v>396.37</v>
      </c>
      <c r="K148" s="968">
        <v>24</v>
      </c>
      <c r="L148" s="968">
        <v>24</v>
      </c>
      <c r="M148" s="968">
        <v>0</v>
      </c>
      <c r="N148" s="968">
        <v>0</v>
      </c>
      <c r="O148" s="929">
        <v>1</v>
      </c>
      <c r="P148" s="927" t="s">
        <v>49</v>
      </c>
    </row>
    <row r="149" spans="1:16" x14ac:dyDescent="0.25">
      <c r="A149" s="903">
        <v>3334</v>
      </c>
      <c r="B149" s="946">
        <v>14</v>
      </c>
      <c r="C149" s="949" t="s">
        <v>50</v>
      </c>
      <c r="D149" s="966">
        <v>40710.878380000002</v>
      </c>
      <c r="E149" s="967">
        <v>1280.884</v>
      </c>
      <c r="F149" s="968">
        <v>637.45438000000001</v>
      </c>
      <c r="G149" s="969">
        <v>36522.54</v>
      </c>
      <c r="H149" s="969">
        <v>4313.1538199999995</v>
      </c>
      <c r="I149" s="969">
        <v>11.809566968781469</v>
      </c>
      <c r="J149" s="968">
        <v>36522.54</v>
      </c>
      <c r="K149" s="968">
        <v>2270</v>
      </c>
      <c r="L149" s="968">
        <v>0</v>
      </c>
      <c r="M149" s="968">
        <v>0</v>
      </c>
      <c r="N149" s="968">
        <v>0</v>
      </c>
      <c r="O149" s="929">
        <v>1</v>
      </c>
      <c r="P149" s="927" t="s">
        <v>49</v>
      </c>
    </row>
    <row r="150" spans="1:16" x14ac:dyDescent="0.25">
      <c r="A150" s="903">
        <v>3377</v>
      </c>
      <c r="B150" s="946">
        <v>14</v>
      </c>
      <c r="C150" s="949" t="s">
        <v>52</v>
      </c>
      <c r="D150" s="966">
        <v>8738.9961299999995</v>
      </c>
      <c r="E150" s="967">
        <v>362.30700000000002</v>
      </c>
      <c r="F150" s="968">
        <v>613.80912999999998</v>
      </c>
      <c r="G150" s="969">
        <v>7453.88</v>
      </c>
      <c r="H150" s="969">
        <v>815.19636000000003</v>
      </c>
      <c r="I150" s="969">
        <v>10.936537212834121</v>
      </c>
      <c r="J150" s="968">
        <v>7453.88</v>
      </c>
      <c r="K150" s="968">
        <v>309</v>
      </c>
      <c r="L150" s="968">
        <v>0</v>
      </c>
      <c r="M150" s="968">
        <v>0</v>
      </c>
      <c r="N150" s="968">
        <v>0</v>
      </c>
      <c r="O150" s="929">
        <v>1</v>
      </c>
      <c r="P150" s="927" t="s">
        <v>49</v>
      </c>
    </row>
    <row r="151" spans="1:16" ht="25.5" x14ac:dyDescent="0.25">
      <c r="A151" s="903">
        <v>3410</v>
      </c>
      <c r="B151" s="946">
        <v>14</v>
      </c>
      <c r="C151" s="949" t="s">
        <v>170</v>
      </c>
      <c r="D151" s="966">
        <v>7264.2532300000003</v>
      </c>
      <c r="E151" s="967">
        <v>406.53473000000002</v>
      </c>
      <c r="F151" s="968">
        <v>3513.8485000000005</v>
      </c>
      <c r="G151" s="969">
        <v>3343.87</v>
      </c>
      <c r="H151" s="969">
        <v>24.120270000000005</v>
      </c>
      <c r="I151" s="969">
        <v>0.7213279822481139</v>
      </c>
      <c r="J151" s="968">
        <v>3343.87</v>
      </c>
      <c r="K151" s="968">
        <v>0</v>
      </c>
      <c r="L151" s="968">
        <v>0</v>
      </c>
      <c r="M151" s="968">
        <v>0</v>
      </c>
      <c r="N151" s="968">
        <v>0</v>
      </c>
      <c r="O151" s="929">
        <v>0</v>
      </c>
      <c r="P151" s="927" t="s">
        <v>247</v>
      </c>
    </row>
    <row r="152" spans="1:16" ht="25.5" x14ac:dyDescent="0.25">
      <c r="A152" s="903">
        <v>3427</v>
      </c>
      <c r="B152" s="946">
        <v>11</v>
      </c>
      <c r="C152" s="949" t="s">
        <v>2998</v>
      </c>
      <c r="D152" s="966">
        <v>752829.37</v>
      </c>
      <c r="E152" s="967">
        <v>350363.40899999999</v>
      </c>
      <c r="F152" s="968">
        <v>154557.96100000001</v>
      </c>
      <c r="G152" s="969">
        <v>245481.93999999997</v>
      </c>
      <c r="H152" s="969">
        <v>43749.925000000003</v>
      </c>
      <c r="I152" s="969">
        <v>17.822054445227216</v>
      </c>
      <c r="J152" s="968">
        <v>246083</v>
      </c>
      <c r="K152" s="968">
        <v>1825</v>
      </c>
      <c r="L152" s="968">
        <v>0</v>
      </c>
      <c r="M152" s="968">
        <v>0</v>
      </c>
      <c r="N152" s="968">
        <v>0</v>
      </c>
      <c r="O152" s="929" t="s">
        <v>93</v>
      </c>
      <c r="P152" s="937" t="s">
        <v>49</v>
      </c>
    </row>
    <row r="153" spans="1:16" ht="25.5" x14ac:dyDescent="0.25">
      <c r="A153" s="956">
        <v>3452</v>
      </c>
      <c r="B153" s="946">
        <v>14</v>
      </c>
      <c r="C153" s="949" t="s">
        <v>3383</v>
      </c>
      <c r="D153" s="966">
        <v>437324.99210000003</v>
      </c>
      <c r="E153" s="967">
        <v>1024.7660000000001</v>
      </c>
      <c r="F153" s="968">
        <v>389.00609999999995</v>
      </c>
      <c r="G153" s="969">
        <v>74376.429999999993</v>
      </c>
      <c r="H153" s="969">
        <v>36641.556790000002</v>
      </c>
      <c r="I153" s="969">
        <v>49.265011496249564</v>
      </c>
      <c r="J153" s="968">
        <v>74376.429999999993</v>
      </c>
      <c r="K153" s="968">
        <v>58000</v>
      </c>
      <c r="L153" s="968">
        <v>55572</v>
      </c>
      <c r="M153" s="968">
        <v>45000</v>
      </c>
      <c r="N153" s="968">
        <v>202962.79</v>
      </c>
      <c r="O153" s="929">
        <v>0.6</v>
      </c>
      <c r="P153" s="931" t="s">
        <v>2833</v>
      </c>
    </row>
    <row r="154" spans="1:16" x14ac:dyDescent="0.25">
      <c r="A154" s="956">
        <v>3487</v>
      </c>
      <c r="B154" s="946">
        <v>14</v>
      </c>
      <c r="C154" s="949" t="s">
        <v>3431</v>
      </c>
      <c r="D154" s="966">
        <v>17730.53873</v>
      </c>
      <c r="E154" s="967">
        <v>0</v>
      </c>
      <c r="F154" s="968">
        <v>2352.8987300000003</v>
      </c>
      <c r="G154" s="969">
        <v>3733.2699999999995</v>
      </c>
      <c r="H154" s="969">
        <v>121.80897</v>
      </c>
      <c r="I154" s="969">
        <v>3.2627956188542488</v>
      </c>
      <c r="J154" s="968">
        <v>7500</v>
      </c>
      <c r="K154" s="968">
        <v>6927.64</v>
      </c>
      <c r="L154" s="968">
        <v>950</v>
      </c>
      <c r="M154" s="968">
        <v>0</v>
      </c>
      <c r="N154" s="968">
        <v>0</v>
      </c>
      <c r="O154" s="929">
        <v>1</v>
      </c>
      <c r="P154" s="931" t="s">
        <v>3550</v>
      </c>
    </row>
    <row r="155" spans="1:16" ht="25.5" x14ac:dyDescent="0.25">
      <c r="A155" s="956">
        <v>3499</v>
      </c>
      <c r="B155" s="946">
        <v>14</v>
      </c>
      <c r="C155" s="949" t="s">
        <v>3444</v>
      </c>
      <c r="D155" s="966">
        <v>12300</v>
      </c>
      <c r="E155" s="967">
        <v>0</v>
      </c>
      <c r="F155" s="968">
        <v>0</v>
      </c>
      <c r="G155" s="969">
        <v>2700</v>
      </c>
      <c r="H155" s="969">
        <v>0</v>
      </c>
      <c r="I155" s="969">
        <v>0</v>
      </c>
      <c r="J155" s="968">
        <v>3834</v>
      </c>
      <c r="K155" s="968">
        <v>2000</v>
      </c>
      <c r="L155" s="968">
        <v>1800</v>
      </c>
      <c r="M155" s="968">
        <v>1800</v>
      </c>
      <c r="N155" s="968">
        <v>2866</v>
      </c>
      <c r="O155" s="929">
        <v>0.6</v>
      </c>
      <c r="P155" s="931" t="s">
        <v>2833</v>
      </c>
    </row>
    <row r="156" spans="1:16" ht="26.25" thickBot="1" x14ac:dyDescent="0.3">
      <c r="A156" s="958">
        <v>3504</v>
      </c>
      <c r="B156" s="946">
        <v>14</v>
      </c>
      <c r="C156" s="949" t="s">
        <v>3606</v>
      </c>
      <c r="D156" s="966">
        <v>1000919.86</v>
      </c>
      <c r="E156" s="967">
        <v>0</v>
      </c>
      <c r="F156" s="968">
        <v>0</v>
      </c>
      <c r="G156" s="969">
        <v>4869.8599999999997</v>
      </c>
      <c r="H156" s="969">
        <v>169.85979999999998</v>
      </c>
      <c r="I156" s="969">
        <v>3.4879811739967881</v>
      </c>
      <c r="J156" s="968">
        <v>4869.8599999999997</v>
      </c>
      <c r="K156" s="968">
        <v>550000</v>
      </c>
      <c r="L156" s="968">
        <v>243000</v>
      </c>
      <c r="M156" s="968">
        <v>197500</v>
      </c>
      <c r="N156" s="968">
        <v>5550</v>
      </c>
      <c r="O156" s="929" t="s">
        <v>93</v>
      </c>
      <c r="P156" s="931" t="s">
        <v>2834</v>
      </c>
    </row>
    <row r="157" spans="1:16" ht="19.5" customHeight="1" thickBot="1" x14ac:dyDescent="0.3">
      <c r="A157" s="912"/>
      <c r="B157" s="948"/>
      <c r="C157" s="950" t="s">
        <v>133</v>
      </c>
      <c r="D157" s="970">
        <v>2279119.6847799998</v>
      </c>
      <c r="E157" s="970">
        <v>353554.70072999998</v>
      </c>
      <c r="F157" s="970">
        <v>162804.60404999999</v>
      </c>
      <c r="G157" s="970">
        <v>378878.16</v>
      </c>
      <c r="H157" s="970">
        <v>85925.79651</v>
      </c>
      <c r="I157" s="970">
        <v>22.679004910180097</v>
      </c>
      <c r="J157" s="970">
        <v>384379.95</v>
      </c>
      <c r="K157" s="970">
        <v>621355.64</v>
      </c>
      <c r="L157" s="970">
        <v>301346</v>
      </c>
      <c r="M157" s="970">
        <v>244300</v>
      </c>
      <c r="N157" s="970">
        <v>211378.79</v>
      </c>
      <c r="O157" s="934" t="s">
        <v>93</v>
      </c>
      <c r="P157" s="933"/>
    </row>
    <row r="158" spans="1:16" s="921" customFormat="1" ht="21" customHeight="1" thickBot="1" x14ac:dyDescent="0.3">
      <c r="A158" s="912"/>
      <c r="B158" s="948"/>
      <c r="C158" s="913" t="s">
        <v>101</v>
      </c>
      <c r="D158" s="971">
        <v>12240492.967700001</v>
      </c>
      <c r="E158" s="971">
        <v>1155851.6480699999</v>
      </c>
      <c r="F158" s="971">
        <v>1023975.0896299995</v>
      </c>
      <c r="G158" s="971">
        <v>2651063.54</v>
      </c>
      <c r="H158" s="971">
        <v>371096.51236999984</v>
      </c>
      <c r="I158" s="970">
        <v>13.998024067352224</v>
      </c>
      <c r="J158" s="971">
        <v>3167941.8900000006</v>
      </c>
      <c r="K158" s="971">
        <v>2300446.84</v>
      </c>
      <c r="L158" s="971">
        <v>1774179.71</v>
      </c>
      <c r="M158" s="971">
        <v>1516162</v>
      </c>
      <c r="N158" s="971">
        <v>1301935.79</v>
      </c>
      <c r="O158" s="934" t="s">
        <v>93</v>
      </c>
      <c r="P158" s="933"/>
    </row>
    <row r="159" spans="1:16" x14ac:dyDescent="0.25">
      <c r="G159" s="972"/>
      <c r="H159" s="972"/>
      <c r="I159" s="972"/>
      <c r="P159" s="941"/>
    </row>
    <row r="160" spans="1:16" x14ac:dyDescent="0.25">
      <c r="C160" s="31"/>
      <c r="D160" s="972"/>
      <c r="E160" s="972"/>
      <c r="F160" s="972"/>
      <c r="G160" s="972"/>
      <c r="H160" s="972"/>
      <c r="I160" s="972"/>
      <c r="J160" s="975"/>
      <c r="K160" s="975"/>
      <c r="L160" s="975"/>
      <c r="M160" s="975"/>
      <c r="N160" s="975"/>
      <c r="O160" s="915"/>
      <c r="P160" s="916"/>
    </row>
    <row r="161" spans="3:16" x14ac:dyDescent="0.25">
      <c r="C161" s="917" t="s">
        <v>3738</v>
      </c>
      <c r="D161" s="972"/>
      <c r="E161" s="972"/>
      <c r="F161" s="972"/>
      <c r="G161" s="972"/>
      <c r="H161" s="972"/>
      <c r="I161" s="972"/>
      <c r="J161" s="975"/>
      <c r="K161" s="975"/>
      <c r="L161" s="975"/>
      <c r="M161" s="975"/>
      <c r="N161" s="975"/>
      <c r="O161" s="914"/>
      <c r="P161" s="918"/>
    </row>
    <row r="162" spans="3:16" x14ac:dyDescent="0.25">
      <c r="C162" s="917" t="s">
        <v>114</v>
      </c>
      <c r="D162" s="972"/>
      <c r="E162" s="972"/>
      <c r="F162" s="972"/>
      <c r="G162" s="972"/>
      <c r="H162" s="972"/>
      <c r="I162" s="972"/>
      <c r="J162" s="972"/>
      <c r="K162" s="972"/>
      <c r="L162" s="972"/>
      <c r="M162" s="972"/>
      <c r="N162" s="972"/>
      <c r="O162" s="919"/>
      <c r="P162" s="919"/>
    </row>
    <row r="163" spans="3:16" x14ac:dyDescent="0.25">
      <c r="C163" s="917" t="s">
        <v>306</v>
      </c>
      <c r="D163" s="972"/>
      <c r="E163" s="972"/>
      <c r="F163" s="972"/>
      <c r="G163" s="972"/>
      <c r="H163" s="972"/>
      <c r="I163" s="972"/>
      <c r="J163" s="972"/>
      <c r="K163" s="972"/>
      <c r="L163" s="972"/>
      <c r="M163" s="972"/>
      <c r="N163" s="972"/>
      <c r="O163" s="31"/>
      <c r="P163" s="294"/>
    </row>
    <row r="164" spans="3:16" x14ac:dyDescent="0.25">
      <c r="P164" s="923"/>
    </row>
    <row r="165" spans="3:16" x14ac:dyDescent="0.25">
      <c r="P165" s="923"/>
    </row>
    <row r="166" spans="3:16" x14ac:dyDescent="0.25">
      <c r="P166" s="923"/>
    </row>
    <row r="167" spans="3:16" x14ac:dyDescent="0.25">
      <c r="P167" s="923"/>
    </row>
    <row r="168" spans="3:16" x14ac:dyDescent="0.25">
      <c r="P168" s="923"/>
    </row>
    <row r="169" spans="3:16" x14ac:dyDescent="0.25">
      <c r="P169" s="923"/>
    </row>
    <row r="170" spans="3:16" x14ac:dyDescent="0.25">
      <c r="P170" s="923"/>
    </row>
    <row r="171" spans="3:16" x14ac:dyDescent="0.25">
      <c r="P171" s="923"/>
    </row>
    <row r="172" spans="3:16" x14ac:dyDescent="0.25">
      <c r="P172" s="923"/>
    </row>
    <row r="173" spans="3:16" x14ac:dyDescent="0.25">
      <c r="P173" s="923"/>
    </row>
    <row r="174" spans="3:16" x14ac:dyDescent="0.25">
      <c r="P174" s="923"/>
    </row>
    <row r="175" spans="3:16" x14ac:dyDescent="0.25">
      <c r="P175" s="923"/>
    </row>
    <row r="176" spans="3:16" x14ac:dyDescent="0.25">
      <c r="P176" s="923"/>
    </row>
    <row r="177" spans="16:16" x14ac:dyDescent="0.25">
      <c r="P177" s="923"/>
    </row>
    <row r="178" spans="16:16" x14ac:dyDescent="0.25">
      <c r="P178" s="923"/>
    </row>
    <row r="179" spans="16:16" x14ac:dyDescent="0.25">
      <c r="P179" s="923"/>
    </row>
    <row r="180" spans="16:16" x14ac:dyDescent="0.25">
      <c r="P180" s="923"/>
    </row>
    <row r="181" spans="16:16" x14ac:dyDescent="0.25">
      <c r="P181" s="923"/>
    </row>
    <row r="182" spans="16:16" x14ac:dyDescent="0.25">
      <c r="P182" s="923"/>
    </row>
    <row r="183" spans="16:16" x14ac:dyDescent="0.25">
      <c r="P183" s="923"/>
    </row>
    <row r="184" spans="16:16" x14ac:dyDescent="0.25">
      <c r="P184" s="923"/>
    </row>
    <row r="185" spans="16:16" x14ac:dyDescent="0.25">
      <c r="P185" s="923"/>
    </row>
    <row r="186" spans="16:16" x14ac:dyDescent="0.25">
      <c r="P186" s="923"/>
    </row>
    <row r="187" spans="16:16" x14ac:dyDescent="0.25">
      <c r="P187" s="923"/>
    </row>
    <row r="188" spans="16:16" x14ac:dyDescent="0.25">
      <c r="P188" s="923"/>
    </row>
    <row r="189" spans="16:16" x14ac:dyDescent="0.25">
      <c r="P189" s="923"/>
    </row>
    <row r="190" spans="16:16" x14ac:dyDescent="0.25">
      <c r="P190" s="923"/>
    </row>
    <row r="191" spans="16:16" x14ac:dyDescent="0.25">
      <c r="P191" s="923"/>
    </row>
    <row r="192" spans="16:16" x14ac:dyDescent="0.25">
      <c r="P192" s="923"/>
    </row>
    <row r="193" spans="16:16" x14ac:dyDescent="0.25">
      <c r="P193" s="923"/>
    </row>
    <row r="194" spans="16:16" x14ac:dyDescent="0.25">
      <c r="P194" s="923"/>
    </row>
    <row r="195" spans="16:16" x14ac:dyDescent="0.25">
      <c r="P195" s="923"/>
    </row>
    <row r="196" spans="16:16" x14ac:dyDescent="0.25">
      <c r="P196" s="923"/>
    </row>
    <row r="197" spans="16:16" x14ac:dyDescent="0.25">
      <c r="P197" s="923"/>
    </row>
    <row r="198" spans="16:16" x14ac:dyDescent="0.25">
      <c r="P198" s="923"/>
    </row>
    <row r="199" spans="16:16" x14ac:dyDescent="0.25">
      <c r="P199" s="923"/>
    </row>
    <row r="200" spans="16:16" x14ac:dyDescent="0.25">
      <c r="P200" s="923"/>
    </row>
    <row r="201" spans="16:16" x14ac:dyDescent="0.25">
      <c r="P201" s="923"/>
    </row>
    <row r="202" spans="16:16" x14ac:dyDescent="0.25">
      <c r="P202" s="923"/>
    </row>
    <row r="203" spans="16:16" x14ac:dyDescent="0.25">
      <c r="P203" s="923"/>
    </row>
    <row r="204" spans="16:16" x14ac:dyDescent="0.25">
      <c r="P204" s="923"/>
    </row>
    <row r="205" spans="16:16" x14ac:dyDescent="0.25">
      <c r="P205" s="923"/>
    </row>
    <row r="206" spans="16:16" x14ac:dyDescent="0.25">
      <c r="P206" s="923"/>
    </row>
    <row r="207" spans="16:16" x14ac:dyDescent="0.25">
      <c r="P207" s="923"/>
    </row>
    <row r="208" spans="16:16" x14ac:dyDescent="0.25">
      <c r="P208" s="923"/>
    </row>
    <row r="209" spans="16:16" x14ac:dyDescent="0.25">
      <c r="P209" s="923"/>
    </row>
    <row r="210" spans="16:16" x14ac:dyDescent="0.25">
      <c r="P210" s="923"/>
    </row>
    <row r="211" spans="16:16" x14ac:dyDescent="0.25">
      <c r="P211" s="923"/>
    </row>
    <row r="212" spans="16:16" x14ac:dyDescent="0.25">
      <c r="P212" s="923"/>
    </row>
    <row r="213" spans="16:16" x14ac:dyDescent="0.25">
      <c r="P213" s="923"/>
    </row>
    <row r="214" spans="16:16" x14ac:dyDescent="0.25">
      <c r="P214" s="923"/>
    </row>
    <row r="215" spans="16:16" x14ac:dyDescent="0.25">
      <c r="P215" s="923"/>
    </row>
    <row r="216" spans="16:16" x14ac:dyDescent="0.25">
      <c r="P216" s="923"/>
    </row>
    <row r="217" spans="16:16" x14ac:dyDescent="0.25">
      <c r="P217" s="923"/>
    </row>
    <row r="218" spans="16:16" x14ac:dyDescent="0.25">
      <c r="P218" s="923"/>
    </row>
    <row r="219" spans="16:16" x14ac:dyDescent="0.25">
      <c r="P219" s="923"/>
    </row>
    <row r="220" spans="16:16" x14ac:dyDescent="0.25">
      <c r="P220" s="923"/>
    </row>
    <row r="221" spans="16:16" x14ac:dyDescent="0.25">
      <c r="P221" s="923"/>
    </row>
    <row r="222" spans="16:16" x14ac:dyDescent="0.25">
      <c r="P222" s="923"/>
    </row>
    <row r="223" spans="16:16" x14ac:dyDescent="0.25">
      <c r="P223" s="923"/>
    </row>
    <row r="224" spans="16:16" x14ac:dyDescent="0.25">
      <c r="P224" s="923"/>
    </row>
    <row r="225" spans="16:16" x14ac:dyDescent="0.25">
      <c r="P225" s="923"/>
    </row>
    <row r="226" spans="16:16" x14ac:dyDescent="0.25">
      <c r="P226" s="923"/>
    </row>
    <row r="227" spans="16:16" x14ac:dyDescent="0.25">
      <c r="P227" s="923"/>
    </row>
    <row r="228" spans="16:16" x14ac:dyDescent="0.25">
      <c r="P228" s="923"/>
    </row>
    <row r="229" spans="16:16" x14ac:dyDescent="0.25">
      <c r="P229" s="923"/>
    </row>
    <row r="230" spans="16:16" x14ac:dyDescent="0.25">
      <c r="P230" s="923"/>
    </row>
    <row r="231" spans="16:16" x14ac:dyDescent="0.25">
      <c r="P231" s="923"/>
    </row>
    <row r="232" spans="16:16" x14ac:dyDescent="0.25">
      <c r="P232" s="923"/>
    </row>
    <row r="233" spans="16:16" x14ac:dyDescent="0.25">
      <c r="P233" s="923"/>
    </row>
    <row r="234" spans="16:16" x14ac:dyDescent="0.25">
      <c r="P234" s="923"/>
    </row>
    <row r="235" spans="16:16" x14ac:dyDescent="0.25">
      <c r="P235" s="923"/>
    </row>
    <row r="236" spans="16:16" x14ac:dyDescent="0.25">
      <c r="P236" s="923"/>
    </row>
    <row r="237" spans="16:16" x14ac:dyDescent="0.25">
      <c r="P237" s="923"/>
    </row>
    <row r="238" spans="16:16" x14ac:dyDescent="0.25">
      <c r="P238" s="923"/>
    </row>
    <row r="239" spans="16:16" x14ac:dyDescent="0.25">
      <c r="P239" s="923"/>
    </row>
    <row r="240" spans="16:16" x14ac:dyDescent="0.25">
      <c r="P240" s="923"/>
    </row>
    <row r="241" spans="16:16" x14ac:dyDescent="0.25">
      <c r="P241" s="923"/>
    </row>
    <row r="242" spans="16:16" x14ac:dyDescent="0.25">
      <c r="P242" s="923"/>
    </row>
    <row r="243" spans="16:16" x14ac:dyDescent="0.25">
      <c r="P243" s="923"/>
    </row>
    <row r="244" spans="16:16" x14ac:dyDescent="0.25">
      <c r="P244" s="923"/>
    </row>
    <row r="245" spans="16:16" x14ac:dyDescent="0.25">
      <c r="P245" s="923"/>
    </row>
    <row r="246" spans="16:16" x14ac:dyDescent="0.25">
      <c r="P246" s="923"/>
    </row>
    <row r="247" spans="16:16" x14ac:dyDescent="0.25">
      <c r="P247" s="923"/>
    </row>
    <row r="248" spans="16:16" x14ac:dyDescent="0.25">
      <c r="P248" s="923"/>
    </row>
    <row r="249" spans="16:16" x14ac:dyDescent="0.25">
      <c r="P249" s="923"/>
    </row>
    <row r="250" spans="16:16" x14ac:dyDescent="0.25">
      <c r="P250" s="923"/>
    </row>
    <row r="251" spans="16:16" x14ac:dyDescent="0.25">
      <c r="P251" s="923"/>
    </row>
    <row r="252" spans="16:16" x14ac:dyDescent="0.25">
      <c r="P252" s="923"/>
    </row>
    <row r="253" spans="16:16" x14ac:dyDescent="0.25">
      <c r="P253" s="923"/>
    </row>
    <row r="254" spans="16:16" x14ac:dyDescent="0.25">
      <c r="P254" s="923"/>
    </row>
    <row r="255" spans="16:16" x14ac:dyDescent="0.25">
      <c r="P255" s="923"/>
    </row>
    <row r="256" spans="16:16" x14ac:dyDescent="0.25">
      <c r="P256" s="923"/>
    </row>
    <row r="257" spans="16:16" x14ac:dyDescent="0.25">
      <c r="P257" s="923"/>
    </row>
    <row r="258" spans="16:16" x14ac:dyDescent="0.25">
      <c r="P258" s="923"/>
    </row>
    <row r="259" spans="16:16" x14ac:dyDescent="0.25">
      <c r="P259" s="923"/>
    </row>
    <row r="260" spans="16:16" x14ac:dyDescent="0.25">
      <c r="P260" s="923"/>
    </row>
    <row r="261" spans="16:16" x14ac:dyDescent="0.25">
      <c r="P261" s="923"/>
    </row>
    <row r="262" spans="16:16" x14ac:dyDescent="0.25">
      <c r="P262" s="923"/>
    </row>
    <row r="263" spans="16:16" x14ac:dyDescent="0.25">
      <c r="P263" s="923"/>
    </row>
    <row r="264" spans="16:16" x14ac:dyDescent="0.25">
      <c r="P264" s="923"/>
    </row>
    <row r="265" spans="16:16" x14ac:dyDescent="0.25">
      <c r="P265" s="923"/>
    </row>
    <row r="266" spans="16:16" x14ac:dyDescent="0.25">
      <c r="P266" s="923"/>
    </row>
    <row r="267" spans="16:16" x14ac:dyDescent="0.25">
      <c r="P267" s="923"/>
    </row>
    <row r="268" spans="16:16" x14ac:dyDescent="0.25">
      <c r="P268" s="923"/>
    </row>
    <row r="269" spans="16:16" x14ac:dyDescent="0.25">
      <c r="P269" s="923"/>
    </row>
    <row r="270" spans="16:16" x14ac:dyDescent="0.25">
      <c r="P270" s="923"/>
    </row>
    <row r="271" spans="16:16" x14ac:dyDescent="0.25">
      <c r="P271" s="923"/>
    </row>
    <row r="272" spans="16:16" x14ac:dyDescent="0.25">
      <c r="P272" s="923"/>
    </row>
    <row r="273" spans="16:16" x14ac:dyDescent="0.25">
      <c r="P273" s="923"/>
    </row>
    <row r="274" spans="16:16" x14ac:dyDescent="0.25">
      <c r="P274" s="923"/>
    </row>
    <row r="275" spans="16:16" x14ac:dyDescent="0.25">
      <c r="P275" s="923"/>
    </row>
    <row r="276" spans="16:16" x14ac:dyDescent="0.25">
      <c r="P276" s="923"/>
    </row>
    <row r="277" spans="16:16" x14ac:dyDescent="0.25">
      <c r="P277" s="923"/>
    </row>
    <row r="278" spans="16:16" x14ac:dyDescent="0.25">
      <c r="P278" s="923"/>
    </row>
    <row r="279" spans="16:16" x14ac:dyDescent="0.25">
      <c r="P279" s="923"/>
    </row>
    <row r="280" spans="16:16" x14ac:dyDescent="0.25">
      <c r="P280" s="923"/>
    </row>
    <row r="281" spans="16:16" x14ac:dyDescent="0.25">
      <c r="P281" s="923"/>
    </row>
    <row r="282" spans="16:16" x14ac:dyDescent="0.25">
      <c r="P282" s="923"/>
    </row>
    <row r="283" spans="16:16" x14ac:dyDescent="0.25">
      <c r="P283" s="923"/>
    </row>
    <row r="284" spans="16:16" x14ac:dyDescent="0.25">
      <c r="P284" s="923"/>
    </row>
    <row r="285" spans="16:16" x14ac:dyDescent="0.25">
      <c r="P285" s="923"/>
    </row>
    <row r="286" spans="16:16" x14ac:dyDescent="0.25">
      <c r="P286" s="923"/>
    </row>
    <row r="287" spans="16:16" x14ac:dyDescent="0.25">
      <c r="P287" s="923"/>
    </row>
    <row r="288" spans="16:16" x14ac:dyDescent="0.25">
      <c r="P288" s="923"/>
    </row>
    <row r="289" spans="16:16" x14ac:dyDescent="0.25">
      <c r="P289" s="923"/>
    </row>
    <row r="290" spans="16:16" x14ac:dyDescent="0.25">
      <c r="P290" s="923"/>
    </row>
    <row r="291" spans="16:16" x14ac:dyDescent="0.25">
      <c r="P291" s="923"/>
    </row>
    <row r="292" spans="16:16" x14ac:dyDescent="0.25">
      <c r="P292" s="923"/>
    </row>
    <row r="293" spans="16:16" x14ac:dyDescent="0.25">
      <c r="P293" s="923"/>
    </row>
    <row r="294" spans="16:16" x14ac:dyDescent="0.25">
      <c r="P294" s="923"/>
    </row>
    <row r="295" spans="16:16" x14ac:dyDescent="0.25">
      <c r="P295" s="923"/>
    </row>
    <row r="296" spans="16:16" x14ac:dyDescent="0.25">
      <c r="P296" s="923"/>
    </row>
    <row r="297" spans="16:16" x14ac:dyDescent="0.25">
      <c r="P297" s="923"/>
    </row>
    <row r="298" spans="16:16" x14ac:dyDescent="0.25">
      <c r="P298" s="923"/>
    </row>
    <row r="299" spans="16:16" x14ac:dyDescent="0.25">
      <c r="P299" s="923"/>
    </row>
    <row r="300" spans="16:16" x14ac:dyDescent="0.25">
      <c r="P300" s="923"/>
    </row>
    <row r="301" spans="16:16" x14ac:dyDescent="0.25">
      <c r="P301" s="923"/>
    </row>
    <row r="302" spans="16:16" x14ac:dyDescent="0.25">
      <c r="P302" s="923"/>
    </row>
    <row r="303" spans="16:16" x14ac:dyDescent="0.25">
      <c r="P303" s="923"/>
    </row>
  </sheetData>
  <autoFilter ref="A5:P158" xr:uid="{688E8F53-8882-4C5B-AF38-493BC27DF79C}"/>
  <mergeCells count="24">
    <mergeCell ref="C134:P134"/>
    <mergeCell ref="C147:P147"/>
    <mergeCell ref="C33:P33"/>
    <mergeCell ref="C39:P39"/>
    <mergeCell ref="C45:P45"/>
    <mergeCell ref="C54:P54"/>
    <mergeCell ref="C88:P88"/>
    <mergeCell ref="C131:P131"/>
    <mergeCell ref="C30:P30"/>
    <mergeCell ref="C2:O2"/>
    <mergeCell ref="A4:A5"/>
    <mergeCell ref="C4:C5"/>
    <mergeCell ref="D4:D5"/>
    <mergeCell ref="E4:F4"/>
    <mergeCell ref="G4:G5"/>
    <mergeCell ref="H4:H5"/>
    <mergeCell ref="I4:I5"/>
    <mergeCell ref="J4:J5"/>
    <mergeCell ref="K4:N4"/>
    <mergeCell ref="O4:O5"/>
    <mergeCell ref="P4:P5"/>
    <mergeCell ref="C6:P6"/>
    <mergeCell ref="C11:P11"/>
    <mergeCell ref="C26:P26"/>
  </mergeCells>
  <pageMargins left="0.43307086614173229" right="0.23622047244094491" top="0.35433070866141736" bottom="0.39370078740157483" header="0.31496062992125984" footer="0.19685039370078741"/>
  <pageSetup paperSize="9" scale="56" fitToHeight="0" orientation="landscape" r:id="rId1"/>
  <headerFooter>
    <oddFooter>&amp;L&amp;1#&amp;"Calibri,Obyčejné"&amp;9&amp;K000000Klasifikace informací: Neveřejné&amp;C&amp;P z 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195E-B624-4A98-8DC9-1D3F1E5CDFFD}">
  <sheetPr>
    <tabColor rgb="FF92D050"/>
    <pageSetUpPr fitToPage="1"/>
  </sheetPr>
  <dimension ref="A1:Z302"/>
  <sheetViews>
    <sheetView zoomScale="80" zoomScaleNormal="80" workbookViewId="0">
      <pane xSplit="3" ySplit="5" topLeftCell="D147" activePane="bottomRight" state="frozen"/>
      <selection activeCell="P159" sqref="P159"/>
      <selection pane="topRight" activeCell="P159" sqref="P159"/>
      <selection pane="bottomLeft" activeCell="P159" sqref="P159"/>
      <selection pane="bottomRight" activeCell="P159" sqref="P159"/>
    </sheetView>
    <sheetView zoomScale="80" zoomScaleNormal="80" workbookViewId="1"/>
  </sheetViews>
  <sheetFormatPr defaultRowHeight="15" x14ac:dyDescent="0.25"/>
  <cols>
    <col min="1" max="1" width="5.85546875" style="107" customWidth="1"/>
    <col min="2" max="2" width="7.85546875" style="3" customWidth="1"/>
    <col min="3" max="3" width="39" style="2" customWidth="1"/>
    <col min="4" max="6" width="17" style="5" customWidth="1"/>
    <col min="7" max="7" width="19.140625" style="5" customWidth="1"/>
    <col min="8" max="8" width="19" style="4" customWidth="1"/>
    <col min="9" max="9" width="16.7109375" style="4" customWidth="1"/>
    <col min="10" max="10" width="16.140625" style="4" customWidth="1"/>
    <col min="11" max="11" width="12" style="4" customWidth="1"/>
    <col min="12" max="12" width="13.5703125" style="7" customWidth="1"/>
    <col min="13" max="13" width="18.28515625" style="4" customWidth="1"/>
    <col min="14" max="14" width="18.140625" style="4" customWidth="1"/>
    <col min="15" max="15" width="19.140625" style="4" customWidth="1"/>
    <col min="16" max="16" width="16.5703125" style="4" customWidth="1"/>
    <col min="17" max="17" width="13" style="4" customWidth="1"/>
    <col min="18" max="18" width="18.42578125" style="289" customWidth="1"/>
    <col min="19" max="20" width="12.7109375" style="4" customWidth="1"/>
    <col min="21" max="21" width="18.5703125" style="6" customWidth="1"/>
    <col min="22" max="22" width="20.140625" style="4" customWidth="1"/>
    <col min="23" max="23" width="22" style="4" customWidth="1"/>
    <col min="24" max="25" width="9.140625" style="4"/>
    <col min="26" max="26" width="10.5703125" style="4" bestFit="1" customWidth="1"/>
    <col min="27" max="16384" width="9.140625" style="4"/>
  </cols>
  <sheetData>
    <row r="1" spans="1:26" ht="30" customHeight="1" x14ac:dyDescent="0.25">
      <c r="A1" s="32"/>
      <c r="B1" s="32"/>
      <c r="C1" s="999" t="s">
        <v>102</v>
      </c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999"/>
      <c r="R1" s="290"/>
    </row>
    <row r="2" spans="1:26" ht="15.75" thickBot="1" x14ac:dyDescent="0.3">
      <c r="A2" s="32"/>
      <c r="B2" s="32"/>
      <c r="C2" s="19"/>
      <c r="D2" s="19"/>
      <c r="E2" s="19"/>
      <c r="F2" s="19"/>
      <c r="G2" s="60"/>
      <c r="H2" s="62"/>
      <c r="I2" s="62"/>
      <c r="J2" s="62"/>
      <c r="K2" s="61"/>
      <c r="L2" s="62"/>
      <c r="M2" s="61"/>
      <c r="N2" s="61"/>
      <c r="O2" s="61"/>
      <c r="P2" s="61"/>
      <c r="Q2" s="63"/>
      <c r="R2" s="63" t="s">
        <v>103</v>
      </c>
    </row>
    <row r="3" spans="1:26" ht="26.25" customHeight="1" x14ac:dyDescent="0.25">
      <c r="A3" s="1000" t="s">
        <v>100</v>
      </c>
      <c r="B3" s="527"/>
      <c r="C3" s="1002" t="s">
        <v>95</v>
      </c>
      <c r="D3" s="1004" t="s">
        <v>98</v>
      </c>
      <c r="E3" s="536"/>
      <c r="F3" s="542"/>
      <c r="G3" s="1006" t="s">
        <v>96</v>
      </c>
      <c r="H3" s="1007"/>
      <c r="I3" s="1008" t="s">
        <v>3740</v>
      </c>
      <c r="J3" s="1008" t="s">
        <v>3741</v>
      </c>
      <c r="K3" s="1008" t="s">
        <v>104</v>
      </c>
      <c r="L3" s="1010" t="s">
        <v>3743</v>
      </c>
      <c r="M3" s="1008" t="s">
        <v>97</v>
      </c>
      <c r="N3" s="1008"/>
      <c r="O3" s="1008"/>
      <c r="P3" s="1008"/>
      <c r="Q3" s="1012" t="s">
        <v>2</v>
      </c>
      <c r="R3" s="1014" t="s">
        <v>1</v>
      </c>
      <c r="S3" s="346" t="s">
        <v>3016</v>
      </c>
      <c r="T3" s="346" t="s">
        <v>3581</v>
      </c>
      <c r="U3" s="347" t="s">
        <v>3553</v>
      </c>
      <c r="V3" s="347" t="s">
        <v>3825</v>
      </c>
      <c r="X3" s="347" t="s">
        <v>252</v>
      </c>
      <c r="Y3" s="895" t="s">
        <v>4317</v>
      </c>
    </row>
    <row r="4" spans="1:26" ht="28.5" customHeight="1" thickBot="1" x14ac:dyDescent="0.3">
      <c r="A4" s="1001"/>
      <c r="B4" s="528" t="s">
        <v>0</v>
      </c>
      <c r="C4" s="1003"/>
      <c r="D4" s="1005"/>
      <c r="E4" s="537" t="s">
        <v>3579</v>
      </c>
      <c r="F4" s="541" t="s">
        <v>3580</v>
      </c>
      <c r="G4" s="574" t="s">
        <v>3739</v>
      </c>
      <c r="H4" s="529">
        <v>2021</v>
      </c>
      <c r="I4" s="1009"/>
      <c r="J4" s="1009"/>
      <c r="K4" s="1009"/>
      <c r="L4" s="1011"/>
      <c r="M4" s="529">
        <v>2023</v>
      </c>
      <c r="N4" s="529">
        <v>2024</v>
      </c>
      <c r="O4" s="529">
        <v>2025</v>
      </c>
      <c r="P4" s="529" t="s">
        <v>3742</v>
      </c>
      <c r="Q4" s="1013"/>
      <c r="R4" s="1015"/>
    </row>
    <row r="5" spans="1:26" x14ac:dyDescent="0.25">
      <c r="A5" s="9"/>
      <c r="B5" s="10"/>
      <c r="C5" s="996" t="s">
        <v>3551</v>
      </c>
      <c r="D5" s="1016"/>
      <c r="E5" s="1016"/>
      <c r="F5" s="1016"/>
      <c r="G5" s="1016"/>
      <c r="H5" s="1016"/>
      <c r="I5" s="1016"/>
      <c r="J5" s="1016"/>
      <c r="K5" s="1016"/>
      <c r="L5" s="1016"/>
      <c r="M5" s="1016"/>
      <c r="N5" s="1016"/>
      <c r="O5" s="1016"/>
      <c r="P5" s="1016"/>
      <c r="Q5" s="1016"/>
      <c r="R5" s="1017"/>
    </row>
    <row r="6" spans="1:26" ht="42.75" customHeight="1" x14ac:dyDescent="0.25">
      <c r="A6" s="13">
        <v>3262</v>
      </c>
      <c r="B6" s="286">
        <f>IF(COUNTBLANK(A6)=1,"",VLOOKUP(A6,'ORG-akce'!$A$1112:$L$3577,4,0))</f>
        <v>14</v>
      </c>
      <c r="C6" s="594" t="str">
        <f>IF(COUNTBLANK(A6)=1,"",VLOOKUP(A6,'ORG-akce'!$A$1112:$L$3577,2,0))</f>
        <v>RESOLVE – Sustainable mobility and the transition to a low-carbon retailing economy – RESOLVE - Udržitelná mobilita a přechod k nízkouhlíkové ekonomice služeb (obchodu)</v>
      </c>
      <c r="D6" s="900">
        <f>G6+H6+L6+M6+N6+O6+P6</f>
        <v>4048.8346499999998</v>
      </c>
      <c r="E6" s="560">
        <v>4048.8397099999997</v>
      </c>
      <c r="F6" s="900">
        <f>IF(COUNTBLANK(A6)=1,"",VLOOKUP(A6,'Výdaje podle odvětví_hodnoty'!$D$2:$AH$254,4,0))</f>
        <v>4048.8499999999995</v>
      </c>
      <c r="G6" s="64">
        <v>2406.7297099999996</v>
      </c>
      <c r="H6" s="11">
        <f>IF(COUNTBLANK(A6)=1,"",VLOOKUP(A6,EU_12_2021!$B$8:$E$162,4,0))</f>
        <v>52.38494</v>
      </c>
      <c r="I6" s="12">
        <f>IF(COUNTBLANK(A6)=1,"",VLOOKUP(A6,EU_04_2022!$B$9:$E$136,3,0))</f>
        <v>1514.72</v>
      </c>
      <c r="J6" s="12">
        <f>IF(COUNTBLANK(A6)=1,"",VLOOKUP(A6,EU_04_2022!$B$9:$E$136,4,0))</f>
        <v>38.662239999999997</v>
      </c>
      <c r="K6" s="12">
        <f t="shared" ref="K6:K9" si="0">J6/I6*100</f>
        <v>2.5524347734234709</v>
      </c>
      <c r="L6" s="11">
        <f>I6</f>
        <v>1514.72</v>
      </c>
      <c r="M6" s="11">
        <f>IF(COUNTBLANK(A6)=1,"",VLOOKUP(A6,'Výdaje podle odvětví_hodnoty'!$D$2:$AH$254,12,0))</f>
        <v>75</v>
      </c>
      <c r="N6" s="11">
        <f>IF(COUNTBLANK(A6)=1,"",VLOOKUP(A6,'Výdaje podle odvětví_hodnoty'!$D$2:$AH$254,13,0))</f>
        <v>0</v>
      </c>
      <c r="O6" s="11">
        <f>IF(COUNTBLANK(A6)=1,"",VLOOKUP(A6,'Výdaje podle odvětví_hodnoty'!$D$2:$AH$254,14,0))</f>
        <v>0</v>
      </c>
      <c r="P6" s="11">
        <f>IF(COUNTBLANK(A6)=1,"",VLOOKUP(A6,'Výdaje podle odvětví_hodnoty'!$D$2:$AH$254,17,0))</f>
        <v>0</v>
      </c>
      <c r="Q6" s="898">
        <v>0.85</v>
      </c>
      <c r="R6" s="595" t="s">
        <v>3</v>
      </c>
      <c r="S6" s="4" t="str">
        <f>IF(COUNTBLANK(A6)=1,"",VLOOKUP(A6,'ORG-akce'!$A$1112:$L$3577,11,0))</f>
        <v>ne</v>
      </c>
      <c r="T6" s="538">
        <f>D6-F6</f>
        <v>-1.5349999999671127E-2</v>
      </c>
      <c r="U6" s="6">
        <f>IF(COUNTBLANK(A6)=1,"",VLOOKUP(A6,EU_04_2022!$B$9:$E$136,2,0))</f>
        <v>1000</v>
      </c>
      <c r="V6" s="4" t="str">
        <f>IF(COUNTBLANK(A6)=1,"",VLOOKUP(A6,'ORG-akce'!$A$1112:$L$3577,6,0))</f>
        <v>nadnárodní program INTERREG EUROPE</v>
      </c>
      <c r="X6" s="4" t="str">
        <f>IF(COUNTBLANK(A6)=1,"",VLOOKUP(A6,'ORG-akce'!$A$1112:$L$3577,3,0))</f>
        <v>Chytrý region</v>
      </c>
      <c r="Y6" s="4">
        <f>IF(COUNTBLANK(A6)=1,"",VLOOKUP(A6,'Výdaje podle odvětví_hodnoty'!$D$2:$AH$254,3,0))*100</f>
        <v>85</v>
      </c>
      <c r="Z6" s="896"/>
    </row>
    <row r="7" spans="1:26" ht="42.75" customHeight="1" x14ac:dyDescent="0.25">
      <c r="A7" s="13">
        <v>3411</v>
      </c>
      <c r="B7" s="286">
        <f>IF(COUNTBLANK(A7)=1,"",VLOOKUP(A7,'ORG-akce'!$A$1112:$L$3577,4,0))</f>
        <v>14</v>
      </c>
      <c r="C7" s="594" t="str">
        <f>IF(COUNTBLANK(A7)=1,"",VLOOKUP(A7,'ORG-akce'!$A$1112:$L$3577,2,0))</f>
        <v>Dynamický dopravní dispečink Moravskoslezského kraje</v>
      </c>
      <c r="D7" s="900">
        <f t="shared" ref="D7:D8" si="1">G7+H7+L7+M7+N7+O7+P7</f>
        <v>269000</v>
      </c>
      <c r="E7" s="560">
        <v>269000</v>
      </c>
      <c r="F7" s="900">
        <f>IF(COUNTBLANK(A7)=1,"",VLOOKUP(A7,'Výdaje podle odvětví_hodnoty'!$D$2:$AH$254,4,0))</f>
        <v>269000</v>
      </c>
      <c r="G7" s="64">
        <v>0</v>
      </c>
      <c r="H7" s="11">
        <f>IF(COUNTBLANK(A7)=1,"",VLOOKUP(A7,EU_12_2021!$B$8:$E$162,4,0))</f>
        <v>0</v>
      </c>
      <c r="I7" s="12">
        <f>IF(COUNTBLANK(A7)=1,"",VLOOKUP(A7,EU_04_2022!$B$9:$E$136,3,0))</f>
        <v>1100</v>
      </c>
      <c r="J7" s="12">
        <f>IF(COUNTBLANK(A7)=1,"",VLOOKUP(A7,EU_04_2022!$B$9:$E$136,4,0))</f>
        <v>0</v>
      </c>
      <c r="K7" s="12">
        <f t="shared" si="0"/>
        <v>0</v>
      </c>
      <c r="L7" s="11">
        <f t="shared" ref="L7:L8" si="2">I7</f>
        <v>1100</v>
      </c>
      <c r="M7" s="11">
        <f>IF(COUNTBLANK(A7)=1,"",VLOOKUP(A7,'Výdaje podle odvětví_hodnoty'!$D$2:$AH$254,12,0))</f>
        <v>44200</v>
      </c>
      <c r="N7" s="11">
        <f>IF(COUNTBLANK(A7)=1,"",VLOOKUP(A7,'Výdaje podle odvětví_hodnoty'!$D$2:$AH$254,13,0))</f>
        <v>151200</v>
      </c>
      <c r="O7" s="11">
        <f>IF(COUNTBLANK(A7)=1,"",VLOOKUP(A7,'Výdaje podle odvětví_hodnoty'!$D$2:$AH$254,14,0))</f>
        <v>72500</v>
      </c>
      <c r="P7" s="11">
        <f>IF(COUNTBLANK(A7)=1,"",VLOOKUP(A7,'Výdaje podle odvětví_hodnoty'!$D$2:$AH$254,17,0))</f>
        <v>0</v>
      </c>
      <c r="Q7" s="898">
        <v>0.85</v>
      </c>
      <c r="R7" s="595" t="s">
        <v>3776</v>
      </c>
      <c r="S7" s="4" t="str">
        <f>IF(COUNTBLANK(A7)=1,"",VLOOKUP(A7,'ORG-akce'!$A$1112:$L$3577,11,0))</f>
        <v>ano</v>
      </c>
      <c r="T7" s="538">
        <f t="shared" ref="T7:T22" si="3">D7-F7</f>
        <v>0</v>
      </c>
      <c r="U7" s="6">
        <f>IF(COUNTBLANK(A7)=1,"",VLOOKUP(A7,EU_04_2022!$B$9:$E$136,2,0))</f>
        <v>0</v>
      </c>
      <c r="V7" s="604" t="s">
        <v>3829</v>
      </c>
      <c r="X7" s="4" t="str">
        <f>IF(COUNTBLANK(A7)=1,"",VLOOKUP(A7,'ORG-akce'!$A$1112:$L$3577,3,0))</f>
        <v>Chytrý region</v>
      </c>
      <c r="Y7" s="4">
        <f>IF(COUNTBLANK(A7)=1,"",VLOOKUP(A7,'Výdaje podle odvětví_hodnoty'!$D$2:$AH$254,3,0))*100</f>
        <v>85</v>
      </c>
    </row>
    <row r="8" spans="1:26" ht="60" customHeight="1" thickBot="1" x14ac:dyDescent="0.3">
      <c r="A8" s="533">
        <v>7043</v>
      </c>
      <c r="B8" s="286">
        <f>IF(COUNTBLANK(A8)=1,"",VLOOKUP(A8,'ORG-akce'!$A$1112:$L$3577,4,0))</f>
        <v>19</v>
      </c>
      <c r="C8" s="594" t="str">
        <f>IF(COUNTBLANK(A8)=1,"",VLOOKUP(A8,'ORG-akce'!$A$1112:$L$3577,2,0))</f>
        <v>Centrum veřejných energetiků (Moravskoslezské energetické centrum, příspěvková organizace, Ostrava)</v>
      </c>
      <c r="D8" s="900">
        <f t="shared" si="1"/>
        <v>30000</v>
      </c>
      <c r="E8" s="560">
        <v>0</v>
      </c>
      <c r="F8" s="900">
        <v>30000</v>
      </c>
      <c r="G8" s="64">
        <v>0</v>
      </c>
      <c r="H8" s="11">
        <v>0</v>
      </c>
      <c r="I8" s="12">
        <f>IF(COUNTBLANK(A8)=1,"",VLOOKUP(A8,EU_04_2022!$B$9:$E$136,3,0))</f>
        <v>3407</v>
      </c>
      <c r="J8" s="12">
        <f>IF(COUNTBLANK(A8)=1,"",VLOOKUP(A8,EU_04_2022!$B$9:$E$136,4,0))</f>
        <v>0</v>
      </c>
      <c r="K8" s="12">
        <f t="shared" ref="K8" si="4">J8/I8*100</f>
        <v>0</v>
      </c>
      <c r="L8" s="11">
        <f t="shared" si="2"/>
        <v>3407</v>
      </c>
      <c r="M8" s="11">
        <v>3859</v>
      </c>
      <c r="N8" s="11">
        <v>3807</v>
      </c>
      <c r="O8" s="11">
        <v>3162</v>
      </c>
      <c r="P8" s="11">
        <f>5255*3</f>
        <v>15765</v>
      </c>
      <c r="Q8" s="603" t="s">
        <v>3827</v>
      </c>
      <c r="R8" s="595" t="s">
        <v>3725</v>
      </c>
      <c r="S8" s="4" t="str">
        <f>IF(COUNTBLANK(A8)=1,"",VLOOKUP(A8,'ORG-akce'!$A$1112:$L$3577,11,0))</f>
        <v>ne</v>
      </c>
      <c r="T8" s="538">
        <f t="shared" si="3"/>
        <v>0</v>
      </c>
      <c r="U8" s="6">
        <f>IF(COUNTBLANK(A8)=1,"",VLOOKUP(A8,EU_04_2022!$B$9:$E$136,2,0))</f>
        <v>3407</v>
      </c>
      <c r="V8" s="604" t="str">
        <f>IF(COUNTBLANK(A8)=1,"",VLOOKUP(A8,'ORG-akce'!$A$1112:$L$3577,6,0))</f>
        <v>OP Spravedlivá transformace</v>
      </c>
      <c r="X8" s="4" t="str">
        <f>IF(COUNTBLANK(A8)=1,"",VLOOKUP(A8,'ORG-akce'!$A$1112:$L$3577,3,0))</f>
        <v>Chytrý region</v>
      </c>
      <c r="Y8" s="6"/>
    </row>
    <row r="9" spans="1:26" ht="15.75" thickBot="1" x14ac:dyDescent="0.3">
      <c r="A9" s="344"/>
      <c r="B9" s="559"/>
      <c r="C9" s="16" t="s">
        <v>3552</v>
      </c>
      <c r="D9" s="288">
        <f>SUM(D6:D8)</f>
        <v>303048.83464999998</v>
      </c>
      <c r="E9" s="288">
        <f t="shared" ref="E9:J9" si="5">SUM(E6:E8)</f>
        <v>273048.83970999997</v>
      </c>
      <c r="F9" s="288">
        <f t="shared" si="5"/>
        <v>303048.84999999998</v>
      </c>
      <c r="G9" s="288">
        <f t="shared" si="5"/>
        <v>2406.7297099999996</v>
      </c>
      <c r="H9" s="288">
        <f t="shared" si="5"/>
        <v>52.38494</v>
      </c>
      <c r="I9" s="288">
        <f t="shared" si="5"/>
        <v>6021.72</v>
      </c>
      <c r="J9" s="288">
        <f t="shared" si="5"/>
        <v>38.662239999999997</v>
      </c>
      <c r="K9" s="288">
        <f t="shared" si="0"/>
        <v>0.64204645848694386</v>
      </c>
      <c r="L9" s="288">
        <f>SUM(L6:L8)</f>
        <v>6021.72</v>
      </c>
      <c r="M9" s="288">
        <f>SUM(M6:M8)</f>
        <v>48134</v>
      </c>
      <c r="N9" s="288">
        <f>SUM(N6:N8)</f>
        <v>155007</v>
      </c>
      <c r="O9" s="288">
        <f>SUM(O6:O8)</f>
        <v>75662</v>
      </c>
      <c r="P9" s="288">
        <f>SUM(P6:P8)</f>
        <v>15765</v>
      </c>
      <c r="Q9" s="562" t="s">
        <v>3392</v>
      </c>
      <c r="R9" s="563"/>
      <c r="S9" s="4" t="str">
        <f>IF(COUNTBLANK(A9)=1,"",VLOOKUP(A9,'ORG-akce'!$A$1112:$L$3577,11,0))</f>
        <v/>
      </c>
      <c r="T9" s="538"/>
      <c r="U9" s="288">
        <f t="shared" ref="U9" si="6">SUM(U6:U8)</f>
        <v>4407</v>
      </c>
      <c r="V9" s="4" t="str">
        <f>IF(COUNTBLANK(A9)=1,"",VLOOKUP(A9,'ORG-akce'!$A$1112:$L$3577,6,0))</f>
        <v/>
      </c>
      <c r="X9" s="4" t="str">
        <f>IF(COUNTBLANK(A9)=1,"",VLOOKUP(A9,'ORG-akce'!$A$1112:$L$3577,3,0))</f>
        <v/>
      </c>
      <c r="Y9" s="4" t="e">
        <f>IF(COUNTBLANK(A9)=1,"",VLOOKUP(A9,'Výdaje podle odvětví_hodnoty'!$D$2:$AH$254,3,0))*100</f>
        <v>#VALUE!</v>
      </c>
    </row>
    <row r="10" spans="1:26" x14ac:dyDescent="0.25">
      <c r="A10" s="564"/>
      <c r="B10" s="565"/>
      <c r="C10" s="996" t="s">
        <v>3395</v>
      </c>
      <c r="D10" s="997"/>
      <c r="E10" s="997"/>
      <c r="F10" s="997"/>
      <c r="G10" s="997"/>
      <c r="H10" s="997"/>
      <c r="I10" s="997"/>
      <c r="J10" s="997"/>
      <c r="K10" s="997"/>
      <c r="L10" s="997"/>
      <c r="M10" s="997"/>
      <c r="N10" s="997"/>
      <c r="O10" s="997"/>
      <c r="P10" s="997"/>
      <c r="Q10" s="997"/>
      <c r="R10" s="998"/>
      <c r="S10" s="4" t="str">
        <f>IF(COUNTBLANK(A10)=1,"",VLOOKUP(A10,'ORG-akce'!$A$1112:$L$3577,11,0))</f>
        <v/>
      </c>
      <c r="T10" s="538"/>
      <c r="U10" s="6" t="str">
        <f>IF(COUNTBLANK(A10)=1,"",VLOOKUP(A10,EU_04_2022!$B$9:$E$136,2,0))</f>
        <v/>
      </c>
      <c r="V10" s="4" t="str">
        <f>IF(COUNTBLANK(A10)=1,"",VLOOKUP(A10,'ORG-akce'!$A$1112:$L$3577,6,0))</f>
        <v/>
      </c>
      <c r="X10" s="4" t="str">
        <f>IF(COUNTBLANK(A10)=1,"",VLOOKUP(A10,'ORG-akce'!$A$1112:$L$3577,3,0))</f>
        <v/>
      </c>
      <c r="Y10" s="4" t="e">
        <f>IF(COUNTBLANK(A10)=1,"",VLOOKUP(A10,'Výdaje podle odvětví_hodnoty'!$D$2:$AH$254,3,0))*100</f>
        <v>#VALUE!</v>
      </c>
    </row>
    <row r="11" spans="1:26" ht="30" x14ac:dyDescent="0.25">
      <c r="A11" s="13">
        <v>3392</v>
      </c>
      <c r="B11" s="286">
        <f>IF(COUNTBLANK(A11)=1,"",VLOOKUP(A11,'ORG-akce'!$A$1112:$L$3577,4,0))</f>
        <v>14</v>
      </c>
      <c r="C11" s="594" t="str">
        <f>IF(COUNTBLANK(A11)=1,"",VLOOKUP(A11,'ORG-akce'!$A$1112:$L$3577,2,0))</f>
        <v>Geoportál MSK - část dopravní infrastruktura</v>
      </c>
      <c r="D11" s="900">
        <f t="shared" ref="D11:D23" si="7">G11+H11+L11+M11+N11+O11+P11</f>
        <v>87135.419339999993</v>
      </c>
      <c r="E11" s="560">
        <v>87135.424999999988</v>
      </c>
      <c r="F11" s="900">
        <f>IF(COUNTBLANK(A11)=1,"",VLOOKUP(A11,'Výdaje podle odvětví_hodnoty'!$D$2:$AH$254,4,0))</f>
        <v>87135.44</v>
      </c>
      <c r="G11" s="64">
        <v>151.80499999999998</v>
      </c>
      <c r="H11" s="11">
        <f>IF(COUNTBLANK(A11)=1,"",VLOOKUP(A11,EU_12_2021!$B$8:$E$162,4,0))</f>
        <v>61791.374339999995</v>
      </c>
      <c r="I11" s="12">
        <f>IF(COUNTBLANK(A11)=1,"",VLOOKUP(A11,EU_04_2022!$B$9:$E$136,3,0))</f>
        <v>25192.239999999998</v>
      </c>
      <c r="J11" s="12">
        <f>IF(COUNTBLANK(A11)=1,"",VLOOKUP(A11,EU_04_2022!$B$9:$E$136,4,0))</f>
        <v>5483.9716800000006</v>
      </c>
      <c r="K11" s="12">
        <f t="shared" ref="K11:K23" si="8">J11/I11*100</f>
        <v>21.768495695499887</v>
      </c>
      <c r="L11" s="11">
        <f>I11</f>
        <v>25192.239999999998</v>
      </c>
      <c r="M11" s="11">
        <f>IF(COUNTBLANK(A11)=1,"",VLOOKUP(A11,'Výdaje podle odvětví_hodnoty'!$D$2:$AH$254,12,0))</f>
        <v>0</v>
      </c>
      <c r="N11" s="11">
        <f>IF(COUNTBLANK(A11)=1,"",VLOOKUP(A11,'Výdaje podle odvětví_hodnoty'!$D$2:$AH$254,13,0))</f>
        <v>0</v>
      </c>
      <c r="O11" s="11">
        <f>IF(COUNTBLANK(A11)=1,"",VLOOKUP(A11,'Výdaje podle odvětví_hodnoty'!$D$2:$AH$254,14,0))</f>
        <v>0</v>
      </c>
      <c r="P11" s="11">
        <f>IF(COUNTBLANK(A11)=1,"",VLOOKUP(A11,'Výdaje podle odvětví_hodnoty'!$D$2:$AH$254,17,0))</f>
        <v>0</v>
      </c>
      <c r="Q11" s="898">
        <v>0.9</v>
      </c>
      <c r="R11" s="595" t="s">
        <v>5</v>
      </c>
      <c r="S11" s="4" t="str">
        <f>IF(COUNTBLANK(A11)=1,"",VLOOKUP(A11,'ORG-akce'!$A$1112:$L$3577,11,0))</f>
        <v>ano</v>
      </c>
      <c r="T11" s="538">
        <f t="shared" si="3"/>
        <v>-2.0660000009229407E-2</v>
      </c>
      <c r="U11" s="6">
        <f>IF(COUNTBLANK(A11)=1,"",VLOOKUP(A11,EU_04_2022!$B$9:$E$136,2,0))</f>
        <v>11039</v>
      </c>
      <c r="V11" s="4" t="str">
        <f>IF(COUNTBLANK(A11)=1,"",VLOOKUP(A11,'ORG-akce'!$A$1112:$L$3577,6,0))</f>
        <v>IROP 2014+</v>
      </c>
      <c r="X11" s="4" t="str">
        <f>IF(COUNTBLANK(A11)=1,"",VLOOKUP(A11,'ORG-akce'!$A$1112:$L$3577,3,0))</f>
        <v>Doprava</v>
      </c>
      <c r="Y11" s="4">
        <f>IF(COUNTBLANK(A11)=1,"",VLOOKUP(A11,'Výdaje podle odvětví_hodnoty'!$D$2:$AH$254,3,0))*100</f>
        <v>90</v>
      </c>
    </row>
    <row r="12" spans="1:26" ht="30" x14ac:dyDescent="0.25">
      <c r="A12" s="13">
        <v>3405</v>
      </c>
      <c r="B12" s="286">
        <v>14</v>
      </c>
      <c r="C12" s="594" t="str">
        <f>IF(COUNTBLANK(A12)=1,"",VLOOKUP(A12,'ORG-akce'!$A$1112:$L$3577,2,0))</f>
        <v>Nové vedení trasy silnice III/4848, ul. Palkovická, Frýdek - Místek</v>
      </c>
      <c r="D12" s="900">
        <f t="shared" si="7"/>
        <v>71677.074710000001</v>
      </c>
      <c r="E12" s="560">
        <v>71601.08</v>
      </c>
      <c r="F12" s="900">
        <f>IF(COUNTBLANK(A12)=1,"",VLOOKUP(A12,'Výdaje podle odvětví_hodnoty'!$D$2:$AH$254,4,0))</f>
        <v>71677.069999999992</v>
      </c>
      <c r="G12" s="64">
        <v>465.72</v>
      </c>
      <c r="H12" s="11">
        <f>IF(COUNTBLANK(A12)=1,"",VLOOKUP(A12,EU_12_2021!$B$8:$E$162,4,0))</f>
        <v>50615.904710000003</v>
      </c>
      <c r="I12" s="12">
        <f>IF(COUNTBLANK(A12)=1,"",VLOOKUP(A12,EU_04_2022!$B$9:$E$136,3,0))</f>
        <v>20595.449999999997</v>
      </c>
      <c r="J12" s="12">
        <f>IF(COUNTBLANK(A12)=1,"",VLOOKUP(A12,EU_04_2022!$B$9:$E$136,4,0))</f>
        <v>18476.283329999998</v>
      </c>
      <c r="K12" s="12">
        <f t="shared" si="8"/>
        <v>89.710510476828617</v>
      </c>
      <c r="L12" s="11">
        <f t="shared" ref="L12:L23" si="9">I12</f>
        <v>20595.449999999997</v>
      </c>
      <c r="M12" s="11">
        <f>IF(COUNTBLANK(A12)=1,"",VLOOKUP(A12,'Výdaje podle odvětví_hodnoty'!$D$2:$AH$254,12,0))</f>
        <v>0</v>
      </c>
      <c r="N12" s="11">
        <f>IF(COUNTBLANK(A12)=1,"",VLOOKUP(A12,'Výdaje podle odvětví_hodnoty'!$D$2:$AH$254,13,0))</f>
        <v>0</v>
      </c>
      <c r="O12" s="11">
        <f>IF(COUNTBLANK(A12)=1,"",VLOOKUP(A12,'Výdaje podle odvětví_hodnoty'!$D$2:$AH$254,14,0))</f>
        <v>0</v>
      </c>
      <c r="P12" s="11">
        <f>IF(COUNTBLANK(A12)=1,"",VLOOKUP(A12,'Výdaje podle odvětví_hodnoty'!$D$2:$AH$254,17,0))</f>
        <v>0</v>
      </c>
      <c r="Q12" s="898">
        <v>0.9</v>
      </c>
      <c r="R12" s="595" t="s">
        <v>5</v>
      </c>
      <c r="S12" s="4" t="str">
        <f>IF(COUNTBLANK(A12)=1,"",VLOOKUP(A12,'ORG-akce'!$A$1112:$L$3577,11,0))</f>
        <v>ano</v>
      </c>
      <c r="T12" s="538">
        <f t="shared" si="3"/>
        <v>4.7100000083446503E-3</v>
      </c>
      <c r="U12" s="6">
        <f>IF(COUNTBLANK(A12)=1,"",VLOOKUP(A12,EU_04_2022!$B$9:$E$136,2,0))</f>
        <v>8935</v>
      </c>
      <c r="V12" s="4" t="str">
        <f>IF(COUNTBLANK(A12)=1,"",VLOOKUP(A12,'ORG-akce'!$A$1112:$L$3577,6,0))</f>
        <v>IROP 2014+</v>
      </c>
      <c r="X12" s="4" t="str">
        <f>IF(COUNTBLANK(A12)=1,"",VLOOKUP(A12,'ORG-akce'!$A$1112:$L$3577,3,0))</f>
        <v>Doprava</v>
      </c>
      <c r="Y12" s="4">
        <f>IF(COUNTBLANK(A12)=1,"",VLOOKUP(A12,'Výdaje podle odvětví_hodnoty'!$D$2:$AH$254,3,0))*100</f>
        <v>90</v>
      </c>
    </row>
    <row r="13" spans="1:26" ht="45" x14ac:dyDescent="0.25">
      <c r="A13" s="13">
        <v>3409</v>
      </c>
      <c r="B13" s="286">
        <v>14</v>
      </c>
      <c r="C13" s="594" t="str">
        <f>IF(COUNTBLANK(A13)=1,"",VLOOKUP(A13,'ORG-akce'!$A$1112:$L$3577,2,0))</f>
        <v>Rekonstrukce a modernizace silnice II/478 Klimkovice – Polanka nad Odrou – Stará Bělá</v>
      </c>
      <c r="D13" s="900">
        <f t="shared" si="7"/>
        <v>87667.421999999991</v>
      </c>
      <c r="E13" s="560">
        <v>82000.429999999993</v>
      </c>
      <c r="F13" s="900">
        <f>IF(COUNTBLANK(A13)=1,"",VLOOKUP(A13,'Výdaje podle odvětví_hodnoty'!$D$2:$AH$254,4,0))</f>
        <v>87667.42</v>
      </c>
      <c r="G13" s="64">
        <v>123.43</v>
      </c>
      <c r="H13" s="11">
        <f>IF(COUNTBLANK(A13)=1,"",VLOOKUP(A13,EU_12_2021!$B$8:$E$162,4,0))</f>
        <v>40158.932000000008</v>
      </c>
      <c r="I13" s="12">
        <f>IF(COUNTBLANK(A13)=1,"",VLOOKUP(A13,EU_04_2022!$B$9:$E$136,3,0))</f>
        <v>47385.05999999999</v>
      </c>
      <c r="J13" s="12">
        <f>IF(COUNTBLANK(A13)=1,"",VLOOKUP(A13,EU_04_2022!$B$9:$E$136,4,0))</f>
        <v>8258.3747400000011</v>
      </c>
      <c r="K13" s="12">
        <f t="shared" si="8"/>
        <v>17.428224718930402</v>
      </c>
      <c r="L13" s="11">
        <f t="shared" si="9"/>
        <v>47385.05999999999</v>
      </c>
      <c r="M13" s="11">
        <f>IF(COUNTBLANK(A13)=1,"",VLOOKUP(A13,'Výdaje podle odvětví_hodnoty'!$D$2:$AH$254,12,0))</f>
        <v>0</v>
      </c>
      <c r="N13" s="11">
        <f>IF(COUNTBLANK(A13)=1,"",VLOOKUP(A13,'Výdaje podle odvětví_hodnoty'!$D$2:$AH$254,13,0))</f>
        <v>0</v>
      </c>
      <c r="O13" s="11">
        <f>IF(COUNTBLANK(A13)=1,"",VLOOKUP(A13,'Výdaje podle odvětví_hodnoty'!$D$2:$AH$254,14,0))</f>
        <v>0</v>
      </c>
      <c r="P13" s="11">
        <f>IF(COUNTBLANK(A13)=1,"",VLOOKUP(A13,'Výdaje podle odvětví_hodnoty'!$D$2:$AH$254,17,0))</f>
        <v>0</v>
      </c>
      <c r="Q13" s="898">
        <v>0.9</v>
      </c>
      <c r="R13" s="595" t="s">
        <v>5</v>
      </c>
      <c r="S13" s="4" t="str">
        <f>IF(COUNTBLANK(A13)=1,"",VLOOKUP(A13,'ORG-akce'!$A$1112:$L$3577,11,0))</f>
        <v>ano</v>
      </c>
      <c r="T13" s="538">
        <f t="shared" si="3"/>
        <v>1.999999993131496E-3</v>
      </c>
      <c r="U13" s="6">
        <f>IF(COUNTBLANK(A13)=1,"",VLOOKUP(A13,EU_04_2022!$B$9:$E$136,2,0))</f>
        <v>31800</v>
      </c>
      <c r="V13" s="4" t="str">
        <f>IF(COUNTBLANK(A13)=1,"",VLOOKUP(A13,'ORG-akce'!$A$1112:$L$3577,6,0))</f>
        <v>IROP 2014+</v>
      </c>
      <c r="X13" s="4" t="str">
        <f>IF(COUNTBLANK(A13)=1,"",VLOOKUP(A13,'ORG-akce'!$A$1112:$L$3577,3,0))</f>
        <v>Doprava</v>
      </c>
      <c r="Y13" s="4">
        <f>IF(COUNTBLANK(A13)=1,"",VLOOKUP(A13,'Výdaje podle odvětví_hodnoty'!$D$2:$AH$254,3,0))*100</f>
        <v>90</v>
      </c>
    </row>
    <row r="14" spans="1:26" ht="45" x14ac:dyDescent="0.25">
      <c r="A14" s="13">
        <v>3424</v>
      </c>
      <c r="B14" s="286">
        <f>IF(COUNTBLANK(A14)=1,"",VLOOKUP(A14,'ORG-akce'!$A$1112:$L$3577,4,0))</f>
        <v>14</v>
      </c>
      <c r="C14" s="594" t="str">
        <f>IF(COUNTBLANK(A14)=1,"",VLOOKUP(A14,'ORG-akce'!$A$1112:$L$3577,2,0))</f>
        <v>Zvýšení přístupnosti a bezpečnosti ke kulturním památkám v česko-slovenském pohraničí</v>
      </c>
      <c r="D14" s="900">
        <f t="shared" si="7"/>
        <v>69000</v>
      </c>
      <c r="E14" s="560">
        <v>69000</v>
      </c>
      <c r="F14" s="900">
        <f>IF(COUNTBLANK(A14)=1,"",VLOOKUP(A14,'Výdaje podle odvětví_hodnoty'!$D$2:$AH$254,4,0))</f>
        <v>69000</v>
      </c>
      <c r="G14" s="64">
        <v>0</v>
      </c>
      <c r="H14" s="11">
        <f>IF(COUNTBLANK(A14)=1,"",VLOOKUP(A14,EU_12_2021!$B$8:$E$162,4,0))</f>
        <v>0</v>
      </c>
      <c r="I14" s="12">
        <f>IF(COUNTBLANK(A14)=1,"",VLOOKUP(A14,EU_04_2022!$B$9:$E$136,3,0))</f>
        <v>69000</v>
      </c>
      <c r="J14" s="12">
        <f>IF(COUNTBLANK(A14)=1,"",VLOOKUP(A14,EU_04_2022!$B$9:$E$136,4,0))</f>
        <v>0</v>
      </c>
      <c r="K14" s="12">
        <f t="shared" si="8"/>
        <v>0</v>
      </c>
      <c r="L14" s="11">
        <f t="shared" si="9"/>
        <v>69000</v>
      </c>
      <c r="M14" s="11">
        <f>IF(COUNTBLANK(A14)=1,"",VLOOKUP(A14,'Výdaje podle odvětví_hodnoty'!$D$2:$AH$254,12,0))</f>
        <v>0</v>
      </c>
      <c r="N14" s="11">
        <f>IF(COUNTBLANK(A14)=1,"",VLOOKUP(A14,'Výdaje podle odvětví_hodnoty'!$D$2:$AH$254,13,0))</f>
        <v>0</v>
      </c>
      <c r="O14" s="11">
        <f>IF(COUNTBLANK(A14)=1,"",VLOOKUP(A14,'Výdaje podle odvětví_hodnoty'!$D$2:$AH$254,14,0))</f>
        <v>0</v>
      </c>
      <c r="P14" s="11">
        <f>IF(COUNTBLANK(A14)=1,"",VLOOKUP(A14,'Výdaje podle odvětví_hodnoty'!$D$2:$AH$254,17,0))</f>
        <v>0</v>
      </c>
      <c r="Q14" s="898">
        <v>0.9</v>
      </c>
      <c r="R14" s="595" t="s">
        <v>17</v>
      </c>
      <c r="S14" s="4" t="str">
        <f>IF(COUNTBLANK(A14)=1,"",VLOOKUP(A14,'ORG-akce'!$A$1112:$L$3577,11,0))</f>
        <v>ano</v>
      </c>
      <c r="T14" s="538">
        <f t="shared" si="3"/>
        <v>0</v>
      </c>
      <c r="U14" s="6">
        <f>IF(COUNTBLANK(A14)=1,"",VLOOKUP(A14,EU_04_2022!$B$9:$E$136,2,0))</f>
        <v>68800</v>
      </c>
      <c r="V14" s="4" t="str">
        <f>IF(COUNTBLANK(A14)=1,"",VLOOKUP(A14,'ORG-akce'!$A$1112:$L$3577,6,0))</f>
        <v>OP PS 2014+</v>
      </c>
      <c r="X14" s="4" t="str">
        <f>IF(COUNTBLANK(A14)=1,"",VLOOKUP(A14,'ORG-akce'!$A$1112:$L$3577,3,0))</f>
        <v>Doprava</v>
      </c>
      <c r="Y14" s="4">
        <f>IF(COUNTBLANK(A14)=1,"",VLOOKUP(A14,'Výdaje podle odvětví_hodnoty'!$D$2:$AH$254,3,0))*100</f>
        <v>90</v>
      </c>
    </row>
    <row r="15" spans="1:26" ht="30" x14ac:dyDescent="0.25">
      <c r="A15" s="13">
        <v>3429</v>
      </c>
      <c r="B15" s="286">
        <v>14</v>
      </c>
      <c r="C15" s="594" t="str">
        <f>IF(COUNTBLANK(A15)=1,"",VLOOKUP(A15,'ORG-akce'!$A$1112:$L$3577,2,0))</f>
        <v>Rekonstrukce silnice II/462 Jelenice – Lesní Albrechtice</v>
      </c>
      <c r="D15" s="900">
        <f t="shared" si="7"/>
        <v>71566.547589999987</v>
      </c>
      <c r="E15" s="560">
        <v>71566.554999999993</v>
      </c>
      <c r="F15" s="900">
        <f>IF(COUNTBLANK(A15)=1,"",VLOOKUP(A15,'Výdaje podle odvětví_hodnoty'!$D$2:$AH$254,4,0))</f>
        <v>71566.55</v>
      </c>
      <c r="G15" s="64">
        <v>66.555000000000007</v>
      </c>
      <c r="H15" s="11">
        <f>IF(COUNTBLANK(A15)=1,"",VLOOKUP(A15,EU_12_2021!$B$8:$E$162,4,0))</f>
        <v>19724.982589999996</v>
      </c>
      <c r="I15" s="12">
        <f>IF(COUNTBLANK(A15)=1,"",VLOOKUP(A15,EU_04_2022!$B$9:$E$136,3,0))</f>
        <v>51775.009999999995</v>
      </c>
      <c r="J15" s="12">
        <f>IF(COUNTBLANK(A15)=1,"",VLOOKUP(A15,EU_04_2022!$B$9:$E$136,4,0))</f>
        <v>1840.3808099999999</v>
      </c>
      <c r="K15" s="12">
        <f t="shared" si="8"/>
        <v>3.5545735481267897</v>
      </c>
      <c r="L15" s="11">
        <f t="shared" si="9"/>
        <v>51775.009999999995</v>
      </c>
      <c r="M15" s="11">
        <f>IF(COUNTBLANK(A15)=1,"",VLOOKUP(A15,'Výdaje podle odvětví_hodnoty'!$D$2:$AH$254,12,0))</f>
        <v>0</v>
      </c>
      <c r="N15" s="11">
        <f>IF(COUNTBLANK(A15)=1,"",VLOOKUP(A15,'Výdaje podle odvětví_hodnoty'!$D$2:$AH$254,13,0))</f>
        <v>0</v>
      </c>
      <c r="O15" s="11">
        <f>IF(COUNTBLANK(A15)=1,"",VLOOKUP(A15,'Výdaje podle odvětví_hodnoty'!$D$2:$AH$254,14,0))</f>
        <v>0</v>
      </c>
      <c r="P15" s="11">
        <f>IF(COUNTBLANK(A15)=1,"",VLOOKUP(A15,'Výdaje podle odvětví_hodnoty'!$D$2:$AH$254,17,0))</f>
        <v>0</v>
      </c>
      <c r="Q15" s="898">
        <v>0.9</v>
      </c>
      <c r="R15" s="595" t="s">
        <v>5</v>
      </c>
      <c r="S15" s="4" t="str">
        <f>IF(COUNTBLANK(A15)=1,"",VLOOKUP(A15,'ORG-akce'!$A$1112:$L$3577,11,0))</f>
        <v>ano</v>
      </c>
      <c r="T15" s="538">
        <f t="shared" si="3"/>
        <v>-2.4100000155158341E-3</v>
      </c>
      <c r="U15" s="6">
        <f>IF(COUNTBLANK(A15)=1,"",VLOOKUP(A15,EU_04_2022!$B$9:$E$136,2,0))</f>
        <v>40500</v>
      </c>
      <c r="V15" s="4" t="str">
        <f>IF(COUNTBLANK(A15)=1,"",VLOOKUP(A15,'ORG-akce'!$A$1112:$L$3577,6,0))</f>
        <v>IROP 2014+</v>
      </c>
      <c r="X15" s="4" t="str">
        <f>IF(COUNTBLANK(A15)=1,"",VLOOKUP(A15,'ORG-akce'!$A$1112:$L$3577,3,0))</f>
        <v>Doprava</v>
      </c>
      <c r="Y15" s="4">
        <f>IF(COUNTBLANK(A15)=1,"",VLOOKUP(A15,'Výdaje podle odvětví_hodnoty'!$D$2:$AH$254,3,0))*100</f>
        <v>90</v>
      </c>
    </row>
    <row r="16" spans="1:26" x14ac:dyDescent="0.25">
      <c r="A16" s="13">
        <v>3453</v>
      </c>
      <c r="B16" s="286">
        <v>14</v>
      </c>
      <c r="C16" s="594" t="str">
        <f>IF(COUNTBLANK(A16)=1,"",VLOOKUP(A16,'ORG-akce'!$A$1112:$L$3577,2,0))</f>
        <v>Energetické úspory SSMSK - CM Rýmařov</v>
      </c>
      <c r="D16" s="900">
        <f t="shared" si="7"/>
        <v>15797.831920000002</v>
      </c>
      <c r="E16" s="560">
        <v>15701</v>
      </c>
      <c r="F16" s="900">
        <f>IF(COUNTBLANK(A16)=1,"",VLOOKUP(A16,'Výdaje podle odvětví_hodnoty'!$D$2:$AH$254,4,0))</f>
        <v>15797.83</v>
      </c>
      <c r="G16" s="64">
        <v>0</v>
      </c>
      <c r="H16" s="11">
        <f>IF(COUNTBLANK(A16)=1,"",VLOOKUP(A16,EU_12_2021!$B$8:$E$162,4,0))</f>
        <v>54.321919999999999</v>
      </c>
      <c r="I16" s="12">
        <f>IF(COUNTBLANK(A16)=1,"",VLOOKUP(A16,EU_04_2022!$B$9:$E$136,3,0))</f>
        <v>15743.510000000002</v>
      </c>
      <c r="J16" s="12">
        <f>IF(COUNTBLANK(A16)=1,"",VLOOKUP(A16,EU_04_2022!$B$9:$E$136,4,0))</f>
        <v>0</v>
      </c>
      <c r="K16" s="12">
        <f t="shared" si="8"/>
        <v>0</v>
      </c>
      <c r="L16" s="11">
        <f t="shared" si="9"/>
        <v>15743.510000000002</v>
      </c>
      <c r="M16" s="11">
        <f>IF(COUNTBLANK(A16)=1,"",VLOOKUP(A16,'Výdaje podle odvětví_hodnoty'!$D$2:$AH$254,12,0))</f>
        <v>0</v>
      </c>
      <c r="N16" s="11">
        <f>IF(COUNTBLANK(A16)=1,"",VLOOKUP(A16,'Výdaje podle odvětví_hodnoty'!$D$2:$AH$254,13,0))</f>
        <v>0</v>
      </c>
      <c r="O16" s="11">
        <f>IF(COUNTBLANK(A16)=1,"",VLOOKUP(A16,'Výdaje podle odvětví_hodnoty'!$D$2:$AH$254,14,0))</f>
        <v>0</v>
      </c>
      <c r="P16" s="11">
        <f>IF(COUNTBLANK(A16)=1,"",VLOOKUP(A16,'Výdaje podle odvětví_hodnoty'!$D$2:$AH$254,17,0))</f>
        <v>0</v>
      </c>
      <c r="Q16" s="598">
        <v>0.4</v>
      </c>
      <c r="R16" s="595" t="s">
        <v>49</v>
      </c>
      <c r="S16" s="4" t="str">
        <f>IF(COUNTBLANK(A16)=1,"",VLOOKUP(A16,'ORG-akce'!$A$1112:$L$3577,11,0))</f>
        <v>ano</v>
      </c>
      <c r="T16" s="538">
        <f t="shared" si="3"/>
        <v>1.9200000024284236E-3</v>
      </c>
      <c r="U16" s="6">
        <f>IF(COUNTBLANK(A16)=1,"",VLOOKUP(A16,EU_04_2022!$B$9:$E$136,2,0))</f>
        <v>15643</v>
      </c>
      <c r="V16" s="4" t="str">
        <f>IF(COUNTBLANK(A16)=1,"",VLOOKUP(A16,'ORG-akce'!$A$1112:$L$3577,6,0))</f>
        <v>OPŽP 2014+</v>
      </c>
      <c r="X16" s="4" t="str">
        <f>IF(COUNTBLANK(A16)=1,"",VLOOKUP(A16,'ORG-akce'!$A$1112:$L$3577,3,0))</f>
        <v>Doprava</v>
      </c>
      <c r="Y16" s="4">
        <f>IF(COUNTBLANK(A16)=1,"",VLOOKUP(A16,'Výdaje podle odvětví_hodnoty'!$D$2:$AH$254,3,0))*100</f>
        <v>40</v>
      </c>
    </row>
    <row r="17" spans="1:25" x14ac:dyDescent="0.25">
      <c r="A17" s="13">
        <v>3454</v>
      </c>
      <c r="B17" s="286">
        <v>14</v>
      </c>
      <c r="C17" s="594" t="str">
        <f>IF(COUNTBLANK(A17)=1,"",VLOOKUP(A17,'ORG-akce'!$A$1112:$L$3577,2,0))</f>
        <v>Energetické úspory SSMSK - CM Odry</v>
      </c>
      <c r="D17" s="900">
        <f t="shared" si="7"/>
        <v>12346.991150000002</v>
      </c>
      <c r="E17" s="560">
        <v>12347</v>
      </c>
      <c r="F17" s="900">
        <f>IF(COUNTBLANK(A17)=1,"",VLOOKUP(A17,'Výdaje podle odvětví_hodnoty'!$D$2:$AH$254,4,0))</f>
        <v>12346.989999999998</v>
      </c>
      <c r="G17" s="64">
        <v>0</v>
      </c>
      <c r="H17" s="11">
        <f>IF(COUNTBLANK(A17)=1,"",VLOOKUP(A17,EU_12_2021!$B$8:$E$162,4,0))</f>
        <v>6379.7311500000005</v>
      </c>
      <c r="I17" s="12">
        <f>IF(COUNTBLANK(A17)=1,"",VLOOKUP(A17,EU_04_2022!$B$9:$E$136,3,0))</f>
        <v>5967.26</v>
      </c>
      <c r="J17" s="12">
        <f>IF(COUNTBLANK(A17)=1,"",VLOOKUP(A17,EU_04_2022!$B$9:$E$136,4,0))</f>
        <v>4908.8653799999993</v>
      </c>
      <c r="K17" s="12">
        <f t="shared" si="8"/>
        <v>82.263306442152668</v>
      </c>
      <c r="L17" s="11">
        <f t="shared" si="9"/>
        <v>5967.26</v>
      </c>
      <c r="M17" s="11">
        <f>IF(COUNTBLANK(A17)=1,"",VLOOKUP(A17,'Výdaje podle odvětví_hodnoty'!$D$2:$AH$254,12,0))</f>
        <v>0</v>
      </c>
      <c r="N17" s="11">
        <f>IF(COUNTBLANK(A17)=1,"",VLOOKUP(A17,'Výdaje podle odvětví_hodnoty'!$D$2:$AH$254,13,0))</f>
        <v>0</v>
      </c>
      <c r="O17" s="11">
        <f>IF(COUNTBLANK(A17)=1,"",VLOOKUP(A17,'Výdaje podle odvětví_hodnoty'!$D$2:$AH$254,14,0))</f>
        <v>0</v>
      </c>
      <c r="P17" s="11">
        <f>IF(COUNTBLANK(A17)=1,"",VLOOKUP(A17,'Výdaje podle odvětví_hodnoty'!$D$2:$AH$254,17,0))</f>
        <v>0</v>
      </c>
      <c r="Q17" s="598">
        <v>0.4</v>
      </c>
      <c r="R17" s="595" t="s">
        <v>49</v>
      </c>
      <c r="S17" s="4" t="str">
        <f>IF(COUNTBLANK(A17)=1,"",VLOOKUP(A17,'ORG-akce'!$A$1112:$L$3577,11,0))</f>
        <v>ano</v>
      </c>
      <c r="T17" s="538">
        <f t="shared" si="3"/>
        <v>1.1500000036903657E-3</v>
      </c>
      <c r="U17" s="6">
        <f>IF(COUNTBLANK(A17)=1,"",VLOOKUP(A17,EU_04_2022!$B$9:$E$136,2,0))</f>
        <v>0</v>
      </c>
      <c r="V17" s="4" t="str">
        <f>IF(COUNTBLANK(A17)=1,"",VLOOKUP(A17,'ORG-akce'!$A$1112:$L$3577,6,0))</f>
        <v>OPŽP 2014+</v>
      </c>
      <c r="X17" s="4" t="str">
        <f>IF(COUNTBLANK(A17)=1,"",VLOOKUP(A17,'ORG-akce'!$A$1112:$L$3577,3,0))</f>
        <v>Doprava</v>
      </c>
      <c r="Y17" s="4">
        <f>IF(COUNTBLANK(A17)=1,"",VLOOKUP(A17,'Výdaje podle odvětví_hodnoty'!$D$2:$AH$254,3,0))*100</f>
        <v>40</v>
      </c>
    </row>
    <row r="18" spans="1:25" ht="30" x14ac:dyDescent="0.25">
      <c r="A18" s="13">
        <v>3456</v>
      </c>
      <c r="B18" s="286">
        <v>14</v>
      </c>
      <c r="C18" s="594" t="str">
        <f>IF(COUNTBLANK(A18)=1,"",VLOOKUP(A18,'ORG-akce'!$A$1112:$L$3577,2,0))</f>
        <v>Silnice II/445 hranice Olomouckého kraje - Stránské</v>
      </c>
      <c r="D18" s="900">
        <f t="shared" si="7"/>
        <v>40000.100000000013</v>
      </c>
      <c r="E18" s="560">
        <v>40000.1</v>
      </c>
      <c r="F18" s="900">
        <f>IF(COUNTBLANK(A18)=1,"",VLOOKUP(A18,'Výdaje podle odvětví_hodnoty'!$D$2:$AH$254,4,0))</f>
        <v>40000.100000000006</v>
      </c>
      <c r="G18" s="64">
        <v>66.55</v>
      </c>
      <c r="H18" s="11">
        <f>IF(COUNTBLANK(A18)=1,"",VLOOKUP(A18,EU_12_2021!$B$8:$E$162,4,0))</f>
        <v>0</v>
      </c>
      <c r="I18" s="12">
        <f>IF(COUNTBLANK(A18)=1,"",VLOOKUP(A18,EU_04_2022!$B$9:$E$136,3,0))</f>
        <v>39933.55000000001</v>
      </c>
      <c r="J18" s="12">
        <f>IF(COUNTBLANK(A18)=1,"",VLOOKUP(A18,EU_04_2022!$B$9:$E$136,4,0))</f>
        <v>62.500130000000006</v>
      </c>
      <c r="K18" s="12">
        <f t="shared" si="8"/>
        <v>0.15651032778202786</v>
      </c>
      <c r="L18" s="11">
        <f t="shared" si="9"/>
        <v>39933.55000000001</v>
      </c>
      <c r="M18" s="11">
        <f>IF(COUNTBLANK(A18)=1,"",VLOOKUP(A18,'Výdaje podle odvětví_hodnoty'!$D$2:$AH$254,12,0))</f>
        <v>0</v>
      </c>
      <c r="N18" s="11">
        <f>IF(COUNTBLANK(A18)=1,"",VLOOKUP(A18,'Výdaje podle odvětví_hodnoty'!$D$2:$AH$254,13,0))</f>
        <v>0</v>
      </c>
      <c r="O18" s="11">
        <f>IF(COUNTBLANK(A18)=1,"",VLOOKUP(A18,'Výdaje podle odvětví_hodnoty'!$D$2:$AH$254,14,0))</f>
        <v>0</v>
      </c>
      <c r="P18" s="11">
        <f>IF(COUNTBLANK(A18)=1,"",VLOOKUP(A18,'Výdaje podle odvětví_hodnoty'!$D$2:$AH$254,17,0))</f>
        <v>0</v>
      </c>
      <c r="Q18" s="598">
        <v>0.9</v>
      </c>
      <c r="R18" s="595" t="s">
        <v>5</v>
      </c>
      <c r="S18" s="4" t="str">
        <f>IF(COUNTBLANK(A18)=1,"",VLOOKUP(A18,'ORG-akce'!$A$1112:$L$3577,11,0))</f>
        <v>ano</v>
      </c>
      <c r="T18" s="538">
        <f t="shared" si="3"/>
        <v>0</v>
      </c>
      <c r="U18" s="6">
        <f>IF(COUNTBLANK(A18)=1,"",VLOOKUP(A18,EU_04_2022!$B$9:$E$136,2,0))</f>
        <v>39871</v>
      </c>
      <c r="V18" s="4" t="str">
        <f>IF(COUNTBLANK(A18)=1,"",VLOOKUP(A18,'ORG-akce'!$A$1112:$L$3577,6,0))</f>
        <v>IROP 2014+</v>
      </c>
      <c r="X18" s="4" t="str">
        <f>IF(COUNTBLANK(A18)=1,"",VLOOKUP(A18,'ORG-akce'!$A$1112:$L$3577,3,0))</f>
        <v>Doprava</v>
      </c>
      <c r="Y18" s="4">
        <f>IF(COUNTBLANK(A18)=1,"",VLOOKUP(A18,'Výdaje podle odvětví_hodnoty'!$D$2:$AH$254,3,0))*100</f>
        <v>90</v>
      </c>
    </row>
    <row r="19" spans="1:25" ht="30" x14ac:dyDescent="0.25">
      <c r="A19" s="13">
        <v>3481</v>
      </c>
      <c r="B19" s="286">
        <v>14</v>
      </c>
      <c r="C19" s="594" t="str">
        <f>IF(COUNTBLANK(A19)=1,"",VLOOKUP(A19,'ORG-akce'!$A$1112:$L$3577,2,0))</f>
        <v>Modernizace silnice II/477, II/647 Ostrava, ul. Bohumínská - III. etapa</v>
      </c>
      <c r="D19" s="900">
        <f t="shared" si="7"/>
        <v>130129.1</v>
      </c>
      <c r="E19" s="560">
        <v>130129.1</v>
      </c>
      <c r="F19" s="900">
        <f>IF(COUNTBLANK(A19)=1,"",VLOOKUP(A19,'Výdaje podle odvětví_hodnoty'!$D$2:$AH$254,4,0))</f>
        <v>130129.11</v>
      </c>
      <c r="G19" s="64">
        <v>0</v>
      </c>
      <c r="H19" s="11">
        <f>IF(COUNTBLANK(A19)=1,"",VLOOKUP(A19,EU_12_2021!$B$8:$E$162,4,0))</f>
        <v>66.55</v>
      </c>
      <c r="I19" s="12">
        <f>IF(COUNTBLANK(A19)=1,"",VLOOKUP(A19,EU_04_2022!$B$9:$E$136,3,0))</f>
        <v>130062.55</v>
      </c>
      <c r="J19" s="12">
        <f>IF(COUNTBLANK(A19)=1,"",VLOOKUP(A19,EU_04_2022!$B$9:$E$136,4,0))</f>
        <v>62.500130000000006</v>
      </c>
      <c r="K19" s="12">
        <f t="shared" si="8"/>
        <v>4.8053901757269868E-2</v>
      </c>
      <c r="L19" s="11">
        <f t="shared" si="9"/>
        <v>130062.55</v>
      </c>
      <c r="M19" s="11">
        <f>IF(COUNTBLANK(A19)=1,"",VLOOKUP(A19,'Výdaje podle odvětví_hodnoty'!$D$2:$AH$254,12,0))</f>
        <v>0</v>
      </c>
      <c r="N19" s="11">
        <f>IF(COUNTBLANK(A19)=1,"",VLOOKUP(A19,'Výdaje podle odvětví_hodnoty'!$D$2:$AH$254,13,0))</f>
        <v>0</v>
      </c>
      <c r="O19" s="11">
        <f>IF(COUNTBLANK(A19)=1,"",VLOOKUP(A19,'Výdaje podle odvětví_hodnoty'!$D$2:$AH$254,14,0))</f>
        <v>0</v>
      </c>
      <c r="P19" s="11">
        <f>IF(COUNTBLANK(A19)=1,"",VLOOKUP(A19,'Výdaje podle odvětví_hodnoty'!$D$2:$AH$254,17,0))</f>
        <v>0</v>
      </c>
      <c r="Q19" s="598">
        <v>0.9</v>
      </c>
      <c r="R19" s="595" t="s">
        <v>5</v>
      </c>
      <c r="S19" s="4" t="str">
        <f>IF(COUNTBLANK(A19)=1,"",VLOOKUP(A19,'ORG-akce'!$A$1112:$L$3577,11,0))</f>
        <v>ano</v>
      </c>
      <c r="T19" s="538">
        <f t="shared" si="3"/>
        <v>-9.9999999947613105E-3</v>
      </c>
      <c r="U19" s="6">
        <f>IF(COUNTBLANK(A19)=1,"",VLOOKUP(A19,EU_04_2022!$B$9:$E$136,2,0))</f>
        <v>130000</v>
      </c>
      <c r="V19" s="4" t="str">
        <f>IF(COUNTBLANK(A19)=1,"",VLOOKUP(A19,'ORG-akce'!$A$1112:$L$3577,6,0))</f>
        <v>IROP 2014+</v>
      </c>
      <c r="X19" s="4" t="str">
        <f>IF(COUNTBLANK(A19)=1,"",VLOOKUP(A19,'ORG-akce'!$A$1112:$L$3577,3,0))</f>
        <v>Doprava</v>
      </c>
      <c r="Y19" s="4">
        <f>IF(COUNTBLANK(A19)=1,"",VLOOKUP(A19,'Výdaje podle odvětví_hodnoty'!$D$2:$AH$254,3,0))*100</f>
        <v>90</v>
      </c>
    </row>
    <row r="20" spans="1:25" ht="30" x14ac:dyDescent="0.25">
      <c r="A20" s="13">
        <v>3482</v>
      </c>
      <c r="B20" s="286">
        <v>14</v>
      </c>
      <c r="C20" s="594" t="str">
        <f>IF(COUNTBLANK(A20)=1,"",VLOOKUP(A20,'ORG-akce'!$A$1112:$L$3577,2,0))</f>
        <v>Silnice II/479 Ostrava, ulice Opavská, mosty 479-004 přes vodní tok Odra</v>
      </c>
      <c r="D20" s="900">
        <f t="shared" si="7"/>
        <v>89066.545579999991</v>
      </c>
      <c r="E20" s="560">
        <v>89066.55</v>
      </c>
      <c r="F20" s="900">
        <f>IF(COUNTBLANK(A20)=1,"",VLOOKUP(A20,'Výdaje podle odvětví_hodnoty'!$D$2:$AH$254,4,0))</f>
        <v>89066.540000000008</v>
      </c>
      <c r="G20" s="64">
        <v>66.55</v>
      </c>
      <c r="H20" s="11">
        <f>IF(COUNTBLANK(A20)=1,"",VLOOKUP(A20,EU_12_2021!$B$8:$E$162,4,0))</f>
        <v>6295.8755799999999</v>
      </c>
      <c r="I20" s="12">
        <f>IF(COUNTBLANK(A20)=1,"",VLOOKUP(A20,EU_04_2022!$B$9:$E$136,3,0))</f>
        <v>82704.12</v>
      </c>
      <c r="J20" s="12">
        <f>IF(COUNTBLANK(A20)=1,"",VLOOKUP(A20,EU_04_2022!$B$9:$E$136,4,0))</f>
        <v>5532.6006299999999</v>
      </c>
      <c r="K20" s="12">
        <f t="shared" si="8"/>
        <v>6.6896312178885404</v>
      </c>
      <c r="L20" s="11">
        <f t="shared" si="9"/>
        <v>82704.12</v>
      </c>
      <c r="M20" s="11">
        <f>IF(COUNTBLANK(A20)=1,"",VLOOKUP(A20,'Výdaje podle odvětví_hodnoty'!$D$2:$AH$254,12,0))</f>
        <v>0</v>
      </c>
      <c r="N20" s="11">
        <f>IF(COUNTBLANK(A20)=1,"",VLOOKUP(A20,'Výdaje podle odvětví_hodnoty'!$D$2:$AH$254,13,0))</f>
        <v>0</v>
      </c>
      <c r="O20" s="11">
        <f>IF(COUNTBLANK(A20)=1,"",VLOOKUP(A20,'Výdaje podle odvětví_hodnoty'!$D$2:$AH$254,14,0))</f>
        <v>0</v>
      </c>
      <c r="P20" s="11">
        <f>IF(COUNTBLANK(A20)=1,"",VLOOKUP(A20,'Výdaje podle odvětví_hodnoty'!$D$2:$AH$254,17,0))</f>
        <v>0</v>
      </c>
      <c r="Q20" s="598">
        <v>0.9</v>
      </c>
      <c r="R20" s="595" t="s">
        <v>5</v>
      </c>
      <c r="S20" s="4" t="str">
        <f>IF(COUNTBLANK(A20)=1,"",VLOOKUP(A20,'ORG-akce'!$A$1112:$L$3577,11,0))</f>
        <v>ano</v>
      </c>
      <c r="T20" s="538">
        <f t="shared" si="3"/>
        <v>5.5799999827286229E-3</v>
      </c>
      <c r="U20" s="6">
        <f>IF(COUNTBLANK(A20)=1,"",VLOOKUP(A20,EU_04_2022!$B$9:$E$136,2,0))</f>
        <v>58000</v>
      </c>
      <c r="V20" s="4" t="str">
        <f>IF(COUNTBLANK(A20)=1,"",VLOOKUP(A20,'ORG-akce'!$A$1112:$L$3577,6,0))</f>
        <v>IROP 2014+</v>
      </c>
      <c r="X20" s="4" t="str">
        <f>IF(COUNTBLANK(A20)=1,"",VLOOKUP(A20,'ORG-akce'!$A$1112:$L$3577,3,0))</f>
        <v>Doprava</v>
      </c>
      <c r="Y20" s="4">
        <f>IF(COUNTBLANK(A20)=1,"",VLOOKUP(A20,'Výdaje podle odvětví_hodnoty'!$D$2:$AH$254,3,0))*100</f>
        <v>90</v>
      </c>
    </row>
    <row r="21" spans="1:25" ht="30" x14ac:dyDescent="0.25">
      <c r="A21" s="13">
        <v>3484</v>
      </c>
      <c r="B21" s="286">
        <v>14</v>
      </c>
      <c r="C21" s="594" t="str">
        <f>IF(COUNTBLANK(A21)=1,"",VLOOKUP(A21,'ORG-akce'!$A$1112:$L$3577,2,0))</f>
        <v>Modernizace silnice II/473 Šenov - Frýdek-Místek</v>
      </c>
      <c r="D21" s="900">
        <f t="shared" si="7"/>
        <v>166000.58499999999</v>
      </c>
      <c r="E21" s="560">
        <v>166000.59</v>
      </c>
      <c r="F21" s="900">
        <f>IF(COUNTBLANK(A21)=1,"",VLOOKUP(A21,'Výdaje podle odvětví_hodnoty'!$D$2:$AH$254,4,0))</f>
        <v>166000.59</v>
      </c>
      <c r="G21" s="64">
        <v>46.59</v>
      </c>
      <c r="H21" s="11">
        <f>IF(COUNTBLANK(A21)=1,"",VLOOKUP(A21,EU_12_2021!$B$8:$E$162,4,0))</f>
        <v>19.965</v>
      </c>
      <c r="I21" s="12">
        <f>IF(COUNTBLANK(A21)=1,"",VLOOKUP(A21,EU_04_2022!$B$9:$E$136,3,0))</f>
        <v>135534.03</v>
      </c>
      <c r="J21" s="12">
        <f>IF(COUNTBLANK(A21)=1,"",VLOOKUP(A21,EU_04_2022!$B$9:$E$136,4,0))</f>
        <v>62.500129999999999</v>
      </c>
      <c r="K21" s="12">
        <f t="shared" si="8"/>
        <v>4.6113975951279543E-2</v>
      </c>
      <c r="L21" s="11">
        <f t="shared" si="9"/>
        <v>135534.03</v>
      </c>
      <c r="M21" s="11">
        <f>IF(COUNTBLANK(A21)=1,"",VLOOKUP(A21,'Výdaje podle odvětví_hodnoty'!$D$2:$AH$254,12,0))</f>
        <v>30400</v>
      </c>
      <c r="N21" s="11">
        <f>IF(COUNTBLANK(A21)=1,"",VLOOKUP(A21,'Výdaje podle odvětví_hodnoty'!$D$2:$AH$254,13,0))</f>
        <v>0</v>
      </c>
      <c r="O21" s="11">
        <f>IF(COUNTBLANK(A21)=1,"",VLOOKUP(A21,'Výdaje podle odvětví_hodnoty'!$D$2:$AH$254,14,0))</f>
        <v>0</v>
      </c>
      <c r="P21" s="11">
        <f>IF(COUNTBLANK(A21)=1,"",VLOOKUP(A21,'Výdaje podle odvětví_hodnoty'!$D$2:$AH$254,17,0))</f>
        <v>0</v>
      </c>
      <c r="Q21" s="598">
        <v>0.9</v>
      </c>
      <c r="R21" s="595" t="s">
        <v>5</v>
      </c>
      <c r="S21" s="4" t="str">
        <f>IF(COUNTBLANK(A21)=1,"",VLOOKUP(A21,'ORG-akce'!$A$1112:$L$3577,11,0))</f>
        <v>ano</v>
      </c>
      <c r="T21" s="538">
        <f t="shared" si="3"/>
        <v>-5.0000000046566129E-3</v>
      </c>
      <c r="U21" s="6">
        <f>IF(COUNTBLANK(A21)=1,"",VLOOKUP(A21,EU_04_2022!$B$9:$E$136,2,0))</f>
        <v>135263</v>
      </c>
      <c r="V21" s="4" t="str">
        <f>IF(COUNTBLANK(A21)=1,"",VLOOKUP(A21,'ORG-akce'!$A$1112:$L$3577,6,0))</f>
        <v>IROP 2014+</v>
      </c>
      <c r="X21" s="4" t="str">
        <f>IF(COUNTBLANK(A21)=1,"",VLOOKUP(A21,'ORG-akce'!$A$1112:$L$3577,3,0))</f>
        <v>Doprava</v>
      </c>
      <c r="Y21" s="4">
        <f>IF(COUNTBLANK(A21)=1,"",VLOOKUP(A21,'Výdaje podle odvětví_hodnoty'!$D$2:$AH$254,3,0))*100</f>
        <v>90</v>
      </c>
    </row>
    <row r="22" spans="1:25" ht="120" x14ac:dyDescent="0.25">
      <c r="A22" s="344">
        <v>3522</v>
      </c>
      <c r="B22" s="286">
        <f>IF(COUNTBLANK(A22)=1,"",VLOOKUP(A22,'ORG-akce'!$A$1112:$L$3577,4,0))</f>
        <v>14</v>
      </c>
      <c r="C22" s="594" t="str">
        <f>IF(COUNTBLANK(A22)=1,"",VLOOKUP(A22,'ORG-akce'!$A$1112:$L$3577,2,0))</f>
        <v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v>
      </c>
      <c r="D22" s="900">
        <f t="shared" si="7"/>
        <v>4524.5200000000004</v>
      </c>
      <c r="E22" s="560"/>
      <c r="F22" s="900">
        <f>IF(COUNTBLANK(A22)=1,"",VLOOKUP(A22,'Výdaje podle odvětví_hodnoty'!$D$2:$AH$254,4,0))</f>
        <v>4524.5200000000004</v>
      </c>
      <c r="G22" s="64">
        <v>0</v>
      </c>
      <c r="H22" s="11">
        <v>0</v>
      </c>
      <c r="I22" s="12">
        <f>IF(COUNTBLANK(A22)=1,"",VLOOKUP(A22,EU_04_2022!$B$9:$E$136,3,0))</f>
        <v>4524.5200000000004</v>
      </c>
      <c r="J22" s="12">
        <f>IF(COUNTBLANK(A22)=1,"",VLOOKUP(A22,EU_04_2022!$B$9:$E$136,4,0))</f>
        <v>0</v>
      </c>
      <c r="K22" s="12">
        <f t="shared" ref="K22" si="10">J22/I22*100</f>
        <v>0</v>
      </c>
      <c r="L22" s="11">
        <f t="shared" si="9"/>
        <v>4524.5200000000004</v>
      </c>
      <c r="M22" s="11">
        <f>IF(COUNTBLANK(A22)=1,"",VLOOKUP(A22,'Výdaje podle odvětví_hodnoty'!$D$2:$AH$254,12,0))</f>
        <v>0</v>
      </c>
      <c r="N22" s="11">
        <f>IF(COUNTBLANK(A22)=1,"",VLOOKUP(A22,'Výdaje podle odvětví_hodnoty'!$D$2:$AH$254,13,0))</f>
        <v>0</v>
      </c>
      <c r="O22" s="11">
        <f>IF(COUNTBLANK(A22)=1,"",VLOOKUP(A22,'Výdaje podle odvětví_hodnoty'!$D$2:$AH$254,14,0))</f>
        <v>0</v>
      </c>
      <c r="P22" s="11">
        <f>IF(COUNTBLANK(A22)=1,"",VLOOKUP(A22,'Výdaje podle odvětví_hodnoty'!$D$2:$AH$254,17,0))</f>
        <v>0</v>
      </c>
      <c r="Q22" s="598">
        <f>IF(COUNTBLANK(A22)=1,"",VLOOKUP(A22,'Výdaje podle odvětví_hodnoty'!$D$2:$AH$254,3,0))</f>
        <v>0.85</v>
      </c>
      <c r="R22" s="596" t="s">
        <v>3776</v>
      </c>
      <c r="S22" s="4" t="str">
        <f>IF(COUNTBLANK(A22)=1,"",VLOOKUP(A22,'ORG-akce'!$A$1112:$L$3577,11,0))</f>
        <v>ne</v>
      </c>
      <c r="T22" s="538">
        <f t="shared" si="3"/>
        <v>0</v>
      </c>
      <c r="U22" s="6">
        <f>IF(COUNTBLANK(A22)=1,"",VLOOKUP(A22,EU_04_2022!$B$9:$E$136,2,0))</f>
        <v>0</v>
      </c>
      <c r="V22" s="606" t="str">
        <f>IF(COUNTBLANK(A22)=1,"",VLOOKUP(A22,'ORG-akce'!$A$1112:$L$3577,6,0))</f>
        <v>Interreg Europe 2021+</v>
      </c>
      <c r="W22" s="4" t="s">
        <v>3832</v>
      </c>
      <c r="X22" s="4" t="str">
        <f>IF(COUNTBLANK(A22)=1,"",VLOOKUP(A22,'ORG-akce'!$A$1112:$L$3577,3,0))</f>
        <v>Doprava</v>
      </c>
      <c r="Y22" s="4">
        <f>IF(COUNTBLANK(A22)=1,"",VLOOKUP(A22,'Výdaje podle odvětví_hodnoty'!$D$2:$AH$254,3,0))*100</f>
        <v>85</v>
      </c>
    </row>
    <row r="23" spans="1:25" ht="60.75" thickBot="1" x14ac:dyDescent="0.3">
      <c r="A23" s="13">
        <v>3999</v>
      </c>
      <c r="B23" s="286">
        <v>16</v>
      </c>
      <c r="C23" s="594" t="str">
        <f>IF(COUNTBLANK(A23)=1,"",VLOOKUP(A23,'ORG-akce'!$A$1112:$L$3577,2,0))</f>
        <v>Příprava staveb a příprava vypořádání pozemků (Správa silnic Moravskoslezského kraje, příspěvková organizace, Ostrava)</v>
      </c>
      <c r="D23" s="900">
        <f t="shared" si="7"/>
        <v>463557</v>
      </c>
      <c r="E23" s="560">
        <v>430557</v>
      </c>
      <c r="F23" s="900" t="s">
        <v>236</v>
      </c>
      <c r="G23" s="64">
        <v>250807</v>
      </c>
      <c r="H23" s="11">
        <f>IF(COUNTBLANK(A23)=1,"",VLOOKUP(A23,EU_12_2021!$B$8:$E$162,4,0))</f>
        <v>30750</v>
      </c>
      <c r="I23" s="12">
        <f>IF(COUNTBLANK(A23)=1,"",VLOOKUP(A23,EU_04_2022!$B$9:$E$136,3,0))</f>
        <v>50000</v>
      </c>
      <c r="J23" s="12">
        <f>IF(COUNTBLANK(A23)=1,"",VLOOKUP(A23,EU_04_2022!$B$9:$E$136,4,0))</f>
        <v>3000</v>
      </c>
      <c r="K23" s="12">
        <f t="shared" si="8"/>
        <v>6</v>
      </c>
      <c r="L23" s="897">
        <f t="shared" si="9"/>
        <v>50000</v>
      </c>
      <c r="M23" s="897">
        <v>33000</v>
      </c>
      <c r="N23" s="897">
        <v>33000</v>
      </c>
      <c r="O23" s="897">
        <v>33000</v>
      </c>
      <c r="P23" s="897">
        <v>33000</v>
      </c>
      <c r="Q23" s="598" t="s">
        <v>93</v>
      </c>
      <c r="R23" s="597" t="s">
        <v>93</v>
      </c>
      <c r="S23" s="4" t="str">
        <f>IF(COUNTBLANK(A23)=1,"",VLOOKUP(A23,'ORG-akce'!$A$1112:$L$3577,11,0))</f>
        <v>ne</v>
      </c>
      <c r="T23" s="538" t="e">
        <f t="shared" ref="T23:T34" si="11">D23-F23</f>
        <v>#VALUE!</v>
      </c>
      <c r="U23" s="6">
        <f>IF(COUNTBLANK(A23)=1,"",VLOOKUP(A23,EU_04_2022!$B$9:$E$136,2,0))</f>
        <v>50000</v>
      </c>
      <c r="V23" s="4" t="str">
        <f>IF(COUNTBLANK(A23)=1,"",VLOOKUP(A23,'ORG-akce'!$A$1112:$L$3577,6,0))</f>
        <v>program období 2007-2013</v>
      </c>
      <c r="X23" s="4" t="str">
        <f>IF(COUNTBLANK(A23)=1,"",VLOOKUP(A23,'ORG-akce'!$A$1112:$L$3577,3,0))</f>
        <v>Doprava</v>
      </c>
      <c r="Y23" s="4" t="e">
        <f>IF(COUNTBLANK(A23)=1,"",VLOOKUP(A23,'Výdaje podle odvětví_hodnoty'!$D$2:$AH$254,3,0))*100</f>
        <v>#N/A</v>
      </c>
    </row>
    <row r="24" spans="1:25" ht="15.75" thickBot="1" x14ac:dyDescent="0.3">
      <c r="A24" s="566"/>
      <c r="B24" s="566"/>
      <c r="C24" s="16" t="s">
        <v>3396</v>
      </c>
      <c r="D24" s="288">
        <f t="shared" ref="D24:P24" si="12">SUM(D11:D23)</f>
        <v>1308469.13729</v>
      </c>
      <c r="E24" s="288">
        <f t="shared" si="12"/>
        <v>1265104.83</v>
      </c>
      <c r="F24" s="288">
        <f t="shared" si="12"/>
        <v>844912.16</v>
      </c>
      <c r="G24" s="288">
        <f t="shared" si="12"/>
        <v>251794.2</v>
      </c>
      <c r="H24" s="288">
        <f t="shared" si="12"/>
        <v>215857.63728999998</v>
      </c>
      <c r="I24" s="288">
        <f t="shared" si="12"/>
        <v>678417.3</v>
      </c>
      <c r="J24" s="288">
        <f t="shared" si="12"/>
        <v>47687.97696</v>
      </c>
      <c r="K24" s="288">
        <f t="shared" ref="K24:K28" si="13">J24/I24*100</f>
        <v>7.0292984804485368</v>
      </c>
      <c r="L24" s="288">
        <f t="shared" si="12"/>
        <v>678417.3</v>
      </c>
      <c r="M24" s="288">
        <f t="shared" si="12"/>
        <v>63400</v>
      </c>
      <c r="N24" s="288">
        <f t="shared" si="12"/>
        <v>33000</v>
      </c>
      <c r="O24" s="288">
        <f t="shared" si="12"/>
        <v>33000</v>
      </c>
      <c r="P24" s="288">
        <f t="shared" si="12"/>
        <v>33000</v>
      </c>
      <c r="Q24" s="296" t="s">
        <v>3392</v>
      </c>
      <c r="R24" s="297"/>
      <c r="S24" s="4" t="str">
        <f>IF(COUNTBLANK(A24)=1,"",VLOOKUP(A24,'ORG-akce'!$A$1112:$L$3577,11,0))</f>
        <v/>
      </c>
      <c r="T24" s="538"/>
      <c r="U24" s="288">
        <f t="shared" ref="U24" si="14">SUM(U11:U23)</f>
        <v>589851</v>
      </c>
      <c r="V24" s="4" t="str">
        <f>IF(COUNTBLANK(A24)=1,"",VLOOKUP(A24,'ORG-akce'!$A$1112:$L$3577,6,0))</f>
        <v/>
      </c>
      <c r="X24" s="4" t="str">
        <f>IF(COUNTBLANK(A24)=1,"",VLOOKUP(A24,'ORG-akce'!$A$1112:$L$3577,3,0))</f>
        <v/>
      </c>
      <c r="Y24" s="4" t="e">
        <f>IF(COUNTBLANK(A24)=1,"",VLOOKUP(A24,'Výdaje podle odvětví_hodnoty'!$D$2:$AH$254,3,0))*100</f>
        <v>#VALUE!</v>
      </c>
    </row>
    <row r="25" spans="1:25" x14ac:dyDescent="0.25">
      <c r="A25" s="564"/>
      <c r="B25" s="565"/>
      <c r="C25" s="996" t="s">
        <v>273</v>
      </c>
      <c r="D25" s="997"/>
      <c r="E25" s="997"/>
      <c r="F25" s="997"/>
      <c r="G25" s="997"/>
      <c r="H25" s="997"/>
      <c r="I25" s="997"/>
      <c r="J25" s="997"/>
      <c r="K25" s="997"/>
      <c r="L25" s="997"/>
      <c r="M25" s="997"/>
      <c r="N25" s="997"/>
      <c r="O25" s="997"/>
      <c r="P25" s="997"/>
      <c r="Q25" s="997"/>
      <c r="R25" s="998"/>
      <c r="S25" s="4" t="str">
        <f>IF(COUNTBLANK(A25)=1,"",VLOOKUP(A25,'ORG-akce'!$A$1112:$L$3577,11,0))</f>
        <v/>
      </c>
      <c r="T25" s="538"/>
      <c r="U25" s="6" t="str">
        <f>IF(COUNTBLANK(A25)=1,"",VLOOKUP(A25,EU_04_2022!$B$9:$E$136,2,0))</f>
        <v/>
      </c>
      <c r="V25" s="4" t="str">
        <f>IF(COUNTBLANK(A25)=1,"",VLOOKUP(A25,'ORG-akce'!$A$1112:$L$3577,6,0))</f>
        <v/>
      </c>
      <c r="X25" s="4" t="str">
        <f>IF(COUNTBLANK(A25)=1,"",VLOOKUP(A25,'ORG-akce'!$A$1112:$L$3577,3,0))</f>
        <v/>
      </c>
      <c r="Y25" s="4" t="e">
        <f>IF(COUNTBLANK(A25)=1,"",VLOOKUP(A25,'Výdaje podle odvětví_hodnoty'!$D$2:$AH$254,3,0))*100</f>
        <v>#VALUE!</v>
      </c>
    </row>
    <row r="26" spans="1:25" x14ac:dyDescent="0.25">
      <c r="A26" s="568">
        <v>3458</v>
      </c>
      <c r="B26" s="286" t="str">
        <f>IF(COUNTBLANK(A26)=1,"",VLOOKUP(A26,'ORG-akce'!$A$1112:$L$3577,4,0))</f>
        <v>7, 14</v>
      </c>
      <c r="C26" s="594" t="str">
        <f>IF(COUNTBLANK(A26)=1,"",VLOOKUP(A26,'ORG-akce'!$A$1112:$L$3577,2,0))</f>
        <v>Vstřícný a kompetentní KÚ MSK</v>
      </c>
      <c r="D26" s="900">
        <f t="shared" ref="D26:D27" si="15">G26+H26+L26+M26+N26+O26+P26</f>
        <v>10288.130000000001</v>
      </c>
      <c r="E26" s="560">
        <v>10287.129999999999</v>
      </c>
      <c r="F26" s="900">
        <f>IF(COUNTBLANK(A26)=1,"",VLOOKUP(A26,'ZÁLOHOVÉ PROJEKTY_hodnoty'!$B$2:$AB$68,5,0))</f>
        <v>10287.500000000002</v>
      </c>
      <c r="G26" s="64">
        <v>0</v>
      </c>
      <c r="H26" s="11">
        <f>IF(COUNTBLANK(A26)=1,"",VLOOKUP(A26,EU_12_2021!$B$8:$E$162,4,0))</f>
        <v>0</v>
      </c>
      <c r="I26" s="12">
        <f>IF(COUNTBLANK(A26)=1,"",VLOOKUP(A26,EU_04_2022!$B$9:$E$136,3,0))</f>
        <v>4834.4499999999989</v>
      </c>
      <c r="J26" s="12">
        <f>IF(COUNTBLANK(A26)=1,"",VLOOKUP(A26,EU_04_2022!$B$9:$E$136,4,0))</f>
        <v>786.5</v>
      </c>
      <c r="K26" s="12">
        <f t="shared" ref="K26:K27" si="16">J26/I26*100</f>
        <v>16.268655172770433</v>
      </c>
      <c r="L26" s="11">
        <v>5558.53</v>
      </c>
      <c r="M26" s="11">
        <f>IF(COUNTBLANK(A26)=1,"",VLOOKUP(A26,'ZÁLOHOVÉ PROJEKTY_hodnoty'!$B$2:$AB$68,14,0))</f>
        <v>4729.6000000000004</v>
      </c>
      <c r="N26" s="11">
        <f>IF(COUNTBLANK(A26)=1,"",VLOOKUP(A26,'ZÁLOHOVÉ PROJEKTY_hodnoty'!$B$2:$AB$68,15,0))</f>
        <v>0</v>
      </c>
      <c r="O26" s="11">
        <f>IF(COUNTBLANK(A26)=1,"",VLOOKUP(A26,'ZÁLOHOVÉ PROJEKTY_hodnoty'!$B$2:$AB$68,16,0))</f>
        <v>0</v>
      </c>
      <c r="P26" s="11">
        <f>IF(COUNTBLANK(A26)=1,"",VLOOKUP(A26,'ZÁLOHOVÉ PROJEKTY_hodnoty'!$B$2:$AB$68,19,0))</f>
        <v>0</v>
      </c>
      <c r="Q26" s="598">
        <v>0.95</v>
      </c>
      <c r="R26" s="595" t="s">
        <v>9</v>
      </c>
      <c r="S26" s="4" t="str">
        <f>IF(COUNTBLANK(A26)=1,"",VLOOKUP(A26,'ORG-akce'!$A$1112:$L$3577,11,0))</f>
        <v>ne</v>
      </c>
      <c r="T26" s="538">
        <f t="shared" si="11"/>
        <v>0.62999999999919964</v>
      </c>
      <c r="U26" s="6">
        <f>IF(COUNTBLANK(A26)=1,"",VLOOKUP(A26,EU_04_2022!$B$9:$E$136,2,0))</f>
        <v>288</v>
      </c>
      <c r="V26" s="4" t="str">
        <f>IF(COUNTBLANK(A26)=1,"",VLOOKUP(A26,'ORG-akce'!$A$1112:$L$3577,6,0))</f>
        <v>OPZ 2014+</v>
      </c>
      <c r="X26" s="4" t="str">
        <f>IF(COUNTBLANK(A26)=1,"",VLOOKUP(A26,'ORG-akce'!$A$1112:$L$3577,3,0))</f>
        <v>KÚ</v>
      </c>
      <c r="Y26" s="4">
        <f>IF(COUNTBLANK(A26)=1,"",VLOOKUP(A26,'ZÁLOHOVÉ PROJEKTY_hodnoty'!$B$2:$AB$68,3,0))*100</f>
        <v>95</v>
      </c>
    </row>
    <row r="27" spans="1:25" ht="30.75" thickBot="1" x14ac:dyDescent="0.3">
      <c r="A27" s="17">
        <v>3472</v>
      </c>
      <c r="B27" s="286">
        <v>14</v>
      </c>
      <c r="C27" s="594" t="str">
        <f>IF(COUNTBLANK(A27)=1,"",VLOOKUP(A27,'ORG-akce'!$A$1112:$L$3577,2,0))</f>
        <v>Rekonstrukce budovy krajského úřadu – fotovoltaika budovy G</v>
      </c>
      <c r="D27" s="900">
        <f t="shared" si="15"/>
        <v>1739.9999999999998</v>
      </c>
      <c r="E27" s="560">
        <v>1740</v>
      </c>
      <c r="F27" s="900">
        <f>IF(COUNTBLANK(A27)=1,"",VLOOKUP(A27,'Výdaje podle odvětví_hodnoty'!$D$2:$AH$254,4,0))</f>
        <v>1740</v>
      </c>
      <c r="G27" s="64">
        <v>0</v>
      </c>
      <c r="H27" s="11">
        <f>IF(COUNTBLANK(A27)=1,"",VLOOKUP(A27,EU_12_2021!$B$8:$E$162,4,0))</f>
        <v>1336.4299999999998</v>
      </c>
      <c r="I27" s="12">
        <f>IF(COUNTBLANK(A27)=1,"",VLOOKUP(A27,EU_04_2022!$B$9:$E$136,3,0))</f>
        <v>403.57</v>
      </c>
      <c r="J27" s="12">
        <f>IF(COUNTBLANK(A27)=1,"",VLOOKUP(A27,EU_04_2022!$B$9:$E$136,4,0))</f>
        <v>392.09130000000005</v>
      </c>
      <c r="K27" s="12">
        <f t="shared" si="16"/>
        <v>97.155710285700138</v>
      </c>
      <c r="L27" s="11">
        <f>I27</f>
        <v>403.57</v>
      </c>
      <c r="M27" s="11">
        <f>IF(COUNTBLANK(A27)=1,"",VLOOKUP(A27,'Výdaje podle odvětví_hodnoty'!$D$2:$AH$254,12,0))</f>
        <v>0</v>
      </c>
      <c r="N27" s="11">
        <f>IF(COUNTBLANK(A27)=1,"",VLOOKUP(A27,'Výdaje podle odvětví_hodnoty'!$D$2:$AH$254,13,0))</f>
        <v>0</v>
      </c>
      <c r="O27" s="11">
        <f>IF(COUNTBLANK(A27)=1,"",VLOOKUP(A27,'Výdaje podle odvětví_hodnoty'!$D$2:$AH$254,14,0))</f>
        <v>0</v>
      </c>
      <c r="P27" s="11">
        <f>IF(COUNTBLANK(A27)=1,"",VLOOKUP(A27,'Výdaje podle odvětví_hodnoty'!$D$2:$AH$254,17,0))</f>
        <v>0</v>
      </c>
      <c r="Q27" s="598">
        <v>0.6</v>
      </c>
      <c r="R27" s="596" t="s">
        <v>49</v>
      </c>
      <c r="S27" s="4" t="str">
        <f>IF(COUNTBLANK(A27)=1,"",VLOOKUP(A27,'ORG-akce'!$A$1112:$L$3577,11,0))</f>
        <v>ano</v>
      </c>
      <c r="T27" s="538">
        <f t="shared" si="11"/>
        <v>0</v>
      </c>
      <c r="U27" s="6">
        <f>IF(COUNTBLANK(A27)=1,"",VLOOKUP(A27,EU_04_2022!$B$9:$E$136,2,0))</f>
        <v>0</v>
      </c>
      <c r="V27" s="4" t="str">
        <f>IF(COUNTBLANK(A27)=1,"",VLOOKUP(A27,'ORG-akce'!$A$1112:$L$3577,6,0))</f>
        <v>OPŽP 2014+</v>
      </c>
      <c r="X27" s="4" t="str">
        <f>IF(COUNTBLANK(A27)=1,"",VLOOKUP(A27,'ORG-akce'!$A$1112:$L$3577,3,0))</f>
        <v>KÚ</v>
      </c>
      <c r="Y27" s="4">
        <f>IF(COUNTBLANK(A27)=1,"",VLOOKUP(A27,'Výdaje podle odvětví_hodnoty'!$D$2:$AH$254,3,0))*100</f>
        <v>60</v>
      </c>
    </row>
    <row r="28" spans="1:25" ht="30.75" thickBot="1" x14ac:dyDescent="0.3">
      <c r="A28" s="566"/>
      <c r="B28" s="566"/>
      <c r="C28" s="16" t="s">
        <v>112</v>
      </c>
      <c r="D28" s="288">
        <f t="shared" ref="D28:P28" si="17">SUM(D26:D27)</f>
        <v>12028.130000000001</v>
      </c>
      <c r="E28" s="288">
        <f t="shared" si="17"/>
        <v>12027.13</v>
      </c>
      <c r="F28" s="288">
        <f t="shared" si="17"/>
        <v>12027.500000000002</v>
      </c>
      <c r="G28" s="288">
        <f t="shared" si="17"/>
        <v>0</v>
      </c>
      <c r="H28" s="288">
        <f t="shared" si="17"/>
        <v>1336.4299999999998</v>
      </c>
      <c r="I28" s="288">
        <f t="shared" si="17"/>
        <v>5238.0199999999986</v>
      </c>
      <c r="J28" s="288">
        <f t="shared" si="17"/>
        <v>1178.5913</v>
      </c>
      <c r="K28" s="288">
        <f t="shared" si="13"/>
        <v>22.500702555545804</v>
      </c>
      <c r="L28" s="288">
        <f t="shared" si="17"/>
        <v>5962.0999999999995</v>
      </c>
      <c r="M28" s="288">
        <f t="shared" si="17"/>
        <v>4729.6000000000004</v>
      </c>
      <c r="N28" s="288">
        <f t="shared" si="17"/>
        <v>0</v>
      </c>
      <c r="O28" s="288">
        <f t="shared" si="17"/>
        <v>0</v>
      </c>
      <c r="P28" s="288">
        <f t="shared" si="17"/>
        <v>0</v>
      </c>
      <c r="Q28" s="298" t="s">
        <v>93</v>
      </c>
      <c r="R28" s="563"/>
      <c r="S28" s="4" t="str">
        <f>IF(COUNTBLANK(A28)=1,"",VLOOKUP(A28,'ORG-akce'!$A$1112:$L$3577,11,0))</f>
        <v/>
      </c>
      <c r="T28" s="538"/>
      <c r="U28" s="288">
        <f t="shared" ref="U28" si="18">SUM(U26:U27)</f>
        <v>288</v>
      </c>
      <c r="V28" s="4" t="str">
        <f>IF(COUNTBLANK(A28)=1,"",VLOOKUP(A28,'ORG-akce'!$A$1112:$L$3577,6,0))</f>
        <v/>
      </c>
      <c r="X28" s="4" t="str">
        <f>IF(COUNTBLANK(A28)=1,"",VLOOKUP(A28,'ORG-akce'!$A$1112:$L$3577,3,0))</f>
        <v/>
      </c>
      <c r="Y28" s="4" t="e">
        <f>IF(COUNTBLANK(A28)=1,"",VLOOKUP(A28,'Výdaje podle odvětví_hodnoty'!$D$2:$AH$254,3,0))*100</f>
        <v>#VALUE!</v>
      </c>
    </row>
    <row r="29" spans="1:25" x14ac:dyDescent="0.25">
      <c r="A29" s="564"/>
      <c r="B29" s="565"/>
      <c r="C29" s="996" t="s">
        <v>275</v>
      </c>
      <c r="D29" s="997"/>
      <c r="E29" s="997"/>
      <c r="F29" s="997"/>
      <c r="G29" s="997"/>
      <c r="H29" s="997"/>
      <c r="I29" s="997"/>
      <c r="J29" s="997"/>
      <c r="K29" s="997"/>
      <c r="L29" s="997"/>
      <c r="M29" s="997"/>
      <c r="N29" s="997"/>
      <c r="O29" s="997"/>
      <c r="P29" s="997"/>
      <c r="Q29" s="997"/>
      <c r="R29" s="998"/>
      <c r="S29" s="4" t="str">
        <f>IF(COUNTBLANK(A29)=1,"",VLOOKUP(A29,'ORG-akce'!$A$1112:$L$3577,11,0))</f>
        <v/>
      </c>
      <c r="T29" s="538"/>
      <c r="U29" s="6" t="str">
        <f>IF(COUNTBLANK(A29)=1,"",VLOOKUP(A29,EU_04_2022!$B$9:$E$136,2,0))</f>
        <v/>
      </c>
      <c r="V29" s="4" t="str">
        <f>IF(COUNTBLANK(A29)=1,"",VLOOKUP(A29,'ORG-akce'!$A$1112:$L$3577,6,0))</f>
        <v/>
      </c>
      <c r="X29" s="4" t="str">
        <f>IF(COUNTBLANK(A29)=1,"",VLOOKUP(A29,'ORG-akce'!$A$1112:$L$3577,3,0))</f>
        <v/>
      </c>
      <c r="Y29" s="4" t="e">
        <f>IF(COUNTBLANK(A29)=1,"",VLOOKUP(A29,'Výdaje podle odvětví_hodnoty'!$D$2:$AH$254,3,0))*100</f>
        <v>#VALUE!</v>
      </c>
    </row>
    <row r="30" spans="1:25" ht="45.75" thickBot="1" x14ac:dyDescent="0.3">
      <c r="A30" s="17">
        <v>3384</v>
      </c>
      <c r="B30" s="286">
        <v>14</v>
      </c>
      <c r="C30" s="594" t="str">
        <f>IF(COUNTBLANK(A30)=1,"",VLOOKUP(A30,'ORG-akce'!$A$1112:$L$3577,2,0))</f>
        <v>Jednotný ekonomický informační systém Moravskoslezského kraje</v>
      </c>
      <c r="D30" s="900">
        <f t="shared" ref="D30" si="19">G30+H30+L30+M30+N30+O30+P30</f>
        <v>84.7</v>
      </c>
      <c r="E30" s="560">
        <f>H30+I30+M30+N30+O30+P30+Q30</f>
        <v>26.31</v>
      </c>
      <c r="F30" s="900">
        <v>84.7</v>
      </c>
      <c r="G30" s="64">
        <v>59.29</v>
      </c>
      <c r="H30" s="11">
        <f>IF(COUNTBLANK(A30)=1,"",VLOOKUP(A30,EU_12_2021!$B$8:$E$162,4,0))</f>
        <v>0</v>
      </c>
      <c r="I30" s="12">
        <f>IF(COUNTBLANK(A30)=1,"",VLOOKUP(A30,EU_04_2022!$B$9:$E$136,3,0))</f>
        <v>25.41</v>
      </c>
      <c r="J30" s="12">
        <f>IF(COUNTBLANK(A30)=1,"",VLOOKUP(A30,EU_04_2022!$B$9:$E$136,4,0))</f>
        <v>0</v>
      </c>
      <c r="K30" s="12">
        <f t="shared" ref="K30" si="20">J30/I30*100</f>
        <v>0</v>
      </c>
      <c r="L30" s="11">
        <v>25.41</v>
      </c>
      <c r="M30" s="11">
        <v>0</v>
      </c>
      <c r="N30" s="11">
        <v>0</v>
      </c>
      <c r="O30" s="11">
        <v>0</v>
      </c>
      <c r="P30" s="11">
        <v>0</v>
      </c>
      <c r="Q30" s="598">
        <v>0.9</v>
      </c>
      <c r="R30" s="596" t="s">
        <v>5</v>
      </c>
      <c r="S30" s="4" t="str">
        <f>IF(COUNTBLANK(A30)=1,"",VLOOKUP(A30,'ORG-akce'!$A$1112:$L$3577,11,0))</f>
        <v>ano</v>
      </c>
      <c r="T30" s="538">
        <f t="shared" si="11"/>
        <v>0</v>
      </c>
      <c r="U30" s="6">
        <f>IF(COUNTBLANK(A30)=1,"",VLOOKUP(A30,EU_04_2022!$B$9:$E$136,2,0))</f>
        <v>0</v>
      </c>
      <c r="V30" s="4" t="str">
        <f>IF(COUNTBLANK(A30)=1,"",VLOOKUP(A30,'ORG-akce'!$A$1112:$L$3577,6,0))</f>
        <v>IROP 2014+</v>
      </c>
      <c r="X30" s="4" t="str">
        <f>IF(COUNTBLANK(A30)=1,"",VLOOKUP(A30,'ORG-akce'!$A$1112:$L$3577,3,0))</f>
        <v>Finance a správa majetku</v>
      </c>
      <c r="Y30" s="4" t="e">
        <f>IF(COUNTBLANK(A30)=1,"",VLOOKUP(A30,'Výdaje podle odvětví_hodnoty'!$D$2:$AH$254,3,0))*100</f>
        <v>#N/A</v>
      </c>
    </row>
    <row r="31" spans="1:25" ht="15.75" thickBot="1" x14ac:dyDescent="0.3">
      <c r="A31" s="566"/>
      <c r="B31" s="570"/>
      <c r="C31" s="16" t="s">
        <v>127</v>
      </c>
      <c r="D31" s="288">
        <f>SUM(D30:D30)</f>
        <v>84.7</v>
      </c>
      <c r="E31" s="288">
        <f t="shared" ref="E31:G31" si="21">SUM(E30:E30)</f>
        <v>26.31</v>
      </c>
      <c r="F31" s="288">
        <f t="shared" si="21"/>
        <v>84.7</v>
      </c>
      <c r="G31" s="288">
        <f t="shared" si="21"/>
        <v>59.29</v>
      </c>
      <c r="H31" s="288">
        <f>SUM(H30:H30)</f>
        <v>0</v>
      </c>
      <c r="I31" s="288">
        <f>SUM(I30:I30)</f>
        <v>25.41</v>
      </c>
      <c r="J31" s="288">
        <f>SUM(J30:J30)</f>
        <v>0</v>
      </c>
      <c r="K31" s="288">
        <f t="shared" ref="K31" si="22">J31/I31*100</f>
        <v>0</v>
      </c>
      <c r="L31" s="288">
        <f>SUM(L30:L30)</f>
        <v>25.41</v>
      </c>
      <c r="M31" s="288">
        <f t="shared" ref="M31:P31" si="23">SUM(M30:M30)</f>
        <v>0</v>
      </c>
      <c r="N31" s="288">
        <f t="shared" si="23"/>
        <v>0</v>
      </c>
      <c r="O31" s="288">
        <f t="shared" si="23"/>
        <v>0</v>
      </c>
      <c r="P31" s="288">
        <f t="shared" si="23"/>
        <v>0</v>
      </c>
      <c r="Q31" s="569" t="s">
        <v>93</v>
      </c>
      <c r="R31" s="563"/>
      <c r="S31" s="4" t="str">
        <f>IF(COUNTBLANK(A31)=1,"",VLOOKUP(A31,'ORG-akce'!$A$1112:$L$3577,11,0))</f>
        <v/>
      </c>
      <c r="T31" s="538"/>
      <c r="U31" s="288">
        <f>SUM(U30:U30)</f>
        <v>0</v>
      </c>
      <c r="V31" s="4" t="str">
        <f>IF(COUNTBLANK(A31)=1,"",VLOOKUP(A31,'ORG-akce'!$A$1112:$L$3577,6,0))</f>
        <v/>
      </c>
      <c r="X31" s="4" t="str">
        <f>IF(COUNTBLANK(A31)=1,"",VLOOKUP(A31,'ORG-akce'!$A$1112:$L$3577,3,0))</f>
        <v/>
      </c>
      <c r="Y31" s="4" t="e">
        <f>IF(COUNTBLANK(A31)=1,"",VLOOKUP(A31,'Výdaje podle odvětví_hodnoty'!$D$2:$AH$254,3,0))*100</f>
        <v>#VALUE!</v>
      </c>
    </row>
    <row r="32" spans="1:25" x14ac:dyDescent="0.25">
      <c r="A32" s="564"/>
      <c r="B32" s="565"/>
      <c r="C32" s="996" t="s">
        <v>274</v>
      </c>
      <c r="D32" s="997"/>
      <c r="E32" s="997"/>
      <c r="F32" s="997"/>
      <c r="G32" s="997"/>
      <c r="H32" s="997"/>
      <c r="I32" s="997"/>
      <c r="J32" s="997"/>
      <c r="K32" s="997"/>
      <c r="L32" s="997"/>
      <c r="M32" s="997"/>
      <c r="N32" s="997"/>
      <c r="O32" s="997"/>
      <c r="P32" s="997"/>
      <c r="Q32" s="997"/>
      <c r="R32" s="998"/>
      <c r="S32" s="4" t="str">
        <f>IF(COUNTBLANK(A32)=1,"",VLOOKUP(A32,'ORG-akce'!$A$1112:$L$3577,11,0))</f>
        <v/>
      </c>
      <c r="T32" s="538"/>
      <c r="U32" s="6" t="str">
        <f>IF(COUNTBLANK(A32)=1,"",VLOOKUP(A32,EU_04_2022!$B$9:$E$136,2,0))</f>
        <v/>
      </c>
      <c r="V32" s="4" t="str">
        <f>IF(COUNTBLANK(A32)=1,"",VLOOKUP(A32,'ORG-akce'!$A$1112:$L$3577,6,0))</f>
        <v/>
      </c>
      <c r="X32" s="4" t="str">
        <f>IF(COUNTBLANK(A32)=1,"",VLOOKUP(A32,'ORG-akce'!$A$1112:$L$3577,3,0))</f>
        <v/>
      </c>
      <c r="Y32" s="4" t="e">
        <f>IF(COUNTBLANK(A32)=1,"",VLOOKUP(A32,'Výdaje podle odvětví_hodnoty'!$D$2:$AH$254,3,0))*100</f>
        <v>#VALUE!</v>
      </c>
    </row>
    <row r="33" spans="1:25" s="5" customFormat="1" ht="30" x14ac:dyDescent="0.25">
      <c r="A33" s="17">
        <v>3207</v>
      </c>
      <c r="B33" s="286">
        <v>14</v>
      </c>
      <c r="C33" s="594" t="str">
        <f>IF(COUNTBLANK(A33)=1,"",VLOOKUP(A33,'ORG-akce'!$A$1112:$L$3577,2,0))</f>
        <v>Vybudování komunikační platformy krizového řízení</v>
      </c>
      <c r="D33" s="900">
        <f t="shared" ref="D33:D36" si="24">G33+H33+L33+M33+N33+O33+P33</f>
        <v>100000</v>
      </c>
      <c r="E33" s="560">
        <v>100000</v>
      </c>
      <c r="F33" s="900">
        <f>IF(COUNTBLANK(A33)=1,"",VLOOKUP(A33,'Výdaje podle odvětví_hodnoty'!$D$2:$AH$254,4,0))</f>
        <v>100000</v>
      </c>
      <c r="G33" s="64">
        <v>131.88999999999999</v>
      </c>
      <c r="H33" s="11">
        <f>IF(COUNTBLANK(A33)=1,"",VLOOKUP(A33,EU_12_2021!$B$8:$E$162,4,0))</f>
        <v>0</v>
      </c>
      <c r="I33" s="12">
        <f>IF(COUNTBLANK(A33)=1,"",VLOOKUP(A33,EU_04_2022!$B$9:$E$136,3,0))</f>
        <v>468.11</v>
      </c>
      <c r="J33" s="12">
        <f>IF(COUNTBLANK(A33)=1,"",VLOOKUP(A33,EU_04_2022!$B$9:$E$136,4,0))</f>
        <v>0</v>
      </c>
      <c r="K33" s="12">
        <f t="shared" ref="K33" si="25">J33/I33*100</f>
        <v>0</v>
      </c>
      <c r="L33" s="11">
        <f>I33</f>
        <v>468.11</v>
      </c>
      <c r="M33" s="11">
        <f>IF(COUNTBLANK(A33)=1,"",VLOOKUP(A33,'Výdaje podle odvětví_hodnoty'!$D$2:$AH$254,12,0))</f>
        <v>99400</v>
      </c>
      <c r="N33" s="11">
        <f>IF(COUNTBLANK(A33)=1,"",VLOOKUP(A33,'Výdaje podle odvětví_hodnoty'!$D$2:$AH$254,13,0))</f>
        <v>0</v>
      </c>
      <c r="O33" s="11">
        <f>IF(COUNTBLANK(A33)=1,"",VLOOKUP(A33,'Výdaje podle odvětví_hodnoty'!$D$2:$AH$254,14,0))</f>
        <v>0</v>
      </c>
      <c r="P33" s="11">
        <f>IF(COUNTBLANK(A33)=1,"",VLOOKUP(A33,'Výdaje podle odvětví_hodnoty'!$D$2:$AH$254,17,0))</f>
        <v>0</v>
      </c>
      <c r="Q33" s="598">
        <f>IF(COUNTBLANK(A22)=1,"",VLOOKUP(A22,'Výdaje podle odvětví_hodnoty'!$D$2:$AH$254,3,0))</f>
        <v>0.85</v>
      </c>
      <c r="R33" s="595" t="s">
        <v>5</v>
      </c>
      <c r="S33" s="4" t="str">
        <f>IF(COUNTBLANK(A33)=1,"",VLOOKUP(A33,'ORG-akce'!$A$1112:$L$3577,11,0))</f>
        <v>ano</v>
      </c>
      <c r="T33" s="538">
        <f t="shared" si="11"/>
        <v>0</v>
      </c>
      <c r="U33" s="6">
        <f>IF(COUNTBLANK(A33)=1,"",VLOOKUP(A33,EU_04_2022!$B$9:$E$136,2,0))</f>
        <v>200</v>
      </c>
      <c r="V33" s="604" t="s">
        <v>3767</v>
      </c>
      <c r="W33" s="5" t="s">
        <v>3830</v>
      </c>
      <c r="X33" s="4" t="str">
        <f>IF(COUNTBLANK(A33)=1,"",VLOOKUP(A33,'ORG-akce'!$A$1112:$L$3577,3,0))</f>
        <v>Krizové řízení</v>
      </c>
      <c r="Y33" s="4">
        <f>IF(COUNTBLANK(A33)=1,"",VLOOKUP(A33,'Výdaje podle odvětví_hodnoty'!$D$2:$AH$254,3,0))*100</f>
        <v>85</v>
      </c>
    </row>
    <row r="34" spans="1:25" s="5" customFormat="1" ht="30" x14ac:dyDescent="0.25">
      <c r="A34" s="17">
        <v>3208</v>
      </c>
      <c r="B34" s="286">
        <v>14</v>
      </c>
      <c r="C34" s="594" t="str">
        <f>IF(COUNTBLANK(A34)=1,"",VLOOKUP(A34,'ORG-akce'!$A$1112:$L$3577,2,0))</f>
        <v>Rozvoj ICT a služeb v prostředí IZS</v>
      </c>
      <c r="D34" s="900">
        <f t="shared" si="24"/>
        <v>95000</v>
      </c>
      <c r="E34" s="560">
        <v>95000</v>
      </c>
      <c r="F34" s="900">
        <f>IF(COUNTBLANK(A34)=1,"",VLOOKUP(A34,'Výdaje podle odvětví_hodnoty'!$D$2:$AH$254,4,0))</f>
        <v>95000</v>
      </c>
      <c r="G34" s="64">
        <v>131.88999999999999</v>
      </c>
      <c r="H34" s="11">
        <f>IF(COUNTBLANK(A34)=1,"",VLOOKUP(A34,EU_12_2021!$B$8:$E$162,4,0))</f>
        <v>0</v>
      </c>
      <c r="I34" s="12">
        <f>IF(COUNTBLANK(A34)=1,"",VLOOKUP(A34,EU_04_2022!$B$9:$E$136,3,0))</f>
        <v>468.11</v>
      </c>
      <c r="J34" s="12">
        <f>IF(COUNTBLANK(A34)=1,"",VLOOKUP(A34,EU_04_2022!$B$9:$E$136,4,0))</f>
        <v>0</v>
      </c>
      <c r="K34" s="12">
        <f t="shared" ref="K34" si="26">J34/I34*100</f>
        <v>0</v>
      </c>
      <c r="L34" s="11">
        <f>I34</f>
        <v>468.11</v>
      </c>
      <c r="M34" s="11">
        <f>IF(COUNTBLANK(A34)=1,"",VLOOKUP(A34,'Výdaje podle odvětví_hodnoty'!$D$2:$AH$254,12,0))</f>
        <v>94400</v>
      </c>
      <c r="N34" s="11">
        <f>IF(COUNTBLANK(A34)=1,"",VLOOKUP(A34,'Výdaje podle odvětví_hodnoty'!$D$2:$AH$254,13,0))</f>
        <v>0</v>
      </c>
      <c r="O34" s="11">
        <f>IF(COUNTBLANK(A34)=1,"",VLOOKUP(A34,'Výdaje podle odvětví_hodnoty'!$D$2:$AH$254,14,0))</f>
        <v>0</v>
      </c>
      <c r="P34" s="11">
        <f>IF(COUNTBLANK(A34)=1,"",VLOOKUP(A34,'Výdaje podle odvětví_hodnoty'!$D$2:$AH$254,17,0))</f>
        <v>0</v>
      </c>
      <c r="Q34" s="598">
        <v>0.85</v>
      </c>
      <c r="R34" s="595" t="s">
        <v>5</v>
      </c>
      <c r="S34" s="4" t="str">
        <f>IF(COUNTBLANK(A34)=1,"",VLOOKUP(A34,'ORG-akce'!$A$1112:$L$3577,11,0))</f>
        <v>ano</v>
      </c>
      <c r="T34" s="538">
        <f t="shared" si="11"/>
        <v>0</v>
      </c>
      <c r="U34" s="6">
        <f>IF(COUNTBLANK(A34)=1,"",VLOOKUP(A34,EU_04_2022!$B$9:$E$136,2,0))</f>
        <v>200</v>
      </c>
      <c r="V34" s="604" t="s">
        <v>3767</v>
      </c>
      <c r="W34" s="5" t="s">
        <v>3830</v>
      </c>
      <c r="X34" s="4" t="str">
        <f>IF(COUNTBLANK(A34)=1,"",VLOOKUP(A34,'ORG-akce'!$A$1112:$L$3577,3,0))</f>
        <v>Krizové řízení</v>
      </c>
      <c r="Y34" s="4">
        <f>IF(COUNTBLANK(A34)=1,"",VLOOKUP(A34,'Výdaje podle odvětví_hodnoty'!$D$2:$AH$254,3,0))*100</f>
        <v>85</v>
      </c>
    </row>
    <row r="35" spans="1:25" s="5" customFormat="1" ht="30" x14ac:dyDescent="0.25">
      <c r="A35" s="345">
        <v>3519</v>
      </c>
      <c r="B35" s="286">
        <v>14</v>
      </c>
      <c r="C35" s="594" t="str">
        <f>IF(COUNTBLANK(A35)=1,"",VLOOKUP(A35,'ORG-akce'!$A$1112:$L$3577,2,0))</f>
        <v>Městečko bezpečí</v>
      </c>
      <c r="D35" s="900">
        <f t="shared" si="24"/>
        <v>3000</v>
      </c>
      <c r="E35" s="560"/>
      <c r="F35" s="900">
        <f>IF(COUNTBLANK(A35)=1,"",VLOOKUP(A35,'Výdaje podle odvětví_hodnoty'!$D$2:$AH$254,4,0))</f>
        <v>3000</v>
      </c>
      <c r="G35" s="64">
        <v>0</v>
      </c>
      <c r="H35" s="11">
        <v>0</v>
      </c>
      <c r="I35" s="12">
        <f>IF(COUNTBLANK(A35)=1,"",VLOOKUP(A35,EU_04_2022!$B$9:$E$136,3,0))</f>
        <v>3000</v>
      </c>
      <c r="J35" s="12">
        <f>IF(COUNTBLANK(A35)=1,"",VLOOKUP(A35,EU_04_2022!$B$9:$E$136,4,0))</f>
        <v>0</v>
      </c>
      <c r="K35" s="12">
        <f t="shared" ref="K35:K36" si="27">J35/I35*100</f>
        <v>0</v>
      </c>
      <c r="L35" s="11">
        <f t="shared" ref="L35:L36" si="28">I35</f>
        <v>3000</v>
      </c>
      <c r="M35" s="11">
        <f>IF(COUNTBLANK(A35)=1,"",VLOOKUP(A35,'Výdaje podle odvětví_hodnoty'!$D$2:$AH$254,12,0))</f>
        <v>0</v>
      </c>
      <c r="N35" s="11">
        <f>IF(COUNTBLANK(A35)=1,"",VLOOKUP(A35,'Výdaje podle odvětví_hodnoty'!$D$2:$AH$254,13,0))</f>
        <v>0</v>
      </c>
      <c r="O35" s="11">
        <f>IF(COUNTBLANK(A35)=1,"",VLOOKUP(A35,'Výdaje podle odvětví_hodnoty'!$D$2:$AH$254,14,0))</f>
        <v>0</v>
      </c>
      <c r="P35" s="11">
        <f>IF(COUNTBLANK(A35)=1,"",VLOOKUP(A35,'Výdaje podle odvětví_hodnoty'!$D$2:$AH$254,17,0))</f>
        <v>0</v>
      </c>
      <c r="Q35" s="598">
        <f>IF(COUNTBLANK(A35)=1,"",VLOOKUP(A35,'Výdaje podle odvětví_hodnoty'!$D$2:$AH$254,3,0))</f>
        <v>0.85</v>
      </c>
      <c r="R35" s="596" t="s">
        <v>3767</v>
      </c>
      <c r="S35" s="4" t="str">
        <f>IF(COUNTBLANK(A35)=1,"",VLOOKUP(A35,'ORG-akce'!$A$1112:$L$3577,11,0))</f>
        <v>ano</v>
      </c>
      <c r="T35" s="538"/>
      <c r="U35" s="6">
        <f>IF(COUNTBLANK(A35)=1,"",VLOOKUP(A35,EU_04_2022!$B$9:$E$136,2,0))</f>
        <v>0</v>
      </c>
      <c r="V35" s="604" t="str">
        <f>IF(COUNTBLANK(A35)=1,"",VLOOKUP(A35,'ORG-akce'!$A$1112:$L$3577,6,0))</f>
        <v>IROP 2021+</v>
      </c>
      <c r="X35" s="4" t="str">
        <f>IF(COUNTBLANK(A35)=1,"",VLOOKUP(A35,'ORG-akce'!$A$1112:$L$3577,3,0))</f>
        <v>Krizové řízení</v>
      </c>
      <c r="Y35" s="4">
        <f>IF(COUNTBLANK(A35)=1,"",VLOOKUP(A35,'Výdaje podle odvětví_hodnoty'!$D$2:$AH$254,3,0))*100</f>
        <v>85</v>
      </c>
    </row>
    <row r="36" spans="1:25" ht="30.75" thickBot="1" x14ac:dyDescent="0.3">
      <c r="A36" s="345">
        <v>3399</v>
      </c>
      <c r="B36" s="286">
        <v>14</v>
      </c>
      <c r="C36" s="594" t="str">
        <f>IF(COUNTBLANK(A36)=1,"",VLOOKUP(A36,'ORG-akce'!$A$1112:$L$3577,2,0))</f>
        <v>Modernizace technicko-výcvikové základny Hranečník</v>
      </c>
      <c r="D36" s="900">
        <f t="shared" si="24"/>
        <v>199996.55</v>
      </c>
      <c r="E36" s="560"/>
      <c r="F36" s="900">
        <f>IF(COUNTBLANK(A36)=1,"",VLOOKUP(A36,'Výdaje podle odvětví_hodnoty'!$D$2:$AH$254,4,0))</f>
        <v>199996.56</v>
      </c>
      <c r="G36" s="64">
        <v>66.55</v>
      </c>
      <c r="H36" s="11">
        <v>0</v>
      </c>
      <c r="I36" s="12">
        <f>IF(COUNTBLANK(A36)=1,"",VLOOKUP(A36,EU_04_2022!$B$9:$E$136,3,0))</f>
        <v>1300</v>
      </c>
      <c r="J36" s="12">
        <f>IF(COUNTBLANK(A36)=1,"",VLOOKUP(A36,EU_04_2022!$B$9:$E$136,4,0))</f>
        <v>0</v>
      </c>
      <c r="K36" s="12">
        <f t="shared" si="27"/>
        <v>0</v>
      </c>
      <c r="L36" s="11">
        <f t="shared" si="28"/>
        <v>1300</v>
      </c>
      <c r="M36" s="11">
        <f>IF(COUNTBLANK(A36)=1,"",VLOOKUP(A36,'Výdaje podle odvětví_hodnoty'!$D$2:$AH$254,12,0))</f>
        <v>70000</v>
      </c>
      <c r="N36" s="11">
        <f>IF(COUNTBLANK(A36)=1,"",VLOOKUP(A36,'Výdaje podle odvětví_hodnoty'!$D$2:$AH$254,13,0))</f>
        <v>128630</v>
      </c>
      <c r="O36" s="11">
        <f>IF(COUNTBLANK(A36)=1,"",VLOOKUP(A36,'Výdaje podle odvětví_hodnoty'!$D$2:$AH$254,14,0))</f>
        <v>0</v>
      </c>
      <c r="P36" s="11">
        <f>IF(COUNTBLANK(A36)=1,"",VLOOKUP(A36,'Výdaje podle odvětví_hodnoty'!$D$2:$AH$254,17,0))</f>
        <v>0</v>
      </c>
      <c r="Q36" s="598">
        <f>IF(COUNTBLANK(A36)=1,"",VLOOKUP(A36,'Výdaje podle odvětví_hodnoty'!$D$2:$AH$254,3,0))</f>
        <v>0.85</v>
      </c>
      <c r="R36" s="599" t="s">
        <v>3767</v>
      </c>
      <c r="S36" s="4" t="str">
        <f>IF(COUNTBLANK(A36)=1,"",VLOOKUP(A36,'ORG-akce'!$A$1112:$L$3577,11,0))</f>
        <v>ano</v>
      </c>
      <c r="T36" s="538">
        <f t="shared" ref="T36:T50" si="29">D36-F36</f>
        <v>-1.0000000009313226E-2</v>
      </c>
      <c r="U36" s="6">
        <f>IF(COUNTBLANK(A36)=1,"",VLOOKUP(A36,EU_04_2022!$B$9:$E$136,2,0))</f>
        <v>1300</v>
      </c>
      <c r="V36" s="604" t="s">
        <v>3767</v>
      </c>
      <c r="W36" s="5" t="s">
        <v>3830</v>
      </c>
      <c r="X36" s="4" t="str">
        <f>IF(COUNTBLANK(A36)=1,"",VLOOKUP(A36,'ORG-akce'!$A$1112:$L$3577,3,0))</f>
        <v>Krizové řízení</v>
      </c>
      <c r="Y36" s="4">
        <f>IF(COUNTBLANK(A36)=1,"",VLOOKUP(A36,'Výdaje podle odvětví_hodnoty'!$D$2:$AH$254,3,0))*100</f>
        <v>85</v>
      </c>
    </row>
    <row r="37" spans="1:25" ht="15.75" thickBot="1" x14ac:dyDescent="0.3">
      <c r="A37" s="566"/>
      <c r="B37" s="570"/>
      <c r="C37" s="16" t="s">
        <v>113</v>
      </c>
      <c r="D37" s="288">
        <f t="shared" ref="D37:P37" si="30">SUM(D33:D36)</f>
        <v>397996.55</v>
      </c>
      <c r="E37" s="288">
        <f t="shared" si="30"/>
        <v>195000</v>
      </c>
      <c r="F37" s="288">
        <f t="shared" si="30"/>
        <v>397996.56</v>
      </c>
      <c r="G37" s="288">
        <f t="shared" si="30"/>
        <v>330.33</v>
      </c>
      <c r="H37" s="288">
        <f t="shared" si="30"/>
        <v>0</v>
      </c>
      <c r="I37" s="288">
        <f t="shared" si="30"/>
        <v>5236.22</v>
      </c>
      <c r="J37" s="288">
        <f>SUM(J33:J36)</f>
        <v>0</v>
      </c>
      <c r="K37" s="288">
        <f t="shared" ref="K37" si="31">J37/I37*100</f>
        <v>0</v>
      </c>
      <c r="L37" s="288">
        <f t="shared" si="30"/>
        <v>5236.22</v>
      </c>
      <c r="M37" s="288">
        <f t="shared" si="30"/>
        <v>263800</v>
      </c>
      <c r="N37" s="288">
        <f t="shared" si="30"/>
        <v>128630</v>
      </c>
      <c r="O37" s="288">
        <f t="shared" si="30"/>
        <v>0</v>
      </c>
      <c r="P37" s="288">
        <f t="shared" si="30"/>
        <v>0</v>
      </c>
      <c r="Q37" s="562"/>
      <c r="R37" s="563"/>
      <c r="S37" s="4" t="str">
        <f>IF(COUNTBLANK(A37)=1,"",VLOOKUP(A37,'ORG-akce'!$A$1112:$L$3577,11,0))</f>
        <v/>
      </c>
      <c r="T37" s="538"/>
      <c r="U37" s="561">
        <f t="shared" ref="U37" si="32">SUM(U33:U36)</f>
        <v>1700</v>
      </c>
      <c r="V37" s="4" t="str">
        <f>IF(COUNTBLANK(A37)=1,"",VLOOKUP(A37,'ORG-akce'!$A$1112:$L$3577,6,0))</f>
        <v/>
      </c>
      <c r="X37" s="4" t="str">
        <f>IF(COUNTBLANK(A37)=1,"",VLOOKUP(A37,'ORG-akce'!$A$1112:$L$3577,3,0))</f>
        <v/>
      </c>
      <c r="Y37" s="4" t="e">
        <f>IF(COUNTBLANK(A37)=1,"",VLOOKUP(A37,'Výdaje podle odvětví_hodnoty'!$D$2:$AH$254,3,0))*100</f>
        <v>#VALUE!</v>
      </c>
    </row>
    <row r="38" spans="1:25" x14ac:dyDescent="0.25">
      <c r="A38" s="564"/>
      <c r="B38" s="565"/>
      <c r="C38" s="996" t="s">
        <v>276</v>
      </c>
      <c r="D38" s="997"/>
      <c r="E38" s="997"/>
      <c r="F38" s="997"/>
      <c r="G38" s="997"/>
      <c r="H38" s="997"/>
      <c r="I38" s="997"/>
      <c r="J38" s="997"/>
      <c r="K38" s="997"/>
      <c r="L38" s="997"/>
      <c r="M38" s="997"/>
      <c r="N38" s="997"/>
      <c r="O38" s="997"/>
      <c r="P38" s="997"/>
      <c r="Q38" s="997"/>
      <c r="R38" s="998"/>
      <c r="S38" s="4" t="str">
        <f>IF(COUNTBLANK(A38)=1,"",VLOOKUP(A38,'ORG-akce'!$A$1112:$L$3577,11,0))</f>
        <v/>
      </c>
      <c r="T38" s="538"/>
      <c r="U38" s="6" t="str">
        <f>IF(COUNTBLANK(A38)=1,"",VLOOKUP(A38,#REF!,2,0))</f>
        <v/>
      </c>
      <c r="V38" s="4" t="str">
        <f>IF(COUNTBLANK(A38)=1,"",VLOOKUP(A38,'ORG-akce'!$A$1112:$L$3577,6,0))</f>
        <v/>
      </c>
      <c r="X38" s="4" t="str">
        <f>IF(COUNTBLANK(A38)=1,"",VLOOKUP(A38,'ORG-akce'!$A$1112:$L$3577,3,0))</f>
        <v/>
      </c>
      <c r="Y38" s="4" t="e">
        <f>IF(COUNTBLANK(A38)=1,"",VLOOKUP(A38,'Výdaje podle odvětví_hodnoty'!$D$2:$AH$254,3,0))*100</f>
        <v>#VALUE!</v>
      </c>
    </row>
    <row r="39" spans="1:25" s="1" customFormat="1" ht="30" x14ac:dyDescent="0.25">
      <c r="A39" s="17">
        <v>3280</v>
      </c>
      <c r="B39" s="286">
        <v>14</v>
      </c>
      <c r="C39" s="594" t="str">
        <f>IF(COUNTBLANK(A39)=1,"",VLOOKUP(A39,'ORG-akce'!$A$1112:$L$3577,2,0))</f>
        <v>Regionální poradenské centrum SK-CZ</v>
      </c>
      <c r="D39" s="900">
        <f t="shared" ref="D39:D42" si="33">G39+H39+L39+M39+N39+O39+P39</f>
        <v>4387.5519899999999</v>
      </c>
      <c r="E39" s="560">
        <v>3937.8473199999999</v>
      </c>
      <c r="F39" s="900">
        <f>IF(COUNTBLANK(A39)=1,"",VLOOKUP(A39,'Výdaje podle odvětví_hodnoty'!$D$2:$AH$254,4,0))</f>
        <v>4387.5600000000004</v>
      </c>
      <c r="G39" s="64">
        <v>2207.8173199999997</v>
      </c>
      <c r="H39" s="11">
        <f>IF(COUNTBLANK(A39)=1,"",VLOOKUP(A39,EU_12_2021!$B$8:$E$162,4,0))</f>
        <v>752.4346700000001</v>
      </c>
      <c r="I39" s="12">
        <f>IF(COUNTBLANK(A39)=1,"",VLOOKUP(A39,EU_04_2022!$B$9:$E$136,3,0))</f>
        <v>1427.3</v>
      </c>
      <c r="J39" s="12">
        <f>IF(COUNTBLANK(A39)=1,"",VLOOKUP(A39,EU_04_2022!$B$9:$E$136,4,0))</f>
        <v>7</v>
      </c>
      <c r="K39" s="12">
        <f t="shared" ref="K39:K40" si="34">J39/I39*100</f>
        <v>0.49043648847474253</v>
      </c>
      <c r="L39" s="11">
        <f>I39</f>
        <v>1427.3</v>
      </c>
      <c r="M39" s="11">
        <f>IF(COUNTBLANK(A39)=1,"",VLOOKUP(A39,'Výdaje podle odvětví_hodnoty'!$D$2:$AH$254,12,0))</f>
        <v>0</v>
      </c>
      <c r="N39" s="11">
        <f>IF(COUNTBLANK(A39)=1,"",VLOOKUP(A39,'Výdaje podle odvětví_hodnoty'!$D$2:$AH$254,13,0))</f>
        <v>0</v>
      </c>
      <c r="O39" s="11">
        <f>IF(COUNTBLANK(A39)=1,"",VLOOKUP(A39,'Výdaje podle odvětví_hodnoty'!$D$2:$AH$254,14,0))</f>
        <v>0</v>
      </c>
      <c r="P39" s="11">
        <f>IF(COUNTBLANK(A39)=1,"",VLOOKUP(A39,'Výdaje podle odvětví_hodnoty'!$D$2:$AH$254,17,0))</f>
        <v>0</v>
      </c>
      <c r="Q39" s="598">
        <v>0.9</v>
      </c>
      <c r="R39" s="595" t="s">
        <v>17</v>
      </c>
      <c r="S39" s="4" t="str">
        <f>IF(COUNTBLANK(A39)=1,"",VLOOKUP(A39,'ORG-akce'!$A$1112:$L$3577,11,0))</f>
        <v>ne</v>
      </c>
      <c r="T39" s="538">
        <f t="shared" si="29"/>
        <v>-8.0100000004676986E-3</v>
      </c>
      <c r="U39" s="6">
        <f>IF(COUNTBLANK(A39)=1,"",VLOOKUP(A39,EU_04_2022!$B$9:$E$136,2,0))</f>
        <v>730</v>
      </c>
      <c r="V39" s="4" t="str">
        <f>IF(COUNTBLANK(A39)=1,"",VLOOKUP(A39,'ORG-akce'!$A$1112:$L$3577,6,0))</f>
        <v>OP PS 2014+</v>
      </c>
      <c r="X39" s="4" t="str">
        <f>IF(COUNTBLANK(A39)=1,"",VLOOKUP(A39,'ORG-akce'!$A$1112:$L$3577,3,0))</f>
        <v>Regionální rozvoj</v>
      </c>
      <c r="Y39" s="4">
        <f>IF(COUNTBLANK(A39)=1,"",VLOOKUP(A39,'Výdaje podle odvětví_hodnoty'!$D$2:$AH$254,3,0))*100</f>
        <v>90</v>
      </c>
    </row>
    <row r="40" spans="1:25" s="1" customFormat="1" ht="30" x14ac:dyDescent="0.25">
      <c r="A40" s="17">
        <v>3489</v>
      </c>
      <c r="B40" s="286">
        <f>IF(COUNTBLANK(A40)=1,"",VLOOKUP(A40,'ORG-akce'!$A$1112:$L$3577,4,0))</f>
        <v>11</v>
      </c>
      <c r="C40" s="594" t="str">
        <f>IF(COUNTBLANK(A40)=1,"",VLOOKUP(A40,'ORG-akce'!$A$1112:$L$3577,2,0))</f>
        <v>Podpora aktivit v rámci Programu Interreg V-A ČR – PL III</v>
      </c>
      <c r="D40" s="900">
        <f t="shared" si="33"/>
        <v>1439.9975900000002</v>
      </c>
      <c r="E40" s="560">
        <v>1440</v>
      </c>
      <c r="F40" s="900">
        <v>1440</v>
      </c>
      <c r="G40" s="64">
        <v>0</v>
      </c>
      <c r="H40" s="11">
        <f>IF(COUNTBLANK(A40)=1,"",VLOOKUP(A40,EU_12_2021!$B$8:$E$162,4,0))</f>
        <v>268.04759000000007</v>
      </c>
      <c r="I40" s="12">
        <f>IF(COUNTBLANK(A40)=1,"",VLOOKUP(A40,EU_04_2022!$B$9:$E$136,3,0))</f>
        <v>691.95</v>
      </c>
      <c r="J40" s="12">
        <f>IF(COUNTBLANK(A40)=1,"",VLOOKUP(A40,EU_04_2022!$B$9:$E$136,4,0))</f>
        <v>94.673209999999997</v>
      </c>
      <c r="K40" s="12">
        <f t="shared" si="34"/>
        <v>13.682088301177831</v>
      </c>
      <c r="L40" s="11">
        <f t="shared" ref="L40:L42" si="35">I40</f>
        <v>691.95</v>
      </c>
      <c r="M40" s="11">
        <v>480</v>
      </c>
      <c r="N40" s="11">
        <v>0</v>
      </c>
      <c r="O40" s="11">
        <v>0</v>
      </c>
      <c r="P40" s="11">
        <v>0</v>
      </c>
      <c r="Q40" s="603">
        <v>0.9</v>
      </c>
      <c r="R40" s="597" t="s">
        <v>249</v>
      </c>
      <c r="S40" s="4" t="str">
        <f>IF(COUNTBLANK(A40)=1,"",VLOOKUP(A40,'ORG-akce'!$A$1112:$L$3577,11,0))</f>
        <v>ne</v>
      </c>
      <c r="T40" s="538">
        <f t="shared" si="29"/>
        <v>-2.4099999998270505E-3</v>
      </c>
      <c r="U40" s="6">
        <f>IF(COUNTBLANK(A40)=1,"",VLOOKUP(A40,EU_04_2022!$B$9:$E$136,2,0))</f>
        <v>669</v>
      </c>
      <c r="V40" s="4" t="str">
        <f>IF(COUNTBLANK(A40)=1,"",VLOOKUP(A40,'ORG-akce'!$A$1112:$L$3577,6,0))</f>
        <v>OP PS 2014+</v>
      </c>
      <c r="X40" s="4" t="str">
        <f>IF(COUNTBLANK(A40)=1,"",VLOOKUP(A40,'ORG-akce'!$A$1112:$L$3577,3,0))</f>
        <v>Regionální rozvoj</v>
      </c>
      <c r="Y40" s="4" t="e">
        <f>IF(COUNTBLANK(A40)=1,"",VLOOKUP(A40,'Výdaje podle odvětví_hodnoty'!$D$2:$AH$254,3,0))*100</f>
        <v>#N/A</v>
      </c>
    </row>
    <row r="41" spans="1:25" ht="45" x14ac:dyDescent="0.25">
      <c r="A41" s="345">
        <v>3503</v>
      </c>
      <c r="B41" s="286">
        <f>IF(COUNTBLANK(A41)=1,"",VLOOKUP(A41,'ORG-akce'!$A$1112:$L$3577,4,0))</f>
        <v>11</v>
      </c>
      <c r="C41" s="594" t="str">
        <f>IF(COUNTBLANK(A41)=1,"",VLOOKUP(A41,'ORG-akce'!$A$1112:$L$3577,2,0))</f>
        <v>Podpora činnosti sekretariátu Regionální stálé konference Moravskoslezského kraje IV</v>
      </c>
      <c r="D41" s="900">
        <f t="shared" si="33"/>
        <v>13400</v>
      </c>
      <c r="E41" s="560" t="s">
        <v>236</v>
      </c>
      <c r="F41" s="900" t="s">
        <v>236</v>
      </c>
      <c r="G41" s="64">
        <v>0</v>
      </c>
      <c r="H41" s="11">
        <v>0</v>
      </c>
      <c r="I41" s="12">
        <f>IF(COUNTBLANK(A41)=1,"",VLOOKUP(A41,EU_04_2022!$B$9:$E$136,3,0))</f>
        <v>6500</v>
      </c>
      <c r="J41" s="12">
        <f>IF(COUNTBLANK(A41)=1,"",VLOOKUP(A41,EU_04_2022!$B$9:$E$136,4,0))</f>
        <v>99.878</v>
      </c>
      <c r="K41" s="12">
        <f t="shared" ref="K41:K42" si="36">J41/I41*100</f>
        <v>1.5365846153846154</v>
      </c>
      <c r="L41" s="11">
        <f t="shared" si="35"/>
        <v>6500</v>
      </c>
      <c r="M41" s="11">
        <v>6900</v>
      </c>
      <c r="N41" s="11">
        <v>0</v>
      </c>
      <c r="O41" s="11">
        <v>0</v>
      </c>
      <c r="P41" s="11">
        <v>0</v>
      </c>
      <c r="Q41" s="603">
        <v>1</v>
      </c>
      <c r="R41" s="597" t="s">
        <v>3826</v>
      </c>
      <c r="S41" s="4" t="str">
        <f>IF(COUNTBLANK(A41)=1,"",VLOOKUP(A41,'ORG-akce'!$A$1112:$L$3577,11,0))</f>
        <v>ne</v>
      </c>
      <c r="T41" s="538" t="e">
        <f t="shared" si="29"/>
        <v>#VALUE!</v>
      </c>
      <c r="U41" s="6">
        <f>IF(COUNTBLANK(A41)=1,"",VLOOKUP(A41,EU_04_2022!$B$9:$E$136,2,0))</f>
        <v>6500</v>
      </c>
      <c r="V41" s="605" t="str">
        <f>IF(COUNTBLANK(A41)=1,"",VLOOKUP(A41,'ORG-akce'!$A$1112:$L$3577,6,0))</f>
        <v>OPTP</v>
      </c>
      <c r="X41" s="4" t="str">
        <f>IF(COUNTBLANK(A41)=1,"",VLOOKUP(A41,'ORG-akce'!$A$1112:$L$3577,3,0))</f>
        <v>Regionální rozvoj</v>
      </c>
      <c r="Y41" s="4" t="e">
        <f>IF(COUNTBLANK(A41)=1,"",VLOOKUP(A41,'Výdaje podle odvětví_hodnoty'!$D$2:$AH$254,3,0))*100</f>
        <v>#N/A</v>
      </c>
    </row>
    <row r="42" spans="1:25" ht="30.75" thickBot="1" x14ac:dyDescent="0.3">
      <c r="A42" s="17">
        <v>3998</v>
      </c>
      <c r="B42" s="286">
        <f>IF(COUNTBLANK(A42)=1,"",VLOOKUP(A42,'ORG-akce'!$A$1112:$L$3577,4,0))</f>
        <v>14</v>
      </c>
      <c r="C42" s="594" t="str">
        <f>IF(COUNTBLANK(A42)=1,"",VLOOKUP(A42,'ORG-akce'!$A$1112:$L$3577,2,0))</f>
        <v>Prostředky na přípravu projektů</v>
      </c>
      <c r="D42" s="900">
        <f t="shared" si="33"/>
        <v>195929.74</v>
      </c>
      <c r="E42" s="560">
        <v>225195.08000000002</v>
      </c>
      <c r="F42" s="900">
        <f>IF(COUNTBLANK(A42)=1,"",VLOOKUP(A42,'Výdaje podle odvětví_hodnoty'!$D$2:$AH$254,4,0))</f>
        <v>195929.81</v>
      </c>
      <c r="G42" s="64">
        <v>1446.03</v>
      </c>
      <c r="H42" s="11">
        <f>IF(COUNTBLANK(A42)=1,"",VLOOKUP(A42,EU_12_2021!$B$8:$E$162,4,0))</f>
        <v>0</v>
      </c>
      <c r="I42" s="12">
        <f>IF(COUNTBLANK(A42)=1,"",VLOOKUP(A42,EU_04_2022!$B$9:$E$136,3,0))</f>
        <v>44483.71</v>
      </c>
      <c r="J42" s="12">
        <f>IF(COUNTBLANK(A42)=1,"",VLOOKUP(A42,EU_04_2022!$B$9:$E$136,4,0))</f>
        <v>0</v>
      </c>
      <c r="K42" s="12">
        <f t="shared" si="36"/>
        <v>0</v>
      </c>
      <c r="L42" s="11">
        <f t="shared" si="35"/>
        <v>44483.71</v>
      </c>
      <c r="M42" s="11">
        <f>IF(COUNTBLANK(A42)=1,"",VLOOKUP(A42,'Výdaje podle odvětví_hodnoty'!$D$2:$AH$254,12,0))</f>
        <v>30000</v>
      </c>
      <c r="N42" s="11">
        <f>IF(COUNTBLANK(A42)=1,"",VLOOKUP(A42,'Výdaje podle odvětví_hodnoty'!$D$2:$AH$254,13,0))</f>
        <v>30000</v>
      </c>
      <c r="O42" s="11">
        <f>IF(COUNTBLANK(A42)=1,"",VLOOKUP(A42,'Výdaje podle odvětví_hodnoty'!$D$2:$AH$254,14,0))</f>
        <v>30000</v>
      </c>
      <c r="P42" s="11">
        <f>IF(COUNTBLANK(A42)=1,"",VLOOKUP(A42,'Výdaje podle odvětví_hodnoty'!$D$2:$AH$254,17,0))</f>
        <v>60000</v>
      </c>
      <c r="Q42" s="598" t="s">
        <v>93</v>
      </c>
      <c r="R42" s="597" t="s">
        <v>93</v>
      </c>
      <c r="S42" s="4" t="str">
        <f>IF(COUNTBLANK(A42)=1,"",VLOOKUP(A42,'ORG-akce'!$A$1112:$L$3577,11,0))</f>
        <v>ne</v>
      </c>
      <c r="T42" s="538">
        <f t="shared" si="29"/>
        <v>-7.0000000006984919E-2</v>
      </c>
      <c r="U42" s="6">
        <f>IF(COUNTBLANK(A42)=1,"",VLOOKUP(A42,EU_04_2022!$B$9:$E$136,2,0))</f>
        <v>50000</v>
      </c>
      <c r="V42" s="4" t="str">
        <f>IF(COUNTBLANK(A42)=1,"",VLOOKUP(A42,'ORG-akce'!$A$1112:$L$3577,6,0))</f>
        <v>program období 2007-2013</v>
      </c>
      <c r="X42" s="4" t="str">
        <f>IF(COUNTBLANK(A42)=1,"",VLOOKUP(A42,'ORG-akce'!$A$1112:$L$3577,3,0))</f>
        <v>Regionální rozvoj</v>
      </c>
      <c r="Y42" s="4">
        <f>IF(COUNTBLANK(A42)=1,"",VLOOKUP(A42,'Výdaje podle odvětví_hodnoty'!$D$2:$AH$254,3,0))*100</f>
        <v>0</v>
      </c>
    </row>
    <row r="43" spans="1:25" ht="15.75" thickBot="1" x14ac:dyDescent="0.3">
      <c r="A43" s="566"/>
      <c r="B43" s="570"/>
      <c r="C43" s="16" t="s">
        <v>128</v>
      </c>
      <c r="D43" s="288">
        <f t="shared" ref="D43:P43" si="37">SUM(D39:D42)</f>
        <v>215157.28957999998</v>
      </c>
      <c r="E43" s="288">
        <f t="shared" si="37"/>
        <v>230572.92732000002</v>
      </c>
      <c r="F43" s="288">
        <f t="shared" si="37"/>
        <v>201757.37</v>
      </c>
      <c r="G43" s="288">
        <f t="shared" si="37"/>
        <v>3653.8473199999999</v>
      </c>
      <c r="H43" s="288">
        <f t="shared" si="37"/>
        <v>1020.4822600000002</v>
      </c>
      <c r="I43" s="288">
        <f t="shared" si="37"/>
        <v>53102.96</v>
      </c>
      <c r="J43" s="288">
        <f t="shared" si="37"/>
        <v>201.55121</v>
      </c>
      <c r="K43" s="288">
        <f t="shared" ref="K43" si="38">J43/I43*100</f>
        <v>0.37954797623333991</v>
      </c>
      <c r="L43" s="288">
        <f t="shared" si="37"/>
        <v>53102.96</v>
      </c>
      <c r="M43" s="288">
        <f t="shared" si="37"/>
        <v>37380</v>
      </c>
      <c r="N43" s="288">
        <f t="shared" si="37"/>
        <v>30000</v>
      </c>
      <c r="O43" s="288">
        <f t="shared" si="37"/>
        <v>30000</v>
      </c>
      <c r="P43" s="288">
        <f t="shared" si="37"/>
        <v>60000</v>
      </c>
      <c r="Q43" s="298" t="s">
        <v>93</v>
      </c>
      <c r="R43" s="563"/>
      <c r="S43" s="4" t="str">
        <f>IF(COUNTBLANK(A43)=1,"",VLOOKUP(A43,'ORG-akce'!$A$1112:$L$3577,11,0))</f>
        <v/>
      </c>
      <c r="T43" s="538"/>
      <c r="U43" s="561">
        <f>SUM(U39:U42)</f>
        <v>57899</v>
      </c>
      <c r="V43" s="4" t="str">
        <f>IF(COUNTBLANK(A43)=1,"",VLOOKUP(A43,'ORG-akce'!$A$1112:$L$3577,6,0))</f>
        <v/>
      </c>
      <c r="X43" s="4" t="str">
        <f>IF(COUNTBLANK(A43)=1,"",VLOOKUP(A43,'ORG-akce'!$A$1112:$L$3577,3,0))</f>
        <v/>
      </c>
      <c r="Y43" s="4" t="e">
        <f>IF(COUNTBLANK(A43)=1,"",VLOOKUP(A43,'Výdaje podle odvětví_hodnoty'!$D$2:$AH$254,3,0))*100</f>
        <v>#VALUE!</v>
      </c>
    </row>
    <row r="44" spans="1:25" x14ac:dyDescent="0.25">
      <c r="A44" s="564"/>
      <c r="B44" s="565"/>
      <c r="C44" s="996" t="s">
        <v>277</v>
      </c>
      <c r="D44" s="997"/>
      <c r="E44" s="997"/>
      <c r="F44" s="997"/>
      <c r="G44" s="997"/>
      <c r="H44" s="997"/>
      <c r="I44" s="997"/>
      <c r="J44" s="997"/>
      <c r="K44" s="997"/>
      <c r="L44" s="997"/>
      <c r="M44" s="997"/>
      <c r="N44" s="997"/>
      <c r="O44" s="997"/>
      <c r="P44" s="997"/>
      <c r="Q44" s="997"/>
      <c r="R44" s="998"/>
      <c r="S44" s="4" t="str">
        <f>IF(COUNTBLANK(A44)=1,"",VLOOKUP(A44,'ORG-akce'!$A$1112:$L$3577,11,0))</f>
        <v/>
      </c>
      <c r="T44" s="538"/>
      <c r="U44" s="6" t="str">
        <f>IF(COUNTBLANK(A44)=1,"",VLOOKUP(A44,#REF!,2,0))</f>
        <v/>
      </c>
      <c r="V44" s="4" t="str">
        <f>IF(COUNTBLANK(A44)=1,"",VLOOKUP(A44,'ORG-akce'!$A$1112:$L$3577,6,0))</f>
        <v/>
      </c>
      <c r="X44" s="4" t="str">
        <f>IF(COUNTBLANK(A44)=1,"",VLOOKUP(A44,'ORG-akce'!$A$1112:$L$3577,3,0))</f>
        <v/>
      </c>
      <c r="Y44" s="4" t="e">
        <f>IF(COUNTBLANK(A44)=1,"",VLOOKUP(A44,'Výdaje podle odvětví_hodnoty'!$D$2:$AH$254,3,0))*100</f>
        <v>#VALUE!</v>
      </c>
    </row>
    <row r="45" spans="1:25" s="1" customFormat="1" ht="28.5" customHeight="1" x14ac:dyDescent="0.25">
      <c r="A45" s="13">
        <v>3234</v>
      </c>
      <c r="B45" s="286">
        <v>14</v>
      </c>
      <c r="C45" s="594" t="str">
        <f>IF(COUNTBLANK(A45)=1,"",VLOOKUP(A45,'ORG-akce'!$A$1112:$L$3577,2,0))</f>
        <v>Vybudování expozice muzea Těšínska v Jablunkově "Muzea Trojmezí"</v>
      </c>
      <c r="D45" s="900">
        <f t="shared" ref="D45:D51" si="39">G45+H45+L45+M45+N45+O45+P45</f>
        <v>55695.888279999999</v>
      </c>
      <c r="E45" s="560">
        <v>55695.892</v>
      </c>
      <c r="F45" s="900">
        <f>IF(COUNTBLANK(A45)=1,"",VLOOKUP(A45,'Výdaje podle odvětví_hodnoty'!$D$2:$AH$254,4,0))</f>
        <v>55695.88</v>
      </c>
      <c r="G45" s="64">
        <v>10815.302</v>
      </c>
      <c r="H45" s="11">
        <f>IF(COUNTBLANK(A45)=1,"",VLOOKUP(A45,EU_12_2021!$B$8:$E$162,4,0))</f>
        <v>22974.126280000004</v>
      </c>
      <c r="I45" s="12">
        <f>IF(COUNTBLANK(A45)=1,"",VLOOKUP(A45,EU_04_2022!$B$9:$E$136,3,0))</f>
        <v>21906.459999999995</v>
      </c>
      <c r="J45" s="12">
        <f>IF(COUNTBLANK(A45)=1,"",VLOOKUP(A45,EU_04_2022!$B$9:$E$136,4,0))</f>
        <v>7828.6785</v>
      </c>
      <c r="K45" s="12">
        <f t="shared" ref="K45:K49" si="40">J45/I45*100</f>
        <v>35.736848856456049</v>
      </c>
      <c r="L45" s="11">
        <f>I45</f>
        <v>21906.459999999995</v>
      </c>
      <c r="M45" s="11">
        <f>IF(COUNTBLANK(A45)=1,"",VLOOKUP(A45,'Výdaje podle odvětví_hodnoty'!$D$2:$AH$254,12,0))</f>
        <v>0</v>
      </c>
      <c r="N45" s="11">
        <f>IF(COUNTBLANK(A45)=1,"",VLOOKUP(A45,'Výdaje podle odvětví_hodnoty'!$D$2:$AH$254,13,0))</f>
        <v>0</v>
      </c>
      <c r="O45" s="11">
        <f>IF(COUNTBLANK(A45)=1,"",VLOOKUP(A45,'Výdaje podle odvětví_hodnoty'!$D$2:$AH$254,14,0))</f>
        <v>0</v>
      </c>
      <c r="P45" s="11">
        <f>IF(COUNTBLANK(A45)=1,"",VLOOKUP(A45,'Výdaje podle odvětví_hodnoty'!$D$2:$AH$254,17,0))</f>
        <v>0</v>
      </c>
      <c r="Q45" s="598">
        <v>0.9</v>
      </c>
      <c r="R45" s="595" t="s">
        <v>5</v>
      </c>
      <c r="S45" s="4" t="str">
        <f>IF(COUNTBLANK(A45)=1,"",VLOOKUP(A45,'ORG-akce'!$A$1112:$L$3577,11,0))</f>
        <v>ano</v>
      </c>
      <c r="T45" s="538">
        <f t="shared" si="29"/>
        <v>8.2800000018323772E-3</v>
      </c>
      <c r="U45" s="6">
        <f>IF(COUNTBLANK(A45)=1,"",VLOOKUP(A45,EU_04_2022!$B$9:$E$136,2,0))</f>
        <v>16400</v>
      </c>
      <c r="V45" s="4" t="str">
        <f>IF(COUNTBLANK(A45)=1,"",VLOOKUP(A45,'ORG-akce'!$A$1112:$L$3577,6,0))</f>
        <v>IROP 2014+</v>
      </c>
      <c r="X45" s="4" t="str">
        <f>IF(COUNTBLANK(A45)=1,"",VLOOKUP(A45,'ORG-akce'!$A$1112:$L$3577,3,0))</f>
        <v>Kultura</v>
      </c>
      <c r="Y45" s="4">
        <f>IF(COUNTBLANK(A45)=1,"",VLOOKUP(A45,'Výdaje podle odvětví_hodnoty'!$D$2:$AH$254,3,0))*100</f>
        <v>90</v>
      </c>
    </row>
    <row r="46" spans="1:25" s="1" customFormat="1" ht="28.5" customHeight="1" x14ac:dyDescent="0.25">
      <c r="A46" s="13">
        <v>3236</v>
      </c>
      <c r="B46" s="286">
        <v>14</v>
      </c>
      <c r="C46" s="594" t="str">
        <f>IF(COUNTBLANK(A46)=1,"",VLOOKUP(A46,'ORG-akce'!$A$1112:$L$3577,2,0))</f>
        <v>Zámek Nová Horka - Muzeum pro veřejnost II</v>
      </c>
      <c r="D46" s="900">
        <f t="shared" si="39"/>
        <v>19349.280500000001</v>
      </c>
      <c r="E46" s="560">
        <v>19349.29</v>
      </c>
      <c r="F46" s="900">
        <f>IF(COUNTBLANK(A46)=1,"",VLOOKUP(A46,'Výdaje podle odvětví_hodnoty'!$D$2:$AH$254,4,0))</f>
        <v>19349.28</v>
      </c>
      <c r="G46" s="64">
        <v>324.29000000000002</v>
      </c>
      <c r="H46" s="11">
        <f>IF(COUNTBLANK(A46)=1,"",VLOOKUP(A46,EU_12_2021!$B$8:$E$162,4,0))</f>
        <v>301.62050000000005</v>
      </c>
      <c r="I46" s="12">
        <f>IF(COUNTBLANK(A46)=1,"",VLOOKUP(A46,EU_04_2022!$B$9:$E$136,3,0))</f>
        <v>18723.37</v>
      </c>
      <c r="J46" s="12">
        <f>IF(COUNTBLANK(A46)=1,"",VLOOKUP(A46,EU_04_2022!$B$9:$E$136,4,0))</f>
        <v>0</v>
      </c>
      <c r="K46" s="12">
        <f t="shared" si="40"/>
        <v>0</v>
      </c>
      <c r="L46" s="11">
        <f t="shared" ref="L46:L51" si="41">I46</f>
        <v>18723.37</v>
      </c>
      <c r="M46" s="11">
        <f>IF(COUNTBLANK(A46)=1,"",VLOOKUP(A46,'Výdaje podle odvětví_hodnoty'!$D$2:$AH$254,12,0))</f>
        <v>0</v>
      </c>
      <c r="N46" s="11">
        <f>IF(COUNTBLANK(A46)=1,"",VLOOKUP(A46,'Výdaje podle odvětví_hodnoty'!$D$2:$AH$254,13,0))</f>
        <v>0</v>
      </c>
      <c r="O46" s="11">
        <f>IF(COUNTBLANK(A46)=1,"",VLOOKUP(A46,'Výdaje podle odvětví_hodnoty'!$D$2:$AH$254,14,0))</f>
        <v>0</v>
      </c>
      <c r="P46" s="11">
        <f>IF(COUNTBLANK(A46)=1,"",VLOOKUP(A46,'Výdaje podle odvětví_hodnoty'!$D$2:$AH$254,17,0))</f>
        <v>0</v>
      </c>
      <c r="Q46" s="598">
        <v>0.9</v>
      </c>
      <c r="R46" s="595" t="s">
        <v>5</v>
      </c>
      <c r="S46" s="4" t="str">
        <f>IF(COUNTBLANK(A46)=1,"",VLOOKUP(A46,'ORG-akce'!$A$1112:$L$3577,11,0))</f>
        <v>ano</v>
      </c>
      <c r="T46" s="538">
        <f t="shared" si="29"/>
        <v>5.0000000192085281E-4</v>
      </c>
      <c r="U46" s="6">
        <f>IF(COUNTBLANK(A46)=1,"",VLOOKUP(A46,EU_04_2022!$B$9:$E$136,2,0))</f>
        <v>18378</v>
      </c>
      <c r="V46" s="4" t="str">
        <f>IF(COUNTBLANK(A46)=1,"",VLOOKUP(A46,'ORG-akce'!$A$1112:$L$3577,6,0))</f>
        <v>IROP 2014+</v>
      </c>
      <c r="X46" s="4" t="str">
        <f>IF(COUNTBLANK(A46)=1,"",VLOOKUP(A46,'ORG-akce'!$A$1112:$L$3577,3,0))</f>
        <v>Kultura</v>
      </c>
      <c r="Y46" s="4">
        <f>IF(COUNTBLANK(A46)=1,"",VLOOKUP(A46,'Výdaje podle odvětví_hodnoty'!$D$2:$AH$254,3,0))*100</f>
        <v>90</v>
      </c>
    </row>
    <row r="47" spans="1:25" s="1" customFormat="1" ht="28.5" customHeight="1" x14ac:dyDescent="0.25">
      <c r="A47" s="344">
        <v>3505</v>
      </c>
      <c r="B47" s="286">
        <v>14</v>
      </c>
      <c r="C47" s="594" t="str">
        <f>IF(COUNTBLANK(A47)=1,"",VLOOKUP(A47,'ORG-akce'!$A$1112:$L$3577,2,0))</f>
        <v>Černá kostka – Centrum digitalizace, vědy a inovací</v>
      </c>
      <c r="D47" s="900">
        <f t="shared" si="39"/>
        <v>1999999.75</v>
      </c>
      <c r="E47" s="560"/>
      <c r="F47" s="900">
        <f>IF(COUNTBLANK(A47)=1,"",VLOOKUP(A47,'Výdaje podle odvětví_hodnoty'!$D$2:$AH$254,4,0))</f>
        <v>1999999.75</v>
      </c>
      <c r="G47" s="64">
        <v>13385.44</v>
      </c>
      <c r="H47" s="11">
        <v>9552.5499999999993</v>
      </c>
      <c r="I47" s="12">
        <f>IF(COUNTBLANK(A47)=1,"",VLOOKUP(A47,EU_04_2022!$B$9:$E$136,3,0))</f>
        <v>81265.759999999995</v>
      </c>
      <c r="J47" s="12">
        <f>IF(COUNTBLANK(A47)=1,"",VLOOKUP(A47,EU_04_2022!$B$9:$E$136,4,0))</f>
        <v>0</v>
      </c>
      <c r="K47" s="12">
        <f t="shared" si="40"/>
        <v>0</v>
      </c>
      <c r="L47" s="11">
        <f t="shared" si="41"/>
        <v>81265.759999999995</v>
      </c>
      <c r="M47" s="11">
        <f>IF(COUNTBLANK(A47)=1,"",VLOOKUP(A47,'Výdaje podle odvětví_hodnoty'!$D$2:$AH$254,12,0))</f>
        <v>352000</v>
      </c>
      <c r="N47" s="11">
        <f>IF(COUNTBLANK(A47)=1,"",VLOOKUP(A47,'Výdaje podle odvětví_hodnoty'!$D$2:$AH$254,13,0))</f>
        <v>506000</v>
      </c>
      <c r="O47" s="11">
        <f>IF(COUNTBLANK(A47)=1,"",VLOOKUP(A47,'Výdaje podle odvětví_hodnoty'!$D$2:$AH$254,14,0))</f>
        <v>568000</v>
      </c>
      <c r="P47" s="11">
        <f>IF(COUNTBLANK(A47)=1,"",VLOOKUP(A47,'Výdaje podle odvětví_hodnoty'!$D$2:$AH$254,17,0))</f>
        <v>469796</v>
      </c>
      <c r="Q47" s="598">
        <f>IF(COUNTBLANK(A47)=1,"",VLOOKUP(A47,'Výdaje podle odvětví_hodnoty'!$D$2:$AH$254,3,0))</f>
        <v>0.85</v>
      </c>
      <c r="R47" s="595" t="s">
        <v>3605</v>
      </c>
      <c r="S47" s="4" t="str">
        <f>IF(COUNTBLANK(A47)=1,"",VLOOKUP(A47,'ORG-akce'!$A$1112:$L$3577,11,0))</f>
        <v>ano</v>
      </c>
      <c r="T47" s="538">
        <f t="shared" si="29"/>
        <v>0</v>
      </c>
      <c r="U47" s="6">
        <f>IF(COUNTBLANK(A47)=1,"",VLOOKUP(A47,EU_04_2022!$B$9:$E$136,2,0))</f>
        <v>53174</v>
      </c>
      <c r="V47" s="604" t="str">
        <f>IF(COUNTBLANK(A47)=1,"",VLOOKUP(A47,'ORG-akce'!$A$1112:$L$3577,6,0))</f>
        <v>OP ST 2021+</v>
      </c>
      <c r="X47" s="4" t="str">
        <f>IF(COUNTBLANK(A47)=1,"",VLOOKUP(A47,'ORG-akce'!$A$1112:$L$3577,3,0))</f>
        <v>Kultura</v>
      </c>
      <c r="Y47" s="4">
        <f>IF(COUNTBLANK(A47)=1,"",VLOOKUP(A47,'Výdaje podle odvětví_hodnoty'!$D$2:$AH$254,3,0))*100</f>
        <v>85</v>
      </c>
    </row>
    <row r="48" spans="1:25" s="1" customFormat="1" ht="33.75" customHeight="1" x14ac:dyDescent="0.25">
      <c r="A48" s="344">
        <v>3513</v>
      </c>
      <c r="B48" s="286">
        <v>14</v>
      </c>
      <c r="C48" s="594" t="str">
        <f>IF(COUNTBLANK(A48)=1,"",VLOOKUP(A48,'ORG-akce'!$A$1112:$L$3577,2,0))</f>
        <v>Revitalizace NKP Zámek Bruntál a nové expozice</v>
      </c>
      <c r="D48" s="900">
        <f t="shared" si="39"/>
        <v>78000</v>
      </c>
      <c r="E48" s="560"/>
      <c r="F48" s="900">
        <f>IF(COUNTBLANK(A48)=1,"",VLOOKUP(A48,'Výdaje podle odvětví_hodnoty'!$D$2:$AH$254,4,0))</f>
        <v>78000</v>
      </c>
      <c r="G48" s="64">
        <v>0</v>
      </c>
      <c r="H48" s="11">
        <v>0</v>
      </c>
      <c r="I48" s="12">
        <f>IF(COUNTBLANK(A48)=1,"",VLOOKUP(A48,EU_04_2022!$B$9:$E$136,3,0))</f>
        <v>6000</v>
      </c>
      <c r="J48" s="12">
        <f>IF(COUNTBLANK(A48)=1,"",VLOOKUP(A48,EU_04_2022!$B$9:$E$136,4,0))</f>
        <v>0</v>
      </c>
      <c r="K48" s="12">
        <f t="shared" si="40"/>
        <v>0</v>
      </c>
      <c r="L48" s="11">
        <f t="shared" si="41"/>
        <v>6000</v>
      </c>
      <c r="M48" s="11">
        <f>IF(COUNTBLANK(A48)=1,"",VLOOKUP(A48,'Výdaje podle odvětví_hodnoty'!$D$2:$AH$254,12,0))</f>
        <v>500</v>
      </c>
      <c r="N48" s="11">
        <f>IF(COUNTBLANK(A48)=1,"",VLOOKUP(A48,'Výdaje podle odvětví_hodnoty'!$D$2:$AH$254,13,0))</f>
        <v>23000</v>
      </c>
      <c r="O48" s="11">
        <f>IF(COUNTBLANK(A48)=1,"",VLOOKUP(A48,'Výdaje podle odvětví_hodnoty'!$D$2:$AH$254,14,0))</f>
        <v>48500</v>
      </c>
      <c r="P48" s="11">
        <f>IF(COUNTBLANK(A48)=1,"",VLOOKUP(A48,'Výdaje podle odvětví_hodnoty'!$D$2:$AH$254,17,0))</f>
        <v>0</v>
      </c>
      <c r="Q48" s="598">
        <f>IF(COUNTBLANK(A48)=1,"",VLOOKUP(A48,'Výdaje podle odvětví_hodnoty'!$D$2:$AH$254,3,0))</f>
        <v>0.85</v>
      </c>
      <c r="R48" s="595" t="s">
        <v>3767</v>
      </c>
      <c r="S48" s="4" t="str">
        <f>IF(COUNTBLANK(A48)=1,"",VLOOKUP(A48,'ORG-akce'!$A$1112:$L$3577,11,0))</f>
        <v>ano</v>
      </c>
      <c r="T48" s="538">
        <f t="shared" si="29"/>
        <v>0</v>
      </c>
      <c r="U48" s="6">
        <f>IF(COUNTBLANK(A48)=1,"",VLOOKUP(A48,EU_04_2022!$B$9:$E$136,2,0))</f>
        <v>5000</v>
      </c>
      <c r="V48" s="604" t="str">
        <f>IF(COUNTBLANK(A48)=1,"",VLOOKUP(A48,'ORG-akce'!$A$1112:$L$3577,6,0))</f>
        <v>IROP 2021+</v>
      </c>
      <c r="X48" s="4" t="str">
        <f>IF(COUNTBLANK(A48)=1,"",VLOOKUP(A48,'ORG-akce'!$A$1112:$L$3577,3,0))</f>
        <v>Kultura</v>
      </c>
      <c r="Y48" s="4">
        <f>IF(COUNTBLANK(A48)=1,"",VLOOKUP(A48,'Výdaje podle odvětví_hodnoty'!$D$2:$AH$254,3,0))*100</f>
        <v>85</v>
      </c>
    </row>
    <row r="49" spans="1:25" ht="30" x14ac:dyDescent="0.25">
      <c r="A49" s="344">
        <v>3514</v>
      </c>
      <c r="B49" s="286">
        <v>14</v>
      </c>
      <c r="C49" s="594" t="str">
        <f>IF(COUNTBLANK(A49)=1,"",VLOOKUP(A49,'ORG-akce'!$A$1112:$L$3577,2,0))</f>
        <v>Žerotínský zámek – centrum relaxace a poznání</v>
      </c>
      <c r="D49" s="900">
        <f t="shared" si="39"/>
        <v>141500.003</v>
      </c>
      <c r="E49" s="560"/>
      <c r="F49" s="900">
        <f>IF(COUNTBLANK(A49)=1,"",VLOOKUP(A49,'Výdaje podle odvětví_hodnoty'!$D$2:$AH$254,4,0))</f>
        <v>141500</v>
      </c>
      <c r="G49" s="64">
        <v>0</v>
      </c>
      <c r="H49" s="11">
        <f>IF(COUNTBLANK(A49)=1,"",VLOOKUP(A49,EU_12_2021!$B$8:$E$162,4,0))</f>
        <v>467.08300000000003</v>
      </c>
      <c r="I49" s="12">
        <f>IF(COUNTBLANK(A49)=1,"",VLOOKUP(A49,EU_04_2022!$B$9:$E$136,3,0))</f>
        <v>2032.92</v>
      </c>
      <c r="J49" s="12">
        <f>IF(COUNTBLANK(A49)=1,"",VLOOKUP(A49,EU_04_2022!$B$9:$E$136,4,0))</f>
        <v>726</v>
      </c>
      <c r="K49" s="12">
        <f t="shared" si="40"/>
        <v>35.712177557405113</v>
      </c>
      <c r="L49" s="11">
        <f t="shared" si="41"/>
        <v>2032.92</v>
      </c>
      <c r="M49" s="11">
        <f>IF(COUNTBLANK(A49)=1,"",VLOOKUP(A49,'Výdaje podle odvětví_hodnoty'!$D$2:$AH$254,12,0))</f>
        <v>500</v>
      </c>
      <c r="N49" s="11">
        <f>IF(COUNTBLANK(A49)=1,"",VLOOKUP(A49,'Výdaje podle odvětví_hodnoty'!$D$2:$AH$254,13,0))</f>
        <v>32000</v>
      </c>
      <c r="O49" s="11">
        <f>IF(COUNTBLANK(A49)=1,"",VLOOKUP(A49,'Výdaje podle odvětví_hodnoty'!$D$2:$AH$254,14,0))</f>
        <v>84000</v>
      </c>
      <c r="P49" s="11">
        <f>IF(COUNTBLANK(A49)=1,"",VLOOKUP(A49,'Výdaje podle odvětví_hodnoty'!$D$2:$AH$254,17,0))</f>
        <v>22500</v>
      </c>
      <c r="Q49" s="598">
        <f>IF(COUNTBLANK(A49)=1,"",VLOOKUP(A49,'Výdaje podle odvětví_hodnoty'!$D$2:$AH$254,3,0))</f>
        <v>0.85</v>
      </c>
      <c r="R49" s="595" t="s">
        <v>3767</v>
      </c>
      <c r="S49" s="4" t="str">
        <f>IF(COUNTBLANK(A49)=1,"",VLOOKUP(A49,'ORG-akce'!$A$1112:$L$3577,11,0))</f>
        <v>ano</v>
      </c>
      <c r="T49" s="538">
        <f t="shared" si="29"/>
        <v>2.9999999969732016E-3</v>
      </c>
      <c r="U49" s="6">
        <f>IF(COUNTBLANK(A49)=1,"",VLOOKUP(A49,EU_04_2022!$B$9:$E$136,2,0))</f>
        <v>1000</v>
      </c>
      <c r="V49" s="604" t="str">
        <f>IF(COUNTBLANK(A49)=1,"",VLOOKUP(A49,'ORG-akce'!$A$1112:$L$3577,6,0))</f>
        <v>IROP 2021+</v>
      </c>
      <c r="X49" s="4" t="str">
        <f>IF(COUNTBLANK(A49)=1,"",VLOOKUP(A49,'ORG-akce'!$A$1112:$L$3577,3,0))</f>
        <v>Kultura</v>
      </c>
      <c r="Y49" s="4">
        <f>IF(COUNTBLANK(A49)=1,"",VLOOKUP(A49,'Výdaje podle odvětví_hodnoty'!$D$2:$AH$254,3,0))*100</f>
        <v>85</v>
      </c>
    </row>
    <row r="50" spans="1:25" x14ac:dyDescent="0.25">
      <c r="A50" s="344">
        <v>3524</v>
      </c>
      <c r="B50" s="286"/>
      <c r="C50" s="594" t="str">
        <f>IF(COUNTBLANK(A50)=1,"",VLOOKUP(A50,'ORG-akce'!$A$1112:$L$3577,2,0))</f>
        <v>Revitalizace Těšínského divadla</v>
      </c>
      <c r="D50" s="900">
        <f t="shared" si="39"/>
        <v>115</v>
      </c>
      <c r="E50" s="560"/>
      <c r="F50" s="900">
        <f>IF(COUNTBLANK(A50)=1,"",VLOOKUP(A50,'Výdaje podle odvětví_hodnoty'!$D$2:$AH$254,4,0))</f>
        <v>115</v>
      </c>
      <c r="G50" s="64">
        <v>0</v>
      </c>
      <c r="H50" s="11">
        <v>0</v>
      </c>
      <c r="I50" s="12">
        <f>IF(COUNTBLANK(A50)=1,"",VLOOKUP(A50,EU_04_2022!$B$9:$E$136,3,0))</f>
        <v>115</v>
      </c>
      <c r="J50" s="12">
        <f>IF(COUNTBLANK(A50)=1,"",VLOOKUP(A50,EU_04_2022!$B$9:$E$136,4,0))</f>
        <v>0</v>
      </c>
      <c r="K50" s="12">
        <f t="shared" ref="K50:K51" si="42">J50/I50*100</f>
        <v>0</v>
      </c>
      <c r="L50" s="11">
        <f t="shared" si="41"/>
        <v>115</v>
      </c>
      <c r="M50" s="11">
        <f>IF(COUNTBLANK(A50)=1,"",VLOOKUP(A50,'Výdaje podle odvětví_hodnoty'!$D$2:$AH$254,12,0))</f>
        <v>0</v>
      </c>
      <c r="N50" s="11">
        <f>IF(COUNTBLANK(A50)=1,"",VLOOKUP(A50,'Výdaje podle odvětví_hodnoty'!$D$2:$AH$254,13,0))</f>
        <v>0</v>
      </c>
      <c r="O50" s="11">
        <f>IF(COUNTBLANK(A50)=1,"",VLOOKUP(A50,'Výdaje podle odvětví_hodnoty'!$D$2:$AH$254,14,0))</f>
        <v>0</v>
      </c>
      <c r="P50" s="11">
        <f>IF(COUNTBLANK(A50)=1,"",VLOOKUP(A50,'Výdaje podle odvětví_hodnoty'!$D$2:$AH$254,17,0))</f>
        <v>0</v>
      </c>
      <c r="Q50" s="598">
        <f>IF(COUNTBLANK(A50)=1,"",VLOOKUP(A50,'Výdaje podle odvětví_hodnoty'!$D$2:$AH$254,3,0))</f>
        <v>0.75</v>
      </c>
      <c r="R50" s="597" t="s">
        <v>3822</v>
      </c>
      <c r="S50" s="4" t="str">
        <f>IF(COUNTBLANK(A50)=1,"",VLOOKUP(A50,'ORG-akce'!$A$1112:$L$3577,11,0))</f>
        <v>ano</v>
      </c>
      <c r="T50" s="538">
        <f t="shared" si="29"/>
        <v>0</v>
      </c>
      <c r="U50" s="6">
        <f>IF(COUNTBLANK(A50)=1,"",VLOOKUP(A50,EU_04_2022!$B$9:$E$136,2,0))</f>
        <v>0</v>
      </c>
      <c r="V50" s="604" t="str">
        <f>IF(COUNTBLANK(A50)=1,"",VLOOKUP(A50,'ORG-akce'!$A$1112:$L$3577,6,0))</f>
        <v>NOP</v>
      </c>
      <c r="X50" s="4" t="str">
        <f>IF(COUNTBLANK(A50)=1,"",VLOOKUP(A50,'ORG-akce'!$A$1112:$L$3577,3,0))</f>
        <v>Kultura</v>
      </c>
      <c r="Y50" s="4">
        <f>IF(COUNTBLANK(A50)=1,"",VLOOKUP(A50,'Výdaje podle odvětví_hodnoty'!$D$2:$AH$254,3,0))*100</f>
        <v>75</v>
      </c>
    </row>
    <row r="51" spans="1:25" ht="30.75" thickBot="1" x14ac:dyDescent="0.3">
      <c r="A51" s="530">
        <v>7009</v>
      </c>
      <c r="B51" s="14">
        <v>17</v>
      </c>
      <c r="C51" s="594" t="str">
        <f>IF(COUNTBLANK(A51)=1,"",VLOOKUP(A51,'ORG-akce'!$A$1112:$L$3577,2,0))</f>
        <v>Muzeum Šipka – expozice archeologie a geologie Štramberku</v>
      </c>
      <c r="D51" s="900">
        <f t="shared" si="39"/>
        <v>5478.7829899999997</v>
      </c>
      <c r="E51" s="560"/>
      <c r="F51" s="900">
        <v>5478.51</v>
      </c>
      <c r="G51" s="64">
        <f>128.25+466.7</f>
        <v>594.95000000000005</v>
      </c>
      <c r="H51" s="11">
        <f>IF(COUNTBLANK(A51)=1,"",VLOOKUP(A51,EU_12_2021!$B$8:$E$162,4,0))</f>
        <v>4069.8529900000003</v>
      </c>
      <c r="I51" s="12">
        <f>IF(COUNTBLANK(A51)=1,"",VLOOKUP(A51,EU_04_2022!$B$9:$E$136,3,0))</f>
        <v>813.9799999999999</v>
      </c>
      <c r="J51" s="12">
        <f>IF(COUNTBLANK(A51)=1,"",VLOOKUP(A51,EU_04_2022!$B$9:$E$136,4,0))</f>
        <v>813.9706000000001</v>
      </c>
      <c r="K51" s="12">
        <f t="shared" si="42"/>
        <v>99.998845180471278</v>
      </c>
      <c r="L51" s="11">
        <f t="shared" si="41"/>
        <v>813.9799999999999</v>
      </c>
      <c r="M51" s="11">
        <v>0</v>
      </c>
      <c r="N51" s="11">
        <v>0</v>
      </c>
      <c r="O51" s="11">
        <v>0</v>
      </c>
      <c r="P51" s="11">
        <v>0</v>
      </c>
      <c r="Q51" s="603" t="s">
        <v>3827</v>
      </c>
      <c r="R51" s="600" t="s">
        <v>5</v>
      </c>
      <c r="S51" s="4" t="str">
        <f>IF(COUNTBLANK(A51)=1,"",VLOOKUP(A51,'ORG-akce'!$A$1112:$L$3577,11,0))</f>
        <v>ano</v>
      </c>
      <c r="T51" s="538">
        <f t="shared" ref="T51:T82" si="43">D51-F51</f>
        <v>0.27298999999948137</v>
      </c>
      <c r="U51" s="6">
        <f>IF(COUNTBLANK(A51)=1,"",VLOOKUP(A51,EU_04_2022!$B$9:$E$136,2,0))</f>
        <v>0</v>
      </c>
      <c r="V51" s="4" t="str">
        <f>IF(COUNTBLANK(A51)=1,"",VLOOKUP(A51,'ORG-akce'!$A$1112:$L$3577,6,0))</f>
        <v>IROP 2014+</v>
      </c>
      <c r="X51" s="4" t="str">
        <f>IF(COUNTBLANK(A51)=1,"",VLOOKUP(A51,'ORG-akce'!$A$1112:$L$3577,3,0))</f>
        <v>Kultura</v>
      </c>
    </row>
    <row r="52" spans="1:25" ht="15.75" thickBot="1" x14ac:dyDescent="0.3">
      <c r="A52" s="566"/>
      <c r="B52" s="570"/>
      <c r="C52" s="16" t="s">
        <v>129</v>
      </c>
      <c r="D52" s="288">
        <f t="shared" ref="D52:P52" si="44">SUM(D45:D51)</f>
        <v>2300138.7047700002</v>
      </c>
      <c r="E52" s="288">
        <f t="shared" si="44"/>
        <v>75045.182000000001</v>
      </c>
      <c r="F52" s="288">
        <f t="shared" si="44"/>
        <v>2300138.42</v>
      </c>
      <c r="G52" s="288">
        <f t="shared" si="44"/>
        <v>25119.982</v>
      </c>
      <c r="H52" s="288">
        <f t="shared" si="44"/>
        <v>37365.232770000002</v>
      </c>
      <c r="I52" s="288">
        <f t="shared" si="44"/>
        <v>130857.48999999999</v>
      </c>
      <c r="J52" s="288">
        <f t="shared" si="44"/>
        <v>9368.6491000000005</v>
      </c>
      <c r="K52" s="288">
        <f t="shared" ref="K52" si="45">J52/I52*100</f>
        <v>7.1594290093750086</v>
      </c>
      <c r="L52" s="288">
        <f t="shared" si="44"/>
        <v>130857.48999999999</v>
      </c>
      <c r="M52" s="288">
        <f t="shared" si="44"/>
        <v>353000</v>
      </c>
      <c r="N52" s="288">
        <f t="shared" si="44"/>
        <v>561000</v>
      </c>
      <c r="O52" s="288">
        <f t="shared" si="44"/>
        <v>700500</v>
      </c>
      <c r="P52" s="288">
        <f t="shared" si="44"/>
        <v>492296</v>
      </c>
      <c r="Q52" s="298" t="s">
        <v>93</v>
      </c>
      <c r="R52" s="297"/>
      <c r="S52" s="4" t="str">
        <f>IF(COUNTBLANK(A52)=1,"",VLOOKUP(A52,'ORG-akce'!$A$1112:$L$3577,11,0))</f>
        <v/>
      </c>
      <c r="T52" s="538"/>
      <c r="U52" s="561">
        <f>SUM(U45:U51)</f>
        <v>93952</v>
      </c>
      <c r="V52" s="4" t="str">
        <f>IF(COUNTBLANK(A52)=1,"",VLOOKUP(A52,'ORG-akce'!$A$1112:$L$3577,6,0))</f>
        <v/>
      </c>
      <c r="X52" s="4" t="str">
        <f>IF(COUNTBLANK(A52)=1,"",VLOOKUP(A52,'ORG-akce'!$A$1112:$L$3577,3,0))</f>
        <v/>
      </c>
      <c r="Y52" s="4" t="e">
        <f>IF(COUNTBLANK(A52)=1,"",VLOOKUP(A52,'Výdaje podle odvětví_hodnoty'!$D$2:$AH$254,3,0))*100</f>
        <v>#VALUE!</v>
      </c>
    </row>
    <row r="53" spans="1:25" x14ac:dyDescent="0.25">
      <c r="A53" s="564"/>
      <c r="B53" s="565"/>
      <c r="C53" s="996" t="s">
        <v>278</v>
      </c>
      <c r="D53" s="997"/>
      <c r="E53" s="997"/>
      <c r="F53" s="997"/>
      <c r="G53" s="997"/>
      <c r="H53" s="997"/>
      <c r="I53" s="997"/>
      <c r="J53" s="997"/>
      <c r="K53" s="997"/>
      <c r="L53" s="997"/>
      <c r="M53" s="997"/>
      <c r="N53" s="997"/>
      <c r="O53" s="997"/>
      <c r="P53" s="997"/>
      <c r="Q53" s="997"/>
      <c r="R53" s="998"/>
      <c r="S53" s="4" t="str">
        <f>IF(COUNTBLANK(A53)=1,"",VLOOKUP(A53,'ORG-akce'!$A$1112:$L$3577,11,0))</f>
        <v/>
      </c>
      <c r="T53" s="538"/>
      <c r="U53" s="6" t="str">
        <f>IF(COUNTBLANK(A53)=1,"",VLOOKUP(A53,#REF!,2,0))</f>
        <v/>
      </c>
      <c r="V53" s="4" t="str">
        <f>IF(COUNTBLANK(A53)=1,"",VLOOKUP(A53,'ORG-akce'!$A$1112:$L$3577,6,0))</f>
        <v/>
      </c>
      <c r="X53" s="4" t="str">
        <f>IF(COUNTBLANK(A53)=1,"",VLOOKUP(A53,'ORG-akce'!$A$1112:$L$3577,3,0))</f>
        <v/>
      </c>
      <c r="Y53" s="4" t="e">
        <f>IF(COUNTBLANK(A53)=1,"",VLOOKUP(A53,'Výdaje podle odvětví_hodnoty'!$D$2:$AH$254,3,0))*100</f>
        <v>#VALUE!</v>
      </c>
    </row>
    <row r="54" spans="1:25" ht="30" x14ac:dyDescent="0.25">
      <c r="A54" s="17">
        <v>3201</v>
      </c>
      <c r="B54" s="286">
        <v>14</v>
      </c>
      <c r="C54" s="594" t="s">
        <v>105</v>
      </c>
      <c r="D54" s="900">
        <f t="shared" ref="D54:D85" si="46">G54+H54+L54+M54+N54+O54+P54</f>
        <v>50395.643959999994</v>
      </c>
      <c r="E54" s="560">
        <v>50395.643959999994</v>
      </c>
      <c r="F54" s="900" t="s">
        <v>236</v>
      </c>
      <c r="G54" s="64">
        <v>50245.643959999994</v>
      </c>
      <c r="H54" s="11">
        <f>IF(COUNTBLANK(A54)=1,"",VLOOKUP(A54,EU_12_2021!$B$8:$E$162,4,0))</f>
        <v>0</v>
      </c>
      <c r="I54" s="12">
        <f>IF(COUNTBLANK(A54)=1,"",VLOOKUP(A54,EU_04_2022!$B$9:$E$136,3,0))</f>
        <v>150</v>
      </c>
      <c r="J54" s="12">
        <f>IF(COUNTBLANK(A54)=1,"",VLOOKUP(A54,EU_04_2022!$B$9:$E$136,4,0))</f>
        <v>62.739699999999999</v>
      </c>
      <c r="K54" s="12">
        <f t="shared" ref="K54" si="47">J54/I54*100</f>
        <v>41.826466666666668</v>
      </c>
      <c r="L54" s="11">
        <f>I54</f>
        <v>150</v>
      </c>
      <c r="M54" s="11">
        <v>0</v>
      </c>
      <c r="N54" s="11">
        <v>0</v>
      </c>
      <c r="O54" s="11">
        <v>0</v>
      </c>
      <c r="P54" s="11">
        <v>0</v>
      </c>
      <c r="Q54" s="598">
        <v>0.85</v>
      </c>
      <c r="R54" s="601" t="s">
        <v>3161</v>
      </c>
      <c r="S54" s="4" t="s">
        <v>284</v>
      </c>
      <c r="T54" s="538" t="e">
        <f t="shared" si="43"/>
        <v>#VALUE!</v>
      </c>
      <c r="U54" s="6">
        <f>IF(COUNTBLANK(A54)=1,"",VLOOKUP(A54,EU_04_2022!$B$9:$E$136,2,0))</f>
        <v>0</v>
      </c>
      <c r="V54" s="4" t="e">
        <f>IF(COUNTBLANK(A54)=1,"",VLOOKUP(A54,'ORG-akce'!$A$1112:$L$3577,6,0))</f>
        <v>#N/A</v>
      </c>
      <c r="X54" s="4" t="e">
        <f>IF(COUNTBLANK(A54)=1,"",VLOOKUP(A54,'ORG-akce'!$A$1112:$L$3577,3,0))</f>
        <v>#N/A</v>
      </c>
      <c r="Y54" s="4" t="e">
        <f>IF(COUNTBLANK(A54)=1,"",VLOOKUP(A54,'Výdaje podle odvětví_hodnoty'!$D$2:$AH$254,3,0))*100</f>
        <v>#N/A</v>
      </c>
    </row>
    <row r="55" spans="1:25" ht="30" x14ac:dyDescent="0.25">
      <c r="A55" s="17">
        <v>3209</v>
      </c>
      <c r="B55" s="286">
        <v>14</v>
      </c>
      <c r="C55" s="594" t="str">
        <f>IF(COUNTBLANK(A55)=1,"",VLOOKUP(A55,'ORG-akce'!$A$1112:$L$3577,2,0))</f>
        <v>Sociálně terapeutické dílny a zázemí pro vedení organizace Sagapo v Bruntále</v>
      </c>
      <c r="D55" s="900">
        <f t="shared" si="46"/>
        <v>44709.106749999999</v>
      </c>
      <c r="E55" s="560">
        <v>44409.107980000001</v>
      </c>
      <c r="F55" s="900">
        <f>IF(COUNTBLANK(A55)=1,"",VLOOKUP(A55,'Výdaje podle odvětví_hodnoty'!$D$2:$AH$254,4,0))</f>
        <v>44709.11</v>
      </c>
      <c r="G55" s="64">
        <v>14825.89798</v>
      </c>
      <c r="H55" s="11">
        <f>IF(COUNTBLANK(A55)=1,"",VLOOKUP(A55,EU_12_2021!$B$8:$E$162,4,0))</f>
        <v>20313.888769999998</v>
      </c>
      <c r="I55" s="12">
        <f>IF(COUNTBLANK(A55)=1,"",VLOOKUP(A55,EU_04_2022!$B$9:$E$136,3,0))</f>
        <v>9569.32</v>
      </c>
      <c r="J55" s="12">
        <f>IF(COUNTBLANK(A55)=1,"",VLOOKUP(A55,EU_04_2022!$B$9:$E$136,4,0))</f>
        <v>9267.0259499999993</v>
      </c>
      <c r="K55" s="12">
        <f t="shared" ref="K55:K71" si="48">J55/I55*100</f>
        <v>96.841008034008681</v>
      </c>
      <c r="L55" s="11">
        <f>I55</f>
        <v>9569.32</v>
      </c>
      <c r="M55" s="11">
        <f>IF(COUNTBLANK(A55)=1,"",VLOOKUP(A55,'Výdaje podle odvětví_hodnoty'!$D$2:$AH$254,12,0))</f>
        <v>0</v>
      </c>
      <c r="N55" s="11">
        <f>IF(COUNTBLANK(A55)=1,"",VLOOKUP(A55,'Výdaje podle odvětví_hodnoty'!$D$2:$AH$254,13,0))</f>
        <v>0</v>
      </c>
      <c r="O55" s="11">
        <f>IF(COUNTBLANK(A55)=1,"",VLOOKUP(A55,'Výdaje podle odvětví_hodnoty'!$D$2:$AH$254,14,0))</f>
        <v>0</v>
      </c>
      <c r="P55" s="11">
        <f>IF(COUNTBLANK(A55)=1,"",VLOOKUP(A55,'Výdaje podle odvětví_hodnoty'!$D$2:$AH$254,17,0))</f>
        <v>0</v>
      </c>
      <c r="Q55" s="598">
        <v>0.9</v>
      </c>
      <c r="R55" s="595" t="s">
        <v>5</v>
      </c>
      <c r="S55" s="4" t="str">
        <f>IF(COUNTBLANK(A55)=1,"",VLOOKUP(A55,'ORG-akce'!$A$1112:$L$3577,11,0))</f>
        <v>ano</v>
      </c>
      <c r="T55" s="538">
        <f t="shared" si="43"/>
        <v>-3.2500000015716068E-3</v>
      </c>
      <c r="U55" s="6">
        <f>IF(COUNTBLANK(A55)=1,"",VLOOKUP(A55,EU_04_2022!$B$9:$E$136,2,0))</f>
        <v>0</v>
      </c>
      <c r="V55" s="4" t="str">
        <f>IF(COUNTBLANK(A55)=1,"",VLOOKUP(A55,'ORG-akce'!$A$1112:$L$3577,6,0))</f>
        <v>IROP 2014+</v>
      </c>
      <c r="X55" s="4" t="str">
        <f>IF(COUNTBLANK(A55)=1,"",VLOOKUP(A55,'ORG-akce'!$A$1112:$L$3577,3,0))</f>
        <v>Sociální věci</v>
      </c>
      <c r="Y55" s="4">
        <f>IF(COUNTBLANK(A55)=1,"",VLOOKUP(A55,'Výdaje podle odvětví_hodnoty'!$D$2:$AH$254,3,0))*100</f>
        <v>90</v>
      </c>
    </row>
    <row r="56" spans="1:25" ht="30" x14ac:dyDescent="0.25">
      <c r="A56" s="17">
        <v>3210</v>
      </c>
      <c r="B56" s="286">
        <v>14</v>
      </c>
      <c r="C56" s="594" t="str">
        <f>IF(COUNTBLANK(A56)=1,"",VLOOKUP(A56,'ORG-akce'!$A$1112:$L$3577,2,0))</f>
        <v>Domov pro osoby se zdravotním postižením organizace Sagapo v Bruntále</v>
      </c>
      <c r="D56" s="900">
        <f t="shared" si="46"/>
        <v>57999.50258</v>
      </c>
      <c r="E56" s="560">
        <v>57999.504669999995</v>
      </c>
      <c r="F56" s="900">
        <f>IF(COUNTBLANK(A56)=1,"",VLOOKUP(A56,'Výdaje podle odvětví_hodnoty'!$D$2:$AH$254,4,0))</f>
        <v>57999.5</v>
      </c>
      <c r="G56" s="64">
        <v>21217.90467</v>
      </c>
      <c r="H56" s="11">
        <f>IF(COUNTBLANK(A56)=1,"",VLOOKUP(A56,EU_12_2021!$B$8:$E$162,4,0))</f>
        <v>24357.567909999998</v>
      </c>
      <c r="I56" s="12">
        <f>IF(COUNTBLANK(A56)=1,"",VLOOKUP(A56,EU_04_2022!$B$9:$E$136,3,0))</f>
        <v>12424.03</v>
      </c>
      <c r="J56" s="12">
        <f>IF(COUNTBLANK(A56)=1,"",VLOOKUP(A56,EU_04_2022!$B$9:$E$136,4,0))</f>
        <v>7777.5288099999989</v>
      </c>
      <c r="K56" s="12">
        <f t="shared" si="48"/>
        <v>62.600692448424532</v>
      </c>
      <c r="L56" s="11">
        <f>I56</f>
        <v>12424.03</v>
      </c>
      <c r="M56" s="11">
        <f>IF(COUNTBLANK(A56)=1,"",VLOOKUP(A56,'Výdaje podle odvětví_hodnoty'!$D$2:$AH$254,12,0))</f>
        <v>0</v>
      </c>
      <c r="N56" s="11">
        <f>IF(COUNTBLANK(A56)=1,"",VLOOKUP(A56,'Výdaje podle odvětví_hodnoty'!$D$2:$AH$254,13,0))</f>
        <v>0</v>
      </c>
      <c r="O56" s="11">
        <f>IF(COUNTBLANK(A56)=1,"",VLOOKUP(A56,'Výdaje podle odvětví_hodnoty'!$D$2:$AH$254,14,0))</f>
        <v>0</v>
      </c>
      <c r="P56" s="11">
        <f>IF(COUNTBLANK(A56)=1,"",VLOOKUP(A56,'Výdaje podle odvětví_hodnoty'!$D$2:$AH$254,17,0))</f>
        <v>0</v>
      </c>
      <c r="Q56" s="598">
        <v>0.9</v>
      </c>
      <c r="R56" s="595" t="s">
        <v>5</v>
      </c>
      <c r="S56" s="4" t="str">
        <f>IF(COUNTBLANK(A56)=1,"",VLOOKUP(A56,'ORG-akce'!$A$1112:$L$3577,11,0))</f>
        <v>ano</v>
      </c>
      <c r="T56" s="538">
        <f t="shared" si="43"/>
        <v>2.5800000003073364E-3</v>
      </c>
      <c r="U56" s="6">
        <f>IF(COUNTBLANK(A56)=1,"",VLOOKUP(A56,EU_04_2022!$B$9:$E$136,2,0))</f>
        <v>0</v>
      </c>
      <c r="V56" s="4" t="str">
        <f>IF(COUNTBLANK(A56)=1,"",VLOOKUP(A56,'ORG-akce'!$A$1112:$L$3577,6,0))</f>
        <v>IROP 2014+</v>
      </c>
      <c r="X56" s="4" t="str">
        <f>IF(COUNTBLANK(A56)=1,"",VLOOKUP(A56,'ORG-akce'!$A$1112:$L$3577,3,0))</f>
        <v>Sociální věci</v>
      </c>
      <c r="Y56" s="4">
        <f>IF(COUNTBLANK(A56)=1,"",VLOOKUP(A56,'Výdaje podle odvětví_hodnoty'!$D$2:$AH$254,3,0))*100</f>
        <v>90</v>
      </c>
    </row>
    <row r="57" spans="1:25" ht="30" x14ac:dyDescent="0.25">
      <c r="A57" s="17">
        <v>3211</v>
      </c>
      <c r="B57" s="286">
        <v>14</v>
      </c>
      <c r="C57" s="594" t="str">
        <f>IF(COUNTBLANK(A57)=1,"",VLOOKUP(A57,'ORG-akce'!$A$1112:$L$3577,2,0))</f>
        <v>Chráněné bydlení organizace Sagapo v Bruntále</v>
      </c>
      <c r="D57" s="900">
        <f t="shared" si="46"/>
        <v>27470.344920000007</v>
      </c>
      <c r="E57" s="560">
        <v>27470.351650000001</v>
      </c>
      <c r="F57" s="900">
        <f>IF(COUNTBLANK(A57)=1,"",VLOOKUP(A57,'Výdaje podle odvětví_hodnoty'!$D$2:$AH$254,4,0))</f>
        <v>27470.35</v>
      </c>
      <c r="G57" s="64">
        <v>8198.4216500000002</v>
      </c>
      <c r="H57" s="11">
        <f>IF(COUNTBLANK(A57)=1,"",VLOOKUP(A57,EU_12_2021!$B$8:$E$162,4,0))</f>
        <v>17227.273270000005</v>
      </c>
      <c r="I57" s="12">
        <f>IF(COUNTBLANK(A57)=1,"",VLOOKUP(A57,EU_04_2022!$B$9:$E$136,3,0))</f>
        <v>2044.6499999999999</v>
      </c>
      <c r="J57" s="12">
        <f>IF(COUNTBLANK(A57)=1,"",VLOOKUP(A57,EU_04_2022!$B$9:$E$136,4,0))</f>
        <v>746.78500000000008</v>
      </c>
      <c r="K57" s="12">
        <f t="shared" si="48"/>
        <v>36.52385493849804</v>
      </c>
      <c r="L57" s="11">
        <f t="shared" ref="L57:L85" si="49">I57</f>
        <v>2044.6499999999999</v>
      </c>
      <c r="M57" s="11">
        <f>IF(COUNTBLANK(A57)=1,"",VLOOKUP(A57,'Výdaje podle odvětví_hodnoty'!$D$2:$AH$254,12,0))</f>
        <v>0</v>
      </c>
      <c r="N57" s="11">
        <f>IF(COUNTBLANK(A57)=1,"",VLOOKUP(A57,'Výdaje podle odvětví_hodnoty'!$D$2:$AH$254,13,0))</f>
        <v>0</v>
      </c>
      <c r="O57" s="11">
        <f>IF(COUNTBLANK(A57)=1,"",VLOOKUP(A57,'Výdaje podle odvětví_hodnoty'!$D$2:$AH$254,14,0))</f>
        <v>0</v>
      </c>
      <c r="P57" s="11">
        <f>IF(COUNTBLANK(A57)=1,"",VLOOKUP(A57,'Výdaje podle odvětví_hodnoty'!$D$2:$AH$254,17,0))</f>
        <v>0</v>
      </c>
      <c r="Q57" s="598">
        <v>0.9</v>
      </c>
      <c r="R57" s="595" t="s">
        <v>5</v>
      </c>
      <c r="S57" s="4" t="str">
        <f>IF(COUNTBLANK(A57)=1,"",VLOOKUP(A57,'ORG-akce'!$A$1112:$L$3577,11,0))</f>
        <v>ano</v>
      </c>
      <c r="T57" s="538">
        <f t="shared" si="43"/>
        <v>-5.0799999917217065E-3</v>
      </c>
      <c r="U57" s="6">
        <f>IF(COUNTBLANK(A57)=1,"",VLOOKUP(A57,EU_04_2022!$B$9:$E$136,2,0))</f>
        <v>0</v>
      </c>
      <c r="V57" s="4" t="str">
        <f>IF(COUNTBLANK(A57)=1,"",VLOOKUP(A57,'ORG-akce'!$A$1112:$L$3577,6,0))</f>
        <v>IROP 2014+</v>
      </c>
      <c r="X57" s="4" t="str">
        <f>IF(COUNTBLANK(A57)=1,"",VLOOKUP(A57,'ORG-akce'!$A$1112:$L$3577,3,0))</f>
        <v>Sociální věci</v>
      </c>
      <c r="Y57" s="4">
        <f>IF(COUNTBLANK(A57)=1,"",VLOOKUP(A57,'Výdaje podle odvětví_hodnoty'!$D$2:$AH$254,3,0))*100</f>
        <v>90</v>
      </c>
    </row>
    <row r="58" spans="1:25" ht="45" x14ac:dyDescent="0.25">
      <c r="A58" s="568">
        <v>3337</v>
      </c>
      <c r="B58" s="286">
        <v>14</v>
      </c>
      <c r="C58" s="594" t="str">
        <f>IF(COUNTBLANK(A58)=1,"",VLOOKUP(A58,'ORG-akce'!$A$1112:$L$3577,2,0))</f>
        <v>Optimalizace odborného sociálního poradenství a poskytování dluhového poradenství v Moravskoslezském kraji</v>
      </c>
      <c r="D58" s="900">
        <f t="shared" si="46"/>
        <v>21974.39961</v>
      </c>
      <c r="E58" s="560">
        <v>22004.407169999999</v>
      </c>
      <c r="F58" s="900">
        <f>IF(COUNTBLANK(A58)=1,"",VLOOKUP(A58,'ZÁLOHOVÉ PROJEKTY_hodnoty'!$B$2:$AB$68,5,0))</f>
        <v>22004.409999999996</v>
      </c>
      <c r="G58" s="64">
        <v>2368.9971699999996</v>
      </c>
      <c r="H58" s="11">
        <f>IF(COUNTBLANK(A58)=1,"",VLOOKUP(A58,EU_12_2021!$B$8:$E$162,4,0))</f>
        <v>2888.5024400000007</v>
      </c>
      <c r="I58" s="12">
        <f>IF(COUNTBLANK(A58)=1,"",VLOOKUP(A58,EU_04_2022!$B$9:$E$136,3,0))</f>
        <v>8301.7099999999991</v>
      </c>
      <c r="J58" s="12">
        <f>IF(COUNTBLANK(A58)=1,"",VLOOKUP(A58,EU_04_2022!$B$9:$E$136,4,0))</f>
        <v>413.76823999999993</v>
      </c>
      <c r="K58" s="12">
        <f t="shared" si="48"/>
        <v>4.9841326666433785</v>
      </c>
      <c r="L58" s="11">
        <f>IF(COUNTBLANK(A58)=1,"",VLOOKUP(A58,'ZÁLOHOVÉ PROJEKTY_hodnoty'!$B$2:$AB$68,13,0))</f>
        <v>16716.899999999998</v>
      </c>
      <c r="M58" s="11">
        <f>IF(COUNTBLANK(A58)=1,"",VLOOKUP(A58,'ZÁLOHOVÉ PROJEKTY_hodnoty'!$B$2:$AB$68,14,0))</f>
        <v>0</v>
      </c>
      <c r="N58" s="11">
        <f>IF(COUNTBLANK(A58)=1,"",VLOOKUP(A58,'ZÁLOHOVÉ PROJEKTY_hodnoty'!$B$2:$AB$68,15,0))</f>
        <v>0</v>
      </c>
      <c r="O58" s="11">
        <f>IF(COUNTBLANK(A58)=1,"",VLOOKUP(A58,'ZÁLOHOVÉ PROJEKTY_hodnoty'!$B$2:$AB$68,16,0))</f>
        <v>0</v>
      </c>
      <c r="P58" s="11">
        <f>IF(COUNTBLANK(A58)=1,"",VLOOKUP(A58,'ZÁLOHOVÉ PROJEKTY_hodnoty'!$B$2:$AB$68,19,0))</f>
        <v>0</v>
      </c>
      <c r="Q58" s="598">
        <v>0.95</v>
      </c>
      <c r="R58" s="595" t="s">
        <v>9</v>
      </c>
      <c r="S58" s="4" t="str">
        <f>IF(COUNTBLANK(A58)=1,"",VLOOKUP(A58,'ORG-akce'!$A$1112:$L$3577,11,0))</f>
        <v>ne</v>
      </c>
      <c r="T58" s="538">
        <f t="shared" si="43"/>
        <v>-30.010389999995823</v>
      </c>
      <c r="U58" s="6">
        <f>IF(COUNTBLANK(A58)=1,"",VLOOKUP(A58,EU_04_2022!$B$9:$E$136,2,0))</f>
        <v>671</v>
      </c>
      <c r="V58" s="4" t="str">
        <f>IF(COUNTBLANK(A58)=1,"",VLOOKUP(A58,'ORG-akce'!$A$1112:$L$3577,6,0))</f>
        <v>OPZ 2014+</v>
      </c>
      <c r="X58" s="4" t="str">
        <f>IF(COUNTBLANK(A58)=1,"",VLOOKUP(A58,'ORG-akce'!$A$1112:$L$3577,3,0))</f>
        <v>Sociální věci</v>
      </c>
      <c r="Y58" s="4">
        <f>IF(COUNTBLANK(A58)=1,"",VLOOKUP(A58,'ZÁLOHOVÉ PROJEKTY_hodnoty'!$B$2:$AB$68,3,0))*100</f>
        <v>95</v>
      </c>
    </row>
    <row r="59" spans="1:25" ht="30" x14ac:dyDescent="0.25">
      <c r="A59" s="17">
        <v>3371</v>
      </c>
      <c r="B59" s="286">
        <v>14</v>
      </c>
      <c r="C59" s="594" t="str">
        <f>IF(COUNTBLANK(A59)=1,"",VLOOKUP(A59,'ORG-akce'!$A$1112:$L$3577,2,0))</f>
        <v>Sociální služby pro osoby s duševním onemocněním v Suchdolu nad Odrou</v>
      </c>
      <c r="D59" s="900">
        <f t="shared" si="46"/>
        <v>50000.17</v>
      </c>
      <c r="E59" s="560">
        <v>50000.171999999999</v>
      </c>
      <c r="F59" s="900">
        <f>IF(COUNTBLANK(A59)=1,"",VLOOKUP(A59,'Výdaje podle odvětví_hodnoty'!$D$2:$AH$254,4,0))</f>
        <v>50000.17</v>
      </c>
      <c r="G59" s="64">
        <v>1322.172</v>
      </c>
      <c r="H59" s="11">
        <f>IF(COUNTBLANK(A59)=1,"",VLOOKUP(A59,EU_12_2021!$B$8:$E$162,4,0))</f>
        <v>55.417999999999999</v>
      </c>
      <c r="I59" s="12">
        <f>IF(COUNTBLANK(A59)=1,"",VLOOKUP(A59,EU_04_2022!$B$9:$E$136,3,0))</f>
        <v>48622.58</v>
      </c>
      <c r="J59" s="12">
        <f>IF(COUNTBLANK(A59)=1,"",VLOOKUP(A59,EU_04_2022!$B$9:$E$136,4,0))</f>
        <v>0</v>
      </c>
      <c r="K59" s="12">
        <f t="shared" si="48"/>
        <v>0</v>
      </c>
      <c r="L59" s="11">
        <f t="shared" si="49"/>
        <v>48622.58</v>
      </c>
      <c r="M59" s="11">
        <f>IF(COUNTBLANK(A59)=1,"",VLOOKUP(A59,'Výdaje podle odvětví_hodnoty'!$D$2:$AH$254,12,0))</f>
        <v>0</v>
      </c>
      <c r="N59" s="11">
        <f>IF(COUNTBLANK(A59)=1,"",VLOOKUP(A59,'Výdaje podle odvětví_hodnoty'!$D$2:$AH$254,13,0))</f>
        <v>0</v>
      </c>
      <c r="O59" s="11">
        <f>IF(COUNTBLANK(A59)=1,"",VLOOKUP(A59,'Výdaje podle odvětví_hodnoty'!$D$2:$AH$254,14,0))</f>
        <v>0</v>
      </c>
      <c r="P59" s="11">
        <f>IF(COUNTBLANK(A59)=1,"",VLOOKUP(A59,'Výdaje podle odvětví_hodnoty'!$D$2:$AH$254,17,0))</f>
        <v>0</v>
      </c>
      <c r="Q59" s="598">
        <v>0.9</v>
      </c>
      <c r="R59" s="595" t="s">
        <v>5</v>
      </c>
      <c r="S59" s="4" t="str">
        <f>IF(COUNTBLANK(A59)=1,"",VLOOKUP(A59,'ORG-akce'!$A$1112:$L$3577,11,0))</f>
        <v>ano</v>
      </c>
      <c r="T59" s="538">
        <f t="shared" si="43"/>
        <v>0</v>
      </c>
      <c r="U59" s="6">
        <f>IF(COUNTBLANK(A59)=1,"",VLOOKUP(A59,EU_04_2022!$B$9:$E$136,2,0))</f>
        <v>33178</v>
      </c>
      <c r="V59" s="4" t="str">
        <f>IF(COUNTBLANK(A59)=1,"",VLOOKUP(A59,'ORG-akce'!$A$1112:$L$3577,6,0))</f>
        <v>IROP 2014+</v>
      </c>
      <c r="X59" s="4" t="str">
        <f>IF(COUNTBLANK(A59)=1,"",VLOOKUP(A59,'ORG-akce'!$A$1112:$L$3577,3,0))</f>
        <v>Sociální věci</v>
      </c>
      <c r="Y59" s="4">
        <f>IF(COUNTBLANK(A59)=1,"",VLOOKUP(A59,'Výdaje podle odvětví_hodnoty'!$D$2:$AH$254,3,0))*100</f>
        <v>90</v>
      </c>
    </row>
    <row r="60" spans="1:25" ht="30" x14ac:dyDescent="0.25">
      <c r="A60" s="17">
        <v>3372</v>
      </c>
      <c r="B60" s="286">
        <v>14</v>
      </c>
      <c r="C60" s="594" t="str">
        <f>IF(COUNTBLANK(A60)=1,"",VLOOKUP(A60,'ORG-akce'!$A$1112:$L$3577,2,0))</f>
        <v>Domov pro osoby se zdravotním postižením Harmonie, p. o.</v>
      </c>
      <c r="D60" s="900">
        <f t="shared" si="46"/>
        <v>38999.271919999999</v>
      </c>
      <c r="E60" s="560">
        <v>38999.279999999999</v>
      </c>
      <c r="F60" s="900">
        <f>IF(COUNTBLANK(A60)=1,"",VLOOKUP(A60,'Výdaje podle odvětví_hodnoty'!$D$2:$AH$254,4,0))</f>
        <v>38999.269999999997</v>
      </c>
      <c r="G60" s="64">
        <v>1244.28</v>
      </c>
      <c r="H60" s="11">
        <f>IF(COUNTBLANK(A60)=1,"",VLOOKUP(A60,EU_12_2021!$B$8:$E$162,4,0))</f>
        <v>54.321919999999999</v>
      </c>
      <c r="I60" s="12">
        <f>IF(COUNTBLANK(A60)=1,"",VLOOKUP(A60,EU_04_2022!$B$9:$E$136,3,0))</f>
        <v>36740.67</v>
      </c>
      <c r="J60" s="12">
        <f>IF(COUNTBLANK(A60)=1,"",VLOOKUP(A60,EU_04_2022!$B$9:$E$136,4,0))</f>
        <v>2185.54691</v>
      </c>
      <c r="K60" s="12">
        <f t="shared" si="48"/>
        <v>5.9485766318360556</v>
      </c>
      <c r="L60" s="11">
        <f t="shared" si="49"/>
        <v>36740.67</v>
      </c>
      <c r="M60" s="11">
        <f>IF(COUNTBLANK(A60)=1,"",VLOOKUP(A60,'Výdaje podle odvětví_hodnoty'!$D$2:$AH$254,12,0))</f>
        <v>960</v>
      </c>
      <c r="N60" s="11">
        <f>IF(COUNTBLANK(A60)=1,"",VLOOKUP(A60,'Výdaje podle odvětví_hodnoty'!$D$2:$AH$254,13,0))</f>
        <v>0</v>
      </c>
      <c r="O60" s="11">
        <f>IF(COUNTBLANK(A60)=1,"",VLOOKUP(A60,'Výdaje podle odvětví_hodnoty'!$D$2:$AH$254,14,0))</f>
        <v>0</v>
      </c>
      <c r="P60" s="11">
        <f>IF(COUNTBLANK(A60)=1,"",VLOOKUP(A60,'Výdaje podle odvětví_hodnoty'!$D$2:$AH$254,17,0))</f>
        <v>0</v>
      </c>
      <c r="Q60" s="598">
        <v>0.9</v>
      </c>
      <c r="R60" s="595" t="s">
        <v>5</v>
      </c>
      <c r="S60" s="4" t="str">
        <f>IF(COUNTBLANK(A60)=1,"",VLOOKUP(A60,'ORG-akce'!$A$1112:$L$3577,11,0))</f>
        <v>ano</v>
      </c>
      <c r="T60" s="538">
        <f t="shared" si="43"/>
        <v>1.9200000024284236E-3</v>
      </c>
      <c r="U60" s="6">
        <f>IF(COUNTBLANK(A60)=1,"",VLOOKUP(A60,EU_04_2022!$B$9:$E$136,2,0))</f>
        <v>24595</v>
      </c>
      <c r="V60" s="4" t="str">
        <f>IF(COUNTBLANK(A60)=1,"",VLOOKUP(A60,'ORG-akce'!$A$1112:$L$3577,6,0))</f>
        <v>IROP 2014+</v>
      </c>
      <c r="X60" s="4" t="str">
        <f>IF(COUNTBLANK(A60)=1,"",VLOOKUP(A60,'ORG-akce'!$A$1112:$L$3577,3,0))</f>
        <v>Sociální věci</v>
      </c>
      <c r="Y60" s="4">
        <f>IF(COUNTBLANK(A60)=1,"",VLOOKUP(A60,'Výdaje podle odvětví_hodnoty'!$D$2:$AH$254,3,0))*100</f>
        <v>90</v>
      </c>
    </row>
    <row r="61" spans="1:25" ht="30" x14ac:dyDescent="0.25">
      <c r="A61" s="568">
        <v>3401</v>
      </c>
      <c r="B61" s="286">
        <v>14</v>
      </c>
      <c r="C61" s="594" t="str">
        <f>IF(COUNTBLANK(A61)=1,"",VLOOKUP(A61,'ORG-akce'!$A$1112:$L$3577,2,0))</f>
        <v>Podporujeme hrdinství, které není vidět II</v>
      </c>
      <c r="D61" s="900">
        <f>G61+H61+L61+M61+N61+O61+P61</f>
        <v>22193.85426</v>
      </c>
      <c r="E61" s="560">
        <v>22193.854749999999</v>
      </c>
      <c r="F61" s="900">
        <f>IF(COUNTBLANK(A61)=1,"",VLOOKUP(A61,'ZÁLOHOVÉ PROJEKTY_hodnoty'!$B$2:$AB$68,5,0))</f>
        <v>22196.760000000002</v>
      </c>
      <c r="G61" s="64">
        <v>7488.1347500000011</v>
      </c>
      <c r="H61" s="11">
        <f>IF(COUNTBLANK(A61)=1,"",VLOOKUP(A61,EU_12_2021!$B$8:$E$162,4,0))</f>
        <v>7389.4695099999999</v>
      </c>
      <c r="I61" s="12">
        <f>IF(COUNTBLANK(A61)=1,"",VLOOKUP(A61,EU_04_2022!$B$9:$E$136,3,0))</f>
        <v>5521.5000000000009</v>
      </c>
      <c r="J61" s="12">
        <f>IF(COUNTBLANK(A61)=1,"",VLOOKUP(A61,EU_04_2022!$B$9:$E$136,4,0))</f>
        <v>844.72019999999998</v>
      </c>
      <c r="K61" s="12">
        <f t="shared" si="48"/>
        <v>15.298744906275466</v>
      </c>
      <c r="L61" s="11">
        <f>IF(COUNTBLANK(A61)=1,"",VLOOKUP(A61,'ZÁLOHOVÉ PROJEKTY_hodnoty'!$B$2:$AB$68,13,0))</f>
        <v>7316.25</v>
      </c>
      <c r="M61" s="11">
        <f>IF(COUNTBLANK(A61)=1,"",VLOOKUP(A61,'ZÁLOHOVÉ PROJEKTY_hodnoty'!$B$2:$AB$68,14,0))</f>
        <v>0</v>
      </c>
      <c r="N61" s="11">
        <f>IF(COUNTBLANK(A61)=1,"",VLOOKUP(A61,'ZÁLOHOVÉ PROJEKTY_hodnoty'!$B$2:$AB$68,15,0))</f>
        <v>0</v>
      </c>
      <c r="O61" s="11">
        <f>IF(COUNTBLANK(A61)=1,"",VLOOKUP(A61,'ZÁLOHOVÉ PROJEKTY_hodnoty'!$B$2:$AB$68,16,0))</f>
        <v>0</v>
      </c>
      <c r="P61" s="11">
        <f>IF(COUNTBLANK(A61)=1,"",VLOOKUP(A61,'ZÁLOHOVÉ PROJEKTY_hodnoty'!$B$2:$AB$68,19,0))</f>
        <v>0</v>
      </c>
      <c r="Q61" s="598">
        <v>0.95</v>
      </c>
      <c r="R61" s="595" t="s">
        <v>9</v>
      </c>
      <c r="S61" s="4" t="str">
        <f>IF(COUNTBLANK(A61)=1,"",VLOOKUP(A61,'ORG-akce'!$A$1112:$L$3577,11,0))</f>
        <v>ne</v>
      </c>
      <c r="T61" s="538">
        <f t="shared" si="43"/>
        <v>-2.9057400000019697</v>
      </c>
      <c r="U61" s="6">
        <f>IF(COUNTBLANK(A61)=1,"",VLOOKUP(A61,EU_04_2022!$B$9:$E$136,2,0))</f>
        <v>0</v>
      </c>
      <c r="V61" s="4" t="str">
        <f>IF(COUNTBLANK(A61)=1,"",VLOOKUP(A61,'ORG-akce'!$A$1112:$L$3577,6,0))</f>
        <v>OPZ 2014+</v>
      </c>
      <c r="X61" s="4" t="str">
        <f>IF(COUNTBLANK(A61)=1,"",VLOOKUP(A61,'ORG-akce'!$A$1112:$L$3577,3,0))</f>
        <v>Sociální věci</v>
      </c>
      <c r="Y61" s="4">
        <f>IF(COUNTBLANK(A61)=1,"",VLOOKUP(A61,'ZÁLOHOVÉ PROJEKTY_hodnoty'!$B$2:$AB$68,3,0))*100</f>
        <v>95</v>
      </c>
    </row>
    <row r="62" spans="1:25" ht="28.5" customHeight="1" x14ac:dyDescent="0.25">
      <c r="A62" s="17">
        <v>3402</v>
      </c>
      <c r="B62" s="286">
        <v>14</v>
      </c>
      <c r="C62" s="594" t="str">
        <f>IF(COUNTBLANK(A62)=1,"",VLOOKUP(A62,'ORG-akce'!$A$1112:$L$3577,2,0))</f>
        <v>Rekonstrukce a výstavba Domova Březiny</v>
      </c>
      <c r="D62" s="900">
        <f t="shared" si="46"/>
        <v>209999.91326999999</v>
      </c>
      <c r="E62" s="560">
        <v>209999.91999999998</v>
      </c>
      <c r="F62" s="900">
        <f>IF(COUNTBLANK(A62)=1,"",VLOOKUP(A62,'Výdaje podle odvětví_hodnoty'!$D$2:$AH$254,4,0))</f>
        <v>209999.99</v>
      </c>
      <c r="G62" s="64">
        <v>3407.89</v>
      </c>
      <c r="H62" s="11">
        <f>IF(COUNTBLANK(A62)=1,"",VLOOKUP(A62,EU_12_2021!$B$8:$E$162,4,0))</f>
        <v>6353.2132700000002</v>
      </c>
      <c r="I62" s="12">
        <f>IF(COUNTBLANK(A62)=1,"",VLOOKUP(A62,EU_04_2022!$B$9:$E$136,3,0))</f>
        <v>122496.81</v>
      </c>
      <c r="J62" s="12">
        <f>IF(COUNTBLANK(A62)=1,"",VLOOKUP(A62,EU_04_2022!$B$9:$E$136,4,0))</f>
        <v>12678.81594</v>
      </c>
      <c r="K62" s="12">
        <f t="shared" si="48"/>
        <v>10.350323359440953</v>
      </c>
      <c r="L62" s="11">
        <f t="shared" si="49"/>
        <v>122496.81</v>
      </c>
      <c r="M62" s="11">
        <f>IF(COUNTBLANK(A62)=1,"",VLOOKUP(A62,'Výdaje podle odvětví_hodnoty'!$D$2:$AH$254,12,0))</f>
        <v>77742</v>
      </c>
      <c r="N62" s="11">
        <f>IF(COUNTBLANK(A62)=1,"",VLOOKUP(A62,'Výdaje podle odvětví_hodnoty'!$D$2:$AH$254,13,0))</f>
        <v>0</v>
      </c>
      <c r="O62" s="11">
        <f>IF(COUNTBLANK(A62)=1,"",VLOOKUP(A62,'Výdaje podle odvětví_hodnoty'!$D$2:$AH$254,14,0))</f>
        <v>0</v>
      </c>
      <c r="P62" s="11">
        <f>IF(COUNTBLANK(A62)=1,"",VLOOKUP(A62,'Výdaje podle odvětví_hodnoty'!$D$2:$AH$254,17,0))</f>
        <v>0</v>
      </c>
      <c r="Q62" s="598">
        <v>0.32</v>
      </c>
      <c r="R62" s="595" t="s">
        <v>49</v>
      </c>
      <c r="S62" s="4" t="str">
        <f>IF(COUNTBLANK(A62)=1,"",VLOOKUP(A62,'ORG-akce'!$A$1112:$L$3577,11,0))</f>
        <v>ano</v>
      </c>
      <c r="T62" s="538">
        <f t="shared" si="43"/>
        <v>-7.6730000000679865E-2</v>
      </c>
      <c r="U62" s="6">
        <f>IF(COUNTBLANK(A62)=1,"",VLOOKUP(A62,EU_04_2022!$B$9:$E$136,2,0))</f>
        <v>88000</v>
      </c>
      <c r="V62" s="4" t="str">
        <f>IF(COUNTBLANK(A62)=1,"",VLOOKUP(A62,'ORG-akce'!$A$1112:$L$3577,6,0))</f>
        <v>OPŽP 2014+</v>
      </c>
      <c r="X62" s="4" t="str">
        <f>IF(COUNTBLANK(A62)=1,"",VLOOKUP(A62,'ORG-akce'!$A$1112:$L$3577,3,0))</f>
        <v>Sociální věci</v>
      </c>
      <c r="Y62" s="4">
        <f>IF(COUNTBLANK(A62)=1,"",VLOOKUP(A62,'Výdaje podle odvětví_hodnoty'!$D$2:$AH$254,3,0))*100</f>
        <v>32</v>
      </c>
    </row>
    <row r="63" spans="1:25" ht="28.5" customHeight="1" x14ac:dyDescent="0.25">
      <c r="A63" s="17">
        <v>3415</v>
      </c>
      <c r="B63" s="286">
        <v>14</v>
      </c>
      <c r="C63" s="594" t="str">
        <f>IF(COUNTBLANK(A63)=1,"",VLOOKUP(A63,'ORG-akce'!$A$1112:$L$3577,2,0))</f>
        <v>Chráněné bydlení organizace Sagapo II.</v>
      </c>
      <c r="D63" s="900">
        <f t="shared" si="46"/>
        <v>3112.8449999999998</v>
      </c>
      <c r="E63" s="560">
        <v>4986.1350000000002</v>
      </c>
      <c r="F63" s="900">
        <v>3112.84</v>
      </c>
      <c r="G63" s="64">
        <v>2947.8449999999998</v>
      </c>
      <c r="H63" s="11">
        <f>IF(COUNTBLANK(A63)=1,"",VLOOKUP(A63,EU_12_2021!$B$8:$E$162,4,0))</f>
        <v>0</v>
      </c>
      <c r="I63" s="12">
        <f>IF(COUNTBLANK(A63)=1,"",VLOOKUP(A63,EU_04_2022!$B$9:$E$136,3,0))</f>
        <v>165</v>
      </c>
      <c r="J63" s="12">
        <f>IF(COUNTBLANK(A63)=1,"",VLOOKUP(A63,EU_04_2022!$B$9:$E$136,4,0))</f>
        <v>42.35</v>
      </c>
      <c r="K63" s="12">
        <f t="shared" si="48"/>
        <v>25.666666666666664</v>
      </c>
      <c r="L63" s="11">
        <f t="shared" si="49"/>
        <v>165</v>
      </c>
      <c r="M63" s="11">
        <v>0</v>
      </c>
      <c r="N63" s="11">
        <v>0</v>
      </c>
      <c r="O63" s="11">
        <v>0</v>
      </c>
      <c r="P63" s="11">
        <v>0</v>
      </c>
      <c r="Q63" s="598">
        <v>0.9</v>
      </c>
      <c r="R63" s="595" t="s">
        <v>5</v>
      </c>
      <c r="S63" s="4" t="str">
        <f>IF(COUNTBLANK(A63)=1,"",VLOOKUP(A63,'ORG-akce'!$A$1112:$L$3577,11,0))</f>
        <v>ano</v>
      </c>
      <c r="T63" s="538">
        <f t="shared" si="43"/>
        <v>4.999999999654392E-3</v>
      </c>
      <c r="U63" s="6">
        <f>IF(COUNTBLANK(A63)=1,"",VLOOKUP(A63,EU_04_2022!$B$9:$E$136,2,0))</f>
        <v>0</v>
      </c>
      <c r="V63" s="4" t="str">
        <f>IF(COUNTBLANK(A63)=1,"",VLOOKUP(A63,'ORG-akce'!$A$1112:$L$3577,6,0))</f>
        <v>IROP 2014+</v>
      </c>
      <c r="X63" s="4" t="str">
        <f>IF(COUNTBLANK(A63)=1,"",VLOOKUP(A63,'ORG-akce'!$A$1112:$L$3577,3,0))</f>
        <v>Sociální věci</v>
      </c>
      <c r="Y63" s="4" t="e">
        <f>IF(COUNTBLANK(A63)=1,"",VLOOKUP(A63,'Výdaje podle odvětví_hodnoty'!$D$2:$AH$254,3,0))*100</f>
        <v>#N/A</v>
      </c>
    </row>
    <row r="64" spans="1:25" ht="30" x14ac:dyDescent="0.25">
      <c r="A64" s="568">
        <v>3417</v>
      </c>
      <c r="B64" s="286">
        <v>14</v>
      </c>
      <c r="C64" s="594" t="str">
        <f>IF(COUNTBLANK(A64)=1,"",VLOOKUP(A64,'ORG-akce'!$A$1112:$L$3577,2,0))</f>
        <v>Naplňování protidrogové politiky Moravskoslezského kraje</v>
      </c>
      <c r="D64" s="900">
        <f t="shared" si="46"/>
        <v>6941.3770499999991</v>
      </c>
      <c r="E64" s="560">
        <v>6941.3799999999992</v>
      </c>
      <c r="F64" s="900">
        <f>IF(COUNTBLANK(A64)=1,"",VLOOKUP(A64,'ZÁLOHOVÉ PROJEKTY_hodnoty'!$B$2:$AB$68,5,0))</f>
        <v>6941.4599999999991</v>
      </c>
      <c r="G64" s="64">
        <v>70.87</v>
      </c>
      <c r="H64" s="11">
        <f>IF(COUNTBLANK(A64)=1,"",VLOOKUP(A64,EU_12_2021!$B$8:$E$162,4,0))</f>
        <v>523.40704999999991</v>
      </c>
      <c r="I64" s="12">
        <f>IF(COUNTBLANK(A64)=1,"",VLOOKUP(A64,EU_04_2022!$B$9:$E$136,3,0))</f>
        <v>2901.48</v>
      </c>
      <c r="J64" s="12">
        <f>IF(COUNTBLANK(A64)=1,"",VLOOKUP(A64,EU_04_2022!$B$9:$E$136,4,0))</f>
        <v>479.14496999999994</v>
      </c>
      <c r="K64" s="12">
        <f t="shared" si="48"/>
        <v>16.513812605980394</v>
      </c>
      <c r="L64" s="11">
        <f>IF(COUNTBLANK(A64)=1,"",VLOOKUP(A64,'ZÁLOHOVÉ PROJEKTY_hodnoty'!$B$2:$AB$68,13,0))</f>
        <v>6347.0999999999995</v>
      </c>
      <c r="M64" s="11">
        <f>IF(COUNTBLANK(A64)=1,"",VLOOKUP(A64,'ZÁLOHOVÉ PROJEKTY_hodnoty'!$B$2:$AB$68,14,0))</f>
        <v>0</v>
      </c>
      <c r="N64" s="11">
        <f>IF(COUNTBLANK(A64)=1,"",VLOOKUP(A64,'ZÁLOHOVÉ PROJEKTY_hodnoty'!$B$2:$AB$68,15,0))</f>
        <v>0</v>
      </c>
      <c r="O64" s="11">
        <f>IF(COUNTBLANK(A64)=1,"",VLOOKUP(A64,'ZÁLOHOVÉ PROJEKTY_hodnoty'!$B$2:$AB$68,16,0))</f>
        <v>0</v>
      </c>
      <c r="P64" s="11">
        <f>IF(COUNTBLANK(A64)=1,"",VLOOKUP(A64,'ZÁLOHOVÉ PROJEKTY_hodnoty'!$B$2:$AB$68,19,0))</f>
        <v>0</v>
      </c>
      <c r="Q64" s="598">
        <v>0.95</v>
      </c>
      <c r="R64" s="595" t="s">
        <v>9</v>
      </c>
      <c r="S64" s="4" t="str">
        <f>IF(COUNTBLANK(A64)=1,"",VLOOKUP(A64,'ORG-akce'!$A$1112:$L$3577,11,0))</f>
        <v>ne</v>
      </c>
      <c r="T64" s="538">
        <f t="shared" si="43"/>
        <v>-8.2949999999982538E-2</v>
      </c>
      <c r="U64" s="6">
        <f>IF(COUNTBLANK(A64)=1,"",VLOOKUP(A64,EU_04_2022!$B$9:$E$136,2,0))</f>
        <v>142</v>
      </c>
      <c r="V64" s="4" t="str">
        <f>IF(COUNTBLANK(A64)=1,"",VLOOKUP(A64,'ORG-akce'!$A$1112:$L$3577,6,0))</f>
        <v>OPZ 2014+</v>
      </c>
      <c r="X64" s="4" t="str">
        <f>IF(COUNTBLANK(A64)=1,"",VLOOKUP(A64,'ORG-akce'!$A$1112:$L$3577,3,0))</f>
        <v>Sociální věci</v>
      </c>
      <c r="Y64" s="4">
        <f>IF(COUNTBLANK(A64)=1,"",VLOOKUP(A64,'ZÁLOHOVÉ PROJEKTY_hodnoty'!$B$2:$AB$68,3,0))*100</f>
        <v>95</v>
      </c>
    </row>
    <row r="65" spans="1:25" ht="45" x14ac:dyDescent="0.25">
      <c r="A65" s="568">
        <v>3418</v>
      </c>
      <c r="B65" s="286">
        <v>14</v>
      </c>
      <c r="C65" s="594" t="str">
        <f>IF(COUNTBLANK(A65)=1,"",VLOOKUP(A65,'ORG-akce'!$A$1112:$L$3577,2,0))</f>
        <v>Zvyšování efektivity a podpora využívání nástrojů systému péče o ohrožené děti v Moravskoslezském kraji</v>
      </c>
      <c r="D65" s="900">
        <f t="shared" si="46"/>
        <v>13597.73575</v>
      </c>
      <c r="E65" s="560">
        <v>13597.744409999999</v>
      </c>
      <c r="F65" s="900">
        <f>IF(COUNTBLANK(A65)=1,"",VLOOKUP(A65,'ZÁLOHOVÉ PROJEKTY_hodnoty'!$B$2:$AB$68,5,0))</f>
        <v>13597.18</v>
      </c>
      <c r="G65" s="64">
        <v>6145.0744099999993</v>
      </c>
      <c r="H65" s="11">
        <f>IF(COUNTBLANK(A65)=1,"",VLOOKUP(A65,EU_12_2021!$B$8:$E$162,4,0))</f>
        <v>3369.3113400000002</v>
      </c>
      <c r="I65" s="12">
        <f>IF(COUNTBLANK(A65)=1,"",VLOOKUP(A65,EU_04_2022!$B$9:$E$136,3,0))</f>
        <v>4023.2999999999997</v>
      </c>
      <c r="J65" s="12">
        <f>IF(COUNTBLANK(A65)=1,"",VLOOKUP(A65,EU_04_2022!$B$9:$E$136,4,0))</f>
        <v>33.935670000000002</v>
      </c>
      <c r="K65" s="12">
        <f t="shared" si="48"/>
        <v>0.84347848780851553</v>
      </c>
      <c r="L65" s="11">
        <f>IF(COUNTBLANK(A65)=1,"",VLOOKUP(A65,'ZÁLOHOVÉ PROJEKTY_hodnoty'!$B$2:$AB$68,13,0))</f>
        <v>4083.35</v>
      </c>
      <c r="M65" s="11">
        <f>IF(COUNTBLANK(A65)=1,"",VLOOKUP(A65,'ZÁLOHOVÉ PROJEKTY_hodnoty'!$B$2:$AB$68,14,0))</f>
        <v>0</v>
      </c>
      <c r="N65" s="11">
        <f>IF(COUNTBLANK(A65)=1,"",VLOOKUP(A65,'ZÁLOHOVÉ PROJEKTY_hodnoty'!$B$2:$AB$68,15,0))</f>
        <v>0</v>
      </c>
      <c r="O65" s="11">
        <f>IF(COUNTBLANK(A65)=1,"",VLOOKUP(A65,'ZÁLOHOVÉ PROJEKTY_hodnoty'!$B$2:$AB$68,16,0))</f>
        <v>0</v>
      </c>
      <c r="P65" s="11">
        <f>IF(COUNTBLANK(A65)=1,"",VLOOKUP(A65,'ZÁLOHOVÉ PROJEKTY_hodnoty'!$B$2:$AB$68,19,0))</f>
        <v>0</v>
      </c>
      <c r="Q65" s="598">
        <v>0.95</v>
      </c>
      <c r="R65" s="595" t="s">
        <v>9</v>
      </c>
      <c r="S65" s="4" t="str">
        <f>IF(COUNTBLANK(A65)=1,"",VLOOKUP(A65,'ORG-akce'!$A$1112:$L$3577,11,0))</f>
        <v>ne</v>
      </c>
      <c r="T65" s="538">
        <f t="shared" si="43"/>
        <v>0.55574999999953434</v>
      </c>
      <c r="U65" s="6">
        <f>IF(COUNTBLANK(A65)=1,"",VLOOKUP(A65,EU_04_2022!$B$9:$E$136,2,0))</f>
        <v>0</v>
      </c>
      <c r="V65" s="4" t="str">
        <f>IF(COUNTBLANK(A65)=1,"",VLOOKUP(A65,'ORG-akce'!$A$1112:$L$3577,6,0))</f>
        <v>OPZ 2014+</v>
      </c>
      <c r="X65" s="4" t="str">
        <f>IF(COUNTBLANK(A65)=1,"",VLOOKUP(A65,'ORG-akce'!$A$1112:$L$3577,3,0))</f>
        <v>Sociální věci</v>
      </c>
      <c r="Y65" s="4">
        <f>IF(COUNTBLANK(A65)=1,"",VLOOKUP(A65,'ZÁLOHOVÉ PROJEKTY_hodnoty'!$B$2:$AB$68,3,0))*100</f>
        <v>95</v>
      </c>
    </row>
    <row r="66" spans="1:25" ht="29.25" customHeight="1" x14ac:dyDescent="0.25">
      <c r="A66" s="568">
        <v>3419</v>
      </c>
      <c r="B66" s="286">
        <v>14</v>
      </c>
      <c r="C66" s="594" t="str">
        <f>IF(COUNTBLANK(A66)=1,"",VLOOKUP(A66,'ORG-akce'!$A$1112:$L$3577,2,0))</f>
        <v>Podpora komunitní práce na území MSK II</v>
      </c>
      <c r="D66" s="900">
        <f>G66+H66+L66+M66+N66+O66+P66</f>
        <v>14582.65466</v>
      </c>
      <c r="E66" s="560">
        <v>14580.662649999998</v>
      </c>
      <c r="F66" s="900">
        <f>IF(COUNTBLANK(A66)=1,"",VLOOKUP(A66,'ZÁLOHOVÉ PROJEKTY_hodnoty'!$B$2:$AB$68,5,0))</f>
        <v>14580.66</v>
      </c>
      <c r="G66" s="64">
        <v>2177.7026500000002</v>
      </c>
      <c r="H66" s="11">
        <f>IF(COUNTBLANK(A66)=1,"",VLOOKUP(A66,EU_12_2021!$B$8:$E$162,4,0))</f>
        <v>2108.5320099999999</v>
      </c>
      <c r="I66" s="12">
        <f>IF(COUNTBLANK(A66)=1,"",VLOOKUP(A66,EU_04_2022!$B$9:$E$136,3,0))</f>
        <v>5797.2099999999982</v>
      </c>
      <c r="J66" s="12">
        <f>IF(COUNTBLANK(A66)=1,"",VLOOKUP(A66,EU_04_2022!$B$9:$E$136,4,0))</f>
        <v>584.46836000000008</v>
      </c>
      <c r="K66" s="12">
        <f t="shared" si="48"/>
        <v>10.081890426601767</v>
      </c>
      <c r="L66" s="11">
        <f>IF(COUNTBLANK(A66)=1,"",VLOOKUP(A66,'ZÁLOHOVÉ PROJEKTY_hodnoty'!$B$2:$AB$68,13,0))</f>
        <v>10296.42</v>
      </c>
      <c r="M66" s="11">
        <f>IF(COUNTBLANK(A66)=1,"",VLOOKUP(A66,'ZÁLOHOVÉ PROJEKTY_hodnoty'!$B$2:$AB$68,14,0))</f>
        <v>0</v>
      </c>
      <c r="N66" s="11">
        <f>IF(COUNTBLANK(A66)=1,"",VLOOKUP(A66,'ZÁLOHOVÉ PROJEKTY_hodnoty'!$B$2:$AB$68,15,0))</f>
        <v>0</v>
      </c>
      <c r="O66" s="11">
        <f>IF(COUNTBLANK(A66)=1,"",VLOOKUP(A66,'ZÁLOHOVÉ PROJEKTY_hodnoty'!$B$2:$AB$68,16,0))</f>
        <v>0</v>
      </c>
      <c r="P66" s="11">
        <f>IF(COUNTBLANK(A66)=1,"",VLOOKUP(A66,'ZÁLOHOVÉ PROJEKTY_hodnoty'!$B$2:$AB$68,19,0))</f>
        <v>0</v>
      </c>
      <c r="Q66" s="598">
        <v>0.95</v>
      </c>
      <c r="R66" s="595" t="s">
        <v>9</v>
      </c>
      <c r="S66" s="4" t="str">
        <f>IF(COUNTBLANK(A66)=1,"",VLOOKUP(A66,'ORG-akce'!$A$1112:$L$3577,11,0))</f>
        <v>ne</v>
      </c>
      <c r="T66" s="538">
        <f t="shared" si="43"/>
        <v>1.9946600000002945</v>
      </c>
      <c r="U66" s="6">
        <f>IF(COUNTBLANK(A66)=1,"",VLOOKUP(A66,EU_04_2022!$B$9:$E$136,2,0))</f>
        <v>245</v>
      </c>
      <c r="V66" s="4" t="str">
        <f>IF(COUNTBLANK(A66)=1,"",VLOOKUP(A66,'ORG-akce'!$A$1112:$L$3577,6,0))</f>
        <v>OPZ 2014+</v>
      </c>
      <c r="X66" s="4" t="str">
        <f>IF(COUNTBLANK(A66)=1,"",VLOOKUP(A66,'ORG-akce'!$A$1112:$L$3577,3,0))</f>
        <v>Sociální věci</v>
      </c>
      <c r="Y66" s="4">
        <f>IF(COUNTBLANK(A66)=1,"",VLOOKUP(A66,'ZÁLOHOVÉ PROJEKTY_hodnoty'!$B$2:$AB$68,3,0))*100</f>
        <v>95</v>
      </c>
    </row>
    <row r="67" spans="1:25" ht="30" x14ac:dyDescent="0.25">
      <c r="A67" s="568">
        <v>3420</v>
      </c>
      <c r="B67" s="286">
        <v>14</v>
      </c>
      <c r="C67" s="594" t="str">
        <f>IF(COUNTBLANK(A67)=1,"",VLOOKUP(A67,'ORG-akce'!$A$1112:$L$3577,2,0))</f>
        <v>Podpora duše II</v>
      </c>
      <c r="D67" s="900">
        <f t="shared" si="46"/>
        <v>23768.358590000003</v>
      </c>
      <c r="E67" s="560">
        <v>23768.353790000001</v>
      </c>
      <c r="F67" s="900">
        <f>IF(COUNTBLANK(A67)=1,"",VLOOKUP(A67,'ZÁLOHOVÉ PROJEKTY_hodnoty'!$B$2:$AB$68,5,0))</f>
        <v>23768.38</v>
      </c>
      <c r="G67" s="64">
        <v>951.13378999999998</v>
      </c>
      <c r="H67" s="11">
        <f>IF(COUNTBLANK(A67)=1,"",VLOOKUP(A67,EU_12_2021!$B$8:$E$162,4,0))</f>
        <v>10806.214800000003</v>
      </c>
      <c r="I67" s="12">
        <f>IF(COUNTBLANK(A67)=1,"",VLOOKUP(A67,EU_04_2022!$B$9:$E$136,3,0))</f>
        <v>6923.4800000000005</v>
      </c>
      <c r="J67" s="12">
        <f>IF(COUNTBLANK(A67)=1,"",VLOOKUP(A67,EU_04_2022!$B$9:$E$136,4,0))</f>
        <v>4202.7993099999994</v>
      </c>
      <c r="K67" s="12">
        <f t="shared" si="48"/>
        <v>60.703566847885739</v>
      </c>
      <c r="L67" s="11">
        <f>IF(COUNTBLANK(A67)=1,"",VLOOKUP(A67,'ZÁLOHOVÉ PROJEKTY_hodnoty'!$B$2:$AB$68,13,0))</f>
        <v>12011.01</v>
      </c>
      <c r="M67" s="11">
        <f>IF(COUNTBLANK(A67)=1,"",VLOOKUP(A67,'ZÁLOHOVÉ PROJEKTY_hodnoty'!$B$2:$AB$68,14,0))</f>
        <v>0</v>
      </c>
      <c r="N67" s="11">
        <f>IF(COUNTBLANK(A67)=1,"",VLOOKUP(A67,'ZÁLOHOVÉ PROJEKTY_hodnoty'!$B$2:$AB$68,15,0))</f>
        <v>0</v>
      </c>
      <c r="O67" s="11">
        <f>IF(COUNTBLANK(A67)=1,"",VLOOKUP(A67,'ZÁLOHOVÉ PROJEKTY_hodnoty'!$B$2:$AB$68,16,0))</f>
        <v>0</v>
      </c>
      <c r="P67" s="11">
        <f>IF(COUNTBLANK(A67)=1,"",VLOOKUP(A67,'ZÁLOHOVÉ PROJEKTY_hodnoty'!$B$2:$AB$68,19,0))</f>
        <v>0</v>
      </c>
      <c r="Q67" s="598">
        <v>0.95</v>
      </c>
      <c r="R67" s="595" t="s">
        <v>9</v>
      </c>
      <c r="S67" s="4" t="str">
        <f>IF(COUNTBLANK(A67)=1,"",VLOOKUP(A67,'ORG-akce'!$A$1112:$L$3577,11,0))</f>
        <v>ne</v>
      </c>
      <c r="T67" s="538">
        <f t="shared" si="43"/>
        <v>-2.1409999997558771E-2</v>
      </c>
      <c r="U67" s="6">
        <f>IF(COUNTBLANK(A67)=1,"",VLOOKUP(A67,EU_04_2022!$B$9:$E$136,2,0))</f>
        <v>345</v>
      </c>
      <c r="V67" s="4" t="str">
        <f>IF(COUNTBLANK(A67)=1,"",VLOOKUP(A67,'ORG-akce'!$A$1112:$L$3577,6,0))</f>
        <v>OPZ 2014+</v>
      </c>
      <c r="X67" s="4" t="str">
        <f>IF(COUNTBLANK(A67)=1,"",VLOOKUP(A67,'ORG-akce'!$A$1112:$L$3577,3,0))</f>
        <v>Sociální věci</v>
      </c>
      <c r="Y67" s="4">
        <f>IF(COUNTBLANK(A67)=1,"",VLOOKUP(A67,'ZÁLOHOVÉ PROJEKTY_hodnoty'!$B$2:$AB$68,3,0))*100</f>
        <v>95</v>
      </c>
    </row>
    <row r="68" spans="1:25" ht="60" x14ac:dyDescent="0.25">
      <c r="A68" s="568">
        <v>3421</v>
      </c>
      <c r="B68" s="286">
        <v>14</v>
      </c>
      <c r="C68" s="594" t="str">
        <f>IF(COUNTBLANK(A68)=1,"",VLOOKUP(A68,'ORG-akce'!$A$1112:$L$3577,2,0))</f>
        <v>Podpora zadavatelů a poskytovatelů sociálních služeb při procesu střednědobého plánování sociálních služeb v MSK</v>
      </c>
      <c r="D68" s="900">
        <f t="shared" si="46"/>
        <v>16680.854289999999</v>
      </c>
      <c r="E68" s="560">
        <v>16680.853800000001</v>
      </c>
      <c r="F68" s="900">
        <f>IF(COUNTBLANK(A68)=1,"",VLOOKUP(A68,'ZÁLOHOVÉ PROJEKTY_hodnoty'!$B$2:$AB$68,5,0))</f>
        <v>16680.84</v>
      </c>
      <c r="G68" s="64">
        <v>4139.7338</v>
      </c>
      <c r="H68" s="11">
        <f>IF(COUNTBLANK(A68)=1,"",VLOOKUP(A68,EU_12_2021!$B$8:$E$162,4,0))</f>
        <v>5565.2104899999995</v>
      </c>
      <c r="I68" s="12">
        <f>IF(COUNTBLANK(A68)=1,"",VLOOKUP(A68,EU_04_2022!$B$9:$E$136,3,0))</f>
        <v>6122.1699999999992</v>
      </c>
      <c r="J68" s="12">
        <f>IF(COUNTBLANK(A68)=1,"",VLOOKUP(A68,EU_04_2022!$B$9:$E$136,4,0))</f>
        <v>1193.931</v>
      </c>
      <c r="K68" s="12">
        <f t="shared" si="48"/>
        <v>19.501761630271623</v>
      </c>
      <c r="L68" s="11">
        <f>IF(COUNTBLANK(A68)=1,"",VLOOKUP(A68,'ZÁLOHOVÉ PROJEKTY_hodnoty'!$B$2:$AB$68,13,0))</f>
        <v>6975.91</v>
      </c>
      <c r="M68" s="11">
        <f>IF(COUNTBLANK(A68)=1,"",VLOOKUP(A68,'ZÁLOHOVÉ PROJEKTY_hodnoty'!$B$2:$AB$68,14,0))</f>
        <v>0</v>
      </c>
      <c r="N68" s="11">
        <f>IF(COUNTBLANK(A68)=1,"",VLOOKUP(A68,'ZÁLOHOVÉ PROJEKTY_hodnoty'!$B$2:$AB$68,15,0))</f>
        <v>0</v>
      </c>
      <c r="O68" s="11">
        <f>IF(COUNTBLANK(A68)=1,"",VLOOKUP(A68,'ZÁLOHOVÉ PROJEKTY_hodnoty'!$B$2:$AB$68,16,0))</f>
        <v>0</v>
      </c>
      <c r="P68" s="11">
        <f>IF(COUNTBLANK(A68)=1,"",VLOOKUP(A68,'ZÁLOHOVÉ PROJEKTY_hodnoty'!$B$2:$AB$68,19,0))</f>
        <v>0</v>
      </c>
      <c r="Q68" s="598">
        <v>0.95</v>
      </c>
      <c r="R68" s="595" t="s">
        <v>9</v>
      </c>
      <c r="S68" s="4" t="str">
        <f>IF(COUNTBLANK(A68)=1,"",VLOOKUP(A68,'ORG-akce'!$A$1112:$L$3577,11,0))</f>
        <v>ne</v>
      </c>
      <c r="T68" s="538">
        <f t="shared" si="43"/>
        <v>1.4289999999164138E-2</v>
      </c>
      <c r="U68" s="6">
        <f>IF(COUNTBLANK(A68)=1,"",VLOOKUP(A68,EU_04_2022!$B$9:$E$136,2,0))</f>
        <v>185</v>
      </c>
      <c r="V68" s="4" t="str">
        <f>IF(COUNTBLANK(A68)=1,"",VLOOKUP(A68,'ORG-akce'!$A$1112:$L$3577,6,0))</f>
        <v>OPZ 2014+</v>
      </c>
      <c r="X68" s="4" t="str">
        <f>IF(COUNTBLANK(A68)=1,"",VLOOKUP(A68,'ORG-akce'!$A$1112:$L$3577,3,0))</f>
        <v>Sociální věci</v>
      </c>
      <c r="Y68" s="4">
        <f>IF(COUNTBLANK(A68)=1,"",VLOOKUP(A68,'ZÁLOHOVÉ PROJEKTY_hodnoty'!$B$2:$AB$68,3,0))*100</f>
        <v>95</v>
      </c>
    </row>
    <row r="69" spans="1:25" ht="30" x14ac:dyDescent="0.25">
      <c r="A69" s="17">
        <v>3425</v>
      </c>
      <c r="B69" s="286">
        <v>14</v>
      </c>
      <c r="C69" s="594" t="str">
        <f>IF(COUNTBLANK(A69)=1,"",VLOOKUP(A69,'ORG-akce'!$A$1112:$L$3577,2,0))</f>
        <v>Zateplení a stavební úpravy správní budovy, pavilonu E a F Domova Březiny</v>
      </c>
      <c r="D69" s="900">
        <f t="shared" si="46"/>
        <v>54999.999540000004</v>
      </c>
      <c r="E69" s="573">
        <v>55000</v>
      </c>
      <c r="F69" s="900">
        <f>IF(COUNTBLANK(A69)=1,"",VLOOKUP(A69,'Výdaje podle odvětví_hodnoty'!$D$2:$AH$254,4,0))</f>
        <v>55000</v>
      </c>
      <c r="G69" s="64">
        <v>480</v>
      </c>
      <c r="H69" s="11">
        <f>IF(COUNTBLANK(A69)=1,"",VLOOKUP(A69,EU_12_2021!$B$8:$E$162,4,0))</f>
        <v>3597.52954</v>
      </c>
      <c r="I69" s="12">
        <f>IF(COUNTBLANK(A69)=1,"",VLOOKUP(A69,EU_04_2022!$B$9:$E$136,3,0))</f>
        <v>30402.47</v>
      </c>
      <c r="J69" s="12">
        <f>IF(COUNTBLANK(A69)=1,"",VLOOKUP(A69,EU_04_2022!$B$9:$E$136,4,0))</f>
        <v>3219.8116199999999</v>
      </c>
      <c r="K69" s="12">
        <f t="shared" si="48"/>
        <v>10.590625103815578</v>
      </c>
      <c r="L69" s="11">
        <f t="shared" si="49"/>
        <v>30402.47</v>
      </c>
      <c r="M69" s="11">
        <f>IF(COUNTBLANK(A69)=1,"",VLOOKUP(A69,'Výdaje podle odvětví_hodnoty'!$D$2:$AH$254,12,0))</f>
        <v>20520</v>
      </c>
      <c r="N69" s="11">
        <f>IF(COUNTBLANK(A69)=1,"",VLOOKUP(A69,'Výdaje podle odvětví_hodnoty'!$D$2:$AH$254,13,0))</f>
        <v>0</v>
      </c>
      <c r="O69" s="11">
        <f>IF(COUNTBLANK(A69)=1,"",VLOOKUP(A69,'Výdaje podle odvětví_hodnoty'!$D$2:$AH$254,14,0))</f>
        <v>0</v>
      </c>
      <c r="P69" s="11">
        <f>IF(COUNTBLANK(A69)=1,"",VLOOKUP(A69,'Výdaje podle odvětví_hodnoty'!$D$2:$AH$254,17,0))</f>
        <v>0</v>
      </c>
      <c r="Q69" s="598">
        <v>0.35</v>
      </c>
      <c r="R69" s="595" t="s">
        <v>49</v>
      </c>
      <c r="S69" s="4" t="str">
        <f>IF(COUNTBLANK(A69)=1,"",VLOOKUP(A69,'ORG-akce'!$A$1112:$L$3577,11,0))</f>
        <v>ano</v>
      </c>
      <c r="T69" s="538">
        <f t="shared" si="43"/>
        <v>-4.5999999565538019E-4</v>
      </c>
      <c r="U69" s="6">
        <f>IF(COUNTBLANK(A69)=1,"",VLOOKUP(A69,EU_04_2022!$B$9:$E$136,2,0))</f>
        <v>23500</v>
      </c>
      <c r="V69" s="4" t="str">
        <f>IF(COUNTBLANK(A69)=1,"",VLOOKUP(A69,'ORG-akce'!$A$1112:$L$3577,6,0))</f>
        <v>OPŽP 2014+</v>
      </c>
      <c r="X69" s="4" t="str">
        <f>IF(COUNTBLANK(A69)=1,"",VLOOKUP(A69,'ORG-akce'!$A$1112:$L$3577,3,0))</f>
        <v>Sociální věci</v>
      </c>
      <c r="Y69" s="4">
        <f>IF(COUNTBLANK(A69)=1,"",VLOOKUP(A69,'Výdaje podle odvětví_hodnoty'!$D$2:$AH$254,3,0))*100</f>
        <v>35</v>
      </c>
    </row>
    <row r="70" spans="1:25" ht="30" x14ac:dyDescent="0.25">
      <c r="A70" s="568">
        <v>3459</v>
      </c>
      <c r="B70" s="286">
        <v>14</v>
      </c>
      <c r="C70" s="594" t="str">
        <f>IF(COUNTBLANK(A70)=1,"",VLOOKUP(A70,'ORG-akce'!$A$1112:$L$3577,2,0))</f>
        <v>Multidisciplinární spolupráce v Moravskoslezském kraji</v>
      </c>
      <c r="D70" s="900">
        <f t="shared" si="46"/>
        <v>28402.493930000004</v>
      </c>
      <c r="E70" s="560">
        <v>28402.493620000001</v>
      </c>
      <c r="F70" s="900">
        <f>IF(COUNTBLANK(A70)=1,"",VLOOKUP(A70,'ZÁLOHOVÉ PROJEKTY_hodnoty'!$B$2:$AB$68,5,0))</f>
        <v>28402.799999999999</v>
      </c>
      <c r="G70" s="64">
        <v>6508.8036200000006</v>
      </c>
      <c r="H70" s="11">
        <f>IF(COUNTBLANK(A70)=1,"",VLOOKUP(A70,EU_12_2021!$B$8:$E$162,4,0))</f>
        <v>6514.3403100000014</v>
      </c>
      <c r="I70" s="12">
        <f>IF(COUNTBLANK(A70)=1,"",VLOOKUP(A70,EU_04_2022!$B$9:$E$136,3,0))</f>
        <v>10573.66</v>
      </c>
      <c r="J70" s="12">
        <f>IF(COUNTBLANK(A70)=1,"",VLOOKUP(A70,EU_04_2022!$B$9:$E$136,4,0))</f>
        <v>1794.0794900000003</v>
      </c>
      <c r="K70" s="12">
        <f t="shared" si="48"/>
        <v>16.96744069697721</v>
      </c>
      <c r="L70" s="11">
        <f>IF(COUNTBLANK(A70)=1,"",VLOOKUP(A70,'ZÁLOHOVÉ PROJEKTY_hodnoty'!$B$2:$AB$68,13,0))</f>
        <v>15379.35</v>
      </c>
      <c r="M70" s="11">
        <f>IF(COUNTBLANK(A70)=1,"",VLOOKUP(A70,'ZÁLOHOVÉ PROJEKTY_hodnoty'!$B$2:$AB$68,14,0))</f>
        <v>0</v>
      </c>
      <c r="N70" s="11">
        <f>IF(COUNTBLANK(A70)=1,"",VLOOKUP(A70,'ZÁLOHOVÉ PROJEKTY_hodnoty'!$B$2:$AB$68,15,0))</f>
        <v>0</v>
      </c>
      <c r="O70" s="11">
        <f>IF(COUNTBLANK(A70)=1,"",VLOOKUP(A70,'ZÁLOHOVÉ PROJEKTY_hodnoty'!$B$2:$AB$68,16,0))</f>
        <v>0</v>
      </c>
      <c r="P70" s="11">
        <f>IF(COUNTBLANK(A70)=1,"",VLOOKUP(A70,'ZÁLOHOVÉ PROJEKTY_hodnoty'!$B$2:$AB$68,19,0))</f>
        <v>0</v>
      </c>
      <c r="Q70" s="598">
        <v>0.95</v>
      </c>
      <c r="R70" s="595" t="s">
        <v>9</v>
      </c>
      <c r="S70" s="4" t="str">
        <f>IF(COUNTBLANK(A70)=1,"",VLOOKUP(A70,'ORG-akce'!$A$1112:$L$3577,11,0))</f>
        <v>ne</v>
      </c>
      <c r="T70" s="538">
        <f t="shared" si="43"/>
        <v>-0.30606999999508844</v>
      </c>
      <c r="U70" s="6">
        <f>IF(COUNTBLANK(A70)=1,"",VLOOKUP(A70,EU_04_2022!$B$9:$E$136,2,0))</f>
        <v>269</v>
      </c>
      <c r="V70" s="4" t="str">
        <f>IF(COUNTBLANK(A70)=1,"",VLOOKUP(A70,'ORG-akce'!$A$1112:$L$3577,6,0))</f>
        <v>OPZ 2014+</v>
      </c>
      <c r="X70" s="4" t="str">
        <f>IF(COUNTBLANK(A70)=1,"",VLOOKUP(A70,'ORG-akce'!$A$1112:$L$3577,3,0))</f>
        <v>Sociální věci</v>
      </c>
      <c r="Y70" s="4">
        <f>IF(COUNTBLANK(A70)=1,"",VLOOKUP(A70,'ZÁLOHOVÉ PROJEKTY_hodnoty'!$B$2:$AB$68,3,0))*100</f>
        <v>95</v>
      </c>
    </row>
    <row r="71" spans="1:25" ht="30" x14ac:dyDescent="0.25">
      <c r="A71" s="568">
        <v>3460</v>
      </c>
      <c r="B71" s="286">
        <v>14</v>
      </c>
      <c r="C71" s="594" t="str">
        <f>IF(COUNTBLANK(A71)=1,"",VLOOKUP(A71,'ORG-akce'!$A$1112:$L$3577,2,0))</f>
        <v>Podpora transformace zařízení pro děti do tří let v Moravskoslezském kraji</v>
      </c>
      <c r="D71" s="900">
        <f t="shared" si="46"/>
        <v>12287.434970000002</v>
      </c>
      <c r="E71" s="560">
        <v>12287.43</v>
      </c>
      <c r="F71" s="900">
        <f>IF(COUNTBLANK(A71)=1,"",VLOOKUP(A71,'ZÁLOHOVÉ PROJEKTY_hodnoty'!$B$2:$AB$68,5,0))</f>
        <v>12286.770000000002</v>
      </c>
      <c r="G71" s="64">
        <v>189.12</v>
      </c>
      <c r="H71" s="11">
        <f>IF(COUNTBLANK(A71)=1,"",VLOOKUP(A71,EU_12_2021!$B$8:$E$162,4,0))</f>
        <v>674.82497000000012</v>
      </c>
      <c r="I71" s="12">
        <f>IF(COUNTBLANK(A71)=1,"",VLOOKUP(A71,EU_04_2022!$B$9:$E$136,3,0))</f>
        <v>6278.5599999999995</v>
      </c>
      <c r="J71" s="12">
        <f>IF(COUNTBLANK(A71)=1,"",VLOOKUP(A71,EU_04_2022!$B$9:$E$136,4,0))</f>
        <v>1590.02332</v>
      </c>
      <c r="K71" s="12">
        <f t="shared" si="48"/>
        <v>25.324649601182436</v>
      </c>
      <c r="L71" s="11">
        <f>IF(COUNTBLANK(A71)=1,"",VLOOKUP(A71,'ZÁLOHOVÉ PROJEKTY_hodnoty'!$B$2:$AB$68,13,0))</f>
        <v>11423.490000000002</v>
      </c>
      <c r="M71" s="11">
        <f>IF(COUNTBLANK(A71)=1,"",VLOOKUP(A71,'ZÁLOHOVÉ PROJEKTY_hodnoty'!$B$2:$AB$68,14,0))</f>
        <v>0</v>
      </c>
      <c r="N71" s="11">
        <f>IF(COUNTBLANK(A71)=1,"",VLOOKUP(A71,'ZÁLOHOVÉ PROJEKTY_hodnoty'!$B$2:$AB$68,15,0))</f>
        <v>0</v>
      </c>
      <c r="O71" s="11">
        <f>IF(COUNTBLANK(A71)=1,"",VLOOKUP(A71,'ZÁLOHOVÉ PROJEKTY_hodnoty'!$B$2:$AB$68,16,0))</f>
        <v>0</v>
      </c>
      <c r="P71" s="11">
        <f>IF(COUNTBLANK(A71)=1,"",VLOOKUP(A71,'ZÁLOHOVÉ PROJEKTY_hodnoty'!$B$2:$AB$68,19,0))</f>
        <v>0</v>
      </c>
      <c r="Q71" s="598">
        <v>0.95</v>
      </c>
      <c r="R71" s="595" t="s">
        <v>9</v>
      </c>
      <c r="S71" s="4" t="str">
        <f>IF(COUNTBLANK(A71)=1,"",VLOOKUP(A71,'ORG-akce'!$A$1112:$L$3577,11,0))</f>
        <v>ne</v>
      </c>
      <c r="T71" s="538">
        <f t="shared" si="43"/>
        <v>0.66496999999981199</v>
      </c>
      <c r="U71" s="6">
        <f>IF(COUNTBLANK(A71)=1,"",VLOOKUP(A71,EU_04_2022!$B$9:$E$136,2,0))</f>
        <v>210</v>
      </c>
      <c r="V71" s="4" t="str">
        <f>IF(COUNTBLANK(A71)=1,"",VLOOKUP(A71,'ORG-akce'!$A$1112:$L$3577,6,0))</f>
        <v>OPZ 2014+</v>
      </c>
      <c r="X71" s="4" t="str">
        <f>IF(COUNTBLANK(A71)=1,"",VLOOKUP(A71,'ORG-akce'!$A$1112:$L$3577,3,0))</f>
        <v>Sociální věci</v>
      </c>
      <c r="Y71" s="4">
        <f>IF(COUNTBLANK(A71)=1,"",VLOOKUP(A71,'ZÁLOHOVÉ PROJEKTY_hodnoty'!$B$2:$AB$68,3,0))*100</f>
        <v>95</v>
      </c>
    </row>
    <row r="72" spans="1:25" ht="30" x14ac:dyDescent="0.25">
      <c r="A72" s="568">
        <v>3461</v>
      </c>
      <c r="B72" s="286">
        <v>14</v>
      </c>
      <c r="C72" s="594" t="str">
        <f>IF(COUNTBLANK(A72)=1,"",VLOOKUP(A72,'ORG-akce'!$A$1112:$L$3577,2,0))</f>
        <v>Podpora služeb sociální prevence 3</v>
      </c>
      <c r="D72" s="900">
        <f>G72+H72+L72+M72+N72+O72+P72</f>
        <v>499038.01703999972</v>
      </c>
      <c r="E72" s="560">
        <v>499037.97000000003</v>
      </c>
      <c r="F72" s="900">
        <f>IF(COUNTBLANK(A72)=1,"",VLOOKUP(A72,'ZÁLOHOVÉ PROJEKTY_hodnoty'!$B$2:$AB$68,5,0))</f>
        <v>499038.02</v>
      </c>
      <c r="G72" s="64">
        <f>217914.26-141671.53</f>
        <v>76242.73000000001</v>
      </c>
      <c r="H72" s="11">
        <f>IF(COUNTBLANK(A72)=1,"",VLOOKUP(A72,EU_12_2021!$B$8:$E$162,4,0))</f>
        <v>277807.76703999966</v>
      </c>
      <c r="I72" s="12">
        <f>IF(COUNTBLANK(A72)=1,"",VLOOKUP(A72,EU_04_2022!$B$9:$E$136,3,0))</f>
        <v>144987.51999999999</v>
      </c>
      <c r="J72" s="12">
        <f>IF(COUNTBLANK(A72)=1,"",VLOOKUP(A72,EU_04_2022!$B$9:$E$136,4,0))</f>
        <v>384.40586000000002</v>
      </c>
      <c r="K72" s="12">
        <f t="shared" ref="K72:K84" si="50">J72/I72*100</f>
        <v>0.26513030914660796</v>
      </c>
      <c r="L72" s="11">
        <f>IF(COUNTBLANK(A72)=1,"",VLOOKUP(A72,'ZÁLOHOVÉ PROJEKTY_hodnoty'!$B$2:$AB$68,13,0))</f>
        <v>144987.51999999999</v>
      </c>
      <c r="M72" s="11">
        <v>0</v>
      </c>
      <c r="N72" s="11">
        <f>IF(COUNTBLANK(A72)=1,"",VLOOKUP(A72,'ZÁLOHOVÉ PROJEKTY_hodnoty'!$B$2:$AB$68,15,0))</f>
        <v>0</v>
      </c>
      <c r="O72" s="11">
        <f>IF(COUNTBLANK(A72)=1,"",VLOOKUP(A72,'ZÁLOHOVÉ PROJEKTY_hodnoty'!$B$2:$AB$68,16,0))</f>
        <v>0</v>
      </c>
      <c r="P72" s="11">
        <f>IF(COUNTBLANK(A72)=1,"",VLOOKUP(A72,'ZÁLOHOVÉ PROJEKTY_hodnoty'!$B$2:$AB$68,19,0))</f>
        <v>0</v>
      </c>
      <c r="Q72" s="598">
        <v>0.95</v>
      </c>
      <c r="R72" s="595" t="s">
        <v>9</v>
      </c>
      <c r="S72" s="4" t="str">
        <f>IF(COUNTBLANK(A72)=1,"",VLOOKUP(A72,'ORG-akce'!$A$1112:$L$3577,11,0))</f>
        <v>ne</v>
      </c>
      <c r="T72" s="538">
        <f t="shared" si="43"/>
        <v>-2.9600003035739064E-3</v>
      </c>
      <c r="U72" s="6">
        <f>IF(COUNTBLANK(A72)=1,"",VLOOKUP(A72,EU_04_2022!$B$9:$E$136,2,0))</f>
        <v>47</v>
      </c>
      <c r="V72" s="4" t="str">
        <f>IF(COUNTBLANK(A72)=1,"",VLOOKUP(A72,'ORG-akce'!$A$1112:$L$3577,6,0))</f>
        <v>OPZ 2014+</v>
      </c>
      <c r="X72" s="4" t="str">
        <f>IF(COUNTBLANK(A72)=1,"",VLOOKUP(A72,'ORG-akce'!$A$1112:$L$3577,3,0))</f>
        <v>Sociální věci</v>
      </c>
      <c r="Y72" s="4">
        <f>IF(COUNTBLANK(A72)=1,"",VLOOKUP(A72,'ZÁLOHOVÉ PROJEKTY_hodnoty'!$B$2:$AB$68,3,0))*100</f>
        <v>95</v>
      </c>
    </row>
    <row r="73" spans="1:25" ht="30" x14ac:dyDescent="0.25">
      <c r="A73" s="568">
        <v>3463</v>
      </c>
      <c r="B73" s="286">
        <v>14</v>
      </c>
      <c r="C73" s="594" t="str">
        <f>IF(COUNTBLANK(A73)=1,"",VLOOKUP(A73,'ORG-akce'!$A$1112:$L$3577,2,0))</f>
        <v>Podporujeme hrdinství, které není vidět III</v>
      </c>
      <c r="D73" s="900">
        <f t="shared" si="46"/>
        <v>32256.931380000002</v>
      </c>
      <c r="E73" s="560">
        <v>32256.93</v>
      </c>
      <c r="F73" s="900">
        <f>IF(COUNTBLANK(A73)=1,"",VLOOKUP(A73,'ZÁLOHOVÉ PROJEKTY_hodnoty'!$B$2:$AB$68,5,0))</f>
        <v>32256.650000000005</v>
      </c>
      <c r="G73" s="64">
        <v>826.89</v>
      </c>
      <c r="H73" s="11">
        <f>IF(COUNTBLANK(A73)=1,"",VLOOKUP(A73,EU_12_2021!$B$8:$E$162,4,0))</f>
        <v>4097.3813799999989</v>
      </c>
      <c r="I73" s="12">
        <f>IF(COUNTBLANK(A73)=1,"",VLOOKUP(A73,EU_04_2022!$B$9:$E$136,3,0))</f>
        <v>11363.210000000001</v>
      </c>
      <c r="J73" s="12">
        <f>IF(COUNTBLANK(A73)=1,"",VLOOKUP(A73,EU_04_2022!$B$9:$E$136,4,0))</f>
        <v>2053.0209400000003</v>
      </c>
      <c r="K73" s="12">
        <f t="shared" si="50"/>
        <v>18.067262155676083</v>
      </c>
      <c r="L73" s="11">
        <f>IF(COUNTBLANK(A73)=1,"",VLOOKUP(A73,'ZÁLOHOVÉ PROJEKTY_hodnoty'!$B$2:$AB$68,13,0))</f>
        <v>27332.660000000003</v>
      </c>
      <c r="M73" s="11">
        <f>IF(COUNTBLANK(A73)=1,"",VLOOKUP(A73,'ZÁLOHOVÉ PROJEKTY_hodnoty'!$B$2:$AB$68,14,0))</f>
        <v>0</v>
      </c>
      <c r="N73" s="11">
        <f>IF(COUNTBLANK(A73)=1,"",VLOOKUP(A73,'ZÁLOHOVÉ PROJEKTY_hodnoty'!$B$2:$AB$68,15,0))</f>
        <v>0</v>
      </c>
      <c r="O73" s="11">
        <f>IF(COUNTBLANK(A73)=1,"",VLOOKUP(A73,'ZÁLOHOVÉ PROJEKTY_hodnoty'!$B$2:$AB$68,16,0))</f>
        <v>0</v>
      </c>
      <c r="P73" s="11">
        <f>IF(COUNTBLANK(A73)=1,"",VLOOKUP(A73,'ZÁLOHOVÉ PROJEKTY_hodnoty'!$B$2:$AB$68,19,0))</f>
        <v>0</v>
      </c>
      <c r="Q73" s="598">
        <v>0.95</v>
      </c>
      <c r="R73" s="595" t="s">
        <v>9</v>
      </c>
      <c r="S73" s="4" t="str">
        <f>IF(COUNTBLANK(A73)=1,"",VLOOKUP(A73,'ORG-akce'!$A$1112:$L$3577,11,0))</f>
        <v>ne</v>
      </c>
      <c r="T73" s="538">
        <f t="shared" si="43"/>
        <v>0.28137999999671592</v>
      </c>
      <c r="U73" s="6">
        <f>IF(COUNTBLANK(A73)=1,"",VLOOKUP(A73,EU_04_2022!$B$9:$E$136,2,0))</f>
        <v>300</v>
      </c>
      <c r="V73" s="4" t="str">
        <f>IF(COUNTBLANK(A73)=1,"",VLOOKUP(A73,'ORG-akce'!$A$1112:$L$3577,6,0))</f>
        <v>OPZ 2014+</v>
      </c>
      <c r="X73" s="4" t="str">
        <f>IF(COUNTBLANK(A73)=1,"",VLOOKUP(A73,'ORG-akce'!$A$1112:$L$3577,3,0))</f>
        <v>Sociální věci</v>
      </c>
      <c r="Y73" s="4">
        <f>IF(COUNTBLANK(A73)=1,"",VLOOKUP(A73,'ZÁLOHOVÉ PROJEKTY_hodnoty'!$B$2:$AB$68,3,0))*100</f>
        <v>95</v>
      </c>
    </row>
    <row r="74" spans="1:25" ht="30" x14ac:dyDescent="0.25">
      <c r="A74" s="568">
        <v>3471</v>
      </c>
      <c r="B74" s="286">
        <v>14</v>
      </c>
      <c r="C74" s="594" t="str">
        <f>IF(COUNTBLANK(A74)=1,"",VLOOKUP(A74,'ORG-akce'!$A$1112:$L$3577,2,0))</f>
        <v>Žít normálně</v>
      </c>
      <c r="D74" s="900">
        <f t="shared" si="46"/>
        <v>12271.208700000001</v>
      </c>
      <c r="E74" s="560">
        <v>12271.21</v>
      </c>
      <c r="F74" s="900">
        <f>IF(COUNTBLANK(A74)=1,"",VLOOKUP(A74,'ZÁLOHOVÉ PROJEKTY_hodnoty'!$B$2:$AB$68,5,0))</f>
        <v>12271.279999999999</v>
      </c>
      <c r="G74" s="64">
        <v>83.49</v>
      </c>
      <c r="H74" s="11">
        <f>IF(COUNTBLANK(A74)=1,"",VLOOKUP(A74,EU_12_2021!$B$8:$E$162,4,0))</f>
        <v>3874.9687000000008</v>
      </c>
      <c r="I74" s="12">
        <f>IF(COUNTBLANK(A74)=1,"",VLOOKUP(A74,EU_04_2022!$B$9:$E$136,3,0))</f>
        <v>6610.72</v>
      </c>
      <c r="J74" s="12">
        <f>IF(COUNTBLANK(A74)=1,"",VLOOKUP(A74,EU_04_2022!$B$9:$E$136,4,0))</f>
        <v>2431.3365100000001</v>
      </c>
      <c r="K74" s="12">
        <f t="shared" si="50"/>
        <v>36.778694453856765</v>
      </c>
      <c r="L74" s="11">
        <f>IF(COUNTBLANK(A74)=1,"",VLOOKUP(A74,'ZÁLOHOVÉ PROJEKTY_hodnoty'!$B$2:$AB$68,13,0))</f>
        <v>8312.75</v>
      </c>
      <c r="M74" s="11">
        <f>IF(COUNTBLANK(A74)=1,"",VLOOKUP(A74,'ZÁLOHOVÉ PROJEKTY_hodnoty'!$B$2:$AB$68,14,0))</f>
        <v>0</v>
      </c>
      <c r="N74" s="11">
        <f>IF(COUNTBLANK(A74)=1,"",VLOOKUP(A74,'ZÁLOHOVÉ PROJEKTY_hodnoty'!$B$2:$AB$68,15,0))</f>
        <v>0</v>
      </c>
      <c r="O74" s="11">
        <f>IF(COUNTBLANK(A74)=1,"",VLOOKUP(A74,'ZÁLOHOVÉ PROJEKTY_hodnoty'!$B$2:$AB$68,16,0))</f>
        <v>0</v>
      </c>
      <c r="P74" s="11">
        <f>IF(COUNTBLANK(A74)=1,"",VLOOKUP(A74,'ZÁLOHOVÉ PROJEKTY_hodnoty'!$B$2:$AB$68,19,0))</f>
        <v>0</v>
      </c>
      <c r="Q74" s="598">
        <v>0.95</v>
      </c>
      <c r="R74" s="595" t="s">
        <v>9</v>
      </c>
      <c r="S74" s="4" t="str">
        <f>IF(COUNTBLANK(A74)=1,"",VLOOKUP(A74,'ORG-akce'!$A$1112:$L$3577,11,0))</f>
        <v>ne</v>
      </c>
      <c r="T74" s="538">
        <f t="shared" si="43"/>
        <v>-7.1299999997791019E-2</v>
      </c>
      <c r="U74" s="6">
        <f>IF(COUNTBLANK(A74)=1,"",VLOOKUP(A74,EU_04_2022!$B$9:$E$136,2,0))</f>
        <v>187</v>
      </c>
      <c r="V74" s="4" t="str">
        <f>IF(COUNTBLANK(A74)=1,"",VLOOKUP(A74,'ORG-akce'!$A$1112:$L$3577,6,0))</f>
        <v>OPZ 2014+</v>
      </c>
      <c r="X74" s="4" t="str">
        <f>IF(COUNTBLANK(A74)=1,"",VLOOKUP(A74,'ORG-akce'!$A$1112:$L$3577,3,0))</f>
        <v>Sociální věci</v>
      </c>
      <c r="Y74" s="4">
        <f>IF(COUNTBLANK(A74)=1,"",VLOOKUP(A74,'ZÁLOHOVÉ PROJEKTY_hodnoty'!$B$2:$AB$68,3,0))*100</f>
        <v>95</v>
      </c>
    </row>
    <row r="75" spans="1:25" ht="30" x14ac:dyDescent="0.25">
      <c r="A75" s="531">
        <v>3506</v>
      </c>
      <c r="B75" s="286">
        <f>IF(COUNTBLANK(A75)=1,"",VLOOKUP(A75,'ORG-akce'!$A$1112:$L$3577,4,0))</f>
        <v>14</v>
      </c>
      <c r="C75" s="594" t="str">
        <f>IF(COUNTBLANK(A75)=1,"",VLOOKUP(A75,'ORG-akce'!$A$1112:$L$3577,2,0))</f>
        <v>Podpora komunitní práce v MSK III</v>
      </c>
      <c r="D75" s="900">
        <f t="shared" si="46"/>
        <v>14200</v>
      </c>
      <c r="E75" s="560"/>
      <c r="F75" s="900">
        <f>IF(COUNTBLANK(A75)=1,"",VLOOKUP(A75,'ZÁLOHOVÉ PROJEKTY_hodnoty'!$B$2:$AB$68,5,0))</f>
        <v>14200</v>
      </c>
      <c r="G75" s="64">
        <v>0</v>
      </c>
      <c r="H75" s="11">
        <v>0</v>
      </c>
      <c r="I75" s="12">
        <f>IF(COUNTBLANK(A75)=1,"",VLOOKUP(A75,EU_04_2022!$B$9:$E$136,3,0))</f>
        <v>200</v>
      </c>
      <c r="J75" s="12">
        <f>IF(COUNTBLANK(A75)=1,"",VLOOKUP(A75,EU_04_2022!$B$9:$E$136,4,0))</f>
        <v>0</v>
      </c>
      <c r="K75" s="12">
        <f t="shared" ref="K75:K82" si="51">J75/I75*100</f>
        <v>0</v>
      </c>
      <c r="L75" s="11">
        <f>IF(COUNTBLANK(A75)=1,"",VLOOKUP(A75,'ZÁLOHOVÉ PROJEKTY_hodnoty'!$B$2:$AB$68,13,0))</f>
        <v>2000</v>
      </c>
      <c r="M75" s="11">
        <f>IF(COUNTBLANK(A75)=1,"",VLOOKUP(A75,'ZÁLOHOVÉ PROJEKTY_hodnoty'!$B$2:$AB$68,14,0))</f>
        <v>5100</v>
      </c>
      <c r="N75" s="11">
        <f>IF(COUNTBLANK(A75)=1,"",VLOOKUP(A75,'ZÁLOHOVÉ PROJEKTY_hodnoty'!$B$2:$AB$68,15,0))</f>
        <v>5100</v>
      </c>
      <c r="O75" s="11">
        <f>IF(COUNTBLANK(A75)=1,"",VLOOKUP(A75,'ZÁLOHOVÉ PROJEKTY_hodnoty'!$B$2:$AB$68,16,0))</f>
        <v>2000</v>
      </c>
      <c r="P75" s="11">
        <f>IF(COUNTBLANK(A75)=1,"",VLOOKUP(A75,'ZÁLOHOVÉ PROJEKTY_hodnoty'!$B$2:$AB$68,19,0))</f>
        <v>0</v>
      </c>
      <c r="Q75" s="598">
        <f>IF(COUNTBLANK(A75)=1,"",VLOOKUP(A75,'ZÁLOHOVÉ PROJEKTY_hodnoty'!$B$2:$AB$68,3,0))</f>
        <v>0.9</v>
      </c>
      <c r="R75" s="595" t="str">
        <f>IF(COUNTBLANK(A75)=1,"",VLOOKUP(A75,'ORG-akce'!$A$1112:$L$3577,6,0))</f>
        <v>OP Zaměstnanost 2021+</v>
      </c>
      <c r="S75" s="4" t="str">
        <f>IF(COUNTBLANK(A75)=1,"",VLOOKUP(A75,'ORG-akce'!$A$1112:$L$3577,11,0))</f>
        <v>ne</v>
      </c>
      <c r="T75" s="538">
        <f t="shared" si="43"/>
        <v>0</v>
      </c>
      <c r="U75" s="6">
        <f>IF(COUNTBLANK(A75)=1,"",VLOOKUP(A75,EU_04_2022!$B$9:$E$136,2,0))</f>
        <v>200</v>
      </c>
      <c r="V75" s="604" t="str">
        <f>IF(COUNTBLANK(A75)=1,"",VLOOKUP(A75,'ORG-akce'!$A$1112:$L$3577,6,0))</f>
        <v>OP Zaměstnanost 2021+</v>
      </c>
      <c r="X75" s="4" t="str">
        <f>IF(COUNTBLANK(A75)=1,"",VLOOKUP(A75,'ORG-akce'!$A$1112:$L$3577,3,0))</f>
        <v>Sociální věci</v>
      </c>
      <c r="Y75" s="4">
        <f>IF(COUNTBLANK(A75)=1,"",VLOOKUP(A75,'ZÁLOHOVÉ PROJEKTY_hodnoty'!$B$2:$AB$68,3,0))*100</f>
        <v>90</v>
      </c>
    </row>
    <row r="76" spans="1:25" ht="30" x14ac:dyDescent="0.25">
      <c r="A76" s="531">
        <v>3507</v>
      </c>
      <c r="B76" s="286">
        <f>IF(COUNTBLANK(A76)=1,"",VLOOKUP(A76,'ORG-akce'!$A$1112:$L$3577,4,0))</f>
        <v>14</v>
      </c>
      <c r="C76" s="594" t="str">
        <f>IF(COUNTBLANK(A76)=1,"",VLOOKUP(A76,'ORG-akce'!$A$1112:$L$3577,2,0))</f>
        <v>Podporujeme hrdinství, které není vidět IV</v>
      </c>
      <c r="D76" s="900">
        <f t="shared" si="46"/>
        <v>25200</v>
      </c>
      <c r="E76" s="560"/>
      <c r="F76" s="900">
        <f>IF(COUNTBLANK(A76)=1,"",VLOOKUP(A76,'ZÁLOHOVÉ PROJEKTY_hodnoty'!$B$2:$AB$68,5,0))</f>
        <v>25200</v>
      </c>
      <c r="G76" s="64">
        <v>0</v>
      </c>
      <c r="H76" s="11">
        <v>0</v>
      </c>
      <c r="I76" s="12">
        <f>IF(COUNTBLANK(A76)=1,"",VLOOKUP(A76,EU_04_2022!$B$9:$E$136,3,0))</f>
        <v>300</v>
      </c>
      <c r="J76" s="12">
        <f>IF(COUNTBLANK(A76)=1,"",VLOOKUP(A76,EU_04_2022!$B$9:$E$136,4,0))</f>
        <v>0</v>
      </c>
      <c r="K76" s="12">
        <f t="shared" si="51"/>
        <v>0</v>
      </c>
      <c r="L76" s="11">
        <f>IF(COUNTBLANK(A76)=1,"",VLOOKUP(A76,'ZÁLOHOVÉ PROJEKTY_hodnoty'!$B$2:$AB$68,13,0))</f>
        <v>3000</v>
      </c>
      <c r="M76" s="11">
        <f>IF(COUNTBLANK(A76)=1,"",VLOOKUP(A76,'ZÁLOHOVÉ PROJEKTY_hodnoty'!$B$2:$AB$68,14,0))</f>
        <v>6100</v>
      </c>
      <c r="N76" s="11">
        <f>IF(COUNTBLANK(A76)=1,"",VLOOKUP(A76,'ZÁLOHOVÉ PROJEKTY_hodnoty'!$B$2:$AB$68,15,0))</f>
        <v>7100</v>
      </c>
      <c r="O76" s="11">
        <f>IF(COUNTBLANK(A76)=1,"",VLOOKUP(A76,'ZÁLOHOVÉ PROJEKTY_hodnoty'!$B$2:$AB$68,16,0))</f>
        <v>7000</v>
      </c>
      <c r="P76" s="11">
        <f>IF(COUNTBLANK(A76)=1,"",VLOOKUP(A76,'ZÁLOHOVÉ PROJEKTY_hodnoty'!$B$2:$AB$68,19,0))</f>
        <v>2000</v>
      </c>
      <c r="Q76" s="598">
        <f>IF(COUNTBLANK(A76)=1,"",VLOOKUP(A76,'ZÁLOHOVÉ PROJEKTY_hodnoty'!$B$2:$AB$68,3,0))</f>
        <v>0.9</v>
      </c>
      <c r="R76" s="595" t="str">
        <f>IF(COUNTBLANK(A76)=1,"",VLOOKUP(A76,'ORG-akce'!$A$1112:$L$3577,6,0))</f>
        <v>OP Zaměstnanost 2021+</v>
      </c>
      <c r="S76" s="4" t="str">
        <f>IF(COUNTBLANK(A76)=1,"",VLOOKUP(A76,'ORG-akce'!$A$1112:$L$3577,11,0))</f>
        <v>ne</v>
      </c>
      <c r="T76" s="538">
        <f t="shared" si="43"/>
        <v>0</v>
      </c>
      <c r="U76" s="6">
        <f>IF(COUNTBLANK(A76)=1,"",VLOOKUP(A76,EU_04_2022!$B$9:$E$136,2,0))</f>
        <v>300</v>
      </c>
      <c r="V76" s="604" t="str">
        <f>IF(COUNTBLANK(A76)=1,"",VLOOKUP(A76,'ORG-akce'!$A$1112:$L$3577,6,0))</f>
        <v>OP Zaměstnanost 2021+</v>
      </c>
      <c r="X76" s="4" t="str">
        <f>IF(COUNTBLANK(A76)=1,"",VLOOKUP(A76,'ORG-akce'!$A$1112:$L$3577,3,0))</f>
        <v>Sociální věci</v>
      </c>
      <c r="Y76" s="4">
        <f>IF(COUNTBLANK(A76)=1,"",VLOOKUP(A76,'ZÁLOHOVÉ PROJEKTY_hodnoty'!$B$2:$AB$68,3,0))*100</f>
        <v>90</v>
      </c>
    </row>
    <row r="77" spans="1:25" ht="45" x14ac:dyDescent="0.25">
      <c r="A77" s="531">
        <v>3508</v>
      </c>
      <c r="B77" s="286">
        <f>IF(COUNTBLANK(A77)=1,"",VLOOKUP(A77,'ORG-akce'!$A$1112:$L$3577,4,0))</f>
        <v>14</v>
      </c>
      <c r="C77" s="594" t="str">
        <f>IF(COUNTBLANK(A77)=1,"",VLOOKUP(A77,'ORG-akce'!$A$1112:$L$3577,2,0))</f>
        <v>Podpora procesu transformace zařízení pro děti a posílení kvality péče o děti se specifickými potřebami</v>
      </c>
      <c r="D77" s="900">
        <f t="shared" si="46"/>
        <v>17200</v>
      </c>
      <c r="E77" s="560"/>
      <c r="F77" s="900">
        <f>IF(COUNTBLANK(A77)=1,"",VLOOKUP(A77,'ZÁLOHOVÉ PROJEKTY_hodnoty'!$B$2:$AB$68,5,0))</f>
        <v>17200</v>
      </c>
      <c r="G77" s="64">
        <v>0</v>
      </c>
      <c r="H77" s="11">
        <v>0</v>
      </c>
      <c r="I77" s="12">
        <f>IF(COUNTBLANK(A77)=1,"",VLOOKUP(A77,EU_04_2022!$B$9:$E$136,3,0))</f>
        <v>200</v>
      </c>
      <c r="J77" s="12">
        <f>IF(COUNTBLANK(A77)=1,"",VLOOKUP(A77,EU_04_2022!$B$9:$E$136,4,0))</f>
        <v>0</v>
      </c>
      <c r="K77" s="12">
        <f t="shared" si="51"/>
        <v>0</v>
      </c>
      <c r="L77" s="11">
        <f>IF(COUNTBLANK(A77)=1,"",VLOOKUP(A77,'ZÁLOHOVÉ PROJEKTY_hodnoty'!$B$2:$AB$68,13,0))</f>
        <v>2000</v>
      </c>
      <c r="M77" s="11">
        <f>IF(COUNTBLANK(A77)=1,"",VLOOKUP(A77,'ZÁLOHOVÉ PROJEKTY_hodnoty'!$B$2:$AB$68,14,0))</f>
        <v>5100</v>
      </c>
      <c r="N77" s="11">
        <f>IF(COUNTBLANK(A77)=1,"",VLOOKUP(A77,'ZÁLOHOVÉ PROJEKTY_hodnoty'!$B$2:$AB$68,15,0))</f>
        <v>5100</v>
      </c>
      <c r="O77" s="11">
        <f>IF(COUNTBLANK(A77)=1,"",VLOOKUP(A77,'ZÁLOHOVÉ PROJEKTY_hodnoty'!$B$2:$AB$68,16,0))</f>
        <v>5000</v>
      </c>
      <c r="P77" s="11">
        <f>IF(COUNTBLANK(A77)=1,"",VLOOKUP(A77,'ZÁLOHOVÉ PROJEKTY_hodnoty'!$B$2:$AB$68,19,0))</f>
        <v>0</v>
      </c>
      <c r="Q77" s="598">
        <f>IF(COUNTBLANK(A77)=1,"",VLOOKUP(A77,'ZÁLOHOVÉ PROJEKTY_hodnoty'!$B$2:$AB$68,3,0))</f>
        <v>0.9</v>
      </c>
      <c r="R77" s="595" t="str">
        <f>IF(COUNTBLANK(A77)=1,"",VLOOKUP(A77,'ORG-akce'!$A$1112:$L$3577,6,0))</f>
        <v>OP Zaměstnanost 2021+</v>
      </c>
      <c r="S77" s="4" t="str">
        <f>IF(COUNTBLANK(A77)=1,"",VLOOKUP(A77,'ORG-akce'!$A$1112:$L$3577,11,0))</f>
        <v>ne</v>
      </c>
      <c r="T77" s="538">
        <f t="shared" si="43"/>
        <v>0</v>
      </c>
      <c r="U77" s="6">
        <f>IF(COUNTBLANK(A77)=1,"",VLOOKUP(A77,EU_04_2022!$B$9:$E$136,2,0))</f>
        <v>200</v>
      </c>
      <c r="V77" s="604" t="str">
        <f>IF(COUNTBLANK(A77)=1,"",VLOOKUP(A77,'ORG-akce'!$A$1112:$L$3577,6,0))</f>
        <v>OP Zaměstnanost 2021+</v>
      </c>
      <c r="X77" s="4" t="str">
        <f>IF(COUNTBLANK(A77)=1,"",VLOOKUP(A77,'ORG-akce'!$A$1112:$L$3577,3,0))</f>
        <v>Sociální věci</v>
      </c>
      <c r="Y77" s="4">
        <f>IF(COUNTBLANK(A77)=1,"",VLOOKUP(A77,'ZÁLOHOVÉ PROJEKTY_hodnoty'!$B$2:$AB$68,3,0))*100</f>
        <v>90</v>
      </c>
    </row>
    <row r="78" spans="1:25" ht="30" x14ac:dyDescent="0.25">
      <c r="A78" s="531">
        <v>3509</v>
      </c>
      <c r="B78" s="286">
        <f>IF(COUNTBLANK(A78)=1,"",VLOOKUP(A78,'ORG-akce'!$A$1112:$L$3577,4,0))</f>
        <v>14</v>
      </c>
      <c r="C78" s="594" t="str">
        <f>IF(COUNTBLANK(A78)=1,"",VLOOKUP(A78,'ORG-akce'!$A$1112:$L$3577,2,0))</f>
        <v>Profesionalizace systému péče o ohrožené děti v Moravskoslezském kraji</v>
      </c>
      <c r="D78" s="900">
        <f t="shared" si="46"/>
        <v>15200</v>
      </c>
      <c r="E78" s="560"/>
      <c r="F78" s="900">
        <f>IF(COUNTBLANK(A78)=1,"",VLOOKUP(A78,'ZÁLOHOVÉ PROJEKTY_hodnoty'!$B$2:$AB$68,5,0))</f>
        <v>15200</v>
      </c>
      <c r="G78" s="64">
        <v>0</v>
      </c>
      <c r="H78" s="11">
        <v>0</v>
      </c>
      <c r="I78" s="12">
        <f>IF(COUNTBLANK(A78)=1,"",VLOOKUP(A78,EU_04_2022!$B$9:$E$136,3,0))</f>
        <v>200</v>
      </c>
      <c r="J78" s="12">
        <f>IF(COUNTBLANK(A78)=1,"",VLOOKUP(A78,EU_04_2022!$B$9:$E$136,4,0))</f>
        <v>0</v>
      </c>
      <c r="K78" s="12">
        <f t="shared" si="51"/>
        <v>0</v>
      </c>
      <c r="L78" s="11">
        <f>IF(COUNTBLANK(A78)=1,"",VLOOKUP(A78,'ZÁLOHOVÉ PROJEKTY_hodnoty'!$B$2:$AB$68,13,0))</f>
        <v>2000</v>
      </c>
      <c r="M78" s="11">
        <f>IF(COUNTBLANK(A78)=1,"",VLOOKUP(A78,'ZÁLOHOVÉ PROJEKTY_hodnoty'!$B$2:$AB$68,14,0))</f>
        <v>3100</v>
      </c>
      <c r="N78" s="11">
        <f>IF(COUNTBLANK(A78)=1,"",VLOOKUP(A78,'ZÁLOHOVÉ PROJEKTY_hodnoty'!$B$2:$AB$68,15,0))</f>
        <v>3100</v>
      </c>
      <c r="O78" s="11">
        <f>IF(COUNTBLANK(A78)=1,"",VLOOKUP(A78,'ZÁLOHOVÉ PROJEKTY_hodnoty'!$B$2:$AB$68,16,0))</f>
        <v>4000</v>
      </c>
      <c r="P78" s="11">
        <f>IF(COUNTBLANK(A78)=1,"",VLOOKUP(A78,'ZÁLOHOVÉ PROJEKTY_hodnoty'!$B$2:$AB$68,19,0))</f>
        <v>3000</v>
      </c>
      <c r="Q78" s="598">
        <f>IF(COUNTBLANK(A78)=1,"",VLOOKUP(A78,'ZÁLOHOVÉ PROJEKTY_hodnoty'!$B$2:$AB$68,3,0))</f>
        <v>0.9</v>
      </c>
      <c r="R78" s="595" t="str">
        <f>IF(COUNTBLANK(A78)=1,"",VLOOKUP(A78,'ORG-akce'!$A$1112:$L$3577,6,0))</f>
        <v>OP Zaměstnanost 2021+</v>
      </c>
      <c r="S78" s="4" t="str">
        <f>IF(COUNTBLANK(A78)=1,"",VLOOKUP(A78,'ORG-akce'!$A$1112:$L$3577,11,0))</f>
        <v>ne</v>
      </c>
      <c r="T78" s="538">
        <f t="shared" si="43"/>
        <v>0</v>
      </c>
      <c r="U78" s="6">
        <f>IF(COUNTBLANK(A78)=1,"",VLOOKUP(A78,EU_04_2022!$B$9:$E$136,2,0))</f>
        <v>200</v>
      </c>
      <c r="V78" s="604" t="str">
        <f>IF(COUNTBLANK(A78)=1,"",VLOOKUP(A78,'ORG-akce'!$A$1112:$L$3577,6,0))</f>
        <v>OP Zaměstnanost 2021+</v>
      </c>
      <c r="X78" s="4" t="str">
        <f>IF(COUNTBLANK(A78)=1,"",VLOOKUP(A78,'ORG-akce'!$A$1112:$L$3577,3,0))</f>
        <v>Sociální věci</v>
      </c>
      <c r="Y78" s="4">
        <f>IF(COUNTBLANK(A78)=1,"",VLOOKUP(A78,'ZÁLOHOVÉ PROJEKTY_hodnoty'!$B$2:$AB$68,3,0))*100</f>
        <v>90</v>
      </c>
    </row>
    <row r="79" spans="1:25" ht="30" x14ac:dyDescent="0.25">
      <c r="A79" s="531">
        <v>3510</v>
      </c>
      <c r="B79" s="286">
        <f>IF(COUNTBLANK(A79)=1,"",VLOOKUP(A79,'ORG-akce'!$A$1112:$L$3577,4,0))</f>
        <v>14</v>
      </c>
      <c r="C79" s="594" t="str">
        <f>IF(COUNTBLANK(A79)=1,"",VLOOKUP(A79,'ORG-akce'!$A$1112:$L$3577,2,0))</f>
        <v>Podpora kvality v sociálních službách</v>
      </c>
      <c r="D79" s="900">
        <f t="shared" si="46"/>
        <v>23200</v>
      </c>
      <c r="E79" s="560"/>
      <c r="F79" s="900">
        <f>IF(COUNTBLANK(A79)=1,"",VLOOKUP(A79,'ZÁLOHOVÉ PROJEKTY_hodnoty'!$B$2:$AB$68,5,0))</f>
        <v>23200</v>
      </c>
      <c r="G79" s="64">
        <v>0</v>
      </c>
      <c r="H79" s="11">
        <v>0</v>
      </c>
      <c r="I79" s="12">
        <f>IF(COUNTBLANK(A79)=1,"",VLOOKUP(A79,EU_04_2022!$B$9:$E$136,3,0))</f>
        <v>300</v>
      </c>
      <c r="J79" s="12">
        <f>IF(COUNTBLANK(A79)=1,"",VLOOKUP(A79,EU_04_2022!$B$9:$E$136,4,0))</f>
        <v>0</v>
      </c>
      <c r="K79" s="12">
        <f t="shared" si="51"/>
        <v>0</v>
      </c>
      <c r="L79" s="11">
        <f>IF(COUNTBLANK(A79)=1,"",VLOOKUP(A79,'ZÁLOHOVÉ PROJEKTY_hodnoty'!$B$2:$AB$68,13,0))</f>
        <v>3000</v>
      </c>
      <c r="M79" s="11">
        <f>IF(COUNTBLANK(A79)=1,"",VLOOKUP(A79,'ZÁLOHOVÉ PROJEKTY_hodnoty'!$B$2:$AB$68,14,0))</f>
        <v>6100</v>
      </c>
      <c r="N79" s="11">
        <f>IF(COUNTBLANK(A79)=1,"",VLOOKUP(A79,'ZÁLOHOVÉ PROJEKTY_hodnoty'!$B$2:$AB$68,15,0))</f>
        <v>7100</v>
      </c>
      <c r="O79" s="11">
        <f>IF(COUNTBLANK(A79)=1,"",VLOOKUP(A79,'ZÁLOHOVÉ PROJEKTY_hodnoty'!$B$2:$AB$68,16,0))</f>
        <v>7000</v>
      </c>
      <c r="P79" s="11">
        <f>IF(COUNTBLANK(A79)=1,"",VLOOKUP(A79,'ZÁLOHOVÉ PROJEKTY_hodnoty'!$B$2:$AB$68,19,0))</f>
        <v>0</v>
      </c>
      <c r="Q79" s="598">
        <f>IF(COUNTBLANK(A79)=1,"",VLOOKUP(A79,'ZÁLOHOVÉ PROJEKTY_hodnoty'!$B$2:$AB$68,3,0))</f>
        <v>0.9</v>
      </c>
      <c r="R79" s="595" t="str">
        <f>IF(COUNTBLANK(A79)=1,"",VLOOKUP(A79,'ORG-akce'!$A$1112:$L$3577,6,0))</f>
        <v>OP Zaměstnanost 2021+</v>
      </c>
      <c r="S79" s="4" t="str">
        <f>IF(COUNTBLANK(A79)=1,"",VLOOKUP(A79,'ORG-akce'!$A$1112:$L$3577,11,0))</f>
        <v>ne</v>
      </c>
      <c r="T79" s="538">
        <f t="shared" si="43"/>
        <v>0</v>
      </c>
      <c r="U79" s="6">
        <f>IF(COUNTBLANK(A79)=1,"",VLOOKUP(A79,EU_04_2022!$B$9:$E$136,2,0))</f>
        <v>300</v>
      </c>
      <c r="V79" s="604" t="str">
        <f>IF(COUNTBLANK(A79)=1,"",VLOOKUP(A79,'ORG-akce'!$A$1112:$L$3577,6,0))</f>
        <v>OP Zaměstnanost 2021+</v>
      </c>
      <c r="X79" s="4" t="str">
        <f>IF(COUNTBLANK(A79)=1,"",VLOOKUP(A79,'ORG-akce'!$A$1112:$L$3577,3,0))</f>
        <v>Sociální věci</v>
      </c>
      <c r="Y79" s="4">
        <f>IF(COUNTBLANK(A79)=1,"",VLOOKUP(A79,'ZÁLOHOVÉ PROJEKTY_hodnoty'!$B$2:$AB$68,3,0))*100</f>
        <v>90</v>
      </c>
    </row>
    <row r="80" spans="1:25" ht="30" x14ac:dyDescent="0.25">
      <c r="A80" s="531">
        <v>3511</v>
      </c>
      <c r="B80" s="286">
        <f>IF(COUNTBLANK(A80)=1,"",VLOOKUP(A80,'ORG-akce'!$A$1112:$L$3577,4,0))</f>
        <v>14</v>
      </c>
      <c r="C80" s="594" t="str">
        <f>IF(COUNTBLANK(A80)=1,"",VLOOKUP(A80,'ORG-akce'!$A$1112:$L$3577,2,0))</f>
        <v>Podpora procesu plánování sociálních služeb na území MSK</v>
      </c>
      <c r="D80" s="900">
        <f t="shared" si="46"/>
        <v>20200</v>
      </c>
      <c r="E80" s="560"/>
      <c r="F80" s="900">
        <f>IF(COUNTBLANK(A80)=1,"",VLOOKUP(A80,'ZÁLOHOVÉ PROJEKTY_hodnoty'!$B$2:$AB$68,5,0))</f>
        <v>20200</v>
      </c>
      <c r="G80" s="64">
        <v>0</v>
      </c>
      <c r="H80" s="11">
        <v>0</v>
      </c>
      <c r="I80" s="12">
        <f>IF(COUNTBLANK(A80)=1,"",VLOOKUP(A80,EU_04_2022!$B$9:$E$136,3,0))</f>
        <v>200</v>
      </c>
      <c r="J80" s="12">
        <f>IF(COUNTBLANK(A80)=1,"",VLOOKUP(A80,EU_04_2022!$B$9:$E$136,4,0))</f>
        <v>0</v>
      </c>
      <c r="K80" s="12">
        <f t="shared" si="51"/>
        <v>0</v>
      </c>
      <c r="L80" s="11">
        <f>IF(COUNTBLANK(A80)=1,"",VLOOKUP(A80,'ZÁLOHOVÉ PROJEKTY_hodnoty'!$B$2:$AB$68,13,0))</f>
        <v>2000</v>
      </c>
      <c r="M80" s="11">
        <f>IF(COUNTBLANK(A80)=1,"",VLOOKUP(A80,'ZÁLOHOVÉ PROJEKTY_hodnoty'!$B$2:$AB$68,14,0))</f>
        <v>6100</v>
      </c>
      <c r="N80" s="11">
        <f>IF(COUNTBLANK(A80)=1,"",VLOOKUP(A80,'ZÁLOHOVÉ PROJEKTY_hodnoty'!$B$2:$AB$68,15,0))</f>
        <v>6100</v>
      </c>
      <c r="O80" s="11">
        <f>IF(COUNTBLANK(A80)=1,"",VLOOKUP(A80,'ZÁLOHOVÉ PROJEKTY_hodnoty'!$B$2:$AB$68,16,0))</f>
        <v>6000</v>
      </c>
      <c r="P80" s="11">
        <f>IF(COUNTBLANK(A80)=1,"",VLOOKUP(A80,'ZÁLOHOVÉ PROJEKTY_hodnoty'!$B$2:$AB$68,19,0))</f>
        <v>0</v>
      </c>
      <c r="Q80" s="598">
        <f>IF(COUNTBLANK(A80)=1,"",VLOOKUP(A80,'ZÁLOHOVÉ PROJEKTY_hodnoty'!$B$2:$AB$68,3,0))</f>
        <v>0.9</v>
      </c>
      <c r="R80" s="595" t="str">
        <f>IF(COUNTBLANK(A80)=1,"",VLOOKUP(A80,'ORG-akce'!$A$1112:$L$3577,6,0))</f>
        <v>OP Zaměstnanost 2021+</v>
      </c>
      <c r="S80" s="4" t="str">
        <f>IF(COUNTBLANK(A80)=1,"",VLOOKUP(A80,'ORG-akce'!$A$1112:$L$3577,11,0))</f>
        <v>ne</v>
      </c>
      <c r="T80" s="538">
        <f t="shared" si="43"/>
        <v>0</v>
      </c>
      <c r="U80" s="6">
        <f>IF(COUNTBLANK(A80)=1,"",VLOOKUP(A80,EU_04_2022!$B$9:$E$136,2,0))</f>
        <v>200</v>
      </c>
      <c r="V80" s="604" t="str">
        <f>IF(COUNTBLANK(A80)=1,"",VLOOKUP(A80,'ORG-akce'!$A$1112:$L$3577,6,0))</f>
        <v>OP Zaměstnanost 2021+</v>
      </c>
      <c r="X80" s="4" t="str">
        <f>IF(COUNTBLANK(A80)=1,"",VLOOKUP(A80,'ORG-akce'!$A$1112:$L$3577,3,0))</f>
        <v>Sociální věci</v>
      </c>
      <c r="Y80" s="4">
        <f>IF(COUNTBLANK(A80)=1,"",VLOOKUP(A80,'ZÁLOHOVÉ PROJEKTY_hodnoty'!$B$2:$AB$68,3,0))*100</f>
        <v>90</v>
      </c>
    </row>
    <row r="81" spans="1:25" ht="30" x14ac:dyDescent="0.25">
      <c r="A81" s="344">
        <v>3512</v>
      </c>
      <c r="B81" s="286">
        <f>IF(COUNTBLANK(A81)=1,"",VLOOKUP(A81,'ORG-akce'!$A$1112:$L$3577,4,0))</f>
        <v>14</v>
      </c>
      <c r="C81" s="594" t="str">
        <f>IF(COUNTBLANK(A81)=1,"",VLOOKUP(A81,'ORG-akce'!$A$1112:$L$3577,2,0))</f>
        <v>Chráněné bydlení Okrajová</v>
      </c>
      <c r="D81" s="900">
        <f t="shared" si="46"/>
        <v>19000</v>
      </c>
      <c r="E81" s="560"/>
      <c r="F81" s="900">
        <f>IF(COUNTBLANK(A81)=1,"",VLOOKUP(A81,'Výdaje podle odvětví_hodnoty'!$D$2:$AH$254,4,0))</f>
        <v>19000</v>
      </c>
      <c r="G81" s="64">
        <v>0</v>
      </c>
      <c r="H81" s="11">
        <v>0</v>
      </c>
      <c r="I81" s="12">
        <f>IF(COUNTBLANK(A81)=1,"",VLOOKUP(A81,EU_04_2022!$B$9:$E$136,3,0))</f>
        <v>9500</v>
      </c>
      <c r="J81" s="12">
        <f>IF(COUNTBLANK(A81)=1,"",VLOOKUP(A81,EU_04_2022!$B$9:$E$136,4,0))</f>
        <v>0</v>
      </c>
      <c r="K81" s="12">
        <f t="shared" si="51"/>
        <v>0</v>
      </c>
      <c r="L81" s="11">
        <f t="shared" si="49"/>
        <v>9500</v>
      </c>
      <c r="M81" s="11">
        <f>IF(COUNTBLANK(A81)=1,"",VLOOKUP(A81,'Výdaje podle odvětví_hodnoty'!$D$2:$AH$254,12,0))</f>
        <v>9500</v>
      </c>
      <c r="N81" s="11">
        <f>IF(COUNTBLANK(A81)=1,"",VLOOKUP(A81,'Výdaje podle odvětví_hodnoty'!$D$2:$AH$254,13,0))</f>
        <v>0</v>
      </c>
      <c r="O81" s="11">
        <f>IF(COUNTBLANK(A81)=1,"",VLOOKUP(A81,'Výdaje podle odvětví_hodnoty'!$D$2:$AH$254,14,0))</f>
        <v>0</v>
      </c>
      <c r="P81" s="11">
        <f>IF(COUNTBLANK(A81)=1,"",VLOOKUP(A81,'Výdaje podle odvětví_hodnoty'!$D$2:$AH$254,17,0))</f>
        <v>0</v>
      </c>
      <c r="Q81" s="598">
        <f>IF(COUNTBLANK(A81)=1,"",VLOOKUP(A81,'Výdaje podle odvětví_hodnoty'!$D$2:$AH$254,3,0))</f>
        <v>0.9</v>
      </c>
      <c r="R81" s="595" t="str">
        <f>IF(COUNTBLANK(A81)=1,"",VLOOKUP(A81,'ORG-akce'!$A$1112:$L$3577,6,0))</f>
        <v>OP Zaměstnanost 2021+</v>
      </c>
      <c r="S81" s="4" t="str">
        <f>IF(COUNTBLANK(A81)=1,"",VLOOKUP(A81,'ORG-akce'!$A$1112:$L$3577,11,0))</f>
        <v>ano</v>
      </c>
      <c r="T81" s="538">
        <f t="shared" si="43"/>
        <v>0</v>
      </c>
      <c r="U81" s="6">
        <f>IF(COUNTBLANK(A81)=1,"",VLOOKUP(A81,EU_04_2022!$B$9:$E$136,2,0))</f>
        <v>9500</v>
      </c>
      <c r="V81" s="604" t="str">
        <f>IF(COUNTBLANK(A81)=1,"",VLOOKUP(A81,'ORG-akce'!$A$1112:$L$3577,6,0))</f>
        <v>OP Zaměstnanost 2021+</v>
      </c>
      <c r="X81" s="4" t="str">
        <f>IF(COUNTBLANK(A81)=1,"",VLOOKUP(A81,'ORG-akce'!$A$1112:$L$3577,3,0))</f>
        <v>Sociální věci</v>
      </c>
      <c r="Y81" s="4">
        <f>IF(COUNTBLANK(A81)=1,"",VLOOKUP(A81,'Výdaje podle odvětví_hodnoty'!$D$2:$AH$254,3,0))*100</f>
        <v>90</v>
      </c>
    </row>
    <row r="82" spans="1:25" ht="30" x14ac:dyDescent="0.25">
      <c r="A82" s="531">
        <v>3521</v>
      </c>
      <c r="B82" s="286">
        <f>IF(COUNTBLANK(A82)=1,"",VLOOKUP(A82,'ORG-akce'!$A$1112:$L$3577,4,0))</f>
        <v>14</v>
      </c>
      <c r="C82" s="594" t="str">
        <f>IF(COUNTBLANK(A82)=1,"",VLOOKUP(A82,'ORG-akce'!$A$1112:$L$3577,2,0))</f>
        <v>Podpora služeb sociální prevence 2022+</v>
      </c>
      <c r="D82" s="900">
        <f t="shared" si="46"/>
        <v>760753</v>
      </c>
      <c r="E82" s="560"/>
      <c r="F82" s="900">
        <f>IF(COUNTBLANK(A82)=1,"",VLOOKUP(A82,'ZÁLOHOVÉ PROJEKTY_hodnoty'!$B$2:$AB$68,5,0))</f>
        <v>760753</v>
      </c>
      <c r="G82" s="64">
        <v>0</v>
      </c>
      <c r="H82" s="11">
        <v>0</v>
      </c>
      <c r="I82" s="12">
        <f>IF(COUNTBLANK(A82)=1,"",VLOOKUP(A82,EU_04_2022!$B$9:$E$136,3,0))</f>
        <v>48650</v>
      </c>
      <c r="J82" s="12">
        <f>IF(COUNTBLANK(A82)=1,"",VLOOKUP(A82,EU_04_2022!$B$9:$E$136,4,0))</f>
        <v>0</v>
      </c>
      <c r="K82" s="12">
        <f t="shared" si="51"/>
        <v>0</v>
      </c>
      <c r="L82" s="11">
        <f>IF(COUNTBLANK(A82)=1,"",VLOOKUP(A82,'ZÁLOHOVÉ PROJEKTY_hodnoty'!$B$2:$AB$68,13,0))</f>
        <v>253918</v>
      </c>
      <c r="M82" s="11">
        <f>IF(COUNTBLANK(A82)=1,"",VLOOKUP(A82,'ZÁLOHOVÉ PROJEKTY_hodnoty'!$B$2:$AB$68,14,0))</f>
        <v>253418</v>
      </c>
      <c r="N82" s="11">
        <f>IF(COUNTBLANK(A82)=1,"",VLOOKUP(A82,'ZÁLOHOVÉ PROJEKTY_hodnoty'!$B$2:$AB$68,15,0))</f>
        <v>253417</v>
      </c>
      <c r="O82" s="11">
        <f>IF(COUNTBLANK(A82)=1,"",VLOOKUP(A82,'ZÁLOHOVÉ PROJEKTY_hodnoty'!$B$2:$AB$68,16,0))</f>
        <v>0</v>
      </c>
      <c r="P82" s="11">
        <f>IF(COUNTBLANK(A82)=1,"",VLOOKUP(A82,'ZÁLOHOVÉ PROJEKTY_hodnoty'!$B$2:$AB$68,19,0))</f>
        <v>0</v>
      </c>
      <c r="Q82" s="598">
        <f>IF(COUNTBLANK(A82)=1,"",VLOOKUP(A82,'ZÁLOHOVÉ PROJEKTY_hodnoty'!$B$2:$AB$68,3,0))</f>
        <v>0.9</v>
      </c>
      <c r="R82" s="595" t="s">
        <v>3766</v>
      </c>
      <c r="S82" s="4" t="str">
        <f>IF(COUNTBLANK(A82)=1,"",VLOOKUP(A82,'ORG-akce'!$A$1112:$L$3577,11,0))</f>
        <v>ne</v>
      </c>
      <c r="T82" s="538">
        <f t="shared" si="43"/>
        <v>0</v>
      </c>
      <c r="U82" s="6">
        <f>IF(COUNTBLANK(A82)=1,"",VLOOKUP(A82,EU_04_2022!$B$9:$E$136,2,0))</f>
        <v>0</v>
      </c>
      <c r="V82" s="604" t="str">
        <f>IF(COUNTBLANK(A82)=1,"",VLOOKUP(A82,'ORG-akce'!$A$1112:$L$3577,6,0))</f>
        <v>OPZ plus 2021+</v>
      </c>
      <c r="X82" s="4" t="str">
        <f>IF(COUNTBLANK(A82)=1,"",VLOOKUP(A82,'ORG-akce'!$A$1112:$L$3577,3,0))</f>
        <v>Sociální věci</v>
      </c>
      <c r="Y82" s="4">
        <f>IF(COUNTBLANK(A82)=1,"",VLOOKUP(A82,'ZÁLOHOVÉ PROJEKTY_hodnoty'!$B$2:$AB$68,3,0))*100</f>
        <v>90</v>
      </c>
    </row>
    <row r="83" spans="1:25" ht="30" x14ac:dyDescent="0.25">
      <c r="A83" s="540">
        <v>7033</v>
      </c>
      <c r="B83" s="286">
        <f>IF(COUNTBLANK(A83)=1,"",VLOOKUP(A83,'ORG-akce'!$A$1112:$L$3577,4,0))</f>
        <v>15</v>
      </c>
      <c r="C83" s="594" t="str">
        <f>IF(COUNTBLANK(A83)=1,"",VLOOKUP(A83,'ORG-akce'!$A$1112:$L$3577,2,0))</f>
        <v>Rozvoj procesů kvality v Síriu ( Sírius, příspěvková organizace, Opava)</v>
      </c>
      <c r="D83" s="900">
        <f t="shared" si="46"/>
        <v>751.11</v>
      </c>
      <c r="E83" s="560">
        <v>746.33</v>
      </c>
      <c r="F83" s="900" t="s">
        <v>93</v>
      </c>
      <c r="G83" s="64">
        <v>389.62400000000002</v>
      </c>
      <c r="H83" s="11">
        <f>IF(COUNTBLANK(A83)=1,"",VLOOKUP(A83,EU_12_2021!$B$8:$E$162,4,0))</f>
        <v>356.70600000000002</v>
      </c>
      <c r="I83" s="12">
        <f>IF(COUNTBLANK(A83)=1,"",VLOOKUP(A83,EU_04_2022!$B$9:$E$136,3,0))</f>
        <v>4.78</v>
      </c>
      <c r="J83" s="12">
        <f>IF(COUNTBLANK(A83)=1,"",VLOOKUP(A83,EU_04_2022!$B$9:$E$136,4,0))</f>
        <v>4.7880000000000003</v>
      </c>
      <c r="K83" s="12">
        <f t="shared" si="50"/>
        <v>100.1673640167364</v>
      </c>
      <c r="L83" s="11">
        <f t="shared" si="49"/>
        <v>4.78</v>
      </c>
      <c r="M83" s="11">
        <v>0</v>
      </c>
      <c r="N83" s="11">
        <v>0</v>
      </c>
      <c r="O83" s="11">
        <v>0</v>
      </c>
      <c r="P83" s="11">
        <v>0</v>
      </c>
      <c r="Q83" s="603" t="s">
        <v>3828</v>
      </c>
      <c r="R83" s="595" t="s">
        <v>9</v>
      </c>
      <c r="S83" s="4" t="str">
        <f>IF(COUNTBLANK(A83)=1,"",VLOOKUP(A83,'ORG-akce'!$A$1112:$L$3577,11,0))</f>
        <v>ne</v>
      </c>
      <c r="T83" s="538" t="e">
        <f t="shared" ref="T83:T108" si="52">D83-F83</f>
        <v>#VALUE!</v>
      </c>
      <c r="U83" s="6">
        <f>IF(COUNTBLANK(A83)=1,"",VLOOKUP(A83,EU_04_2022!$B$9:$E$136,2,0))</f>
        <v>0</v>
      </c>
      <c r="V83" s="4" t="str">
        <f>IF(COUNTBLANK(A83)=1,"",VLOOKUP(A83,'ORG-akce'!$A$1112:$L$3577,6,0))</f>
        <v>OPZ 2014+</v>
      </c>
      <c r="X83" s="4" t="str">
        <f>IF(COUNTBLANK(A83)=1,"",VLOOKUP(A83,'ORG-akce'!$A$1112:$L$3577,3,0))</f>
        <v>Sociální věci</v>
      </c>
    </row>
    <row r="84" spans="1:25" ht="60" x14ac:dyDescent="0.25">
      <c r="A84" s="533">
        <v>7034</v>
      </c>
      <c r="B84" s="286">
        <f>IF(COUNTBLANK(A84)=1,"",VLOOKUP(A84,'ORG-akce'!$A$1112:$L$3577,4,0))</f>
        <v>15</v>
      </c>
      <c r="C84" s="594" t="str">
        <f>IF(COUNTBLANK(A84)=1,"",VLOOKUP(A84,'ORG-akce'!$A$1112:$L$3577,2,0))</f>
        <v>Komplexní přístup ke zvýšení kvality poskytovaných sociálních služeb ve Fontána, p.o. (Fontána, příspěvková organizace, Hlučín)</v>
      </c>
      <c r="D84" s="900">
        <f t="shared" si="46"/>
        <v>2058.0644300000004</v>
      </c>
      <c r="E84" s="560">
        <v>1399.701</v>
      </c>
      <c r="F84" s="900" t="s">
        <v>93</v>
      </c>
      <c r="G84" s="64">
        <v>924.71100000000001</v>
      </c>
      <c r="H84" s="11">
        <f>IF(COUNTBLANK(A84)=1,"",VLOOKUP(A84,EU_12_2021!$B$8:$E$162,4,0))</f>
        <v>932.57343000000003</v>
      </c>
      <c r="I84" s="12">
        <f>IF(COUNTBLANK(A84)=1,"",VLOOKUP(A84,EU_04_2022!$B$9:$E$136,3,0))</f>
        <v>200.77999999999997</v>
      </c>
      <c r="J84" s="12">
        <f>IF(COUNTBLANK(A84)=1,"",VLOOKUP(A84,EU_04_2022!$B$9:$E$136,4,0))</f>
        <v>200.76349999999999</v>
      </c>
      <c r="K84" s="12">
        <f t="shared" si="50"/>
        <v>99.991782050005</v>
      </c>
      <c r="L84" s="11">
        <f>I84</f>
        <v>200.77999999999997</v>
      </c>
      <c r="M84" s="11">
        <v>0</v>
      </c>
      <c r="N84" s="11">
        <v>0</v>
      </c>
      <c r="O84" s="11">
        <v>0</v>
      </c>
      <c r="P84" s="11">
        <v>0</v>
      </c>
      <c r="Q84" s="603" t="s">
        <v>3828</v>
      </c>
      <c r="R84" s="601" t="s">
        <v>9</v>
      </c>
      <c r="S84" s="4" t="str">
        <f>IF(COUNTBLANK(A84)=1,"",VLOOKUP(A84,'ORG-akce'!$A$1112:$L$3577,11,0))</f>
        <v>ne</v>
      </c>
      <c r="T84" s="538" t="e">
        <f t="shared" si="52"/>
        <v>#VALUE!</v>
      </c>
      <c r="U84" s="6">
        <f>IF(COUNTBLANK(A84)=1,"",VLOOKUP(A84,EU_04_2022!$B$9:$E$136,2,0))</f>
        <v>0</v>
      </c>
      <c r="V84" s="4" t="str">
        <f>IF(COUNTBLANK(A84)=1,"",VLOOKUP(A84,'ORG-akce'!$A$1112:$L$3577,6,0))</f>
        <v>OPZ 2014+</v>
      </c>
      <c r="X84" s="4" t="str">
        <f>IF(COUNTBLANK(A84)=1,"",VLOOKUP(A84,'ORG-akce'!$A$1112:$L$3577,3,0))</f>
        <v>Sociální věci</v>
      </c>
    </row>
    <row r="85" spans="1:25" ht="60.75" thickBot="1" x14ac:dyDescent="0.3">
      <c r="A85" s="533">
        <v>7035</v>
      </c>
      <c r="B85" s="286">
        <f>IF(COUNTBLANK(A85)=1,"",VLOOKUP(A85,'ORG-akce'!$A$1112:$L$3577,4,0))</f>
        <v>15</v>
      </c>
      <c r="C85" s="594" t="str">
        <f>IF(COUNTBLANK(A85)=1,"",VLOOKUP(A85,'ORG-akce'!$A$1112:$L$3577,2,0))</f>
        <v>Zavádění nových prostředků komunikace s uživateli služeb v Harmonii, p. o. (Harmonie, příspěvková organizace, Krnov)</v>
      </c>
      <c r="D85" s="900">
        <f t="shared" si="46"/>
        <v>993.11199999999997</v>
      </c>
      <c r="E85" s="560">
        <v>946.93299999999999</v>
      </c>
      <c r="F85" s="900" t="s">
        <v>93</v>
      </c>
      <c r="G85" s="64">
        <v>397.24299999999999</v>
      </c>
      <c r="H85" s="11">
        <f>IF(COUNTBLANK(A85)=1,"",VLOOKUP(A85,EU_12_2021!$B$8:$E$162,4,0))</f>
        <v>549.68899999999996</v>
      </c>
      <c r="I85" s="12">
        <f>IF(COUNTBLANK(A85)=1,"",VLOOKUP(A85,EU_04_2022!$B$9:$E$136,3,0))</f>
        <v>46.18</v>
      </c>
      <c r="J85" s="12">
        <f>IF(COUNTBLANK(A85)=1,"",VLOOKUP(A85,EU_04_2022!$B$9:$E$136,4,0))</f>
        <v>46.174750000000003</v>
      </c>
      <c r="K85" s="12">
        <f>J85/I85*100</f>
        <v>99.988631442182779</v>
      </c>
      <c r="L85" s="11">
        <f t="shared" si="49"/>
        <v>46.18</v>
      </c>
      <c r="M85" s="11">
        <v>0</v>
      </c>
      <c r="N85" s="11">
        <v>0</v>
      </c>
      <c r="O85" s="11">
        <v>0</v>
      </c>
      <c r="P85" s="11">
        <v>0</v>
      </c>
      <c r="Q85" s="598" t="s">
        <v>3828</v>
      </c>
      <c r="R85" s="598" t="s">
        <v>9</v>
      </c>
      <c r="S85" s="4" t="str">
        <f>IF(COUNTBLANK(A85)=1,"",VLOOKUP(A85,'ORG-akce'!$A$1112:$L$3577,11,0))</f>
        <v>ne</v>
      </c>
      <c r="T85" s="538" t="e">
        <f t="shared" si="52"/>
        <v>#VALUE!</v>
      </c>
      <c r="U85" s="6">
        <f>IF(COUNTBLANK(A85)=1,"",VLOOKUP(A85,EU_04_2022!$B$9:$E$136,2,0))</f>
        <v>0</v>
      </c>
      <c r="V85" s="4" t="str">
        <f>IF(COUNTBLANK(A85)=1,"",VLOOKUP(A85,'ORG-akce'!$A$1112:$L$3577,6,0))</f>
        <v>OPZ 2014+</v>
      </c>
      <c r="X85" s="4" t="str">
        <f>IF(COUNTBLANK(A85)=1,"",VLOOKUP(A85,'ORG-akce'!$A$1112:$L$3577,3,0))</f>
        <v>Sociální věci</v>
      </c>
    </row>
    <row r="86" spans="1:25" ht="15.75" thickBot="1" x14ac:dyDescent="0.3">
      <c r="A86" s="566"/>
      <c r="B86" s="570"/>
      <c r="C86" s="16" t="s">
        <v>130</v>
      </c>
      <c r="D86" s="288">
        <f t="shared" ref="D86:P86" si="53">SUM(D54:D85)</f>
        <v>2140437.4045999995</v>
      </c>
      <c r="E86" s="288">
        <f t="shared" si="53"/>
        <v>1246376.3694499999</v>
      </c>
      <c r="F86" s="288">
        <f t="shared" si="53"/>
        <v>2086269.44</v>
      </c>
      <c r="G86" s="288">
        <f t="shared" si="53"/>
        <v>212794.31345000005</v>
      </c>
      <c r="H86" s="288">
        <f t="shared" si="53"/>
        <v>399418.11114999966</v>
      </c>
      <c r="I86" s="288">
        <f t="shared" si="53"/>
        <v>541821.79000000015</v>
      </c>
      <c r="J86" s="288">
        <f t="shared" si="53"/>
        <v>52237.964050000002</v>
      </c>
      <c r="K86" s="288">
        <f>J86/I86*100</f>
        <v>9.6411707712973271</v>
      </c>
      <c r="L86" s="288">
        <f t="shared" si="53"/>
        <v>811467.9800000001</v>
      </c>
      <c r="M86" s="288">
        <f t="shared" si="53"/>
        <v>393740</v>
      </c>
      <c r="N86" s="288">
        <f t="shared" si="53"/>
        <v>287017</v>
      </c>
      <c r="O86" s="288">
        <f t="shared" si="53"/>
        <v>31000</v>
      </c>
      <c r="P86" s="288">
        <f t="shared" si="53"/>
        <v>5000</v>
      </c>
      <c r="Q86" s="569" t="s">
        <v>93</v>
      </c>
      <c r="R86" s="563" t="s">
        <v>93</v>
      </c>
      <c r="S86" s="4" t="str">
        <f>IF(COUNTBLANK(A86)=1,"",VLOOKUP(A86,'ORG-akce'!$A$1112:$L$3577,11,0))</f>
        <v/>
      </c>
      <c r="T86" s="538"/>
      <c r="U86" s="561">
        <f>SUM(U54:U85)</f>
        <v>182774</v>
      </c>
      <c r="V86" s="4" t="str">
        <f>IF(COUNTBLANK(A86)=1,"",VLOOKUP(A86,'ORG-akce'!$A$1112:$L$3577,6,0))</f>
        <v/>
      </c>
      <c r="X86" s="4" t="str">
        <f>IF(COUNTBLANK(A86)=1,"",VLOOKUP(A86,'ORG-akce'!$A$1112:$L$3577,3,0))</f>
        <v/>
      </c>
      <c r="Y86" s="4" t="e">
        <f>IF(COUNTBLANK(A86)=1,"",VLOOKUP(A86,'Výdaje podle odvětví_hodnoty'!$D$2:$AH$254,3,0))*100</f>
        <v>#VALUE!</v>
      </c>
    </row>
    <row r="87" spans="1:25" x14ac:dyDescent="0.25">
      <c r="A87" s="564"/>
      <c r="B87" s="565"/>
      <c r="C87" s="996" t="s">
        <v>279</v>
      </c>
      <c r="D87" s="997"/>
      <c r="E87" s="997"/>
      <c r="F87" s="997"/>
      <c r="G87" s="997"/>
      <c r="H87" s="997"/>
      <c r="I87" s="997"/>
      <c r="J87" s="997"/>
      <c r="K87" s="997"/>
      <c r="L87" s="997"/>
      <c r="M87" s="997"/>
      <c r="N87" s="997"/>
      <c r="O87" s="997"/>
      <c r="P87" s="997"/>
      <c r="Q87" s="997"/>
      <c r="R87" s="998"/>
      <c r="S87" s="4" t="str">
        <f>IF(COUNTBLANK(A87)=1,"",VLOOKUP(A87,'ORG-akce'!$A$1112:$L$3577,11,0))</f>
        <v/>
      </c>
      <c r="T87" s="538"/>
      <c r="U87" s="6" t="str">
        <f>IF(COUNTBLANK(A87)=1,"",VLOOKUP(A87,#REF!,2,0))</f>
        <v/>
      </c>
      <c r="V87" s="4" t="str">
        <f>IF(COUNTBLANK(A87)=1,"",VLOOKUP(A87,'ORG-akce'!$A$1112:$L$3577,6,0))</f>
        <v/>
      </c>
      <c r="X87" s="4" t="str">
        <f>IF(COUNTBLANK(A87)=1,"",VLOOKUP(A87,'ORG-akce'!$A$1112:$L$3577,3,0))</f>
        <v/>
      </c>
      <c r="Y87" s="4" t="e">
        <f>IF(COUNTBLANK(A87)=1,"",VLOOKUP(A87,'Výdaje podle odvětví_hodnoty'!$D$2:$AH$254,3,0))*100</f>
        <v>#VALUE!</v>
      </c>
    </row>
    <row r="88" spans="1:25" ht="45" x14ac:dyDescent="0.25">
      <c r="A88" s="9">
        <v>3219</v>
      </c>
      <c r="B88" s="286">
        <v>14</v>
      </c>
      <c r="C88" s="594" t="str">
        <f>IF(COUNTBLANK(A88)=1,"",VLOOKUP(A88,'ORG-akce'!$A$1112:$L$3577,2,0))</f>
        <v>Dílny pro Střední školu stavební a dřevozpracující, Ostrava, příspěvková organizace</v>
      </c>
      <c r="D88" s="900">
        <f t="shared" ref="D88:D128" si="54">G88+H88+L88+M88+N88+O88+P88</f>
        <v>1611.7199999999998</v>
      </c>
      <c r="E88" s="560">
        <v>1611.7199999999998</v>
      </c>
      <c r="F88" s="900">
        <f>IF(COUNTBLANK(A88)=1,"",VLOOKUP(A88,'Výdaje podle odvětví_hodnoty'!$D$2:$AH$254,4,0))</f>
        <v>1611.7199999999998</v>
      </c>
      <c r="G88" s="64">
        <v>1517.34</v>
      </c>
      <c r="H88" s="11">
        <f>IF(COUNTBLANK(A88)=1,"",VLOOKUP(A88,EU_12_2021!$B$8:$E$162,4,0))</f>
        <v>0</v>
      </c>
      <c r="I88" s="12">
        <f>IF(COUNTBLANK(A88)=1,"",VLOOKUP(A88,EU_04_2022!$B$9:$E$136,3,0))</f>
        <v>94.38</v>
      </c>
      <c r="J88" s="12">
        <f>IF(COUNTBLANK(A88)=1,"",VLOOKUP(A88,EU_04_2022!$B$9:$E$136,4,0))</f>
        <v>0</v>
      </c>
      <c r="K88" s="12">
        <f t="shared" ref="K88:K95" si="55">J88/I88*100</f>
        <v>0</v>
      </c>
      <c r="L88" s="11">
        <f>I88</f>
        <v>94.38</v>
      </c>
      <c r="M88" s="11">
        <f>IF(COUNTBLANK(A88)=1,"",VLOOKUP(A88,'Výdaje podle odvětví_hodnoty'!$D$2:$AH$254,12,0))</f>
        <v>0</v>
      </c>
      <c r="N88" s="11">
        <f>IF(COUNTBLANK(A88)=1,"",VLOOKUP(A88,'Výdaje podle odvětví_hodnoty'!$D$2:$AH$254,13,0))</f>
        <v>0</v>
      </c>
      <c r="O88" s="11">
        <f>IF(COUNTBLANK(A88)=1,"",VLOOKUP(A88,'Výdaje podle odvětví_hodnoty'!$D$2:$AH$254,14,0))</f>
        <v>0</v>
      </c>
      <c r="P88" s="11">
        <f>IF(COUNTBLANK(A88)=1,"",VLOOKUP(A88,'Výdaje podle odvětví_hodnoty'!$D$2:$AH$254,17,0))</f>
        <v>0</v>
      </c>
      <c r="Q88" s="598">
        <v>0.9</v>
      </c>
      <c r="R88" s="595" t="s">
        <v>5</v>
      </c>
      <c r="S88" s="4" t="str">
        <f>IF(COUNTBLANK(A88)=1,"",VLOOKUP(A88,'ORG-akce'!$A$1112:$L$3577,11,0))</f>
        <v>ano</v>
      </c>
      <c r="T88" s="538">
        <f t="shared" si="52"/>
        <v>0</v>
      </c>
      <c r="U88" s="6">
        <f>IF(COUNTBLANK(A88)=1,"",VLOOKUP(A88,EU_04_2022!$B$9:$E$136,2,0))</f>
        <v>0</v>
      </c>
      <c r="V88" s="4" t="str">
        <f>IF(COUNTBLANK(A88)=1,"",VLOOKUP(A88,'ORG-akce'!$A$1112:$L$3577,6,0))</f>
        <v>IROP 2014+</v>
      </c>
      <c r="X88" s="4" t="str">
        <f>IF(COUNTBLANK(A88)=1,"",VLOOKUP(A88,'ORG-akce'!$A$1112:$L$3577,3,0))</f>
        <v>Školství</v>
      </c>
      <c r="Y88" s="4">
        <f>IF(COUNTBLANK(A88)=1,"",VLOOKUP(A88,'Výdaje podle odvětví_hodnoty'!$D$2:$AH$254,3,0))*100</f>
        <v>90</v>
      </c>
    </row>
    <row r="89" spans="1:25" ht="30" x14ac:dyDescent="0.25">
      <c r="A89" s="567">
        <v>3230</v>
      </c>
      <c r="B89" s="286">
        <v>14</v>
      </c>
      <c r="C89" s="594" t="str">
        <f>IF(COUNTBLANK(A89)=1,"",VLOOKUP(A89,'ORG-akce'!$A$1112:$L$3577,2,0))</f>
        <v>Krajský akční plán rozvoje vzdělávání Moravskoslezského kraje</v>
      </c>
      <c r="D89" s="900">
        <f t="shared" si="54"/>
        <v>26339.771149999997</v>
      </c>
      <c r="E89" s="560">
        <v>26346.826410000001</v>
      </c>
      <c r="F89" s="900">
        <f>IF(COUNTBLANK(A89)=1,"",VLOOKUP(A89,'ZÁLOHOVÉ PROJEKTY_hodnoty'!$B$2:$AB$68,5,0))</f>
        <v>26346.82</v>
      </c>
      <c r="G89" s="64">
        <v>15241.806409999999</v>
      </c>
      <c r="H89" s="11">
        <f>IF(COUNTBLANK(A89)=1,"",VLOOKUP(A89,EU_12_2021!$B$8:$E$162,4,0))</f>
        <v>4446.8247399999991</v>
      </c>
      <c r="I89" s="12">
        <f>IF(COUNTBLANK(A89)=1,"",VLOOKUP(A89,EU_04_2022!$B$9:$E$136,3,0))</f>
        <v>2154.5500000000002</v>
      </c>
      <c r="J89" s="12">
        <f>IF(COUNTBLANK(A89)=1,"",VLOOKUP(A89,EU_04_2022!$B$9:$E$136,4,0))</f>
        <v>0.44402999999999998</v>
      </c>
      <c r="K89" s="12">
        <f t="shared" si="55"/>
        <v>2.0608943862987627E-2</v>
      </c>
      <c r="L89" s="11">
        <f>IF(COUNTBLANK(A89)=1,"",VLOOKUP(A89,'ZÁLOHOVÉ PROJEKTY_hodnoty'!$B$2:$AB$68,13,0))</f>
        <v>6651.14</v>
      </c>
      <c r="M89" s="11">
        <f>IF(COUNTBLANK(A89)=1,"",VLOOKUP(A89,'ZÁLOHOVÉ PROJEKTY_hodnoty'!$B$2:$AB$68,14,0))</f>
        <v>0</v>
      </c>
      <c r="N89" s="11">
        <f>IF(COUNTBLANK(A89)=1,"",VLOOKUP(A89,'ZÁLOHOVÉ PROJEKTY_hodnoty'!$B$2:$AB$68,15,0))</f>
        <v>0</v>
      </c>
      <c r="O89" s="11">
        <f>IF(COUNTBLANK(A89)=1,"",VLOOKUP(A89,'ZÁLOHOVÉ PROJEKTY_hodnoty'!$B$2:$AB$68,16,0))</f>
        <v>0</v>
      </c>
      <c r="P89" s="11">
        <f>IF(COUNTBLANK(A89)=1,"",VLOOKUP(A89,'ZÁLOHOVÉ PROJEKTY_hodnoty'!$B$2:$AB$68,19,0))</f>
        <v>0</v>
      </c>
      <c r="Q89" s="598">
        <f>IF(COUNTBLANK(A89)=1,"",VLOOKUP(A89,'ZÁLOHOVÉ PROJEKTY_hodnoty'!$B$2:$AB$68,3,0))</f>
        <v>0.95</v>
      </c>
      <c r="R89" s="595" t="s">
        <v>20</v>
      </c>
      <c r="S89" s="4" t="str">
        <f>IF(COUNTBLANK(A89)=1,"",VLOOKUP(A89,'ORG-akce'!$A$1112:$L$3577,11,0))</f>
        <v>ne</v>
      </c>
      <c r="T89" s="899">
        <f t="shared" si="52"/>
        <v>-7.048850000002858</v>
      </c>
      <c r="U89" s="6">
        <f>IF(COUNTBLANK(A89)=1,"",VLOOKUP(A89,EU_04_2022!$B$9:$E$136,2,0))</f>
        <v>0</v>
      </c>
      <c r="V89" s="4" t="str">
        <f>IF(COUNTBLANK(A89)=1,"",VLOOKUP(A89,'ORG-akce'!$A$1112:$L$3577,6,0))</f>
        <v>OPVVV 2014+</v>
      </c>
      <c r="X89" s="4" t="str">
        <f>IF(COUNTBLANK(A89)=1,"",VLOOKUP(A89,'ORG-akce'!$A$1112:$L$3577,3,0))</f>
        <v>Školství</v>
      </c>
      <c r="Y89" s="4">
        <f>IF(COUNTBLANK(A89)=1,"",VLOOKUP(A89,'ZÁLOHOVÉ PROJEKTY_hodnoty'!$B$2:$AB$68,3,0))*100</f>
        <v>95</v>
      </c>
    </row>
    <row r="90" spans="1:25" ht="30" x14ac:dyDescent="0.25">
      <c r="A90" s="32">
        <v>3285</v>
      </c>
      <c r="B90" s="286">
        <v>14</v>
      </c>
      <c r="C90" s="594" t="str">
        <f>IF(COUNTBLANK(A90)=1,"",VLOOKUP(A90,'ORG-akce'!$A$1112:$L$3577,2,0))</f>
        <v>Podpora technických a řemeslných oborů v MSK</v>
      </c>
      <c r="D90" s="900">
        <f t="shared" si="54"/>
        <v>33999.994140000003</v>
      </c>
      <c r="E90" s="560">
        <v>34000</v>
      </c>
      <c r="F90" s="900">
        <f>IF(COUNTBLANK(A90)=1,"",VLOOKUP(A90,'Výdaje podle odvětví_hodnoty'!$D$2:$AH$254,4,0))</f>
        <v>34000</v>
      </c>
      <c r="G90" s="64">
        <v>3282.41</v>
      </c>
      <c r="H90" s="11">
        <f>IF(COUNTBLANK(A90)=1,"",VLOOKUP(A90,EU_12_2021!$B$8:$E$162,4,0))</f>
        <v>10372.894139999999</v>
      </c>
      <c r="I90" s="12">
        <f>IF(COUNTBLANK(A90)=1,"",VLOOKUP(A90,EU_04_2022!$B$9:$E$136,3,0))</f>
        <v>20344.690000000002</v>
      </c>
      <c r="J90" s="12">
        <f>IF(COUNTBLANK(A90)=1,"",VLOOKUP(A90,EU_04_2022!$B$9:$E$136,4,0))</f>
        <v>0</v>
      </c>
      <c r="K90" s="12">
        <f t="shared" si="55"/>
        <v>0</v>
      </c>
      <c r="L90" s="11">
        <f t="shared" ref="L90:L98" si="56">I90</f>
        <v>20344.690000000002</v>
      </c>
      <c r="M90" s="11">
        <f>IF(COUNTBLANK(A90)=1,"",VLOOKUP(A90,'Výdaje podle odvětví_hodnoty'!$D$2:$AH$254,12,0))</f>
        <v>0</v>
      </c>
      <c r="N90" s="11">
        <f>IF(COUNTBLANK(A90)=1,"",VLOOKUP(A90,'Výdaje podle odvětví_hodnoty'!$D$2:$AH$254,13,0))</f>
        <v>0</v>
      </c>
      <c r="O90" s="11">
        <f>IF(COUNTBLANK(A90)=1,"",VLOOKUP(A90,'Výdaje podle odvětví_hodnoty'!$D$2:$AH$254,14,0))</f>
        <v>0</v>
      </c>
      <c r="P90" s="11">
        <f>IF(COUNTBLANK(A90)=1,"",VLOOKUP(A90,'Výdaje podle odvětví_hodnoty'!$D$2:$AH$254,17,0))</f>
        <v>0</v>
      </c>
      <c r="Q90" s="598">
        <v>0.9</v>
      </c>
      <c r="R90" s="595" t="s">
        <v>242</v>
      </c>
      <c r="S90" s="4" t="str">
        <f>IF(COUNTBLANK(A90)=1,"",VLOOKUP(A90,'ORG-akce'!$A$1112:$L$3577,11,0))</f>
        <v>ano</v>
      </c>
      <c r="T90" s="538">
        <f t="shared" si="52"/>
        <v>-5.8599999974831007E-3</v>
      </c>
      <c r="U90" s="6">
        <f>IF(COUNTBLANK(A90)=1,"",VLOOKUP(A90,EU_04_2022!$B$9:$E$136,2,0))</f>
        <v>8000</v>
      </c>
      <c r="V90" s="4" t="str">
        <f>IF(COUNTBLANK(A90)=1,"",VLOOKUP(A90,'ORG-akce'!$A$1112:$L$3577,6,0))</f>
        <v>IROP 2014+</v>
      </c>
      <c r="X90" s="4" t="str">
        <f>IF(COUNTBLANK(A90)=1,"",VLOOKUP(A90,'ORG-akce'!$A$1112:$L$3577,3,0))</f>
        <v>Školství</v>
      </c>
      <c r="Y90" s="4">
        <f>IF(COUNTBLANK(A90)=1,"",VLOOKUP(A90,'Výdaje podle odvětví_hodnoty'!$D$2:$AH$254,3,0))*100</f>
        <v>90</v>
      </c>
    </row>
    <row r="91" spans="1:25" ht="30" x14ac:dyDescent="0.25">
      <c r="A91" s="567">
        <v>3385</v>
      </c>
      <c r="B91" s="286">
        <v>14</v>
      </c>
      <c r="C91" s="594" t="str">
        <f>IF(COUNTBLANK(A91)=1,"",VLOOKUP(A91,'ORG-akce'!$A$1112:$L$3577,2,0))</f>
        <v>Odborné, kariérové a polytechnické vzdělávání v MSK</v>
      </c>
      <c r="D91" s="900">
        <f t="shared" si="54"/>
        <v>199669.64110000001</v>
      </c>
      <c r="E91" s="560">
        <v>183994.73569</v>
      </c>
      <c r="F91" s="900">
        <f>IF(COUNTBLANK(A91)=1,"",VLOOKUP(A91,'ZÁLOHOVÉ PROJEKTY_hodnoty'!$B$2:$AB$68,5,0))</f>
        <v>199669.64</v>
      </c>
      <c r="G91" s="64">
        <v>158607.41568999999</v>
      </c>
      <c r="H91" s="11">
        <f>IF(COUNTBLANK(A91)=1,"",VLOOKUP(A91,EU_12_2021!$B$8:$E$162,4,0))</f>
        <v>9189.9754100000009</v>
      </c>
      <c r="I91" s="12">
        <f>IF(COUNTBLANK(A91)=1,"",VLOOKUP(A91,EU_04_2022!$B$9:$E$136,3,0))</f>
        <v>4756.33</v>
      </c>
      <c r="J91" s="12">
        <f>IF(COUNTBLANK(A91)=1,"",VLOOKUP(A91,EU_04_2022!$B$9:$E$136,4,0))</f>
        <v>0</v>
      </c>
      <c r="K91" s="12">
        <f t="shared" si="55"/>
        <v>0</v>
      </c>
      <c r="L91" s="11">
        <f>IF(COUNTBLANK(A91)=1,"",VLOOKUP(A91,'ZÁLOHOVÉ PROJEKTY_hodnoty'!$B$2:$AB$68,13,0))</f>
        <v>31872.25</v>
      </c>
      <c r="M91" s="11">
        <f>IF(COUNTBLANK(A91)=1,"",VLOOKUP(A91,'ZÁLOHOVÉ PROJEKTY_hodnoty'!$B$2:$AB$68,14,0))</f>
        <v>0</v>
      </c>
      <c r="N91" s="11">
        <f>IF(COUNTBLANK(A91)=1,"",VLOOKUP(A91,'ZÁLOHOVÉ PROJEKTY_hodnoty'!$B$2:$AB$68,15,0))</f>
        <v>0</v>
      </c>
      <c r="O91" s="11">
        <f>IF(COUNTBLANK(A91)=1,"",VLOOKUP(A91,'ZÁLOHOVÉ PROJEKTY_hodnoty'!$B$2:$AB$68,16,0))</f>
        <v>0</v>
      </c>
      <c r="P91" s="11">
        <f>IF(COUNTBLANK(A91)=1,"",VLOOKUP(A91,'ZÁLOHOVÉ PROJEKTY_hodnoty'!$B$2:$AB$68,19,0))</f>
        <v>0</v>
      </c>
      <c r="Q91" s="598">
        <f>IF(COUNTBLANK(A91)=1,"",VLOOKUP(A91,'ZÁLOHOVÉ PROJEKTY_hodnoty'!$B$2:$AB$68,3,0))</f>
        <v>0.95</v>
      </c>
      <c r="R91" s="595" t="s">
        <v>20</v>
      </c>
      <c r="S91" s="4" t="str">
        <f>IF(COUNTBLANK(A91)=1,"",VLOOKUP(A91,'ORG-akce'!$A$1112:$L$3577,11,0))</f>
        <v>ne</v>
      </c>
      <c r="T91" s="538">
        <f t="shared" si="52"/>
        <v>1.0999999940395355E-3</v>
      </c>
      <c r="U91" s="6">
        <f>IF(COUNTBLANK(A91)=1,"",VLOOKUP(A91,EU_04_2022!$B$9:$E$136,2,0))</f>
        <v>0</v>
      </c>
      <c r="V91" s="4" t="str">
        <f>IF(COUNTBLANK(A91)=1,"",VLOOKUP(A91,'ORG-akce'!$A$1112:$L$3577,6,0))</f>
        <v>OPVVV</v>
      </c>
      <c r="X91" s="4" t="str">
        <f>IF(COUNTBLANK(A91)=1,"",VLOOKUP(A91,'ORG-akce'!$A$1112:$L$3577,3,0))</f>
        <v>Školství</v>
      </c>
      <c r="Y91" s="4">
        <f>IF(COUNTBLANK(A91)=1,"",VLOOKUP(A91,'ZÁLOHOVÉ PROJEKTY_hodnoty'!$B$2:$AB$68,3,0))*100</f>
        <v>95</v>
      </c>
    </row>
    <row r="92" spans="1:25" x14ac:dyDescent="0.25">
      <c r="A92" s="13">
        <v>3423</v>
      </c>
      <c r="B92" s="286">
        <v>14</v>
      </c>
      <c r="C92" s="594" t="str">
        <f>IF(COUNTBLANK(A92)=1,"",VLOOKUP(A92,'ORG-akce'!$A$1112:$L$3577,2,0))</f>
        <v>Moderní metody pěstování rostlin</v>
      </c>
      <c r="D92" s="900">
        <f t="shared" si="54"/>
        <v>7999.9953100000002</v>
      </c>
      <c r="E92" s="560">
        <v>8000</v>
      </c>
      <c r="F92" s="900">
        <f>IF(COUNTBLANK(A92)=1,"",VLOOKUP(A92,'Výdaje podle odvětví_hodnoty'!$D$2:$AH$254,4,0))</f>
        <v>7999.99</v>
      </c>
      <c r="G92" s="64">
        <v>2124.59</v>
      </c>
      <c r="H92" s="11">
        <f>IF(COUNTBLANK(A92)=1,"",VLOOKUP(A92,EU_12_2021!$B$8:$E$162,4,0))</f>
        <v>301.54530999999992</v>
      </c>
      <c r="I92" s="12">
        <f>IF(COUNTBLANK(A92)=1,"",VLOOKUP(A92,EU_04_2022!$B$9:$E$136,3,0))</f>
        <v>5573.8600000000006</v>
      </c>
      <c r="J92" s="12">
        <f>IF(COUNTBLANK(A92)=1,"",VLOOKUP(A92,EU_04_2022!$B$9:$E$136,4,0))</f>
        <v>54.321919999999992</v>
      </c>
      <c r="K92" s="12">
        <f t="shared" si="55"/>
        <v>0.97458350227669843</v>
      </c>
      <c r="L92" s="11">
        <f t="shared" si="56"/>
        <v>5573.8600000000006</v>
      </c>
      <c r="M92" s="11">
        <f>IF(COUNTBLANK(A92)=1,"",VLOOKUP(A92,'Výdaje podle odvětví_hodnoty'!$D$2:$AH$254,12,0))</f>
        <v>0</v>
      </c>
      <c r="N92" s="11">
        <f>IF(COUNTBLANK(A92)=1,"",VLOOKUP(A92,'Výdaje podle odvětví_hodnoty'!$D$2:$AH$254,13,0))</f>
        <v>0</v>
      </c>
      <c r="O92" s="11">
        <f>IF(COUNTBLANK(A92)=1,"",VLOOKUP(A92,'Výdaje podle odvětví_hodnoty'!$D$2:$AH$254,14,0))</f>
        <v>0</v>
      </c>
      <c r="P92" s="11">
        <f>IF(COUNTBLANK(A92)=1,"",VLOOKUP(A92,'Výdaje podle odvětví_hodnoty'!$D$2:$AH$254,17,0))</f>
        <v>0</v>
      </c>
      <c r="Q92" s="598">
        <v>0.9</v>
      </c>
      <c r="R92" s="595" t="s">
        <v>5</v>
      </c>
      <c r="S92" s="4" t="str">
        <f>IF(COUNTBLANK(A92)=1,"",VLOOKUP(A92,'ORG-akce'!$A$1112:$L$3577,11,0))</f>
        <v>ano</v>
      </c>
      <c r="T92" s="538">
        <f t="shared" si="52"/>
        <v>5.310000000463333E-3</v>
      </c>
      <c r="U92" s="6">
        <f>IF(COUNTBLANK(A92)=1,"",VLOOKUP(A92,EU_04_2022!$B$9:$E$136,2,0))</f>
        <v>0</v>
      </c>
      <c r="V92" s="4" t="str">
        <f>IF(COUNTBLANK(A92)=1,"",VLOOKUP(A92,'ORG-akce'!$A$1112:$L$3577,6,0))</f>
        <v>IROP 2014+</v>
      </c>
      <c r="X92" s="4" t="str">
        <f>IF(COUNTBLANK(A92)=1,"",VLOOKUP(A92,'ORG-akce'!$A$1112:$L$3577,3,0))</f>
        <v>Školství</v>
      </c>
      <c r="Y92" s="4">
        <f>IF(COUNTBLANK(A92)=1,"",VLOOKUP(A92,'Výdaje podle odvětví_hodnoty'!$D$2:$AH$254,3,0))*100</f>
        <v>90</v>
      </c>
    </row>
    <row r="93" spans="1:25" ht="45" x14ac:dyDescent="0.25">
      <c r="A93" s="13">
        <v>3434</v>
      </c>
      <c r="B93" s="286">
        <v>14</v>
      </c>
      <c r="C93" s="594" t="str">
        <f>IF(COUNTBLANK(A93)=1,"",VLOOKUP(A93,'ORG-akce'!$A$1112:$L$3577,2,0))</f>
        <v>Rozšíření a modernizace prostor Základní školy a Mateřské školy, Ostrava-Poruba, Ukrajinská 19, příspěvkové organizace</v>
      </c>
      <c r="D93" s="900">
        <f t="shared" si="54"/>
        <v>800.41499999999996</v>
      </c>
      <c r="E93" s="560">
        <v>800.41499999999996</v>
      </c>
      <c r="F93" s="900">
        <f>IF(COUNTBLANK(A93)=1,"",VLOOKUP(A93,'Výdaje podle odvětví_hodnoty'!$D$2:$AH$254,4,0))</f>
        <v>800.42000000000007</v>
      </c>
      <c r="G93" s="64">
        <v>666.995</v>
      </c>
      <c r="H93" s="11">
        <f>IF(COUNTBLANK(A93)=1,"",VLOOKUP(A93,EU_12_2021!$B$8:$E$162,4,0))</f>
        <v>47.19</v>
      </c>
      <c r="I93" s="12">
        <f>IF(COUNTBLANK(A93)=1,"",VLOOKUP(A93,EU_04_2022!$B$9:$E$136,3,0))</f>
        <v>86.23</v>
      </c>
      <c r="J93" s="12">
        <f>IF(COUNTBLANK(A93)=1,"",VLOOKUP(A93,EU_04_2022!$B$9:$E$136,4,0))</f>
        <v>0</v>
      </c>
      <c r="K93" s="12">
        <f t="shared" si="55"/>
        <v>0</v>
      </c>
      <c r="L93" s="11">
        <f t="shared" si="56"/>
        <v>86.23</v>
      </c>
      <c r="M93" s="11">
        <f>IF(COUNTBLANK(A93)=1,"",VLOOKUP(A93,'Výdaje podle odvětví_hodnoty'!$D$2:$AH$254,12,0))</f>
        <v>0</v>
      </c>
      <c r="N93" s="11">
        <f>IF(COUNTBLANK(A93)=1,"",VLOOKUP(A93,'Výdaje podle odvětví_hodnoty'!$D$2:$AH$254,13,0))</f>
        <v>0</v>
      </c>
      <c r="O93" s="11">
        <f>IF(COUNTBLANK(A93)=1,"",VLOOKUP(A93,'Výdaje podle odvětví_hodnoty'!$D$2:$AH$254,14,0))</f>
        <v>0</v>
      </c>
      <c r="P93" s="11">
        <f>IF(COUNTBLANK(A93)=1,"",VLOOKUP(A93,'Výdaje podle odvětví_hodnoty'!$D$2:$AH$254,17,0))</f>
        <v>0</v>
      </c>
      <c r="Q93" s="598">
        <v>0.9</v>
      </c>
      <c r="R93" s="595" t="s">
        <v>5</v>
      </c>
      <c r="S93" s="4" t="str">
        <f>IF(COUNTBLANK(A93)=1,"",VLOOKUP(A93,'ORG-akce'!$A$1112:$L$3577,11,0))</f>
        <v>ano</v>
      </c>
      <c r="T93" s="538">
        <f t="shared" si="52"/>
        <v>-5.0000000001091394E-3</v>
      </c>
      <c r="U93" s="6">
        <f>IF(COUNTBLANK(A93)=1,"",VLOOKUP(A93,EU_04_2022!$B$9:$E$136,2,0))</f>
        <v>0</v>
      </c>
      <c r="V93" s="4" t="str">
        <f>IF(COUNTBLANK(A93)=1,"",VLOOKUP(A93,'ORG-akce'!$A$1112:$L$3577,6,0))</f>
        <v>IROP 2014+</v>
      </c>
      <c r="X93" s="4" t="str">
        <f>IF(COUNTBLANK(A93)=1,"",VLOOKUP(A93,'ORG-akce'!$A$1112:$L$3577,3,0))</f>
        <v>Školství</v>
      </c>
      <c r="Y93" s="4">
        <f>IF(COUNTBLANK(A93)=1,"",VLOOKUP(A93,'Výdaje podle odvětví_hodnoty'!$D$2:$AH$254,3,0))*100</f>
        <v>90</v>
      </c>
    </row>
    <row r="94" spans="1:25" ht="60" x14ac:dyDescent="0.25">
      <c r="A94" s="13">
        <v>3435</v>
      </c>
      <c r="B94" s="286">
        <v>14</v>
      </c>
      <c r="C94" s="594" t="str">
        <f>IF(COUNTBLANK(A94)=1,"",VLOOKUP(A94,'ORG-akce'!$A$1112:$L$3577,2,0))</f>
        <v>Rozšíření a modernizace prostor speciálně pedagogického centra při Střední škole, Základní škole a Mateřské škole, Karviná, příspěvkové organizaci</v>
      </c>
      <c r="D94" s="900">
        <f t="shared" si="54"/>
        <v>526.35500000000002</v>
      </c>
      <c r="E94" s="560">
        <v>526.36</v>
      </c>
      <c r="F94" s="900">
        <f>IF(COUNTBLANK(A94)=1,"",VLOOKUP(A94,'Výdaje podle odvětví_hodnoty'!$D$2:$AH$254,4,0))</f>
        <v>526.36</v>
      </c>
      <c r="G94" s="64">
        <v>474.93</v>
      </c>
      <c r="H94" s="11">
        <f>IF(COUNTBLANK(A94)=1,"",VLOOKUP(A94,EU_12_2021!$B$8:$E$162,4,0))</f>
        <v>15.125</v>
      </c>
      <c r="I94" s="12">
        <f>IF(COUNTBLANK(A94)=1,"",VLOOKUP(A94,EU_04_2022!$B$9:$E$136,3,0))</f>
        <v>36.299999999999997</v>
      </c>
      <c r="J94" s="12">
        <f>IF(COUNTBLANK(A94)=1,"",VLOOKUP(A94,EU_04_2022!$B$9:$E$136,4,0))</f>
        <v>0</v>
      </c>
      <c r="K94" s="12">
        <f t="shared" si="55"/>
        <v>0</v>
      </c>
      <c r="L94" s="11">
        <f t="shared" si="56"/>
        <v>36.299999999999997</v>
      </c>
      <c r="M94" s="11">
        <f>IF(COUNTBLANK(A94)=1,"",VLOOKUP(A94,'Výdaje podle odvětví_hodnoty'!$D$2:$AH$254,12,0))</f>
        <v>0</v>
      </c>
      <c r="N94" s="11">
        <f>IF(COUNTBLANK(A94)=1,"",VLOOKUP(A94,'Výdaje podle odvětví_hodnoty'!$D$2:$AH$254,13,0))</f>
        <v>0</v>
      </c>
      <c r="O94" s="11">
        <f>IF(COUNTBLANK(A94)=1,"",VLOOKUP(A94,'Výdaje podle odvětví_hodnoty'!$D$2:$AH$254,14,0))</f>
        <v>0</v>
      </c>
      <c r="P94" s="11">
        <f>IF(COUNTBLANK(A94)=1,"",VLOOKUP(A94,'Výdaje podle odvětví_hodnoty'!$D$2:$AH$254,17,0))</f>
        <v>0</v>
      </c>
      <c r="Q94" s="598">
        <v>0.9</v>
      </c>
      <c r="R94" s="595" t="s">
        <v>5</v>
      </c>
      <c r="S94" s="4" t="str">
        <f>IF(COUNTBLANK(A94)=1,"",VLOOKUP(A94,'ORG-akce'!$A$1112:$L$3577,11,0))</f>
        <v>ano</v>
      </c>
      <c r="T94" s="538">
        <f t="shared" si="52"/>
        <v>-4.9999999999954525E-3</v>
      </c>
      <c r="U94" s="6">
        <f>IF(COUNTBLANK(A94)=1,"",VLOOKUP(A94,EU_04_2022!$B$9:$E$136,2,0))</f>
        <v>0</v>
      </c>
      <c r="V94" s="4" t="str">
        <f>IF(COUNTBLANK(A94)=1,"",VLOOKUP(A94,'ORG-akce'!$A$1112:$L$3577,6,0))</f>
        <v>IROP 2014+</v>
      </c>
      <c r="X94" s="4" t="str">
        <f>IF(COUNTBLANK(A94)=1,"",VLOOKUP(A94,'ORG-akce'!$A$1112:$L$3577,3,0))</f>
        <v>Školství</v>
      </c>
      <c r="Y94" s="4">
        <f>IF(COUNTBLANK(A94)=1,"",VLOOKUP(A94,'Výdaje podle odvětví_hodnoty'!$D$2:$AH$254,3,0))*100</f>
        <v>90</v>
      </c>
    </row>
    <row r="95" spans="1:25" ht="45" x14ac:dyDescent="0.25">
      <c r="A95" s="13">
        <v>3436</v>
      </c>
      <c r="B95" s="286">
        <v>14</v>
      </c>
      <c r="C95" s="594" t="str">
        <f>IF(COUNTBLANK(A95)=1,"",VLOOKUP(A95,'ORG-akce'!$A$1112:$L$3577,2,0))</f>
        <v>Rozšíření a modernizace prostor Základní školy a Praktické školy, Opava, Slezského odboje 5, příspěvkové organizace</v>
      </c>
      <c r="D95" s="900">
        <f t="shared" si="54"/>
        <v>999.99</v>
      </c>
      <c r="E95" s="560">
        <v>999.99</v>
      </c>
      <c r="F95" s="900">
        <f>IF(COUNTBLANK(A95)=1,"",VLOOKUP(A95,'Výdaje podle odvětví_hodnoty'!$D$2:$AH$254,4,0))</f>
        <v>999.99</v>
      </c>
      <c r="G95" s="64">
        <v>595.92000000000007</v>
      </c>
      <c r="H95" s="11">
        <f>IF(COUNTBLANK(A95)=1,"",VLOOKUP(A95,EU_12_2021!$B$8:$E$162,4,0))</f>
        <v>0</v>
      </c>
      <c r="I95" s="12">
        <f>IF(COUNTBLANK(A95)=1,"",VLOOKUP(A95,EU_04_2022!$B$9:$E$136,3,0))</f>
        <v>404.07</v>
      </c>
      <c r="J95" s="12">
        <f>IF(COUNTBLANK(A95)=1,"",VLOOKUP(A95,EU_04_2022!$B$9:$E$136,4,0))</f>
        <v>0</v>
      </c>
      <c r="K95" s="12">
        <f t="shared" si="55"/>
        <v>0</v>
      </c>
      <c r="L95" s="11">
        <f t="shared" si="56"/>
        <v>404.07</v>
      </c>
      <c r="M95" s="11">
        <f>IF(COUNTBLANK(A95)=1,"",VLOOKUP(A95,'Výdaje podle odvětví_hodnoty'!$D$2:$AH$254,12,0))</f>
        <v>0</v>
      </c>
      <c r="N95" s="11">
        <f>IF(COUNTBLANK(A95)=1,"",VLOOKUP(A95,'Výdaje podle odvětví_hodnoty'!$D$2:$AH$254,13,0))</f>
        <v>0</v>
      </c>
      <c r="O95" s="11">
        <f>IF(COUNTBLANK(A95)=1,"",VLOOKUP(A95,'Výdaje podle odvětví_hodnoty'!$D$2:$AH$254,14,0))</f>
        <v>0</v>
      </c>
      <c r="P95" s="11">
        <f>IF(COUNTBLANK(A95)=1,"",VLOOKUP(A95,'Výdaje podle odvětví_hodnoty'!$D$2:$AH$254,17,0))</f>
        <v>0</v>
      </c>
      <c r="Q95" s="598">
        <v>0.9</v>
      </c>
      <c r="R95" s="595" t="s">
        <v>5</v>
      </c>
      <c r="S95" s="4" t="str">
        <f>IF(COUNTBLANK(A95)=1,"",VLOOKUP(A95,'ORG-akce'!$A$1112:$L$3577,11,0))</f>
        <v>ano</v>
      </c>
      <c r="T95" s="538">
        <f t="shared" si="52"/>
        <v>0</v>
      </c>
      <c r="U95" s="6">
        <f>IF(COUNTBLANK(A95)=1,"",VLOOKUP(A95,EU_04_2022!$B$9:$E$136,2,0))</f>
        <v>0</v>
      </c>
      <c r="V95" s="4" t="str">
        <f>IF(COUNTBLANK(A95)=1,"",VLOOKUP(A95,'ORG-akce'!$A$1112:$L$3577,6,0))</f>
        <v>IROP 2014+</v>
      </c>
      <c r="X95" s="4" t="str">
        <f>IF(COUNTBLANK(A95)=1,"",VLOOKUP(A95,'ORG-akce'!$A$1112:$L$3577,3,0))</f>
        <v>Školství</v>
      </c>
      <c r="Y95" s="4">
        <f>IF(COUNTBLANK(A95)=1,"",VLOOKUP(A95,'Výdaje podle odvětví_hodnoty'!$D$2:$AH$254,3,0))*100</f>
        <v>90</v>
      </c>
    </row>
    <row r="96" spans="1:25" ht="30" x14ac:dyDescent="0.25">
      <c r="A96" s="13">
        <v>3437</v>
      </c>
      <c r="B96" s="286">
        <v>14</v>
      </c>
      <c r="C96" s="594" t="str">
        <f>IF(COUNTBLANK(A96)=1,"",VLOOKUP(A96,'ORG-akce'!$A$1112:$L$3577,2,0))</f>
        <v>Modernizace škol a školských poradenských zařízení v rámci výzvy č. 86</v>
      </c>
      <c r="D96" s="900">
        <f t="shared" si="54"/>
        <v>2999.9929600000005</v>
      </c>
      <c r="E96" s="560">
        <v>2899.9949999999999</v>
      </c>
      <c r="F96" s="900">
        <f>IF(COUNTBLANK(A96)=1,"",VLOOKUP(A96,'Výdaje podle odvětví_hodnoty'!$D$2:$AH$254,4,0))</f>
        <v>2999.99</v>
      </c>
      <c r="G96" s="64">
        <v>29.645</v>
      </c>
      <c r="H96" s="11">
        <f>IF(COUNTBLANK(A96)=1,"",VLOOKUP(A96,EU_12_2021!$B$8:$E$162,4,0))</f>
        <v>224.66796000000002</v>
      </c>
      <c r="I96" s="12">
        <f>IF(COUNTBLANK(A96)=1,"",VLOOKUP(A96,EU_04_2022!$B$9:$E$136,3,0))</f>
        <v>2745.6800000000003</v>
      </c>
      <c r="J96" s="12">
        <f>IF(COUNTBLANK(A96)=1,"",VLOOKUP(A96,EU_04_2022!$B$9:$E$136,4,0))</f>
        <v>1700.6126200000001</v>
      </c>
      <c r="K96" s="12">
        <f t="shared" ref="K96:K128" si="57">J96/I96*100</f>
        <v>61.93775749541097</v>
      </c>
      <c r="L96" s="11">
        <f t="shared" si="56"/>
        <v>2745.6800000000003</v>
      </c>
      <c r="M96" s="11">
        <f>IF(COUNTBLANK(A96)=1,"",VLOOKUP(A96,'Výdaje podle odvětví_hodnoty'!$D$2:$AH$254,12,0))</f>
        <v>0</v>
      </c>
      <c r="N96" s="11">
        <f>IF(COUNTBLANK(A96)=1,"",VLOOKUP(A96,'Výdaje podle odvětví_hodnoty'!$D$2:$AH$254,13,0))</f>
        <v>0</v>
      </c>
      <c r="O96" s="11">
        <f>IF(COUNTBLANK(A96)=1,"",VLOOKUP(A96,'Výdaje podle odvětví_hodnoty'!$D$2:$AH$254,14,0))</f>
        <v>0</v>
      </c>
      <c r="P96" s="11">
        <f>IF(COUNTBLANK(A96)=1,"",VLOOKUP(A96,'Výdaje podle odvětví_hodnoty'!$D$2:$AH$254,17,0))</f>
        <v>0</v>
      </c>
      <c r="Q96" s="598">
        <v>0.9</v>
      </c>
      <c r="R96" s="595" t="s">
        <v>5</v>
      </c>
      <c r="S96" s="4" t="str">
        <f>IF(COUNTBLANK(A96)=1,"",VLOOKUP(A96,'ORG-akce'!$A$1112:$L$3577,11,0))</f>
        <v>ano</v>
      </c>
      <c r="T96" s="538">
        <f t="shared" si="52"/>
        <v>2.9600000007121707E-3</v>
      </c>
      <c r="U96" s="6">
        <f>IF(COUNTBLANK(A96)=1,"",VLOOKUP(A96,EU_04_2022!$B$9:$E$136,2,0))</f>
        <v>0</v>
      </c>
      <c r="V96" s="4" t="str">
        <f>IF(COUNTBLANK(A96)=1,"",VLOOKUP(A96,'ORG-akce'!$A$1112:$L$3577,6,0))</f>
        <v>IROP 2014+</v>
      </c>
      <c r="X96" s="4" t="str">
        <f>IF(COUNTBLANK(A96)=1,"",VLOOKUP(A96,'ORG-akce'!$A$1112:$L$3577,3,0))</f>
        <v>Školství</v>
      </c>
      <c r="Y96" s="4">
        <f>IF(COUNTBLANK(A96)=1,"",VLOOKUP(A96,'Výdaje podle odvětví_hodnoty'!$D$2:$AH$254,3,0))*100</f>
        <v>90</v>
      </c>
    </row>
    <row r="97" spans="1:25" ht="30" x14ac:dyDescent="0.25">
      <c r="A97" s="13">
        <v>3440</v>
      </c>
      <c r="B97" s="286">
        <v>14</v>
      </c>
      <c r="C97" s="594" t="str">
        <f>IF(COUNTBLANK(A97)=1,"",VLOOKUP(A97,'ORG-akce'!$A$1112:$L$3577,2,0))</f>
        <v>Energetické úspory ve SŠ služeb a podnikání Ostrava-Poruba (tělocvična)</v>
      </c>
      <c r="D97" s="900">
        <f t="shared" si="54"/>
        <v>14737.18</v>
      </c>
      <c r="E97" s="560">
        <v>14737.186</v>
      </c>
      <c r="F97" s="900">
        <f>IF(COUNTBLANK(A97)=1,"",VLOOKUP(A97,'Výdaje podle odvětví_hodnoty'!$D$2:$AH$254,4,0))</f>
        <v>14737.18</v>
      </c>
      <c r="G97" s="64">
        <v>419.38600000000002</v>
      </c>
      <c r="H97" s="11">
        <f>IF(COUNTBLANK(A97)=1,"",VLOOKUP(A97,EU_12_2021!$B$8:$E$162,4,0))</f>
        <v>21.053999999999998</v>
      </c>
      <c r="I97" s="12">
        <f>IF(COUNTBLANK(A97)=1,"",VLOOKUP(A97,EU_04_2022!$B$9:$E$136,3,0))</f>
        <v>14296.74</v>
      </c>
      <c r="J97" s="12">
        <f>IF(COUNTBLANK(A97)=1,"",VLOOKUP(A97,EU_04_2022!$B$9:$E$136,4,0))</f>
        <v>0</v>
      </c>
      <c r="K97" s="12">
        <f t="shared" si="57"/>
        <v>0</v>
      </c>
      <c r="L97" s="11">
        <f t="shared" si="56"/>
        <v>14296.74</v>
      </c>
      <c r="M97" s="11">
        <f>IF(COUNTBLANK(A97)=1,"",VLOOKUP(A97,'Výdaje podle odvětví_hodnoty'!$D$2:$AH$254,12,0))</f>
        <v>0</v>
      </c>
      <c r="N97" s="11">
        <f>IF(COUNTBLANK(A97)=1,"",VLOOKUP(A97,'Výdaje podle odvětví_hodnoty'!$D$2:$AH$254,13,0))</f>
        <v>0</v>
      </c>
      <c r="O97" s="11">
        <f>IF(COUNTBLANK(A97)=1,"",VLOOKUP(A97,'Výdaje podle odvětví_hodnoty'!$D$2:$AH$254,14,0))</f>
        <v>0</v>
      </c>
      <c r="P97" s="11">
        <f>IF(COUNTBLANK(A97)=1,"",VLOOKUP(A97,'Výdaje podle odvětví_hodnoty'!$D$2:$AH$254,17,0))</f>
        <v>0</v>
      </c>
      <c r="Q97" s="598" t="s">
        <v>3388</v>
      </c>
      <c r="R97" s="595" t="s">
        <v>49</v>
      </c>
      <c r="S97" s="4" t="str">
        <f>IF(COUNTBLANK(A97)=1,"",VLOOKUP(A97,'ORG-akce'!$A$1112:$L$3577,11,0))</f>
        <v>ano</v>
      </c>
      <c r="T97" s="538">
        <f t="shared" si="52"/>
        <v>0</v>
      </c>
      <c r="U97" s="6">
        <f>IF(COUNTBLANK(A97)=1,"",VLOOKUP(A97,EU_04_2022!$B$9:$E$136,2,0))</f>
        <v>14100</v>
      </c>
      <c r="V97" s="4" t="str">
        <f>IF(COUNTBLANK(A97)=1,"",VLOOKUP(A97,'ORG-akce'!$A$1112:$L$3577,6,0))</f>
        <v>OPŽP 2014+</v>
      </c>
      <c r="X97" s="4" t="str">
        <f>IF(COUNTBLANK(A97)=1,"",VLOOKUP(A97,'ORG-akce'!$A$1112:$L$3577,3,0))</f>
        <v>Školství</v>
      </c>
      <c r="Y97" s="4" t="e">
        <f>IF(COUNTBLANK(A97)=1,"",VLOOKUP(A97,'Výdaje podle odvětví_hodnoty'!$D$2:$AH$254,3,0))*100</f>
        <v>#VALUE!</v>
      </c>
    </row>
    <row r="98" spans="1:25" ht="30" x14ac:dyDescent="0.25">
      <c r="A98" s="13">
        <v>3442</v>
      </c>
      <c r="B98" s="286">
        <v>14</v>
      </c>
      <c r="C98" s="594" t="str">
        <f>IF(COUNTBLANK(A98)=1,"",VLOOKUP(A98,'ORG-akce'!$A$1112:$L$3577,2,0))</f>
        <v>Energetické úspory v MSŠZe a VOŠ Opava - tělocvična</v>
      </c>
      <c r="D98" s="900">
        <f t="shared" si="54"/>
        <v>12340.432099999998</v>
      </c>
      <c r="E98" s="560">
        <v>12239.992099999999</v>
      </c>
      <c r="F98" s="900">
        <f>IF(COUNTBLANK(A98)=1,"",VLOOKUP(A98,'Výdaje podle odvětví_hodnoty'!$D$2:$AH$254,4,0))</f>
        <v>12340.43</v>
      </c>
      <c r="G98" s="64">
        <v>525.02209999999991</v>
      </c>
      <c r="H98" s="11">
        <f>IF(COUNTBLANK(A98)=1,"",VLOOKUP(A98,EU_12_2021!$B$8:$E$162,4,0))</f>
        <v>0</v>
      </c>
      <c r="I98" s="12">
        <f>IF(COUNTBLANK(A98)=1,"",VLOOKUP(A98,EU_04_2022!$B$9:$E$136,3,0))</f>
        <v>11815.409999999998</v>
      </c>
      <c r="J98" s="12">
        <f>IF(COUNTBLANK(A98)=1,"",VLOOKUP(A98,EU_04_2022!$B$9:$E$136,4,0))</f>
        <v>0</v>
      </c>
      <c r="K98" s="12">
        <f t="shared" si="57"/>
        <v>0</v>
      </c>
      <c r="L98" s="11">
        <f t="shared" si="56"/>
        <v>11815.409999999998</v>
      </c>
      <c r="M98" s="11">
        <f>IF(COUNTBLANK(A98)=1,"",VLOOKUP(A98,'Výdaje podle odvětví_hodnoty'!$D$2:$AH$254,12,0))</f>
        <v>0</v>
      </c>
      <c r="N98" s="11">
        <f>IF(COUNTBLANK(A98)=1,"",VLOOKUP(A98,'Výdaje podle odvětví_hodnoty'!$D$2:$AH$254,13,0))</f>
        <v>0</v>
      </c>
      <c r="O98" s="11">
        <f>IF(COUNTBLANK(A98)=1,"",VLOOKUP(A98,'Výdaje podle odvětví_hodnoty'!$D$2:$AH$254,14,0))</f>
        <v>0</v>
      </c>
      <c r="P98" s="11">
        <f>IF(COUNTBLANK(A98)=1,"",VLOOKUP(A98,'Výdaje podle odvětví_hodnoty'!$D$2:$AH$254,17,0))</f>
        <v>0</v>
      </c>
      <c r="Q98" s="598" t="s">
        <v>3389</v>
      </c>
      <c r="R98" s="595" t="s">
        <v>49</v>
      </c>
      <c r="S98" s="4" t="str">
        <f>IF(COUNTBLANK(A98)=1,"",VLOOKUP(A98,'ORG-akce'!$A$1112:$L$3577,11,0))</f>
        <v>ano</v>
      </c>
      <c r="T98" s="538">
        <f t="shared" si="52"/>
        <v>2.0999999978812411E-3</v>
      </c>
      <c r="U98" s="6">
        <f>IF(COUNTBLANK(A98)=1,"",VLOOKUP(A98,EU_04_2022!$B$9:$E$136,2,0))</f>
        <v>11700</v>
      </c>
      <c r="V98" s="4" t="str">
        <f>IF(COUNTBLANK(A98)=1,"",VLOOKUP(A98,'ORG-akce'!$A$1112:$L$3577,6,0))</f>
        <v>OPŽP 2014+</v>
      </c>
      <c r="X98" s="4" t="str">
        <f>IF(COUNTBLANK(A98)=1,"",VLOOKUP(A98,'ORG-akce'!$A$1112:$L$3577,3,0))</f>
        <v>Školství</v>
      </c>
      <c r="Y98" s="4" t="e">
        <f>IF(COUNTBLANK(A98)=1,"",VLOOKUP(A98,'Výdaje podle odvětví_hodnoty'!$D$2:$AH$254,3,0))*100</f>
        <v>#VALUE!</v>
      </c>
    </row>
    <row r="99" spans="1:25" ht="30" x14ac:dyDescent="0.25">
      <c r="A99" s="13">
        <v>3443</v>
      </c>
      <c r="B99" s="286">
        <v>14</v>
      </c>
      <c r="C99" s="594" t="str">
        <f>IF(COUNTBLANK(A99)=1,"",VLOOKUP(A99,'ORG-akce'!$A$1112:$L$3577,2,0))</f>
        <v>Energetické úspory v SOŠ dopravy a cestovního ruchu Krnov</v>
      </c>
      <c r="D99" s="900">
        <f t="shared" si="54"/>
        <v>16288.19</v>
      </c>
      <c r="E99" s="560">
        <v>16288.19</v>
      </c>
      <c r="F99" s="900">
        <f>IF(COUNTBLANK(A99)=1,"",VLOOKUP(A99,'Výdaje podle odvětví_hodnoty'!$D$2:$AH$254,4,0))</f>
        <v>16288.19</v>
      </c>
      <c r="G99" s="64">
        <v>359.37</v>
      </c>
      <c r="H99" s="11">
        <f>IF(COUNTBLANK(A99)=1,"",VLOOKUP(A99,EU_12_2021!$B$8:$E$162,4,0))</f>
        <v>52.03</v>
      </c>
      <c r="I99" s="12">
        <f>IF(COUNTBLANK(A99)=1,"",VLOOKUP(A99,EU_04_2022!$B$9:$E$136,3,0))</f>
        <v>15876.79</v>
      </c>
      <c r="J99" s="12">
        <f>IF(COUNTBLANK(A99)=1,"",VLOOKUP(A99,EU_04_2022!$B$9:$E$136,4,0))</f>
        <v>0</v>
      </c>
      <c r="K99" s="12">
        <f t="shared" si="57"/>
        <v>0</v>
      </c>
      <c r="L99" s="11">
        <f t="shared" ref="L99:L105" si="58">I99</f>
        <v>15876.79</v>
      </c>
      <c r="M99" s="11">
        <f>IF(COUNTBLANK(A99)=1,"",VLOOKUP(A99,'Výdaje podle odvětví_hodnoty'!$D$2:$AH$254,12,0))</f>
        <v>0</v>
      </c>
      <c r="N99" s="11">
        <f>IF(COUNTBLANK(A99)=1,"",VLOOKUP(A99,'Výdaje podle odvětví_hodnoty'!$D$2:$AH$254,13,0))</f>
        <v>0</v>
      </c>
      <c r="O99" s="11">
        <f>IF(COUNTBLANK(A99)=1,"",VLOOKUP(A99,'Výdaje podle odvětví_hodnoty'!$D$2:$AH$254,14,0))</f>
        <v>0</v>
      </c>
      <c r="P99" s="11">
        <f>IF(COUNTBLANK(A99)=1,"",VLOOKUP(A99,'Výdaje podle odvětví_hodnoty'!$D$2:$AH$254,17,0))</f>
        <v>0</v>
      </c>
      <c r="Q99" s="598" t="s">
        <v>3390</v>
      </c>
      <c r="R99" s="595" t="s">
        <v>49</v>
      </c>
      <c r="S99" s="4" t="str">
        <f>IF(COUNTBLANK(A99)=1,"",VLOOKUP(A99,'ORG-akce'!$A$1112:$L$3577,11,0))</f>
        <v>ano</v>
      </c>
      <c r="T99" s="538">
        <f t="shared" si="52"/>
        <v>0</v>
      </c>
      <c r="U99" s="6">
        <f>IF(COUNTBLANK(A99)=1,"",VLOOKUP(A99,EU_04_2022!$B$9:$E$136,2,0))</f>
        <v>15100</v>
      </c>
      <c r="V99" s="4" t="str">
        <f>IF(COUNTBLANK(A99)=1,"",VLOOKUP(A99,'ORG-akce'!$A$1112:$L$3577,6,0))</f>
        <v>OPŽP 2014+</v>
      </c>
      <c r="X99" s="4" t="str">
        <f>IF(COUNTBLANK(A99)=1,"",VLOOKUP(A99,'ORG-akce'!$A$1112:$L$3577,3,0))</f>
        <v>Školství</v>
      </c>
      <c r="Y99" s="4" t="e">
        <f>IF(COUNTBLANK(A99)=1,"",VLOOKUP(A99,'Výdaje podle odvětví_hodnoty'!$D$2:$AH$254,3,0))*100</f>
        <v>#VALUE!</v>
      </c>
    </row>
    <row r="100" spans="1:25" ht="30" x14ac:dyDescent="0.25">
      <c r="A100" s="13">
        <v>3444</v>
      </c>
      <c r="B100" s="286">
        <v>14</v>
      </c>
      <c r="C100" s="594" t="str">
        <f>IF(COUNTBLANK(A100)=1,"",VLOOKUP(A100,'ORG-akce'!$A$1112:$L$3577,2,0))</f>
        <v>Energetické úspory v ZŠ speciální Slezská Ostrava</v>
      </c>
      <c r="D100" s="900">
        <f t="shared" si="54"/>
        <v>31057.190000000002</v>
      </c>
      <c r="E100" s="560">
        <v>31057.19</v>
      </c>
      <c r="F100" s="900">
        <f>IF(COUNTBLANK(A100)=1,"",VLOOKUP(A100,'Výdaje podle odvětví_hodnoty'!$D$2:$AH$254,4,0))</f>
        <v>31057.190000000002</v>
      </c>
      <c r="G100" s="64">
        <v>516.33000000000004</v>
      </c>
      <c r="H100" s="11">
        <f>IF(COUNTBLANK(A100)=1,"",VLOOKUP(A100,EU_12_2021!$B$8:$E$162,4,0))</f>
        <v>0</v>
      </c>
      <c r="I100" s="12">
        <f>IF(COUNTBLANK(A100)=1,"",VLOOKUP(A100,EU_04_2022!$B$9:$E$136,3,0))</f>
        <v>30540.86</v>
      </c>
      <c r="J100" s="12">
        <f>IF(COUNTBLANK(A100)=1,"",VLOOKUP(A100,EU_04_2022!$B$9:$E$136,4,0))</f>
        <v>0</v>
      </c>
      <c r="K100" s="12">
        <f t="shared" si="57"/>
        <v>0</v>
      </c>
      <c r="L100" s="11">
        <f t="shared" si="58"/>
        <v>30540.86</v>
      </c>
      <c r="M100" s="11">
        <f>IF(COUNTBLANK(A100)=1,"",VLOOKUP(A100,'Výdaje podle odvětví_hodnoty'!$D$2:$AH$254,12,0))</f>
        <v>0</v>
      </c>
      <c r="N100" s="11">
        <f>IF(COUNTBLANK(A100)=1,"",VLOOKUP(A100,'Výdaje podle odvětví_hodnoty'!$D$2:$AH$254,13,0))</f>
        <v>0</v>
      </c>
      <c r="O100" s="11">
        <f>IF(COUNTBLANK(A100)=1,"",VLOOKUP(A100,'Výdaje podle odvětví_hodnoty'!$D$2:$AH$254,14,0))</f>
        <v>0</v>
      </c>
      <c r="P100" s="11">
        <f>IF(COUNTBLANK(A100)=1,"",VLOOKUP(A100,'Výdaje podle odvětví_hodnoty'!$D$2:$AH$254,17,0))</f>
        <v>0</v>
      </c>
      <c r="Q100" s="598" t="s">
        <v>3391</v>
      </c>
      <c r="R100" s="595" t="s">
        <v>49</v>
      </c>
      <c r="S100" s="4" t="str">
        <f>IF(COUNTBLANK(A100)=1,"",VLOOKUP(A100,'ORG-akce'!$A$1112:$L$3577,11,0))</f>
        <v>ano</v>
      </c>
      <c r="T100" s="538">
        <f t="shared" si="52"/>
        <v>0</v>
      </c>
      <c r="U100" s="6">
        <f>IF(COUNTBLANK(A100)=1,"",VLOOKUP(A100,EU_04_2022!$B$9:$E$136,2,0))</f>
        <v>30330</v>
      </c>
      <c r="V100" s="4" t="str">
        <f>IF(COUNTBLANK(A100)=1,"",VLOOKUP(A100,'ORG-akce'!$A$1112:$L$3577,6,0))</f>
        <v>OPŽP 2014+</v>
      </c>
      <c r="X100" s="4" t="str">
        <f>IF(COUNTBLANK(A100)=1,"",VLOOKUP(A100,'ORG-akce'!$A$1112:$L$3577,3,0))</f>
        <v>Školství</v>
      </c>
      <c r="Y100" s="4" t="e">
        <f>IF(COUNTBLANK(A100)=1,"",VLOOKUP(A100,'Výdaje podle odvětví_hodnoty'!$D$2:$AH$254,3,0))*100</f>
        <v>#VALUE!</v>
      </c>
    </row>
    <row r="101" spans="1:25" x14ac:dyDescent="0.25">
      <c r="A101" s="13">
        <v>3445</v>
      </c>
      <c r="B101" s="286">
        <v>14</v>
      </c>
      <c r="C101" s="594" t="str">
        <f>IF(COUNTBLANK(A101)=1,"",VLOOKUP(A101,'ORG-akce'!$A$1112:$L$3577,2,0))</f>
        <v>Energetické úspory v ZŠ Čkalovova</v>
      </c>
      <c r="D101" s="900">
        <f t="shared" si="54"/>
        <v>45264.54</v>
      </c>
      <c r="E101" s="560">
        <v>45263.544999999998</v>
      </c>
      <c r="F101" s="900">
        <f>IF(COUNTBLANK(A101)=1,"",VLOOKUP(A101,'Výdaje podle odvětví_hodnoty'!$D$2:$AH$254,4,0))</f>
        <v>45264.55</v>
      </c>
      <c r="G101" s="64">
        <v>1505.845</v>
      </c>
      <c r="H101" s="11">
        <f>IF(COUNTBLANK(A101)=1,"",VLOOKUP(A101,EU_12_2021!$B$8:$E$162,4,0))</f>
        <v>292.005</v>
      </c>
      <c r="I101" s="12">
        <f>IF(COUNTBLANK(A101)=1,"",VLOOKUP(A101,EU_04_2022!$B$9:$E$136,3,0))</f>
        <v>43466.69</v>
      </c>
      <c r="J101" s="12">
        <f>IF(COUNTBLANK(A101)=1,"",VLOOKUP(A101,EU_04_2022!$B$9:$E$136,4,0))</f>
        <v>0</v>
      </c>
      <c r="K101" s="12">
        <f t="shared" si="57"/>
        <v>0</v>
      </c>
      <c r="L101" s="11">
        <f t="shared" si="58"/>
        <v>43466.69</v>
      </c>
      <c r="M101" s="11">
        <f>IF(COUNTBLANK(A101)=1,"",VLOOKUP(A101,'Výdaje podle odvětví_hodnoty'!$D$2:$AH$254,12,0))</f>
        <v>0</v>
      </c>
      <c r="N101" s="11">
        <f>IF(COUNTBLANK(A101)=1,"",VLOOKUP(A101,'Výdaje podle odvětví_hodnoty'!$D$2:$AH$254,13,0))</f>
        <v>0</v>
      </c>
      <c r="O101" s="11">
        <f>IF(COUNTBLANK(A101)=1,"",VLOOKUP(A101,'Výdaje podle odvětví_hodnoty'!$D$2:$AH$254,14,0))</f>
        <v>0</v>
      </c>
      <c r="P101" s="11">
        <f>IF(COUNTBLANK(A101)=1,"",VLOOKUP(A101,'Výdaje podle odvětví_hodnoty'!$D$2:$AH$254,17,0))</f>
        <v>0</v>
      </c>
      <c r="Q101" s="598">
        <v>0.35</v>
      </c>
      <c r="R101" s="595" t="s">
        <v>49</v>
      </c>
      <c r="S101" s="4" t="str">
        <f>IF(COUNTBLANK(A101)=1,"",VLOOKUP(A101,'ORG-akce'!$A$1112:$L$3577,11,0))</f>
        <v>ano</v>
      </c>
      <c r="T101" s="538">
        <f t="shared" si="52"/>
        <v>-1.0000000002037268E-2</v>
      </c>
      <c r="U101" s="6">
        <f>IF(COUNTBLANK(A101)=1,"",VLOOKUP(A101,EU_04_2022!$B$9:$E$136,2,0))</f>
        <v>43300</v>
      </c>
      <c r="V101" s="4" t="str">
        <f>IF(COUNTBLANK(A101)=1,"",VLOOKUP(A101,'ORG-akce'!$A$1112:$L$3577,6,0))</f>
        <v>OPŽP 2014+</v>
      </c>
      <c r="X101" s="4" t="str">
        <f>IF(COUNTBLANK(A101)=1,"",VLOOKUP(A101,'ORG-akce'!$A$1112:$L$3577,3,0))</f>
        <v>Školství</v>
      </c>
      <c r="Y101" s="4" t="e">
        <f>IF(COUNTBLANK(A101)=1,"",VLOOKUP(A101,'Výdaje podle odvětví_hodnoty'!$D$2:$AH$254,3,0))*100</f>
        <v>#VALUE!</v>
      </c>
    </row>
    <row r="102" spans="1:25" ht="30" x14ac:dyDescent="0.25">
      <c r="A102" s="13">
        <v>3446</v>
      </c>
      <c r="B102" s="286">
        <v>14</v>
      </c>
      <c r="C102" s="594" t="str">
        <f>IF(COUNTBLANK(A102)=1,"",VLOOKUP(A102,'ORG-akce'!$A$1112:$L$3577,2,0))</f>
        <v>Energetické úspory v Dětském domově Úsměv</v>
      </c>
      <c r="D102" s="900">
        <f t="shared" si="54"/>
        <v>7767.19</v>
      </c>
      <c r="E102" s="560">
        <v>7767.19</v>
      </c>
      <c r="F102" s="900">
        <f>IF(COUNTBLANK(A102)=1,"",VLOOKUP(A102,'Výdaje podle odvětví_hodnoty'!$D$2:$AH$254,4,0))</f>
        <v>7767.1900000000005</v>
      </c>
      <c r="G102" s="64">
        <v>354.53</v>
      </c>
      <c r="H102" s="11">
        <f>IF(COUNTBLANK(A102)=1,"",VLOOKUP(A102,EU_12_2021!$B$8:$E$162,4,0))</f>
        <v>0</v>
      </c>
      <c r="I102" s="12">
        <f>IF(COUNTBLANK(A102)=1,"",VLOOKUP(A102,EU_04_2022!$B$9:$E$136,3,0))</f>
        <v>7412.66</v>
      </c>
      <c r="J102" s="12">
        <f>IF(COUNTBLANK(A102)=1,"",VLOOKUP(A102,EU_04_2022!$B$9:$E$136,4,0))</f>
        <v>0</v>
      </c>
      <c r="K102" s="12">
        <f t="shared" si="57"/>
        <v>0</v>
      </c>
      <c r="L102" s="11">
        <f t="shared" si="58"/>
        <v>7412.66</v>
      </c>
      <c r="M102" s="11">
        <f>IF(COUNTBLANK(A102)=1,"",VLOOKUP(A102,'Výdaje podle odvětví_hodnoty'!$D$2:$AH$254,12,0))</f>
        <v>0</v>
      </c>
      <c r="N102" s="11">
        <f>IF(COUNTBLANK(A102)=1,"",VLOOKUP(A102,'Výdaje podle odvětví_hodnoty'!$D$2:$AH$254,13,0))</f>
        <v>0</v>
      </c>
      <c r="O102" s="11">
        <f>IF(COUNTBLANK(A102)=1,"",VLOOKUP(A102,'Výdaje podle odvětví_hodnoty'!$D$2:$AH$254,14,0))</f>
        <v>0</v>
      </c>
      <c r="P102" s="11">
        <f>IF(COUNTBLANK(A102)=1,"",VLOOKUP(A102,'Výdaje podle odvětví_hodnoty'!$D$2:$AH$254,17,0))</f>
        <v>0</v>
      </c>
      <c r="Q102" s="598">
        <v>0.35</v>
      </c>
      <c r="R102" s="595" t="s">
        <v>49</v>
      </c>
      <c r="S102" s="4" t="str">
        <f>IF(COUNTBLANK(A102)=1,"",VLOOKUP(A102,'ORG-akce'!$A$1112:$L$3577,11,0))</f>
        <v>ano</v>
      </c>
      <c r="T102" s="538">
        <f>D102-F102</f>
        <v>0</v>
      </c>
      <c r="U102" s="6">
        <f>IF(COUNTBLANK(A102)=1,"",VLOOKUP(A102,EU_04_2022!$B$9:$E$136,2,0))</f>
        <v>7300</v>
      </c>
      <c r="V102" s="4" t="str">
        <f>IF(COUNTBLANK(A102)=1,"",VLOOKUP(A102,'ORG-akce'!$A$1112:$L$3577,6,0))</f>
        <v>OPŽP 2014+</v>
      </c>
      <c r="X102" s="4" t="str">
        <f>IF(COUNTBLANK(A102)=1,"",VLOOKUP(A102,'ORG-akce'!$A$1112:$L$3577,3,0))</f>
        <v>Školství</v>
      </c>
      <c r="Y102" s="4">
        <f>IF(COUNTBLANK(A102)=1,"",VLOOKUP(A102,'Výdaje podle odvětví_hodnoty'!$D$2:$AH$254,3,0))*100</f>
        <v>35</v>
      </c>
    </row>
    <row r="103" spans="1:25" ht="30" x14ac:dyDescent="0.25">
      <c r="A103" s="13">
        <v>3448</v>
      </c>
      <c r="B103" s="286">
        <v>14</v>
      </c>
      <c r="C103" s="594" t="str">
        <f>IF(COUNTBLANK(A103)=1,"",VLOOKUP(A103,'ORG-akce'!$A$1112:$L$3577,2,0))</f>
        <v>Energetické úspory v ZUŠ L. Janáčka Havířov</v>
      </c>
      <c r="D103" s="900">
        <f t="shared" si="54"/>
        <v>30755.885999999999</v>
      </c>
      <c r="E103" s="560">
        <v>30655.446</v>
      </c>
      <c r="F103" s="900">
        <f>IF(COUNTBLANK(A103)=1,"",VLOOKUP(A103,'Výdaje podle odvětví_hodnoty'!$D$2:$AH$254,4,0))</f>
        <v>30755.89</v>
      </c>
      <c r="G103" s="64">
        <v>473.83599999999996</v>
      </c>
      <c r="H103" s="11">
        <f>IF(COUNTBLANK(A103)=1,"",VLOOKUP(A103,EU_12_2021!$B$8:$E$162,4,0))</f>
        <v>0</v>
      </c>
      <c r="I103" s="12">
        <f>IF(COUNTBLANK(A103)=1,"",VLOOKUP(A103,EU_04_2022!$B$9:$E$136,3,0))</f>
        <v>30282.05</v>
      </c>
      <c r="J103" s="12">
        <f>IF(COUNTBLANK(A103)=1,"",VLOOKUP(A103,EU_04_2022!$B$9:$E$136,4,0))</f>
        <v>177.45</v>
      </c>
      <c r="K103" s="12">
        <f t="shared" si="57"/>
        <v>0.58599071066853137</v>
      </c>
      <c r="L103" s="11">
        <f t="shared" si="58"/>
        <v>30282.05</v>
      </c>
      <c r="M103" s="11">
        <f>IF(COUNTBLANK(A103)=1,"",VLOOKUP(A103,'Výdaje podle odvětví_hodnoty'!$D$2:$AH$254,12,0))</f>
        <v>0</v>
      </c>
      <c r="N103" s="11">
        <f>IF(COUNTBLANK(A103)=1,"",VLOOKUP(A103,'Výdaje podle odvětví_hodnoty'!$D$2:$AH$254,13,0))</f>
        <v>0</v>
      </c>
      <c r="O103" s="11">
        <f>IF(COUNTBLANK(A103)=1,"",VLOOKUP(A103,'Výdaje podle odvětví_hodnoty'!$D$2:$AH$254,14,0))</f>
        <v>0</v>
      </c>
      <c r="P103" s="11">
        <f>IF(COUNTBLANK(A103)=1,"",VLOOKUP(A103,'Výdaje podle odvětví_hodnoty'!$D$2:$AH$254,17,0))</f>
        <v>0</v>
      </c>
      <c r="Q103" s="598">
        <v>0.35</v>
      </c>
      <c r="R103" s="595" t="s">
        <v>49</v>
      </c>
      <c r="S103" s="4" t="str">
        <f>IF(COUNTBLANK(A103)=1,"",VLOOKUP(A103,'ORG-akce'!$A$1112:$L$3577,11,0))</f>
        <v>ano</v>
      </c>
      <c r="T103" s="538">
        <f t="shared" si="52"/>
        <v>-4.0000000008149073E-3</v>
      </c>
      <c r="U103" s="6">
        <f>IF(COUNTBLANK(A103)=1,"",VLOOKUP(A103,EU_04_2022!$B$9:$E$136,2,0))</f>
        <v>29800</v>
      </c>
      <c r="V103" s="4" t="str">
        <f>IF(COUNTBLANK(A103)=1,"",VLOOKUP(A103,'ORG-akce'!$A$1112:$L$3577,6,0))</f>
        <v>OPŽP 2014+</v>
      </c>
      <c r="X103" s="4" t="str">
        <f>IF(COUNTBLANK(A103)=1,"",VLOOKUP(A103,'ORG-akce'!$A$1112:$L$3577,3,0))</f>
        <v>Školství</v>
      </c>
      <c r="Y103" s="4" t="e">
        <f>IF(COUNTBLANK(A103)=1,"",VLOOKUP(A103,'Výdaje podle odvětví_hodnoty'!$D$2:$AH$254,3,0))*100</f>
        <v>#VALUE!</v>
      </c>
    </row>
    <row r="104" spans="1:25" ht="30" x14ac:dyDescent="0.25">
      <c r="A104" s="13">
        <v>3449</v>
      </c>
      <c r="B104" s="286">
        <v>14</v>
      </c>
      <c r="C104" s="594" t="str">
        <f>IF(COUNTBLANK(A104)=1,"",VLOOKUP(A104,'ORG-akce'!$A$1112:$L$3577,2,0))</f>
        <v>Energetické úspory ve VOŠ zdravotnické Ostrava</v>
      </c>
      <c r="D104" s="900">
        <f t="shared" si="54"/>
        <v>63062.51</v>
      </c>
      <c r="E104" s="560">
        <v>63062.516000000003</v>
      </c>
      <c r="F104" s="900">
        <f>IF(COUNTBLANK(A104)=1,"",VLOOKUP(A104,'Výdaje podle odvětví_hodnoty'!$D$2:$AH$254,4,0))</f>
        <v>63062.51</v>
      </c>
      <c r="G104" s="64">
        <v>718.25599999999997</v>
      </c>
      <c r="H104" s="11">
        <f>IF(COUNTBLANK(A104)=1,"",VLOOKUP(A104,EU_12_2021!$B$8:$E$162,4,0))</f>
        <v>56.143999999999998</v>
      </c>
      <c r="I104" s="12">
        <f>IF(COUNTBLANK(A104)=1,"",VLOOKUP(A104,EU_04_2022!$B$9:$E$136,3,0))</f>
        <v>62288.11</v>
      </c>
      <c r="J104" s="12">
        <f>IF(COUNTBLANK(A104)=1,"",VLOOKUP(A104,EU_04_2022!$B$9:$E$136,4,0))</f>
        <v>0</v>
      </c>
      <c r="K104" s="12">
        <f t="shared" si="57"/>
        <v>0</v>
      </c>
      <c r="L104" s="11">
        <f t="shared" si="58"/>
        <v>62288.11</v>
      </c>
      <c r="M104" s="11">
        <f>IF(COUNTBLANK(A104)=1,"",VLOOKUP(A104,'Výdaje podle odvětví_hodnoty'!$D$2:$AH$254,12,0))</f>
        <v>0</v>
      </c>
      <c r="N104" s="11">
        <f>IF(COUNTBLANK(A104)=1,"",VLOOKUP(A104,'Výdaje podle odvětví_hodnoty'!$D$2:$AH$254,13,0))</f>
        <v>0</v>
      </c>
      <c r="O104" s="11">
        <f>IF(COUNTBLANK(A104)=1,"",VLOOKUP(A104,'Výdaje podle odvětví_hodnoty'!$D$2:$AH$254,14,0))</f>
        <v>0</v>
      </c>
      <c r="P104" s="11">
        <f>IF(COUNTBLANK(A104)=1,"",VLOOKUP(A104,'Výdaje podle odvětví_hodnoty'!$D$2:$AH$254,17,0))</f>
        <v>0</v>
      </c>
      <c r="Q104" s="598">
        <v>0.5</v>
      </c>
      <c r="R104" s="595" t="s">
        <v>49</v>
      </c>
      <c r="S104" s="4" t="str">
        <f>IF(COUNTBLANK(A104)=1,"",VLOOKUP(A104,'ORG-akce'!$A$1112:$L$3577,11,0))</f>
        <v>ano</v>
      </c>
      <c r="T104" s="538">
        <f t="shared" si="52"/>
        <v>0</v>
      </c>
      <c r="U104" s="6">
        <f>IF(COUNTBLANK(A104)=1,"",VLOOKUP(A104,EU_04_2022!$B$9:$E$136,2,0))</f>
        <v>62070</v>
      </c>
      <c r="V104" s="4" t="str">
        <f>IF(COUNTBLANK(A104)=1,"",VLOOKUP(A104,'ORG-akce'!$A$1112:$L$3577,6,0))</f>
        <v>OPŽP 2014+</v>
      </c>
      <c r="X104" s="4" t="str">
        <f>IF(COUNTBLANK(A104)=1,"",VLOOKUP(A104,'ORG-akce'!$A$1112:$L$3577,3,0))</f>
        <v>Školství</v>
      </c>
      <c r="Y104" s="4">
        <f>IF(COUNTBLANK(A104)=1,"",VLOOKUP(A104,'Výdaje podle odvětví_hodnoty'!$D$2:$AH$254,3,0))*100</f>
        <v>50</v>
      </c>
    </row>
    <row r="105" spans="1:25" x14ac:dyDescent="0.25">
      <c r="A105" s="13">
        <v>3450</v>
      </c>
      <c r="B105" s="286">
        <v>14</v>
      </c>
      <c r="C105" s="594" t="str">
        <f>IF(COUNTBLANK(A105)=1,"",VLOOKUP(A105,'ORG-akce'!$A$1112:$L$3577,2,0))</f>
        <v>Energetické úspory v ZUŠ Klimkovice</v>
      </c>
      <c r="D105" s="900">
        <f t="shared" si="54"/>
        <v>17976.435400000002</v>
      </c>
      <c r="E105" s="560">
        <v>17875.9954</v>
      </c>
      <c r="F105" s="900">
        <f>IF(COUNTBLANK(A105)=1,"",VLOOKUP(A105,'Výdaje podle odvětví_hodnoty'!$D$2:$AH$254,4,0))</f>
        <v>17976.440000000002</v>
      </c>
      <c r="G105" s="64">
        <v>553.96540000000005</v>
      </c>
      <c r="H105" s="11">
        <f>IF(COUNTBLANK(A105)=1,"",VLOOKUP(A105,EU_12_2021!$B$8:$E$162,4,0))</f>
        <v>1</v>
      </c>
      <c r="I105" s="12">
        <f>IF(COUNTBLANK(A105)=1,"",VLOOKUP(A105,EU_04_2022!$B$9:$E$136,3,0))</f>
        <v>17421.47</v>
      </c>
      <c r="J105" s="12">
        <f>IF(COUNTBLANK(A105)=1,"",VLOOKUP(A105,EU_04_2022!$B$9:$E$136,4,0))</f>
        <v>0</v>
      </c>
      <c r="K105" s="12">
        <f t="shared" si="57"/>
        <v>0</v>
      </c>
      <c r="L105" s="11">
        <f t="shared" si="58"/>
        <v>17421.47</v>
      </c>
      <c r="M105" s="11">
        <f>IF(COUNTBLANK(A105)=1,"",VLOOKUP(A105,'Výdaje podle odvětví_hodnoty'!$D$2:$AH$254,12,0))</f>
        <v>0</v>
      </c>
      <c r="N105" s="11">
        <f>IF(COUNTBLANK(A105)=1,"",VLOOKUP(A105,'Výdaje podle odvětví_hodnoty'!$D$2:$AH$254,13,0))</f>
        <v>0</v>
      </c>
      <c r="O105" s="11">
        <f>IF(COUNTBLANK(A105)=1,"",VLOOKUP(A105,'Výdaje podle odvětví_hodnoty'!$D$2:$AH$254,14,0))</f>
        <v>0</v>
      </c>
      <c r="P105" s="11">
        <f>IF(COUNTBLANK(A105)=1,"",VLOOKUP(A105,'Výdaje podle odvětví_hodnoty'!$D$2:$AH$254,17,0))</f>
        <v>0</v>
      </c>
      <c r="Q105" s="598">
        <v>0.4</v>
      </c>
      <c r="R105" s="595" t="s">
        <v>49</v>
      </c>
      <c r="S105" s="4" t="str">
        <f>IF(COUNTBLANK(A105)=1,"",VLOOKUP(A105,'ORG-akce'!$A$1112:$L$3577,11,0))</f>
        <v>ano</v>
      </c>
      <c r="T105" s="538">
        <f t="shared" si="52"/>
        <v>-4.6000000002095476E-3</v>
      </c>
      <c r="U105" s="6">
        <f>IF(COUNTBLANK(A105)=1,"",VLOOKUP(A105,EU_04_2022!$B$9:$E$136,2,0))</f>
        <v>17250</v>
      </c>
      <c r="V105" s="4" t="str">
        <f>IF(COUNTBLANK(A105)=1,"",VLOOKUP(A105,'ORG-akce'!$A$1112:$L$3577,6,0))</f>
        <v>OPŽP 2014+</v>
      </c>
      <c r="X105" s="4" t="str">
        <f>IF(COUNTBLANK(A105)=1,"",VLOOKUP(A105,'ORG-akce'!$A$1112:$L$3577,3,0))</f>
        <v>Školství</v>
      </c>
      <c r="Y105" s="4" t="e">
        <f>IF(COUNTBLANK(A105)=1,"",VLOOKUP(A105,'Výdaje podle odvětví_hodnoty'!$D$2:$AH$254,3,0))*100</f>
        <v>#VALUE!</v>
      </c>
    </row>
    <row r="106" spans="1:25" ht="30" x14ac:dyDescent="0.25">
      <c r="A106" s="531">
        <v>3464</v>
      </c>
      <c r="B106" s="286">
        <f>IF(COUNTBLANK(A106)=1,"",VLOOKUP(A106,'ORG-akce'!$A$1112:$L$3577,4,0))</f>
        <v>14</v>
      </c>
      <c r="C106" s="594" t="str">
        <f>IF(COUNTBLANK(A106)=1,"",VLOOKUP(A106,'ORG-akce'!$A$1112:$L$3577,2,0))</f>
        <v>Odborné, kariérové a polytechnické vzdělávání II</v>
      </c>
      <c r="D106" s="900">
        <f t="shared" si="54"/>
        <v>454086.41306999978</v>
      </c>
      <c r="E106" s="560">
        <v>454090.09</v>
      </c>
      <c r="F106" s="900">
        <f>IF(COUNTBLANK(A106)=1,"",VLOOKUP(A106,'ZÁLOHOVÉ PROJEKTY_hodnoty'!$B$2:$AB$68,5,0))</f>
        <v>454086.16000000003</v>
      </c>
      <c r="G106" s="64">
        <v>0</v>
      </c>
      <c r="H106" s="11">
        <f>IF(COUNTBLANK(A106)=1,"",VLOOKUP(A106,EU_12_2021!$B$8:$E$162,4,0))</f>
        <v>138278.30306999982</v>
      </c>
      <c r="I106" s="12">
        <f>IF(COUNTBLANK(A106)=1,"",VLOOKUP(A106,EU_04_2022!$B$9:$E$136,3,0))</f>
        <v>153374.45000000004</v>
      </c>
      <c r="J106" s="12">
        <f>IF(COUNTBLANK(A106)=1,"",VLOOKUP(A106,EU_04_2022!$B$9:$E$136,4,0))</f>
        <v>40460.854170000013</v>
      </c>
      <c r="K106" s="12">
        <f t="shared" si="57"/>
        <v>26.380439616898382</v>
      </c>
      <c r="L106" s="11">
        <f>IF(COUNTBLANK(A106)=1,"",VLOOKUP(A106,'ZÁLOHOVÉ PROJEKTY_hodnoty'!$B$2:$AB$68,13,0))</f>
        <v>284875.77</v>
      </c>
      <c r="M106" s="11">
        <f>IF(COUNTBLANK(A106)=1,"",VLOOKUP(A106,'ZÁLOHOVÉ PROJEKTY_hodnoty'!$B$2:$AB$68,14,0))</f>
        <v>30932.339999999997</v>
      </c>
      <c r="N106" s="11">
        <f>IF(COUNTBLANK(A106)=1,"",VLOOKUP(A106,'ZÁLOHOVÉ PROJEKTY_hodnoty'!$B$2:$AB$68,15,0))</f>
        <v>0</v>
      </c>
      <c r="O106" s="11">
        <f>IF(COUNTBLANK(A106)=1,"",VLOOKUP(A106,'ZÁLOHOVÉ PROJEKTY_hodnoty'!$B$2:$AB$68,16,0))</f>
        <v>0</v>
      </c>
      <c r="P106" s="11">
        <f>IF(COUNTBLANK(A106)=1,"",VLOOKUP(A106,'ZÁLOHOVÉ PROJEKTY_hodnoty'!$B$2:$AB$68,19,0))</f>
        <v>0</v>
      </c>
      <c r="Q106" s="598">
        <f>IF(COUNTBLANK(A106)=1,"",VLOOKUP(A106,'ZÁLOHOVÉ PROJEKTY_hodnoty'!$B$2:$AB$68,3,0))</f>
        <v>0.95</v>
      </c>
      <c r="R106" s="601" t="s">
        <v>20</v>
      </c>
      <c r="S106" s="4" t="str">
        <f>IF(COUNTBLANK(A106)=1,"",VLOOKUP(A106,'ORG-akce'!$A$1112:$L$3577,11,0))</f>
        <v>ne</v>
      </c>
      <c r="T106" s="899">
        <f t="shared" si="52"/>
        <v>0.25306999974418432</v>
      </c>
      <c r="U106" s="6">
        <f>IF(COUNTBLANK(A106)=1,"",VLOOKUP(A106,EU_04_2022!$B$9:$E$136,2,0))</f>
        <v>41500</v>
      </c>
      <c r="V106" s="4" t="str">
        <f>IF(COUNTBLANK(A106)=1,"",VLOOKUP(A106,'ORG-akce'!$A$1112:$L$3577,6,0))</f>
        <v>OPVVV 2014 +</v>
      </c>
      <c r="X106" s="4" t="str">
        <f>IF(COUNTBLANK(A106)=1,"",VLOOKUP(A106,'ORG-akce'!$A$1112:$L$3577,3,0))</f>
        <v>Školství</v>
      </c>
      <c r="Y106" s="4">
        <f>IF(COUNTBLANK(A106)=1,"",VLOOKUP(A106,'ZÁLOHOVÉ PROJEKTY_hodnoty'!$B$2:$AB$68,3,0))*100</f>
        <v>95</v>
      </c>
    </row>
    <row r="107" spans="1:25" x14ac:dyDescent="0.25">
      <c r="A107" s="13">
        <v>3465</v>
      </c>
      <c r="B107" s="286">
        <f>IF(COUNTBLANK(A107)=1,"",VLOOKUP(A107,'ORG-akce'!$A$1112:$L$3577,4,0))</f>
        <v>14</v>
      </c>
      <c r="C107" s="594" t="str">
        <f>IF(COUNTBLANK(A107)=1,"",VLOOKUP(A107,'ORG-akce'!$A$1112:$L$3577,2,0))</f>
        <v>Výuka pro Průmysl 4.0 II</v>
      </c>
      <c r="D107" s="900">
        <f t="shared" si="54"/>
        <v>21000</v>
      </c>
      <c r="E107" s="560">
        <v>21000</v>
      </c>
      <c r="F107" s="900">
        <f>IF(COUNTBLANK(A107)=1,"",VLOOKUP(A107,'Výdaje podle odvětví_hodnoty'!$D$2:$AH$254,4,0))</f>
        <v>21000</v>
      </c>
      <c r="G107" s="64">
        <v>0</v>
      </c>
      <c r="H107" s="11">
        <f>IF(COUNTBLANK(A107)=1,"",VLOOKUP(A107,EU_12_2021!$B$8:$E$162,4,0))</f>
        <v>84.7</v>
      </c>
      <c r="I107" s="12">
        <f>IF(COUNTBLANK(A107)=1,"",VLOOKUP(A107,EU_04_2022!$B$9:$E$136,3,0))</f>
        <v>3215.3</v>
      </c>
      <c r="J107" s="12">
        <f>IF(COUNTBLANK(A107)=1,"",VLOOKUP(A107,EU_04_2022!$B$9:$E$136,4,0))</f>
        <v>0</v>
      </c>
      <c r="K107" s="12">
        <f t="shared" si="57"/>
        <v>0</v>
      </c>
      <c r="L107" s="11">
        <f t="shared" ref="L107:L112" si="59">I107</f>
        <v>3215.3</v>
      </c>
      <c r="M107" s="11">
        <f>IF(COUNTBLANK(A107)=1,"",VLOOKUP(A107,'Výdaje podle odvětví_hodnoty'!$D$2:$AH$254,12,0))</f>
        <v>17700</v>
      </c>
      <c r="N107" s="11">
        <f>IF(COUNTBLANK(A107)=1,"",VLOOKUP(A107,'Výdaje podle odvětví_hodnoty'!$D$2:$AH$254,13,0))</f>
        <v>0</v>
      </c>
      <c r="O107" s="11">
        <f>IF(COUNTBLANK(A107)=1,"",VLOOKUP(A107,'Výdaje podle odvětví_hodnoty'!$D$2:$AH$254,14,0))</f>
        <v>0</v>
      </c>
      <c r="P107" s="11">
        <f>IF(COUNTBLANK(A107)=1,"",VLOOKUP(A107,'Výdaje podle odvětví_hodnoty'!$D$2:$AH$254,17,0))</f>
        <v>0</v>
      </c>
      <c r="Q107" s="598">
        <v>0.9</v>
      </c>
      <c r="R107" s="595" t="s">
        <v>5</v>
      </c>
      <c r="S107" s="4" t="str">
        <f>IF(COUNTBLANK(A107)=1,"",VLOOKUP(A107,'ORG-akce'!$A$1112:$L$3577,11,0))</f>
        <v>ano</v>
      </c>
      <c r="T107" s="538">
        <f t="shared" si="52"/>
        <v>0</v>
      </c>
      <c r="U107" s="6">
        <f>IF(COUNTBLANK(A107)=1,"",VLOOKUP(A107,EU_04_2022!$B$9:$E$136,2,0))</f>
        <v>3000</v>
      </c>
      <c r="V107" s="4" t="str">
        <f>IF(COUNTBLANK(A107)=1,"",VLOOKUP(A107,'ORG-akce'!$A$1112:$L$3577,6,0))</f>
        <v>IROP 2014+</v>
      </c>
      <c r="X107" s="4" t="str">
        <f>IF(COUNTBLANK(A107)=1,"",VLOOKUP(A107,'ORG-akce'!$A$1112:$L$3577,3,0))</f>
        <v>Školství</v>
      </c>
      <c r="Y107" s="4">
        <f>IF(COUNTBLANK(A107)=1,"",VLOOKUP(A107,'Výdaje podle odvětví_hodnoty'!$D$2:$AH$254,3,0))*100</f>
        <v>90</v>
      </c>
    </row>
    <row r="108" spans="1:25" ht="30" x14ac:dyDescent="0.25">
      <c r="A108" s="533">
        <v>3473</v>
      </c>
      <c r="B108" s="286">
        <v>14</v>
      </c>
      <c r="C108" s="594" t="str">
        <f>IF(COUNTBLANK(A108)=1,"",VLOOKUP(A108,'ORG-akce'!$A$1112:$L$3577,2,0))</f>
        <v>Energeticky úsporná opatření - Mendelova SŠ</v>
      </c>
      <c r="D108" s="900">
        <f t="shared" si="54"/>
        <v>6545</v>
      </c>
      <c r="E108" s="560"/>
      <c r="F108" s="900">
        <f>IF(COUNTBLANK(A108)=1,"",VLOOKUP(A108,'Výdaje podle odvětví_hodnoty'!$D$2:$AH$254,4,0))</f>
        <v>6545</v>
      </c>
      <c r="G108" s="64">
        <v>0</v>
      </c>
      <c r="H108" s="11">
        <v>0</v>
      </c>
      <c r="I108" s="12">
        <f>IF(COUNTBLANK(A108)=1,"",VLOOKUP(A108,EU_04_2022!$B$9:$E$136,3,0))</f>
        <v>6545</v>
      </c>
      <c r="J108" s="12">
        <f>IF(COUNTBLANK(A108)=1,"",VLOOKUP(A108,EU_04_2022!$B$9:$E$136,4,0))</f>
        <v>0</v>
      </c>
      <c r="K108" s="12">
        <f t="shared" ref="K108" si="60">J108/I108*100</f>
        <v>0</v>
      </c>
      <c r="L108" s="11">
        <f t="shared" si="59"/>
        <v>6545</v>
      </c>
      <c r="M108" s="11">
        <f>IF(COUNTBLANK(A108)=1,"",VLOOKUP(A108,'Výdaje podle odvětví_hodnoty'!$D$2:$AH$254,12,0))</f>
        <v>0</v>
      </c>
      <c r="N108" s="11">
        <f>IF(COUNTBLANK(A108)=1,"",VLOOKUP(A108,'Výdaje podle odvětví_hodnoty'!$D$2:$AH$254,13,0))</f>
        <v>0</v>
      </c>
      <c r="O108" s="11">
        <f>IF(COUNTBLANK(A108)=1,"",VLOOKUP(A108,'Výdaje podle odvětví_hodnoty'!$D$2:$AH$254,14,0))</f>
        <v>0</v>
      </c>
      <c r="P108" s="11">
        <f>IF(COUNTBLANK(A108)=1,"",VLOOKUP(A108,'Výdaje podle odvětví_hodnoty'!$D$2:$AH$254,17,0))</f>
        <v>0</v>
      </c>
      <c r="Q108" s="598">
        <v>0</v>
      </c>
      <c r="R108" s="595" t="str">
        <f>IF(COUNTBLANK(A108)=1,"",VLOOKUP(A108,'ORG-akce'!$A$1112:$L$3577,6,0))</f>
        <v>OPŽP 2014+</v>
      </c>
      <c r="S108" s="4" t="str">
        <f>IF(COUNTBLANK(A108)=1,"",VLOOKUP(A108,'ORG-akce'!$A$1112:$L$3577,11,0))</f>
        <v>ano</v>
      </c>
      <c r="T108" s="538">
        <f t="shared" si="52"/>
        <v>0</v>
      </c>
      <c r="U108" s="6">
        <f>IF(COUNTBLANK(A108)=1,"",VLOOKUP(A108,EU_04_2022!$B$9:$E$136,2,0))</f>
        <v>6545</v>
      </c>
      <c r="V108" s="4" t="str">
        <f>IF(COUNTBLANK(A108)=1,"",VLOOKUP(A108,'ORG-akce'!$A$1112:$L$3577,6,0))</f>
        <v>OPŽP 2014+</v>
      </c>
      <c r="X108" s="4" t="str">
        <f>IF(COUNTBLANK(A108)=1,"",VLOOKUP(A108,'ORG-akce'!$A$1112:$L$3577,3,0))</f>
        <v>Školství</v>
      </c>
      <c r="Y108" s="4">
        <f>IF(COUNTBLANK(A108)=1,"",VLOOKUP(A108,'Výdaje podle odvětví_hodnoty'!$D$2:$AH$254,3,0))*100</f>
        <v>0</v>
      </c>
    </row>
    <row r="109" spans="1:25" ht="30" x14ac:dyDescent="0.25">
      <c r="A109" s="531">
        <v>3474</v>
      </c>
      <c r="B109" s="286">
        <v>14</v>
      </c>
      <c r="C109" s="594" t="str">
        <f>IF(COUNTBLANK(A109)=1,"",VLOOKUP(A109,'ORG-akce'!$A$1112:$L$3577,2,0))</f>
        <v>Supporting attractivness of health and social care professions in regions</v>
      </c>
      <c r="D109" s="900">
        <f t="shared" si="54"/>
        <v>11434.499880000001</v>
      </c>
      <c r="E109" s="560">
        <v>11434.5</v>
      </c>
      <c r="F109" s="900">
        <f>IF(COUNTBLANK(A109)=1,"",VLOOKUP(A109,'ZÁLOHOVÉ PROJEKTY_hodnoty'!$B$2:$AB$68,5,0))</f>
        <v>11434.5</v>
      </c>
      <c r="G109" s="64">
        <v>812.87</v>
      </c>
      <c r="H109" s="11">
        <f>IF(COUNTBLANK(A109)=1,"",VLOOKUP(A109,EU_12_2021!$B$8:$E$162,4,0))</f>
        <v>621.34987999999998</v>
      </c>
      <c r="I109" s="12">
        <f>IF(COUNTBLANK(A109)=1,"",VLOOKUP(A109,EU_04_2022!$B$9:$E$136,3,0))</f>
        <v>2137.4299999999994</v>
      </c>
      <c r="J109" s="12">
        <f>IF(COUNTBLANK(A109)=1,"",VLOOKUP(A109,EU_04_2022!$B$9:$E$136,4,0))</f>
        <v>1398.0967999999998</v>
      </c>
      <c r="K109" s="12">
        <f t="shared" si="57"/>
        <v>65.410179514650778</v>
      </c>
      <c r="L109" s="11">
        <f>IF(COUNTBLANK(A109)=1,"",VLOOKUP(A109,'ZÁLOHOVÉ PROJEKTY_hodnoty'!$B$2:$AB$68,13,0))</f>
        <v>7704.2800000000007</v>
      </c>
      <c r="M109" s="11">
        <f>IF(COUNTBLANK(A109)=1,"",VLOOKUP(A109,'ZÁLOHOVÉ PROJEKTY_hodnoty'!$B$2:$AB$68,14,0))</f>
        <v>2296</v>
      </c>
      <c r="N109" s="11">
        <f>IF(COUNTBLANK(A109)=1,"",VLOOKUP(A109,'ZÁLOHOVÉ PROJEKTY_hodnoty'!$B$2:$AB$68,15,0))</f>
        <v>0</v>
      </c>
      <c r="O109" s="11">
        <f>IF(COUNTBLANK(A109)=1,"",VLOOKUP(A109,'ZÁLOHOVÉ PROJEKTY_hodnoty'!$B$2:$AB$68,16,0))</f>
        <v>0</v>
      </c>
      <c r="P109" s="11">
        <f>IF(COUNTBLANK(A109)=1,"",VLOOKUP(A109,'ZÁLOHOVÉ PROJEKTY_hodnoty'!$B$2:$AB$68,19,0))</f>
        <v>0</v>
      </c>
      <c r="Q109" s="598">
        <v>1</v>
      </c>
      <c r="R109" s="595" t="s">
        <v>33</v>
      </c>
      <c r="S109" s="4" t="str">
        <f>IF(COUNTBLANK(A109)=1,"",VLOOKUP(A109,'ORG-akce'!$A$1112:$L$3577,11,0))</f>
        <v>ne</v>
      </c>
      <c r="T109" s="538">
        <f t="shared" ref="T109:T124" si="61">D109-F109</f>
        <v>-1.1999999878753442E-4</v>
      </c>
      <c r="U109" s="6">
        <f>IF(COUNTBLANK(A109)=1,"",VLOOKUP(A109,EU_04_2022!$B$9:$E$136,2,0))</f>
        <v>70</v>
      </c>
      <c r="V109" s="4" t="str">
        <f>IF(COUNTBLANK(A109)=1,"",VLOOKUP(A109,'ORG-akce'!$A$1112:$L$3577,6,0))</f>
        <v>Erasmus+</v>
      </c>
      <c r="X109" s="4" t="str">
        <f>IF(COUNTBLANK(A109)=1,"",VLOOKUP(A109,'ORG-akce'!$A$1112:$L$3577,3,0))</f>
        <v>Školství</v>
      </c>
      <c r="Y109" s="4">
        <f>IF(COUNTBLANK(A109)=1,"",VLOOKUP(A109,'ZÁLOHOVÉ PROJEKTY_hodnoty'!$B$2:$AB$68,3,0))*100</f>
        <v>100</v>
      </c>
    </row>
    <row r="110" spans="1:25" ht="60" x14ac:dyDescent="0.25">
      <c r="A110" s="531">
        <v>3476</v>
      </c>
      <c r="B110" s="286">
        <v>14</v>
      </c>
      <c r="C110" s="594" t="str">
        <f>IF(COUNTBLANK(A110)=1,"",VLOOKUP(A110,'ORG-akce'!$A$1112:$L$3577,2,0))</f>
        <v>Poskytování bezplatné stravy dětem ohroženým chudobou ve školách z prostředků OP PMP v Moravskoslezském kraji IV</v>
      </c>
      <c r="D110" s="900">
        <f t="shared" si="54"/>
        <v>28924.07</v>
      </c>
      <c r="E110" s="560">
        <v>28924.07</v>
      </c>
      <c r="F110" s="900">
        <f>IF(COUNTBLANK(A110)=1,"",VLOOKUP(A110,'ZÁLOHOVÉ PROJEKTY_hodnoty'!$B$2:$AB$68,5,0))</f>
        <v>28924.07</v>
      </c>
      <c r="G110" s="64">
        <v>16756.91</v>
      </c>
      <c r="H110" s="11">
        <f>IF(COUNTBLANK(A110)=1,"",VLOOKUP(A110,EU_12_2021!$B$8:$E$162,4,0))</f>
        <v>220.00000000000003</v>
      </c>
      <c r="I110" s="12">
        <f>IF(COUNTBLANK(A110)=1,"",VLOOKUP(A110,EU_04_2022!$B$9:$E$136,3,0))</f>
        <v>200</v>
      </c>
      <c r="J110" s="12">
        <f>IF(COUNTBLANK(A110)=1,"",VLOOKUP(A110,EU_04_2022!$B$9:$E$136,4,0))</f>
        <v>0</v>
      </c>
      <c r="K110" s="12">
        <f t="shared" si="57"/>
        <v>0</v>
      </c>
      <c r="L110" s="11">
        <f>IF(COUNTBLANK(A110)=1,"",VLOOKUP(A110,'ZÁLOHOVÉ PROJEKTY_hodnoty'!$B$2:$AB$68,13,0))</f>
        <v>21718.9</v>
      </c>
      <c r="M110" s="11">
        <f>IF(COUNTBLANK(A110)=1,"",VLOOKUP(A110,'ZÁLOHOVÉ PROJEKTY_hodnoty'!$B$2:$AB$68,14,0))</f>
        <v>-9771.74</v>
      </c>
      <c r="N110" s="11">
        <f>IF(COUNTBLANK(A110)=1,"",VLOOKUP(A110,'ZÁLOHOVÉ PROJEKTY_hodnoty'!$B$2:$AB$68,15,0))</f>
        <v>0</v>
      </c>
      <c r="O110" s="11">
        <f>IF(COUNTBLANK(A110)=1,"",VLOOKUP(A110,'ZÁLOHOVÉ PROJEKTY_hodnoty'!$B$2:$AB$68,16,0))</f>
        <v>0</v>
      </c>
      <c r="P110" s="11">
        <f>IF(COUNTBLANK(A110)=1,"",VLOOKUP(A110,'ZÁLOHOVÉ PROJEKTY_hodnoty'!$B$2:$AB$68,19,0))</f>
        <v>0</v>
      </c>
      <c r="Q110" s="598">
        <v>1</v>
      </c>
      <c r="R110" s="595" t="s">
        <v>3764</v>
      </c>
      <c r="S110" s="4" t="str">
        <f>IF(COUNTBLANK(A110)=1,"",VLOOKUP(A110,'ORG-akce'!$A$1112:$L$3577,11,0))</f>
        <v>ne</v>
      </c>
      <c r="T110" s="538">
        <f t="shared" si="61"/>
        <v>0</v>
      </c>
      <c r="U110" s="6">
        <f>IF(COUNTBLANK(A110)=1,"",VLOOKUP(A110,EU_04_2022!$B$9:$E$136,2,0))</f>
        <v>0</v>
      </c>
      <c r="V110" s="4" t="str">
        <f>IF(COUNTBLANK(A110)=1,"",VLOOKUP(A110,'ORG-akce'!$A$1112:$L$3577,6,0))</f>
        <v xml:space="preserve"> OP PMP</v>
      </c>
      <c r="X110" s="4" t="str">
        <f>IF(COUNTBLANK(A110)=1,"",VLOOKUP(A110,'ORG-akce'!$A$1112:$L$3577,3,0))</f>
        <v>Školství</v>
      </c>
      <c r="Y110" s="4">
        <f>IF(COUNTBLANK(A110)=1,"",VLOOKUP(A110,'ZÁLOHOVÉ PROJEKTY_hodnoty'!$B$2:$AB$68,3,0))*100</f>
        <v>100</v>
      </c>
    </row>
    <row r="111" spans="1:25" ht="30" x14ac:dyDescent="0.25">
      <c r="A111" s="539">
        <v>3486</v>
      </c>
      <c r="B111" s="286">
        <f>IF(COUNTBLANK(A111)=1,"",VLOOKUP(A111,'ORG-akce'!$A$1112:$L$3577,4,0))</f>
        <v>14</v>
      </c>
      <c r="C111" s="594" t="str">
        <f>IF(COUNTBLANK(A111)=1,"",VLOOKUP(A111,'ORG-akce'!$A$1112:$L$3577,2,0))</f>
        <v>Modernizace výuky informačních technologií II</v>
      </c>
      <c r="D111" s="900">
        <f t="shared" si="54"/>
        <v>20320</v>
      </c>
      <c r="E111" s="560">
        <v>20320</v>
      </c>
      <c r="F111" s="900">
        <f>IF(COUNTBLANK(A111)=1,"",VLOOKUP(A111,'Výdaje podle odvětví_hodnoty'!$D$2:$AH$254,4,0))</f>
        <v>20320</v>
      </c>
      <c r="G111" s="64">
        <v>0</v>
      </c>
      <c r="H111" s="11">
        <f>IF(COUNTBLANK(A111)=1,"",VLOOKUP(A111,EU_12_2021!$B$8:$E$162,4,0))</f>
        <v>84.7</v>
      </c>
      <c r="I111" s="12">
        <f>IF(COUNTBLANK(A111)=1,"",VLOOKUP(A111,EU_04_2022!$B$9:$E$136,3,0))</f>
        <v>1115.3</v>
      </c>
      <c r="J111" s="12">
        <f>IF(COUNTBLANK(A111)=1,"",VLOOKUP(A111,EU_04_2022!$B$9:$E$136,4,0))</f>
        <v>0</v>
      </c>
      <c r="K111" s="12">
        <f t="shared" si="57"/>
        <v>0</v>
      </c>
      <c r="L111" s="11">
        <f t="shared" si="59"/>
        <v>1115.3</v>
      </c>
      <c r="M111" s="11">
        <f>IF(COUNTBLANK(A111)=1,"",VLOOKUP(A111,'Výdaje podle odvětví_hodnoty'!$D$2:$AH$254,12,0))</f>
        <v>19120</v>
      </c>
      <c r="N111" s="11">
        <f>IF(COUNTBLANK(A111)=1,"",VLOOKUP(A111,'Výdaje podle odvětví_hodnoty'!$D$2:$AH$254,13,0))</f>
        <v>0</v>
      </c>
      <c r="O111" s="11">
        <f>IF(COUNTBLANK(A111)=1,"",VLOOKUP(A111,'Výdaje podle odvětví_hodnoty'!$D$2:$AH$254,14,0))</f>
        <v>0</v>
      </c>
      <c r="P111" s="11">
        <f>IF(COUNTBLANK(A111)=1,"",VLOOKUP(A111,'Výdaje podle odvětví_hodnoty'!$D$2:$AH$254,17,0))</f>
        <v>0</v>
      </c>
      <c r="Q111" s="598">
        <v>0.9</v>
      </c>
      <c r="R111" s="595" t="s">
        <v>5</v>
      </c>
      <c r="S111" s="4" t="str">
        <f>IF(COUNTBLANK(A111)=1,"",VLOOKUP(A111,'ORG-akce'!$A$1112:$L$3577,11,0))</f>
        <v>ano</v>
      </c>
      <c r="T111" s="538">
        <f t="shared" si="61"/>
        <v>0</v>
      </c>
      <c r="U111" s="6">
        <f>IF(COUNTBLANK(A111)=1,"",VLOOKUP(A111,EU_04_2022!$B$9:$E$136,2,0))</f>
        <v>1000</v>
      </c>
      <c r="V111" s="4" t="str">
        <f>IF(COUNTBLANK(A111)=1,"",VLOOKUP(A111,'ORG-akce'!$A$1112:$L$3577,6,0))</f>
        <v>IROP 2014+</v>
      </c>
      <c r="X111" s="4" t="str">
        <f>IF(COUNTBLANK(A111)=1,"",VLOOKUP(A111,'ORG-akce'!$A$1112:$L$3577,3,0))</f>
        <v>Školství</v>
      </c>
      <c r="Y111" s="4">
        <f>IF(COUNTBLANK(A111)=1,"",VLOOKUP(A111,'Výdaje podle odvětví_hodnoty'!$D$2:$AH$254,3,0))*100</f>
        <v>90</v>
      </c>
    </row>
    <row r="112" spans="1:25" ht="30" x14ac:dyDescent="0.25">
      <c r="A112" s="539">
        <v>3490</v>
      </c>
      <c r="B112" s="286">
        <f>IF(COUNTBLANK(A112)=1,"",VLOOKUP(A112,'ORG-akce'!$A$1112:$L$3577,4,0))</f>
        <v>14</v>
      </c>
      <c r="C112" s="594" t="str">
        <f>IF(COUNTBLANK(A112)=1,"",VLOOKUP(A112,'ORG-akce'!$A$1112:$L$3577,2,0))</f>
        <v>Energetické úspory - Gymnázium Havířov-Podlesí</v>
      </c>
      <c r="D112" s="900">
        <f t="shared" si="54"/>
        <v>12346.998</v>
      </c>
      <c r="E112" s="560">
        <v>12347</v>
      </c>
      <c r="F112" s="900">
        <f>IF(COUNTBLANK(A112)=1,"",VLOOKUP(A112,'Výdaje podle odvětví_hodnoty'!$D$2:$AH$254,4,0))</f>
        <v>12347</v>
      </c>
      <c r="G112" s="64">
        <v>0</v>
      </c>
      <c r="H112" s="11">
        <f>IF(COUNTBLANK(A112)=1,"",VLOOKUP(A112,EU_12_2021!$B$8:$E$162,4,0))</f>
        <v>296.20800000000003</v>
      </c>
      <c r="I112" s="12">
        <f>IF(COUNTBLANK(A112)=1,"",VLOOKUP(A112,EU_04_2022!$B$9:$E$136,3,0))</f>
        <v>63.79</v>
      </c>
      <c r="J112" s="12">
        <f>IF(COUNTBLANK(A112)=1,"",VLOOKUP(A112,EU_04_2022!$B$9:$E$136,4,0))</f>
        <v>0</v>
      </c>
      <c r="K112" s="12">
        <f t="shared" si="57"/>
        <v>0</v>
      </c>
      <c r="L112" s="11">
        <f t="shared" si="59"/>
        <v>63.79</v>
      </c>
      <c r="M112" s="11">
        <f>IF(COUNTBLANK(A112)=1,"",VLOOKUP(A112,'Výdaje podle odvětví_hodnoty'!$D$2:$AH$254,12,0))</f>
        <v>11987</v>
      </c>
      <c r="N112" s="11">
        <f>IF(COUNTBLANK(A112)=1,"",VLOOKUP(A112,'Výdaje podle odvětví_hodnoty'!$D$2:$AH$254,13,0))</f>
        <v>0</v>
      </c>
      <c r="O112" s="11">
        <f>IF(COUNTBLANK(A112)=1,"",VLOOKUP(A112,'Výdaje podle odvětví_hodnoty'!$D$2:$AH$254,14,0))</f>
        <v>0</v>
      </c>
      <c r="P112" s="11">
        <f>IF(COUNTBLANK(A112)=1,"",VLOOKUP(A112,'Výdaje podle odvětví_hodnoty'!$D$2:$AH$254,17,0))</f>
        <v>0</v>
      </c>
      <c r="Q112" s="598">
        <v>0.7</v>
      </c>
      <c r="R112" s="595" t="s">
        <v>49</v>
      </c>
      <c r="S112" s="4" t="str">
        <f>IF(COUNTBLANK(A112)=1,"",VLOOKUP(A112,'ORG-akce'!$A$1112:$L$3577,11,0))</f>
        <v>ano</v>
      </c>
      <c r="T112" s="538">
        <f t="shared" si="61"/>
        <v>-2.0000000004074536E-3</v>
      </c>
      <c r="U112" s="6">
        <f>IF(COUNTBLANK(A112)=1,"",VLOOKUP(A112,EU_04_2022!$B$9:$E$136,2,0))</f>
        <v>0</v>
      </c>
      <c r="V112" s="4" t="str">
        <f>IF(COUNTBLANK(A112)=1,"",VLOOKUP(A112,'ORG-akce'!$A$1112:$L$3577,6,0))</f>
        <v>OP Životní prostředí 2014+</v>
      </c>
      <c r="X112" s="4" t="str">
        <f>IF(COUNTBLANK(A112)=1,"",VLOOKUP(A112,'ORG-akce'!$A$1112:$L$3577,3,0))</f>
        <v>Školství</v>
      </c>
      <c r="Y112" s="4">
        <f>IF(COUNTBLANK(A112)=1,"",VLOOKUP(A112,'Výdaje podle odvětví_hodnoty'!$D$2:$AH$254,3,0))*100</f>
        <v>70</v>
      </c>
    </row>
    <row r="113" spans="1:25" ht="30" x14ac:dyDescent="0.25">
      <c r="A113" s="539">
        <v>3491</v>
      </c>
      <c r="B113" s="286">
        <f>IF(COUNTBLANK(A113)=1,"",VLOOKUP(A113,'ORG-akce'!$A$1112:$L$3577,4,0))</f>
        <v>14</v>
      </c>
      <c r="C113" s="594" t="str">
        <f>IF(COUNTBLANK(A113)=1,"",VLOOKUP(A113,'ORG-akce'!$A$1112:$L$3577,2,0))</f>
        <v>Energetické úspory - Gymnázium Ostrava-Hrabůvka</v>
      </c>
      <c r="D113" s="900">
        <f t="shared" si="54"/>
        <v>1034.55</v>
      </c>
      <c r="E113" s="560">
        <v>544.5</v>
      </c>
      <c r="F113" s="900" t="s">
        <v>93</v>
      </c>
      <c r="G113" s="64">
        <v>0</v>
      </c>
      <c r="H113" s="11">
        <f>IF(COUNTBLANK(A113)=1,"",VLOOKUP(A113,EU_12_2021!$B$8:$E$162,4,0))</f>
        <v>490.05</v>
      </c>
      <c r="I113" s="12">
        <f>IF(COUNTBLANK(A113)=1,"",VLOOKUP(A113,EU_04_2022!$B$9:$E$136,3,0))</f>
        <v>54.45</v>
      </c>
      <c r="J113" s="12">
        <f>IF(COUNTBLANK(A113)=1,"",VLOOKUP(A113,EU_04_2022!$B$9:$E$136,4,0))</f>
        <v>0</v>
      </c>
      <c r="K113" s="12">
        <f t="shared" si="57"/>
        <v>0</v>
      </c>
      <c r="L113" s="11">
        <v>544.5</v>
      </c>
      <c r="M113" s="11">
        <v>0</v>
      </c>
      <c r="N113" s="11">
        <v>0</v>
      </c>
      <c r="O113" s="11">
        <v>0</v>
      </c>
      <c r="P113" s="11">
        <v>0</v>
      </c>
      <c r="Q113" s="598">
        <v>0.7</v>
      </c>
      <c r="R113" s="595" t="s">
        <v>49</v>
      </c>
      <c r="S113" s="4" t="str">
        <f>IF(COUNTBLANK(A113)=1,"",VLOOKUP(A113,'ORG-akce'!$A$1112:$L$3577,11,0))</f>
        <v>ano</v>
      </c>
      <c r="T113" s="538" t="e">
        <f t="shared" si="61"/>
        <v>#VALUE!</v>
      </c>
      <c r="U113" s="6">
        <f>IF(COUNTBLANK(A113)=1,"",VLOOKUP(A113,EU_04_2022!$B$9:$E$136,2,0))</f>
        <v>0</v>
      </c>
      <c r="V113" s="4" t="str">
        <f>IF(COUNTBLANK(A113)=1,"",VLOOKUP(A113,'ORG-akce'!$A$1112:$L$3577,6,0))</f>
        <v>OP Životní prostředí 2014+</v>
      </c>
      <c r="X113" s="4" t="str">
        <f>IF(COUNTBLANK(A113)=1,"",VLOOKUP(A113,'ORG-akce'!$A$1112:$L$3577,3,0))</f>
        <v>Školství</v>
      </c>
      <c r="Y113" s="4" t="e">
        <f>IF(COUNTBLANK(A113)=1,"",VLOOKUP(A113,'Výdaje podle odvětví_hodnoty'!$D$2:$AH$254,3,0))*100</f>
        <v>#N/A</v>
      </c>
    </row>
    <row r="114" spans="1:25" ht="30" x14ac:dyDescent="0.25">
      <c r="A114" s="539">
        <v>3492</v>
      </c>
      <c r="B114" s="286">
        <f>IF(COUNTBLANK(A114)=1,"",VLOOKUP(A114,'ORG-akce'!$A$1112:$L$3577,4,0))</f>
        <v>14</v>
      </c>
      <c r="C114" s="594" t="str">
        <f>IF(COUNTBLANK(A114)=1,"",VLOOKUP(A114,'ORG-akce'!$A$1112:$L$3577,2,0))</f>
        <v>Energetické úspory - Gymnázium Ostrava-Zábřeh (Volgogradská 6a)</v>
      </c>
      <c r="D114" s="900">
        <f t="shared" si="54"/>
        <v>14740.991</v>
      </c>
      <c r="E114" s="560">
        <v>14741</v>
      </c>
      <c r="F114" s="900">
        <f>IF(COUNTBLANK(A114)=1,"",VLOOKUP(A114,'Výdaje podle odvětví_hodnoty'!$D$2:$AH$254,4,0))</f>
        <v>14741</v>
      </c>
      <c r="G114" s="64">
        <v>0</v>
      </c>
      <c r="H114" s="11">
        <f>IF(COUNTBLANK(A114)=1,"",VLOOKUP(A114,EU_12_2021!$B$8:$E$162,4,0))</f>
        <v>380.06099999999998</v>
      </c>
      <c r="I114" s="12">
        <f>IF(COUNTBLANK(A114)=1,"",VLOOKUP(A114,EU_04_2022!$B$9:$E$136,3,0))</f>
        <v>69.930000000000007</v>
      </c>
      <c r="J114" s="12">
        <f>IF(COUNTBLANK(A114)=1,"",VLOOKUP(A114,EU_04_2022!$B$9:$E$136,4,0))</f>
        <v>0</v>
      </c>
      <c r="K114" s="12">
        <f t="shared" si="57"/>
        <v>0</v>
      </c>
      <c r="L114" s="11">
        <f>I114</f>
        <v>69.930000000000007</v>
      </c>
      <c r="M114" s="11">
        <f>IF(COUNTBLANK(A114)=1,"",VLOOKUP(A114,'Výdaje podle odvětví_hodnoty'!$D$2:$AH$254,12,0))</f>
        <v>14291</v>
      </c>
      <c r="N114" s="11">
        <f>IF(COUNTBLANK(A114)=1,"",VLOOKUP(A114,'Výdaje podle odvětví_hodnoty'!$D$2:$AH$254,13,0))</f>
        <v>0</v>
      </c>
      <c r="O114" s="11">
        <f>IF(COUNTBLANK(A114)=1,"",VLOOKUP(A114,'Výdaje podle odvětví_hodnoty'!$D$2:$AH$254,14,0))</f>
        <v>0</v>
      </c>
      <c r="P114" s="11">
        <f>IF(COUNTBLANK(A114)=1,"",VLOOKUP(A114,'Výdaje podle odvětví_hodnoty'!$D$2:$AH$254,17,0))</f>
        <v>0</v>
      </c>
      <c r="Q114" s="598">
        <v>0.7</v>
      </c>
      <c r="R114" s="595" t="s">
        <v>49</v>
      </c>
      <c r="S114" s="4" t="str">
        <f>IF(COUNTBLANK(A114)=1,"",VLOOKUP(A114,'ORG-akce'!$A$1112:$L$3577,11,0))</f>
        <v>ano</v>
      </c>
      <c r="T114" s="538">
        <f t="shared" si="61"/>
        <v>-9.0000000000145519E-3</v>
      </c>
      <c r="U114" s="6">
        <f>IF(COUNTBLANK(A114)=1,"",VLOOKUP(A114,EU_04_2022!$B$9:$E$136,2,0))</f>
        <v>0</v>
      </c>
      <c r="V114" s="4" t="str">
        <f>IF(COUNTBLANK(A114)=1,"",VLOOKUP(A114,'ORG-akce'!$A$1112:$L$3577,6,0))</f>
        <v>OP Životní prostředí 2014+</v>
      </c>
      <c r="X114" s="4" t="str">
        <f>IF(COUNTBLANK(A114)=1,"",VLOOKUP(A114,'ORG-akce'!$A$1112:$L$3577,3,0))</f>
        <v>Školství</v>
      </c>
      <c r="Y114" s="4">
        <f>IF(COUNTBLANK(A114)=1,"",VLOOKUP(A114,'Výdaje podle odvětví_hodnoty'!$D$2:$AH$254,3,0))*100</f>
        <v>70</v>
      </c>
    </row>
    <row r="115" spans="1:25" ht="30" x14ac:dyDescent="0.25">
      <c r="A115" s="539">
        <v>3493</v>
      </c>
      <c r="B115" s="286">
        <f>IF(COUNTBLANK(A115)=1,"",VLOOKUP(A115,'ORG-akce'!$A$1112:$L$3577,4,0))</f>
        <v>14</v>
      </c>
      <c r="C115" s="594" t="str">
        <f>IF(COUNTBLANK(A115)=1,"",VLOOKUP(A115,'ORG-akce'!$A$1112:$L$3577,2,0))</f>
        <v>Energetické úspory - Matiční gymnázium Ostrava</v>
      </c>
      <c r="D115" s="900">
        <f t="shared" si="54"/>
        <v>17698.991000000002</v>
      </c>
      <c r="E115" s="560">
        <v>17699</v>
      </c>
      <c r="F115" s="900">
        <f>IF(COUNTBLANK(A115)=1,"",VLOOKUP(A115,'Výdaje podle odvětví_hodnoty'!$D$2:$AH$254,4,0))</f>
        <v>17699</v>
      </c>
      <c r="G115" s="64">
        <v>0</v>
      </c>
      <c r="H115" s="11">
        <f>IF(COUNTBLANK(A115)=1,"",VLOOKUP(A115,EU_12_2021!$B$8:$E$162,4,0))</f>
        <v>412.73099999999999</v>
      </c>
      <c r="I115" s="12">
        <f>IF(COUNTBLANK(A115)=1,"",VLOOKUP(A115,EU_04_2022!$B$9:$E$136,3,0))</f>
        <v>67.260000000000005</v>
      </c>
      <c r="J115" s="12">
        <f>IF(COUNTBLANK(A115)=1,"",VLOOKUP(A115,EU_04_2022!$B$9:$E$136,4,0))</f>
        <v>0</v>
      </c>
      <c r="K115" s="12">
        <f t="shared" si="57"/>
        <v>0</v>
      </c>
      <c r="L115" s="11">
        <f t="shared" ref="L115:L116" si="62">I115</f>
        <v>67.260000000000005</v>
      </c>
      <c r="M115" s="11">
        <f>IF(COUNTBLANK(A115)=1,"",VLOOKUP(A115,'Výdaje podle odvětví_hodnoty'!$D$2:$AH$254,12,0))</f>
        <v>17219</v>
      </c>
      <c r="N115" s="11">
        <f>IF(COUNTBLANK(A115)=1,"",VLOOKUP(A115,'Výdaje podle odvětví_hodnoty'!$D$2:$AH$254,13,0))</f>
        <v>0</v>
      </c>
      <c r="O115" s="11">
        <f>IF(COUNTBLANK(A115)=1,"",VLOOKUP(A115,'Výdaje podle odvětví_hodnoty'!$D$2:$AH$254,14,0))</f>
        <v>0</v>
      </c>
      <c r="P115" s="11">
        <f>IF(COUNTBLANK(A115)=1,"",VLOOKUP(A115,'Výdaje podle odvětví_hodnoty'!$D$2:$AH$254,17,0))</f>
        <v>0</v>
      </c>
      <c r="Q115" s="598">
        <v>0.7</v>
      </c>
      <c r="R115" s="595" t="s">
        <v>49</v>
      </c>
      <c r="S115" s="4" t="str">
        <f>IF(COUNTBLANK(A115)=1,"",VLOOKUP(A115,'ORG-akce'!$A$1112:$L$3577,11,0))</f>
        <v>ano</v>
      </c>
      <c r="T115" s="538">
        <f t="shared" si="61"/>
        <v>-8.9999999981955625E-3</v>
      </c>
      <c r="U115" s="6">
        <f>IF(COUNTBLANK(A115)=1,"",VLOOKUP(A115,EU_04_2022!$B$9:$E$136,2,0))</f>
        <v>0</v>
      </c>
      <c r="V115" s="4" t="str">
        <f>IF(COUNTBLANK(A115)=1,"",VLOOKUP(A115,'ORG-akce'!$A$1112:$L$3577,6,0))</f>
        <v>OP Životní prostředí 2014+</v>
      </c>
      <c r="X115" s="4" t="str">
        <f>IF(COUNTBLANK(A115)=1,"",VLOOKUP(A115,'ORG-akce'!$A$1112:$L$3577,3,0))</f>
        <v>Školství</v>
      </c>
      <c r="Y115" s="4">
        <f>IF(COUNTBLANK(A115)=1,"",VLOOKUP(A115,'Výdaje podle odvětví_hodnoty'!$D$2:$AH$254,3,0))*100</f>
        <v>70</v>
      </c>
    </row>
    <row r="116" spans="1:25" ht="45" x14ac:dyDescent="0.25">
      <c r="A116" s="539">
        <v>3494</v>
      </c>
      <c r="B116" s="286">
        <f>IF(COUNTBLANK(A116)=1,"",VLOOKUP(A116,'ORG-akce'!$A$1112:$L$3577,4,0))</f>
        <v>14</v>
      </c>
      <c r="C116" s="594" t="str">
        <f>IF(COUNTBLANK(A116)=1,"",VLOOKUP(A116,'ORG-akce'!$A$1112:$L$3577,2,0))</f>
        <v>Energetické úspory - Sportovní Gymnázium Dany a Emila Zátopkových, Ostrava</v>
      </c>
      <c r="D116" s="900">
        <f t="shared" si="54"/>
        <v>22304</v>
      </c>
      <c r="E116" s="560">
        <v>22304</v>
      </c>
      <c r="F116" s="900">
        <f>IF(COUNTBLANK(A116)=1,"",VLOOKUP(A116,'Výdaje podle odvětví_hodnoty'!$D$2:$AH$254,4,0))</f>
        <v>22304</v>
      </c>
      <c r="G116" s="64">
        <v>0</v>
      </c>
      <c r="H116" s="11">
        <f>IF(COUNTBLANK(A116)=1,"",VLOOKUP(A116,EU_12_2021!$B$8:$E$162,4,0))</f>
        <v>414</v>
      </c>
      <c r="I116" s="12">
        <f>IF(COUNTBLANK(A116)=1,"",VLOOKUP(A116,EU_04_2022!$B$9:$E$136,3,0))</f>
        <v>116</v>
      </c>
      <c r="J116" s="12">
        <f>IF(COUNTBLANK(A116)=1,"",VLOOKUP(A116,EU_04_2022!$B$9:$E$136,4,0))</f>
        <v>0</v>
      </c>
      <c r="K116" s="12">
        <f t="shared" si="57"/>
        <v>0</v>
      </c>
      <c r="L116" s="11">
        <f t="shared" si="62"/>
        <v>116</v>
      </c>
      <c r="M116" s="11">
        <f>IF(COUNTBLANK(A116)=1,"",VLOOKUP(A116,'Výdaje podle odvětví_hodnoty'!$D$2:$AH$254,12,0))</f>
        <v>21774</v>
      </c>
      <c r="N116" s="11">
        <f>IF(COUNTBLANK(A116)=1,"",VLOOKUP(A116,'Výdaje podle odvětví_hodnoty'!$D$2:$AH$254,13,0))</f>
        <v>0</v>
      </c>
      <c r="O116" s="11">
        <f>IF(COUNTBLANK(A116)=1,"",VLOOKUP(A116,'Výdaje podle odvětví_hodnoty'!$D$2:$AH$254,14,0))</f>
        <v>0</v>
      </c>
      <c r="P116" s="11">
        <f>IF(COUNTBLANK(A116)=1,"",VLOOKUP(A116,'Výdaje podle odvětví_hodnoty'!$D$2:$AH$254,17,0))</f>
        <v>0</v>
      </c>
      <c r="Q116" s="598">
        <v>0.7</v>
      </c>
      <c r="R116" s="595" t="s">
        <v>49</v>
      </c>
      <c r="S116" s="4" t="str">
        <f>IF(COUNTBLANK(A116)=1,"",VLOOKUP(A116,'ORG-akce'!$A$1112:$L$3577,11,0))</f>
        <v>ano</v>
      </c>
      <c r="T116" s="538">
        <f t="shared" si="61"/>
        <v>0</v>
      </c>
      <c r="U116" s="6">
        <f>IF(COUNTBLANK(A116)=1,"",VLOOKUP(A116,EU_04_2022!$B$9:$E$136,2,0))</f>
        <v>0</v>
      </c>
      <c r="V116" s="4" t="str">
        <f>IF(COUNTBLANK(A116)=1,"",VLOOKUP(A116,'ORG-akce'!$A$1112:$L$3577,6,0))</f>
        <v>OP Životní prostředí 2014+</v>
      </c>
      <c r="X116" s="4" t="str">
        <f>IF(COUNTBLANK(A116)=1,"",VLOOKUP(A116,'ORG-akce'!$A$1112:$L$3577,3,0))</f>
        <v>Školství</v>
      </c>
      <c r="Y116" s="4">
        <f>IF(COUNTBLANK(A116)=1,"",VLOOKUP(A116,'Výdaje podle odvětví_hodnoty'!$D$2:$AH$254,3,0))*100</f>
        <v>70</v>
      </c>
    </row>
    <row r="117" spans="1:25" ht="30" x14ac:dyDescent="0.25">
      <c r="A117" s="532">
        <v>3495</v>
      </c>
      <c r="B117" s="286">
        <v>14</v>
      </c>
      <c r="C117" s="594" t="str">
        <f>IF(COUNTBLANK(A117)=1,"",VLOOKUP(A117,'ORG-akce'!$A$1112:$L$3577,2,0))</f>
        <v>Krajský akční plán rozvoje vzdělávání Moravskoslezského kraje III</v>
      </c>
      <c r="D117" s="900">
        <f t="shared" si="54"/>
        <v>12300</v>
      </c>
      <c r="E117" s="560">
        <v>12300</v>
      </c>
      <c r="F117" s="900">
        <f>IF(COUNTBLANK(A117)=1,"",VLOOKUP(A117,'ZÁLOHOVÉ PROJEKTY_hodnoty'!$B$2:$AB$68,5,0))</f>
        <v>12300</v>
      </c>
      <c r="G117" s="64">
        <v>0</v>
      </c>
      <c r="H117" s="11">
        <f>IF(COUNTBLANK(A117)=1,"",VLOOKUP(A117,EU_12_2021!$B$8:$E$162,4,0))</f>
        <v>0</v>
      </c>
      <c r="I117" s="12">
        <f>IF(COUNTBLANK(A117)=1,"",VLOOKUP(A117,EU_04_2022!$B$9:$E$136,3,0))</f>
        <v>500</v>
      </c>
      <c r="J117" s="12">
        <f>IF(COUNTBLANK(A117)=1,"",VLOOKUP(A117,EU_04_2022!$B$9:$E$136,4,0))</f>
        <v>6.5252800000000004</v>
      </c>
      <c r="K117" s="12">
        <f t="shared" si="57"/>
        <v>1.305056</v>
      </c>
      <c r="L117" s="11">
        <f>IF(COUNTBLANK(A117)=1,"",VLOOKUP(A117,'ZÁLOHOVÉ PROJEKTY_hodnoty'!$B$2:$AB$68,13,0))</f>
        <v>4205</v>
      </c>
      <c r="M117" s="11">
        <f>IF(COUNTBLANK(A117)=1,"",VLOOKUP(A117,'ZÁLOHOVÉ PROJEKTY_hodnoty'!$B$2:$AB$68,14,0))</f>
        <v>4015</v>
      </c>
      <c r="N117" s="11">
        <f>IF(COUNTBLANK(A117)=1,"",VLOOKUP(A117,'ZÁLOHOVÉ PROJEKTY_hodnoty'!$B$2:$AB$68,15,0))</f>
        <v>4080</v>
      </c>
      <c r="O117" s="11">
        <f>IF(COUNTBLANK(A117)=1,"",VLOOKUP(A117,'ZÁLOHOVÉ PROJEKTY_hodnoty'!$B$2:$AB$68,16,0))</f>
        <v>0</v>
      </c>
      <c r="P117" s="11">
        <f>IF(COUNTBLANK(A117)=1,"",VLOOKUP(A117,'ZÁLOHOVÉ PROJEKTY_hodnoty'!$B$2:$AB$68,19,0))</f>
        <v>0</v>
      </c>
      <c r="Q117" s="598">
        <v>0.95</v>
      </c>
      <c r="R117" s="601" t="s">
        <v>20</v>
      </c>
      <c r="S117" s="4" t="str">
        <f>IF(COUNTBLANK(A117)=1,"",VLOOKUP(A117,'ORG-akce'!$A$1112:$L$3577,11,0))</f>
        <v>ne</v>
      </c>
      <c r="T117" s="538">
        <f t="shared" si="61"/>
        <v>0</v>
      </c>
      <c r="U117" s="6">
        <f>IF(COUNTBLANK(A117)=1,"",VLOOKUP(A117,EU_04_2022!$B$9:$E$136,2,0))</f>
        <v>400</v>
      </c>
      <c r="V117" s="4" t="str">
        <f>IF(COUNTBLANK(A117)=1,"",VLOOKUP(A117,'ORG-akce'!$A$1112:$L$3577,6,0))</f>
        <v>OPVVV 2014+</v>
      </c>
      <c r="X117" s="4" t="str">
        <f>IF(COUNTBLANK(A117)=1,"",VLOOKUP(A117,'ORG-akce'!$A$1112:$L$3577,3,0))</f>
        <v>Školství</v>
      </c>
      <c r="Y117" s="4">
        <f>IF(COUNTBLANK(A117)=1,"",VLOOKUP(A117,'ZÁLOHOVÉ PROJEKTY_hodnoty'!$B$2:$AB$68,3,0))*100</f>
        <v>95</v>
      </c>
    </row>
    <row r="118" spans="1:25" ht="60" x14ac:dyDescent="0.25">
      <c r="A118" s="532">
        <v>3496</v>
      </c>
      <c r="B118" s="286">
        <v>14</v>
      </c>
      <c r="C118" s="594" t="str">
        <f>IF(COUNTBLANK(A118)=1,"",VLOOKUP(A118,'ORG-akce'!$A$1112:$L$3577,2,0))</f>
        <v>Poskytování bezplatné stravy dětem ohroženým chudobou ve školách z prostředků OP PMP v Moravskoslezském kraji V</v>
      </c>
      <c r="D118" s="900">
        <f t="shared" si="54"/>
        <v>14499.82589</v>
      </c>
      <c r="E118" s="560">
        <v>14499.83</v>
      </c>
      <c r="F118" s="900">
        <f>IF(COUNTBLANK(A118)=1,"",VLOOKUP(A118,'ZÁLOHOVÉ PROJEKTY_hodnoty'!$B$2:$AB$68,5,0))</f>
        <v>14499.83</v>
      </c>
      <c r="G118" s="64">
        <v>0</v>
      </c>
      <c r="H118" s="11">
        <f>IF(COUNTBLANK(A118)=1,"",VLOOKUP(A118,EU_12_2021!$B$8:$E$162,4,0))</f>
        <v>7047.7458900000001</v>
      </c>
      <c r="I118" s="12">
        <f>IF(COUNTBLANK(A118)=1,"",VLOOKUP(A118,EU_04_2022!$B$9:$E$136,3,0))</f>
        <v>12784.42</v>
      </c>
      <c r="J118" s="12">
        <f>IF(COUNTBLANK(A118)=1,"",VLOOKUP(A118,EU_04_2022!$B$9:$E$136,4,0))</f>
        <v>5999.3404199999995</v>
      </c>
      <c r="K118" s="12">
        <f t="shared" si="57"/>
        <v>46.926965947614356</v>
      </c>
      <c r="L118" s="11">
        <f>IF(COUNTBLANK(A118)=1,"",VLOOKUP(A118,'ZÁLOHOVÉ PROJEKTY_hodnoty'!$B$2:$AB$68,13,0))</f>
        <v>7452.08</v>
      </c>
      <c r="M118" s="11">
        <f>IF(COUNTBLANK(A118)=1,"",VLOOKUP(A118,'ZÁLOHOVÉ PROJEKTY_hodnoty'!$B$2:$AB$68,14,0))</f>
        <v>0</v>
      </c>
      <c r="N118" s="11">
        <f>IF(COUNTBLANK(A118)=1,"",VLOOKUP(A118,'ZÁLOHOVÉ PROJEKTY_hodnoty'!$B$2:$AB$68,15,0))</f>
        <v>0</v>
      </c>
      <c r="O118" s="11">
        <f>IF(COUNTBLANK(A118)=1,"",VLOOKUP(A118,'ZÁLOHOVÉ PROJEKTY_hodnoty'!$B$2:$AB$68,16,0))</f>
        <v>0</v>
      </c>
      <c r="P118" s="11">
        <f>IF(COUNTBLANK(A118)=1,"",VLOOKUP(A118,'ZÁLOHOVÉ PROJEKTY_hodnoty'!$B$2:$AB$68,19,0))</f>
        <v>0</v>
      </c>
      <c r="Q118" s="598">
        <v>1</v>
      </c>
      <c r="R118" s="595" t="s">
        <v>3764</v>
      </c>
      <c r="S118" s="4" t="str">
        <f>IF(COUNTBLANK(A118)=1,"",VLOOKUP(A118,'ORG-akce'!$A$1112:$L$3577,11,0))</f>
        <v>ne</v>
      </c>
      <c r="T118" s="538">
        <f t="shared" si="61"/>
        <v>-4.1099999998550629E-3</v>
      </c>
      <c r="U118" s="6">
        <f>IF(COUNTBLANK(A118)=1,"",VLOOKUP(A118,EU_04_2022!$B$9:$E$136,2,0))</f>
        <v>0</v>
      </c>
      <c r="V118" s="4" t="str">
        <f>IF(COUNTBLANK(A118)=1,"",VLOOKUP(A118,'ORG-akce'!$A$1112:$L$3577,6,0))</f>
        <v>OP PMP</v>
      </c>
      <c r="X118" s="4" t="str">
        <f>IF(COUNTBLANK(A118)=1,"",VLOOKUP(A118,'ORG-akce'!$A$1112:$L$3577,3,0))</f>
        <v>Školství</v>
      </c>
      <c r="Y118" s="4">
        <f>IF(COUNTBLANK(A118)=1,"",VLOOKUP(A118,'ZÁLOHOVÉ PROJEKTY_hodnoty'!$B$2:$AB$68,3,0))*100</f>
        <v>100</v>
      </c>
    </row>
    <row r="119" spans="1:25" ht="60" x14ac:dyDescent="0.25">
      <c r="A119" s="532">
        <v>3500</v>
      </c>
      <c r="B119" s="286">
        <f>IF(COUNTBLANK(A119)=1,"",VLOOKUP(A119,'ORG-akce'!$A$1112:$L$3577,4,0))</f>
        <v>14</v>
      </c>
      <c r="C119" s="594" t="str">
        <f>IF(COUNTBLANK(A119)=1,"",VLOOKUP(A119,'ORG-akce'!$A$1112:$L$3577,2,0))</f>
        <v>Supporting mental health of young people in the era of coronavirus (český název Podpora duševního zdraví mládeže v době koronaviru)</v>
      </c>
      <c r="D119" s="900">
        <f t="shared" si="54"/>
        <v>607.71</v>
      </c>
      <c r="E119" s="560"/>
      <c r="F119" s="900">
        <f>IF(COUNTBLANK(A119)=1,"",VLOOKUP(A119,'ZÁLOHOVÉ PROJEKTY_hodnoty'!$B$2:$AB$68,5,0))</f>
        <v>607.71</v>
      </c>
      <c r="G119" s="64">
        <v>0</v>
      </c>
      <c r="H119" s="11">
        <v>0</v>
      </c>
      <c r="I119" s="12">
        <f>IF(COUNTBLANK(A119)=1,"",VLOOKUP(A119,EU_04_2022!$B$9:$E$136,3,0))</f>
        <v>100</v>
      </c>
      <c r="J119" s="12">
        <f>IF(COUNTBLANK(A119)=1,"",VLOOKUP(A119,EU_04_2022!$B$9:$E$136,4,0))</f>
        <v>0</v>
      </c>
      <c r="K119" s="12">
        <f t="shared" ref="K119" si="63">J119/I119*100</f>
        <v>0</v>
      </c>
      <c r="L119" s="11">
        <f>IF(COUNTBLANK(A119)=1,"",VLOOKUP(A119,'ZÁLOHOVÉ PROJEKTY_hodnoty'!$B$2:$AB$68,13,0))</f>
        <v>250</v>
      </c>
      <c r="M119" s="11">
        <f>IF(COUNTBLANK(A119)=1,"",VLOOKUP(A119,'ZÁLOHOVÉ PROJEKTY_hodnoty'!$B$2:$AB$68,14,0))</f>
        <v>350</v>
      </c>
      <c r="N119" s="11">
        <f>IF(COUNTBLANK(A119)=1,"",VLOOKUP(A119,'ZÁLOHOVÉ PROJEKTY_hodnoty'!$B$2:$AB$68,15,0))</f>
        <v>7.71</v>
      </c>
      <c r="O119" s="11">
        <f>IF(COUNTBLANK(A119)=1,"",VLOOKUP(A119,'ZÁLOHOVÉ PROJEKTY_hodnoty'!$B$2:$AB$68,16,0))</f>
        <v>0</v>
      </c>
      <c r="P119" s="11">
        <f>IF(COUNTBLANK(A119)=1,"",VLOOKUP(A119,'ZÁLOHOVÉ PROJEKTY_hodnoty'!$B$2:$AB$68,19,0))</f>
        <v>0</v>
      </c>
      <c r="Q119" s="598">
        <f>IF(COUNTBLANK(A119)=1,"",VLOOKUP(A119,'ZÁLOHOVÉ PROJEKTY_hodnoty'!$B$2:$AB$68,3,0))</f>
        <v>1</v>
      </c>
      <c r="R119" s="595" t="str">
        <f>IF(COUNTBLANK(A119)=1,"",VLOOKUP(A119,'ORG-akce'!$A$1112:$L$3577,6,0))</f>
        <v>OP ERASMUS+</v>
      </c>
      <c r="S119" s="4" t="str">
        <f>IF(COUNTBLANK(A119)=1,"",VLOOKUP(A119,'ORG-akce'!$A$1112:$L$3577,11,0))</f>
        <v>ne</v>
      </c>
      <c r="T119" s="538">
        <f t="shared" si="61"/>
        <v>0</v>
      </c>
      <c r="U119" s="6">
        <f>IF(COUNTBLANK(A119)=1,"",VLOOKUP(A119,EU_04_2022!$B$9:$E$136,2,0))</f>
        <v>0</v>
      </c>
      <c r="V119" s="4" t="str">
        <f>IF(COUNTBLANK(A119)=1,"",VLOOKUP(A119,'ORG-akce'!$A$1112:$L$3577,6,0))</f>
        <v>OP ERASMUS+</v>
      </c>
      <c r="X119" s="4" t="str">
        <f>IF(COUNTBLANK(A119)=1,"",VLOOKUP(A119,'ORG-akce'!$A$1112:$L$3577,3,0))</f>
        <v>Školství</v>
      </c>
      <c r="Y119" s="4">
        <f>IF(COUNTBLANK(A119)=1,"",VLOOKUP(A119,'ZÁLOHOVÉ PROJEKTY_hodnoty'!$B$2:$AB$68,3,0))*100</f>
        <v>100</v>
      </c>
    </row>
    <row r="120" spans="1:25" ht="45" x14ac:dyDescent="0.25">
      <c r="A120" s="1">
        <v>3502</v>
      </c>
      <c r="B120" s="286">
        <v>14</v>
      </c>
      <c r="C120" s="594" t="str">
        <f>IF(COUNTBLANK(A120)=1,"",VLOOKUP(A120,'ORG-akce'!$A$1112:$L$3577,2,0))</f>
        <v>Technologická a podnikatelská akademie a digitální, inovační a mediální laboratoř (TPA a DIMLab)</v>
      </c>
      <c r="D120" s="900">
        <f t="shared" si="54"/>
        <v>1219999.9948</v>
      </c>
      <c r="E120" s="560">
        <v>1220000</v>
      </c>
      <c r="F120" s="900">
        <f>IF(COUNTBLANK(A120)=1,"",VLOOKUP(A120,'Výdaje podle odvětví_hodnoty'!$D$2:$AH$254,4,0))</f>
        <v>1220000</v>
      </c>
      <c r="G120" s="64">
        <v>0</v>
      </c>
      <c r="H120" s="11">
        <f>IF(COUNTBLANK(A120)=1,"",VLOOKUP(A120,EU_12_2021!$B$8:$E$162,4,0))</f>
        <v>722.22480000000007</v>
      </c>
      <c r="I120" s="12">
        <f>IF(COUNTBLANK(A120)=1,"",VLOOKUP(A120,EU_04_2022!$B$9:$E$136,3,0))</f>
        <v>3981.77</v>
      </c>
      <c r="J120" s="12">
        <f>IF(COUNTBLANK(A120)=1,"",VLOOKUP(A120,EU_04_2022!$B$9:$E$136,4,0))</f>
        <v>0</v>
      </c>
      <c r="K120" s="12">
        <f t="shared" ref="K120" si="64">J120/I120*100</f>
        <v>0</v>
      </c>
      <c r="L120" s="11">
        <f>I120</f>
        <v>3981.77</v>
      </c>
      <c r="M120" s="11">
        <f>IF(COUNTBLANK(A120)=1,"",VLOOKUP(A120,'Výdaje podle odvětví_hodnoty'!$D$2:$AH$254,12,0))</f>
        <v>154300</v>
      </c>
      <c r="N120" s="11">
        <f>IF(COUNTBLANK(A120)=1,"",VLOOKUP(A120,'Výdaje podle odvětví_hodnoty'!$D$2:$AH$254,13,0))</f>
        <v>174800</v>
      </c>
      <c r="O120" s="11">
        <f>IF(COUNTBLANK(A120)=1,"",VLOOKUP(A120,'Výdaje podle odvětví_hodnoty'!$D$2:$AH$254,14,0))</f>
        <v>401700</v>
      </c>
      <c r="P120" s="11">
        <f>IF(COUNTBLANK(A120)=1,"",VLOOKUP(A120,'Výdaje podle odvětví_hodnoty'!$D$2:$AH$254,17,0))</f>
        <v>484496</v>
      </c>
      <c r="Q120" s="598">
        <v>0.85</v>
      </c>
      <c r="R120" s="595" t="s">
        <v>3737</v>
      </c>
      <c r="S120" s="4" t="str">
        <f>IF(COUNTBLANK(A120)=1,"",VLOOKUP(A120,'ORG-akce'!$A$1112:$L$3577,11,0))</f>
        <v>ano</v>
      </c>
      <c r="T120" s="538">
        <f t="shared" si="61"/>
        <v>-5.2000000141561031E-3</v>
      </c>
      <c r="U120" s="6">
        <f>IF(COUNTBLANK(A120)=1,"",VLOOKUP(A120,EU_04_2022!$B$9:$E$136,2,0))</f>
        <v>3500</v>
      </c>
      <c r="V120" s="604" t="str">
        <f>IF(COUNTBLANK(A120)=1,"",VLOOKUP(A120,'ORG-akce'!$A$1112:$L$3577,6,0))</f>
        <v>OP ST 2021+</v>
      </c>
      <c r="X120" s="4" t="str">
        <f>IF(COUNTBLANK(A120)=1,"",VLOOKUP(A120,'ORG-akce'!$A$1112:$L$3577,3,0))</f>
        <v>Školství</v>
      </c>
      <c r="Y120" s="4">
        <f>IF(COUNTBLANK(A120)=1,"",VLOOKUP(A120,'Výdaje podle odvětví_hodnoty'!$D$2:$AH$254,3,0))*100</f>
        <v>85</v>
      </c>
    </row>
    <row r="121" spans="1:25" ht="45" x14ac:dyDescent="0.25">
      <c r="A121" s="580">
        <v>3515</v>
      </c>
      <c r="B121" s="286">
        <f>IF(COUNTBLANK(A121)=1,"",VLOOKUP(A121,'ORG-akce'!$A$1112:$L$3577,4,0))</f>
        <v>14</v>
      </c>
      <c r="C121" s="594" t="str">
        <f>IF(COUNTBLANK(A121)=1,"",VLOOKUP(A121,'ORG-akce'!$A$1112:$L$3577,2,0))</f>
        <v>Modernizace zázemí pro výuku zemědělských a polygrafických oborů na Albrechtově SŠ Český Těšín</v>
      </c>
      <c r="D121" s="900">
        <f t="shared" si="54"/>
        <v>2000</v>
      </c>
      <c r="E121" s="560"/>
      <c r="F121" s="900">
        <f>IF(COUNTBLANK(A121)=1,"",VLOOKUP(A121,'Výdaje podle odvětví_hodnoty'!$D$2:$AH$254,4,0))</f>
        <v>2000</v>
      </c>
      <c r="G121" s="64">
        <v>0</v>
      </c>
      <c r="H121" s="11">
        <v>0</v>
      </c>
      <c r="I121" s="12">
        <f>IF(COUNTBLANK(A121)=1,"",VLOOKUP(A121,EU_04_2022!$B$9:$E$136,3,0))</f>
        <v>2000</v>
      </c>
      <c r="J121" s="12">
        <f>IF(COUNTBLANK(A121)=1,"",VLOOKUP(A121,EU_04_2022!$B$9:$E$136,4,0))</f>
        <v>0</v>
      </c>
      <c r="K121" s="12">
        <f t="shared" ref="K121:K125" si="65">J121/I121*100</f>
        <v>0</v>
      </c>
      <c r="L121" s="11">
        <f t="shared" ref="L121:L125" si="66">I121</f>
        <v>2000</v>
      </c>
      <c r="M121" s="11">
        <f>IF(COUNTBLANK(A121)=1,"",VLOOKUP(A121,'Výdaje podle odvětví_hodnoty'!$D$2:$AH$254,12,0))</f>
        <v>0</v>
      </c>
      <c r="N121" s="11">
        <f>IF(COUNTBLANK(A121)=1,"",VLOOKUP(A121,'Výdaje podle odvětví_hodnoty'!$D$2:$AH$254,13,0))</f>
        <v>0</v>
      </c>
      <c r="O121" s="11">
        <f>IF(COUNTBLANK(A121)=1,"",VLOOKUP(A121,'Výdaje podle odvětví_hodnoty'!$D$2:$AH$254,14,0))</f>
        <v>0</v>
      </c>
      <c r="P121" s="11">
        <f>IF(COUNTBLANK(A121)=1,"",VLOOKUP(A121,'Výdaje podle odvětví_hodnoty'!$D$2:$AH$254,17,0))</f>
        <v>0</v>
      </c>
      <c r="Q121" s="598">
        <v>0.85</v>
      </c>
      <c r="R121" s="595" t="str">
        <f>IF(COUNTBLANK(A121)=1,"",VLOOKUP(A121,'ORG-akce'!$A$1112:$L$3577,6,0))</f>
        <v>IROP 2021+</v>
      </c>
      <c r="S121" s="4" t="str">
        <f>IF(COUNTBLANK(A121)=1,"",VLOOKUP(A121,'ORG-akce'!$A$1112:$L$3577,11,0))</f>
        <v>ano</v>
      </c>
      <c r="T121" s="538">
        <f t="shared" si="61"/>
        <v>0</v>
      </c>
      <c r="U121" s="6">
        <f>IF(COUNTBLANK(A121)=1,"",VLOOKUP(A121,EU_04_2022!$B$9:$E$136,2,0))</f>
        <v>0</v>
      </c>
      <c r="V121" s="604" t="str">
        <f>IF(COUNTBLANK(A121)=1,"",VLOOKUP(A121,'ORG-akce'!$A$1112:$L$3577,6,0))</f>
        <v>IROP 2021+</v>
      </c>
      <c r="X121" s="4" t="str">
        <f>IF(COUNTBLANK(A121)=1,"",VLOOKUP(A121,'ORG-akce'!$A$1112:$L$3577,3,0))</f>
        <v>Školství</v>
      </c>
      <c r="Y121" s="4">
        <f>IF(COUNTBLANK(A121)=1,"",VLOOKUP(A121,'Výdaje podle odvětví_hodnoty'!$D$2:$AH$254,3,0))*100</f>
        <v>85</v>
      </c>
    </row>
    <row r="122" spans="1:25" ht="60" x14ac:dyDescent="0.25">
      <c r="A122" s="580">
        <v>3516</v>
      </c>
      <c r="B122" s="286">
        <f>IF(COUNTBLANK(A122)=1,"",VLOOKUP(A122,'ORG-akce'!$A$1112:$L$3577,4,0))</f>
        <v>14</v>
      </c>
      <c r="C122" s="594" t="str">
        <f>IF(COUNTBLANK(A122)=1,"",VLOOKUP(A122,'ORG-akce'!$A$1112:$L$3577,2,0))</f>
        <v>Novostavba a přístavba objektu dílen a učeben praktického vyučování ve Středním odborném učilišti stavebním Opava</v>
      </c>
      <c r="D122" s="900">
        <f t="shared" si="54"/>
        <v>5000</v>
      </c>
      <c r="E122" s="560"/>
      <c r="F122" s="900">
        <f>IF(COUNTBLANK(A122)=1,"",VLOOKUP(A122,'Výdaje podle odvětví_hodnoty'!$D$2:$AH$254,4,0))</f>
        <v>5000</v>
      </c>
      <c r="G122" s="64">
        <v>0</v>
      </c>
      <c r="H122" s="11">
        <v>0</v>
      </c>
      <c r="I122" s="12">
        <f>IF(COUNTBLANK(A122)=1,"",VLOOKUP(A122,EU_04_2022!$B$9:$E$136,3,0))</f>
        <v>5000</v>
      </c>
      <c r="J122" s="12">
        <f>IF(COUNTBLANK(A122)=1,"",VLOOKUP(A122,EU_04_2022!$B$9:$E$136,4,0))</f>
        <v>0</v>
      </c>
      <c r="K122" s="12">
        <f t="shared" si="65"/>
        <v>0</v>
      </c>
      <c r="L122" s="11">
        <f t="shared" si="66"/>
        <v>5000</v>
      </c>
      <c r="M122" s="11">
        <f>IF(COUNTBLANK(A122)=1,"",VLOOKUP(A122,'Výdaje podle odvětví_hodnoty'!$D$2:$AH$254,12,0))</f>
        <v>0</v>
      </c>
      <c r="N122" s="11">
        <f>IF(COUNTBLANK(A122)=1,"",VLOOKUP(A122,'Výdaje podle odvětví_hodnoty'!$D$2:$AH$254,13,0))</f>
        <v>0</v>
      </c>
      <c r="O122" s="11">
        <f>IF(COUNTBLANK(A122)=1,"",VLOOKUP(A122,'Výdaje podle odvětví_hodnoty'!$D$2:$AH$254,14,0))</f>
        <v>0</v>
      </c>
      <c r="P122" s="11">
        <f>IF(COUNTBLANK(A122)=1,"",VLOOKUP(A122,'Výdaje podle odvětví_hodnoty'!$D$2:$AH$254,17,0))</f>
        <v>0</v>
      </c>
      <c r="Q122" s="598">
        <v>0.85</v>
      </c>
      <c r="R122" s="595" t="str">
        <f>IF(COUNTBLANK(A122)=1,"",VLOOKUP(A122,'ORG-akce'!$A$1112:$L$3577,6,0))</f>
        <v>IROP 2021+</v>
      </c>
      <c r="S122" s="4" t="str">
        <f>IF(COUNTBLANK(A122)=1,"",VLOOKUP(A122,'ORG-akce'!$A$1112:$L$3577,11,0))</f>
        <v>ano</v>
      </c>
      <c r="T122" s="538">
        <f t="shared" si="61"/>
        <v>0</v>
      </c>
      <c r="U122" s="6">
        <f>IF(COUNTBLANK(A122)=1,"",VLOOKUP(A122,EU_04_2022!$B$9:$E$136,2,0))</f>
        <v>0</v>
      </c>
      <c r="V122" s="604" t="str">
        <f>IF(COUNTBLANK(A122)=1,"",VLOOKUP(A122,'ORG-akce'!$A$1112:$L$3577,6,0))</f>
        <v>IROP 2021+</v>
      </c>
      <c r="X122" s="4" t="str">
        <f>IF(COUNTBLANK(A122)=1,"",VLOOKUP(A122,'ORG-akce'!$A$1112:$L$3577,3,0))</f>
        <v>Školství</v>
      </c>
      <c r="Y122" s="4">
        <f>IF(COUNTBLANK(A122)=1,"",VLOOKUP(A122,'Výdaje podle odvětví_hodnoty'!$D$2:$AH$254,3,0))*100</f>
        <v>85</v>
      </c>
    </row>
    <row r="123" spans="1:25" ht="30" x14ac:dyDescent="0.25">
      <c r="A123" s="580">
        <v>3517</v>
      </c>
      <c r="B123" s="286">
        <f>IF(COUNTBLANK(A123)=1,"",VLOOKUP(A123,'ORG-akce'!$A$1112:$L$3577,4,0))</f>
        <v>14</v>
      </c>
      <c r="C123" s="594" t="str">
        <f>IF(COUNTBLANK(A123)=1,"",VLOOKUP(A123,'ORG-akce'!$A$1112:$L$3577,2,0))</f>
        <v>Novostavba dílen a venkovní sportoviště pro Střední školu technickou Opava</v>
      </c>
      <c r="D123" s="900">
        <f t="shared" si="54"/>
        <v>2000</v>
      </c>
      <c r="E123" s="560"/>
      <c r="F123" s="900">
        <f>IF(COUNTBLANK(A123)=1,"",VLOOKUP(A123,'Výdaje podle odvětví_hodnoty'!$D$2:$AH$254,4,0))</f>
        <v>2000</v>
      </c>
      <c r="G123" s="64">
        <v>0</v>
      </c>
      <c r="H123" s="11">
        <v>0</v>
      </c>
      <c r="I123" s="12">
        <f>IF(COUNTBLANK(A123)=1,"",VLOOKUP(A123,EU_04_2022!$B$9:$E$136,3,0))</f>
        <v>2000</v>
      </c>
      <c r="J123" s="12">
        <f>IF(COUNTBLANK(A123)=1,"",VLOOKUP(A123,EU_04_2022!$B$9:$E$136,4,0))</f>
        <v>0</v>
      </c>
      <c r="K123" s="12">
        <f t="shared" si="65"/>
        <v>0</v>
      </c>
      <c r="L123" s="11">
        <f t="shared" si="66"/>
        <v>2000</v>
      </c>
      <c r="M123" s="11">
        <f>IF(COUNTBLANK(A123)=1,"",VLOOKUP(A123,'Výdaje podle odvětví_hodnoty'!$D$2:$AH$254,12,0))</f>
        <v>0</v>
      </c>
      <c r="N123" s="11">
        <f>IF(COUNTBLANK(A123)=1,"",VLOOKUP(A123,'Výdaje podle odvětví_hodnoty'!$D$2:$AH$254,13,0))</f>
        <v>0</v>
      </c>
      <c r="O123" s="11">
        <f>IF(COUNTBLANK(A123)=1,"",VLOOKUP(A123,'Výdaje podle odvětví_hodnoty'!$D$2:$AH$254,14,0))</f>
        <v>0</v>
      </c>
      <c r="P123" s="11">
        <f>IF(COUNTBLANK(A123)=1,"",VLOOKUP(A123,'Výdaje podle odvětví_hodnoty'!$D$2:$AH$254,17,0))</f>
        <v>0</v>
      </c>
      <c r="Q123" s="598">
        <v>0.85</v>
      </c>
      <c r="R123" s="595" t="str">
        <f>IF(COUNTBLANK(A123)=1,"",VLOOKUP(A123,'ORG-akce'!$A$1112:$L$3577,6,0))</f>
        <v>IROP 2021+</v>
      </c>
      <c r="S123" s="4" t="str">
        <f>IF(COUNTBLANK(A123)=1,"",VLOOKUP(A123,'ORG-akce'!$A$1112:$L$3577,11,0))</f>
        <v>ano</v>
      </c>
      <c r="T123" s="538">
        <f t="shared" si="61"/>
        <v>0</v>
      </c>
      <c r="U123" s="6">
        <f>IF(COUNTBLANK(A123)=1,"",VLOOKUP(A123,EU_04_2022!$B$9:$E$136,2,0))</f>
        <v>0</v>
      </c>
      <c r="V123" s="604" t="str">
        <f>IF(COUNTBLANK(A123)=1,"",VLOOKUP(A123,'ORG-akce'!$A$1112:$L$3577,6,0))</f>
        <v>IROP 2021+</v>
      </c>
      <c r="X123" s="4" t="str">
        <f>IF(COUNTBLANK(A123)=1,"",VLOOKUP(A123,'ORG-akce'!$A$1112:$L$3577,3,0))</f>
        <v>Školství</v>
      </c>
      <c r="Y123" s="4">
        <f>IF(COUNTBLANK(A123)=1,"",VLOOKUP(A123,'Výdaje podle odvětví_hodnoty'!$D$2:$AH$254,3,0))*100</f>
        <v>85</v>
      </c>
    </row>
    <row r="124" spans="1:25" x14ac:dyDescent="0.25">
      <c r="A124" s="580">
        <v>3518</v>
      </c>
      <c r="B124" s="286">
        <f>IF(COUNTBLANK(A124)=1,"",VLOOKUP(A124,'ORG-akce'!$A$1112:$L$3577,4,0))</f>
        <v>14</v>
      </c>
      <c r="C124" s="594" t="str">
        <f>IF(COUNTBLANK(A124)=1,"",VLOOKUP(A124,'ORG-akce'!$A$1112:$L$3577,2,0))</f>
        <v>Modernizace Školního statku Opava II.</v>
      </c>
      <c r="D124" s="900">
        <f t="shared" si="54"/>
        <v>1200</v>
      </c>
      <c r="E124" s="560"/>
      <c r="F124" s="900">
        <f>IF(COUNTBLANK(A124)=1,"",VLOOKUP(A124,'Výdaje podle odvětví_hodnoty'!$D$2:$AH$254,4,0))</f>
        <v>1200</v>
      </c>
      <c r="G124" s="64">
        <v>0</v>
      </c>
      <c r="H124" s="11">
        <v>0</v>
      </c>
      <c r="I124" s="12">
        <f>IF(COUNTBLANK(A124)=1,"",VLOOKUP(A124,EU_04_2022!$B$9:$E$136,3,0))</f>
        <v>1200</v>
      </c>
      <c r="J124" s="12">
        <f>IF(COUNTBLANK(A124)=1,"",VLOOKUP(A124,EU_04_2022!$B$9:$E$136,4,0))</f>
        <v>0</v>
      </c>
      <c r="K124" s="12">
        <f t="shared" si="65"/>
        <v>0</v>
      </c>
      <c r="L124" s="11">
        <f t="shared" si="66"/>
        <v>1200</v>
      </c>
      <c r="M124" s="11">
        <f>IF(COUNTBLANK(A124)=1,"",VLOOKUP(A124,'Výdaje podle odvětví_hodnoty'!$D$2:$AH$254,12,0))</f>
        <v>0</v>
      </c>
      <c r="N124" s="11">
        <f>IF(COUNTBLANK(A124)=1,"",VLOOKUP(A124,'Výdaje podle odvětví_hodnoty'!$D$2:$AH$254,13,0))</f>
        <v>0</v>
      </c>
      <c r="O124" s="11">
        <f>IF(COUNTBLANK(A124)=1,"",VLOOKUP(A124,'Výdaje podle odvětví_hodnoty'!$D$2:$AH$254,14,0))</f>
        <v>0</v>
      </c>
      <c r="P124" s="11">
        <f>IF(COUNTBLANK(A124)=1,"",VLOOKUP(A124,'Výdaje podle odvětví_hodnoty'!$D$2:$AH$254,17,0))</f>
        <v>0</v>
      </c>
      <c r="Q124" s="598">
        <v>0.85</v>
      </c>
      <c r="R124" s="595" t="str">
        <f>IF(COUNTBLANK(A124)=1,"",VLOOKUP(A124,'ORG-akce'!$A$1112:$L$3577,6,0))</f>
        <v>IROP 2021+</v>
      </c>
      <c r="S124" s="4" t="str">
        <f>IF(COUNTBLANK(A124)=1,"",VLOOKUP(A124,'ORG-akce'!$A$1112:$L$3577,11,0))</f>
        <v>ano</v>
      </c>
      <c r="T124" s="538">
        <f t="shared" si="61"/>
        <v>0</v>
      </c>
      <c r="U124" s="6">
        <f>IF(COUNTBLANK(A124)=1,"",VLOOKUP(A124,EU_04_2022!$B$9:$E$136,2,0))</f>
        <v>0</v>
      </c>
      <c r="V124" s="604" t="str">
        <f>IF(COUNTBLANK(A124)=1,"",VLOOKUP(A124,'ORG-akce'!$A$1112:$L$3577,6,0))</f>
        <v>IROP 2021+</v>
      </c>
      <c r="X124" s="4" t="str">
        <f>IF(COUNTBLANK(A124)=1,"",VLOOKUP(A124,'ORG-akce'!$A$1112:$L$3577,3,0))</f>
        <v>Školství</v>
      </c>
      <c r="Y124" s="4">
        <f>IF(COUNTBLANK(A124)=1,"",VLOOKUP(A124,'Výdaje podle odvětví_hodnoty'!$D$2:$AH$254,3,0))*100</f>
        <v>85</v>
      </c>
    </row>
    <row r="125" spans="1:25" ht="30" x14ac:dyDescent="0.25">
      <c r="A125" s="344">
        <v>3520</v>
      </c>
      <c r="B125" s="286">
        <f>IF(COUNTBLANK(A125)=1,"",VLOOKUP(A125,'ORG-akce'!$A$1112:$L$3577,4,0))</f>
        <v>14</v>
      </c>
      <c r="C125" s="594" t="str">
        <f>IF(COUNTBLANK(A125)=1,"",VLOOKUP(A125,'ORG-akce'!$A$1112:$L$3577,2,0))</f>
        <v>Rozšíření a modernizace výukových prostor na JG PT Ostrava-Poruba</v>
      </c>
      <c r="D125" s="900">
        <f t="shared" si="54"/>
        <v>2043.9</v>
      </c>
      <c r="E125" s="560"/>
      <c r="F125" s="900">
        <f>IF(COUNTBLANK(A125)=1,"",VLOOKUP(A125,'Výdaje podle odvětví_hodnoty'!$D$2:$AH$254,4,0))</f>
        <v>2043.9</v>
      </c>
      <c r="G125" s="64">
        <v>0</v>
      </c>
      <c r="H125" s="11">
        <v>0</v>
      </c>
      <c r="I125" s="12">
        <f>IF(COUNTBLANK(A125)=1,"",VLOOKUP(A125,EU_04_2022!$B$9:$E$136,3,0))</f>
        <v>2043.9</v>
      </c>
      <c r="J125" s="12">
        <f>IF(COUNTBLANK(A125)=1,"",VLOOKUP(A125,EU_04_2022!$B$9:$E$136,4,0))</f>
        <v>0</v>
      </c>
      <c r="K125" s="12">
        <f t="shared" si="65"/>
        <v>0</v>
      </c>
      <c r="L125" s="11">
        <f t="shared" si="66"/>
        <v>2043.9</v>
      </c>
      <c r="M125" s="11">
        <f>IF(COUNTBLANK(A125)=1,"",VLOOKUP(A125,'Výdaje podle odvětví_hodnoty'!$D$2:$AH$254,12,0))</f>
        <v>0</v>
      </c>
      <c r="N125" s="11">
        <f>IF(COUNTBLANK(A125)=1,"",VLOOKUP(A125,'Výdaje podle odvětví_hodnoty'!$D$2:$AH$254,13,0))</f>
        <v>0</v>
      </c>
      <c r="O125" s="11">
        <f>IF(COUNTBLANK(A125)=1,"",VLOOKUP(A125,'Výdaje podle odvětví_hodnoty'!$D$2:$AH$254,14,0))</f>
        <v>0</v>
      </c>
      <c r="P125" s="11">
        <f>IF(COUNTBLANK(A125)=1,"",VLOOKUP(A125,'Výdaje podle odvětví_hodnoty'!$D$2:$AH$254,17,0))</f>
        <v>0</v>
      </c>
      <c r="Q125" s="598">
        <v>0.85</v>
      </c>
      <c r="R125" s="595" t="str">
        <f>IF(COUNTBLANK(A125)=1,"",VLOOKUP(A125,'ORG-akce'!$A$1112:$L$3577,6,0))</f>
        <v>IROP 2021+</v>
      </c>
      <c r="S125" s="4" t="str">
        <f>IF(COUNTBLANK(A125)=1,"",VLOOKUP(A125,'ORG-akce'!$A$1112:$L$3577,11,0))</f>
        <v>ano</v>
      </c>
      <c r="T125" s="538">
        <f t="shared" ref="T125:T144" si="67">D125-F125</f>
        <v>0</v>
      </c>
      <c r="U125" s="6">
        <f>IF(COUNTBLANK(A125)=1,"",VLOOKUP(A125,EU_04_2022!$B$9:$E$136,2,0))</f>
        <v>0</v>
      </c>
      <c r="V125" s="604" t="str">
        <f>IF(COUNTBLANK(A125)=1,"",VLOOKUP(A125,'ORG-akce'!$A$1112:$L$3577,6,0))</f>
        <v>IROP 2021+</v>
      </c>
      <c r="X125" s="4" t="str">
        <f>IF(COUNTBLANK(A125)=1,"",VLOOKUP(A125,'ORG-akce'!$A$1112:$L$3577,3,0))</f>
        <v>Školství</v>
      </c>
      <c r="Y125" s="4">
        <f>IF(COUNTBLANK(A125)=1,"",VLOOKUP(A125,'Výdaje podle odvětví_hodnoty'!$D$2:$AH$254,3,0))*100</f>
        <v>85</v>
      </c>
    </row>
    <row r="126" spans="1:25" ht="30" x14ac:dyDescent="0.25">
      <c r="A126" s="533">
        <v>7025</v>
      </c>
      <c r="B126" s="286">
        <f>IF(COUNTBLANK(A126)=1,"",VLOOKUP(A126,'ORG-akce'!$A$1112:$L$3577,4,0))</f>
        <v>13</v>
      </c>
      <c r="C126" s="594" t="str">
        <f>IF(COUNTBLANK(A126)=1,"",VLOOKUP(A126,'ORG-akce'!$A$1112:$L$3577,2,0))</f>
        <v>Infrastruktura středních škol a vyšších odborných škol (SVL)</v>
      </c>
      <c r="D126" s="900">
        <f t="shared" si="54"/>
        <v>113844.57597000001</v>
      </c>
      <c r="E126" s="560">
        <v>111289.838</v>
      </c>
      <c r="F126" s="900" t="e">
        <f>IF(COUNTBLANK(A126)=1,"",VLOOKUP(A126,#REF!,7,0))</f>
        <v>#REF!</v>
      </c>
      <c r="G126" s="64">
        <v>93208.808000000005</v>
      </c>
      <c r="H126" s="11">
        <f>IF(COUNTBLANK(A126)=1,"",VLOOKUP(A126,EU_12_2021!$B$8:$E$162,4,0))</f>
        <v>18080.99797</v>
      </c>
      <c r="I126" s="12">
        <f>IF(COUNTBLANK(A126)=1,"",VLOOKUP(A126,EU_04_2022!$B$9:$E$136,3,0))</f>
        <v>2554.77</v>
      </c>
      <c r="J126" s="12">
        <f>IF(COUNTBLANK(A126)=1,"",VLOOKUP(A126,EU_04_2022!$B$9:$E$136,4,0))</f>
        <v>2554.7647999999999</v>
      </c>
      <c r="K126" s="12">
        <f t="shared" si="57"/>
        <v>99.999796459172458</v>
      </c>
      <c r="L126" s="11">
        <f>I126</f>
        <v>2554.77</v>
      </c>
      <c r="M126" s="11">
        <v>0</v>
      </c>
      <c r="N126" s="11">
        <v>0</v>
      </c>
      <c r="O126" s="11">
        <v>0</v>
      </c>
      <c r="P126" s="11">
        <v>0</v>
      </c>
      <c r="Q126" s="603" t="s">
        <v>3828</v>
      </c>
      <c r="R126" s="601" t="s">
        <v>5</v>
      </c>
      <c r="S126" s="4" t="str">
        <f>IF(COUNTBLANK(A126)=1,"",VLOOKUP(A126,'ORG-akce'!$A$1112:$L$3577,11,0))</f>
        <v>ne</v>
      </c>
      <c r="T126" s="538" t="e">
        <f t="shared" si="67"/>
        <v>#REF!</v>
      </c>
      <c r="U126" s="6">
        <f>IF(COUNTBLANK(A126)=1,"",VLOOKUP(A126,EU_04_2022!$B$9:$E$136,2,0))</f>
        <v>0</v>
      </c>
      <c r="V126" s="4" t="str">
        <f>IF(COUNTBLANK(A126)=1,"",VLOOKUP(A126,'ORG-akce'!$A$1112:$L$3577,6,0))</f>
        <v>IROP 2014+</v>
      </c>
      <c r="X126" s="4" t="str">
        <f>IF(COUNTBLANK(A126)=1,"",VLOOKUP(A126,'ORG-akce'!$A$1112:$L$3577,3,0))</f>
        <v>Školství</v>
      </c>
    </row>
    <row r="127" spans="1:25" ht="30" x14ac:dyDescent="0.25">
      <c r="A127" s="533">
        <v>7028</v>
      </c>
      <c r="B127" s="286">
        <f>IF(COUNTBLANK(A127)=1,"",VLOOKUP(A127,'ORG-akce'!$A$1112:$L$3577,4,0))</f>
        <v>13</v>
      </c>
      <c r="C127" s="594" t="str">
        <f>IF(COUNTBLANK(A127)=1,"",VLOOKUP(A127,'ORG-akce'!$A$1112:$L$3577,2,0))</f>
        <v>Individuální projekty - Program přeshraniční spolupráce 2014+</v>
      </c>
      <c r="D127" s="900">
        <f t="shared" si="54"/>
        <v>7471.5029600000016</v>
      </c>
      <c r="E127" s="560">
        <v>6608.8342599999996</v>
      </c>
      <c r="F127" s="900" t="e">
        <f>IF(COUNTBLANK(A127)=1,"",VLOOKUP(A127,#REF!,7,0))</f>
        <v>#REF!</v>
      </c>
      <c r="G127" s="64">
        <v>980.89426000000003</v>
      </c>
      <c r="H127" s="11">
        <f>IF(COUNTBLANK(A127)=1,"",VLOOKUP(A127,EU_12_2021!$B$8:$E$162,4,0))</f>
        <v>6487.8187000000016</v>
      </c>
      <c r="I127" s="12">
        <f>IF(COUNTBLANK(A127)=1,"",VLOOKUP(A127,EU_04_2022!$B$9:$E$136,3,0))</f>
        <v>2.79</v>
      </c>
      <c r="J127" s="12">
        <f>IF(COUNTBLANK(A127)=1,"",VLOOKUP(A127,EU_04_2022!$B$9:$E$136,4,0))</f>
        <v>2.7877999999999998</v>
      </c>
      <c r="K127" s="12">
        <f t="shared" ref="K127" si="68">J127/I127*100</f>
        <v>99.921146953405014</v>
      </c>
      <c r="L127" s="11">
        <f>I127</f>
        <v>2.79</v>
      </c>
      <c r="M127" s="11">
        <v>0</v>
      </c>
      <c r="N127" s="11">
        <v>0</v>
      </c>
      <c r="O127" s="11">
        <v>0</v>
      </c>
      <c r="P127" s="11">
        <v>0</v>
      </c>
      <c r="Q127" s="598" t="s">
        <v>3828</v>
      </c>
      <c r="R127" s="597" t="s">
        <v>2816</v>
      </c>
      <c r="S127" s="4" t="str">
        <f>IF(COUNTBLANK(A127)=1,"",VLOOKUP(A127,'ORG-akce'!$A$1112:$L$3577,11,0))</f>
        <v>ne</v>
      </c>
      <c r="T127" s="538" t="e">
        <f t="shared" si="67"/>
        <v>#REF!</v>
      </c>
      <c r="U127" s="6">
        <f>IF(COUNTBLANK(A127)=1,"",VLOOKUP(A127,EU_04_2022!$B$9:$E$136,2,0))</f>
        <v>0</v>
      </c>
      <c r="V127" s="4" t="str">
        <f>IF(COUNTBLANK(A127)=1,"",VLOOKUP(A127,'ORG-akce'!$A$1112:$L$3577,6,0))</f>
        <v>OP PS 2014+</v>
      </c>
      <c r="X127" s="4" t="str">
        <f>IF(COUNTBLANK(A127)=1,"",VLOOKUP(A127,'ORG-akce'!$A$1112:$L$3577,3,0))</f>
        <v>Školství</v>
      </c>
    </row>
    <row r="128" spans="1:25" ht="18" thickBot="1" x14ac:dyDescent="0.3">
      <c r="A128" s="533">
        <v>7999</v>
      </c>
      <c r="B128" s="286">
        <f>IF(COUNTBLANK(A128)=1,"",VLOOKUP(A128,'ORG-akce'!$A$1112:$L$3577,4,0))</f>
        <v>13</v>
      </c>
      <c r="C128" s="594" t="str">
        <f>IF(COUNTBLANK(A128)=1,"",VLOOKUP(A128,'ORG-akce'!$A$1112:$L$3577,2,0))</f>
        <v>Dotace MŠMT - Národní plán obnovy</v>
      </c>
      <c r="D128" s="900">
        <f t="shared" si="54"/>
        <v>120550.94999999975</v>
      </c>
      <c r="E128" s="560"/>
      <c r="F128" s="900" t="e">
        <f>IF(COUNTBLANK(A128)=1,"",VLOOKUP(A128,#REF!,7,0))</f>
        <v>#REF!</v>
      </c>
      <c r="G128" s="64">
        <v>0</v>
      </c>
      <c r="H128" s="11">
        <v>0</v>
      </c>
      <c r="I128" s="12">
        <f>IF(COUNTBLANK(A128)=1,"",VLOOKUP(A128,EU_04_2022!$B$9:$E$136,3,0))</f>
        <v>120550.94999999975</v>
      </c>
      <c r="J128" s="12">
        <f>IF(COUNTBLANK(A128)=1,"",VLOOKUP(A128,EU_04_2022!$B$9:$E$136,4,0))</f>
        <v>120549.99999999983</v>
      </c>
      <c r="K128" s="12">
        <f t="shared" si="57"/>
        <v>99.999211951461248</v>
      </c>
      <c r="L128" s="11">
        <f>I128</f>
        <v>120550.94999999975</v>
      </c>
      <c r="M128" s="11">
        <v>0</v>
      </c>
      <c r="N128" s="11">
        <v>0</v>
      </c>
      <c r="O128" s="11">
        <v>0</v>
      </c>
      <c r="P128" s="11">
        <v>0</v>
      </c>
      <c r="Q128" s="598" t="s">
        <v>3828</v>
      </c>
      <c r="R128" s="597" t="s">
        <v>3822</v>
      </c>
      <c r="S128" s="4" t="str">
        <f>IF(COUNTBLANK(A128)=1,"",VLOOKUP(A128,'ORG-akce'!$A$1112:$L$3577,11,0))</f>
        <v>ne</v>
      </c>
      <c r="T128" s="538" t="e">
        <f t="shared" si="67"/>
        <v>#REF!</v>
      </c>
      <c r="U128" s="6">
        <f>IF(COUNTBLANK(A128)=1,"",VLOOKUP(A128,EU_04_2022!$B$9:$E$136,2,0))</f>
        <v>0</v>
      </c>
      <c r="V128" s="604" t="str">
        <f>IF(COUNTBLANK(A128)=1,"",VLOOKUP(A128,'ORG-akce'!$A$1112:$L$3577,6,0))</f>
        <v>NPO</v>
      </c>
      <c r="X128" s="4" t="str">
        <f>IF(COUNTBLANK(A128)=1,"",VLOOKUP(A128,'ORG-akce'!$A$1112:$L$3577,3,0))</f>
        <v>Školství</v>
      </c>
    </row>
    <row r="129" spans="1:25" ht="15.75" thickBot="1" x14ac:dyDescent="0.3">
      <c r="A129" s="566"/>
      <c r="B129" s="570"/>
      <c r="C129" s="16" t="s">
        <v>131</v>
      </c>
      <c r="D129" s="288">
        <f t="shared" ref="D129:P129" si="69">SUM(D88:D128)</f>
        <v>2626151.4007299994</v>
      </c>
      <c r="E129" s="288">
        <f t="shared" si="69"/>
        <v>2466229.9548599999</v>
      </c>
      <c r="F129" s="288" t="e">
        <f t="shared" si="69"/>
        <v>#REF!</v>
      </c>
      <c r="G129" s="288">
        <f t="shared" si="69"/>
        <v>299727.07485999994</v>
      </c>
      <c r="H129" s="288">
        <f t="shared" si="69"/>
        <v>198641.34586999982</v>
      </c>
      <c r="I129" s="288">
        <f t="shared" si="69"/>
        <v>589274.37999999977</v>
      </c>
      <c r="J129" s="288">
        <f t="shared" si="69"/>
        <v>172905.19783999983</v>
      </c>
      <c r="K129" s="288">
        <f t="shared" ref="K129" si="70">J129/I129*100</f>
        <v>29.342052481562135</v>
      </c>
      <c r="L129" s="288">
        <f t="shared" si="69"/>
        <v>778486.67</v>
      </c>
      <c r="M129" s="288">
        <f t="shared" si="69"/>
        <v>284212.59999999998</v>
      </c>
      <c r="N129" s="288">
        <f t="shared" si="69"/>
        <v>178887.71</v>
      </c>
      <c r="O129" s="288">
        <f t="shared" si="69"/>
        <v>401700</v>
      </c>
      <c r="P129" s="288">
        <f t="shared" si="69"/>
        <v>484496</v>
      </c>
      <c r="Q129" s="298" t="s">
        <v>93</v>
      </c>
      <c r="R129" s="297" t="s">
        <v>93</v>
      </c>
      <c r="S129" s="4" t="str">
        <f>IF(COUNTBLANK(A129)=1,"",VLOOKUP(A129,'ORG-akce'!$A$1112:$L$3577,11,0))</f>
        <v/>
      </c>
      <c r="T129" s="538"/>
      <c r="U129" s="561">
        <f>SUM(U88:U128)</f>
        <v>294965</v>
      </c>
      <c r="V129" s="4" t="str">
        <f>IF(COUNTBLANK(A129)=1,"",VLOOKUP(A129,'ORG-akce'!$A$1112:$L$3577,6,0))</f>
        <v/>
      </c>
      <c r="X129" s="4" t="str">
        <f>IF(COUNTBLANK(A129)=1,"",VLOOKUP(A129,'ORG-akce'!$A$1112:$L$3577,3,0))</f>
        <v/>
      </c>
      <c r="Y129" s="4" t="e">
        <f>IF(COUNTBLANK(A129)=1,"",VLOOKUP(A129,'Výdaje podle odvětví_hodnoty'!$D$2:$AH$254,3,0))*100</f>
        <v>#VALUE!</v>
      </c>
    </row>
    <row r="130" spans="1:25" x14ac:dyDescent="0.25">
      <c r="A130" s="564"/>
      <c r="B130" s="565"/>
      <c r="C130" s="996" t="s">
        <v>3285</v>
      </c>
      <c r="D130" s="997"/>
      <c r="E130" s="997"/>
      <c r="F130" s="997"/>
      <c r="G130" s="997"/>
      <c r="H130" s="997"/>
      <c r="I130" s="997"/>
      <c r="J130" s="997"/>
      <c r="K130" s="997"/>
      <c r="L130" s="997"/>
      <c r="M130" s="997"/>
      <c r="N130" s="997"/>
      <c r="O130" s="997"/>
      <c r="P130" s="997"/>
      <c r="Q130" s="997"/>
      <c r="R130" s="998"/>
      <c r="S130" s="4" t="str">
        <f>IF(COUNTBLANK(A130)=1,"",VLOOKUP(A130,'ORG-akce'!$A$1112:$L$3577,11,0))</f>
        <v/>
      </c>
      <c r="T130" s="538"/>
      <c r="U130" s="6" t="str">
        <f>IF(COUNTBLANK(A130)=1,"",VLOOKUP(A130,#REF!,2,0))</f>
        <v/>
      </c>
      <c r="V130" s="4" t="str">
        <f>IF(COUNTBLANK(A130)=1,"",VLOOKUP(A130,'ORG-akce'!$A$1112:$L$3577,6,0))</f>
        <v/>
      </c>
      <c r="X130" s="4" t="str">
        <f>IF(COUNTBLANK(A130)=1,"",VLOOKUP(A130,'ORG-akce'!$A$1112:$L$3577,3,0))</f>
        <v/>
      </c>
      <c r="Y130" s="4" t="e">
        <f>IF(COUNTBLANK(A130)=1,"",VLOOKUP(A130,'Výdaje podle odvětví_hodnoty'!$D$2:$AH$254,3,0))*100</f>
        <v>#VALUE!</v>
      </c>
    </row>
    <row r="131" spans="1:25" s="5" customFormat="1" ht="31.5" customHeight="1" thickBot="1" x14ac:dyDescent="0.3">
      <c r="A131" s="13">
        <v>3468</v>
      </c>
      <c r="B131" s="286">
        <v>14</v>
      </c>
      <c r="C131" s="594" t="str">
        <f>IF(COUNTBLANK(A131)=1,"",VLOOKUP(A131,'ORG-akce'!$A$1112:$L$3577,2,0))</f>
        <v>Digitálně technická mapa Moravskoslezského kraje</v>
      </c>
      <c r="D131" s="900">
        <f>H131+L131+M131+N131+O131+P131</f>
        <v>236095</v>
      </c>
      <c r="E131" s="560">
        <f>H131+I131+M131+N131+O131+P131+Q131</f>
        <v>236095.85</v>
      </c>
      <c r="F131" s="900">
        <f>IF(COUNTBLANK(A131)=1,"",VLOOKUP(A131,'Výdaje podle odvětví_hodnoty'!$D$2:$AH$254,4,0))</f>
        <v>236095</v>
      </c>
      <c r="G131" s="64">
        <v>0</v>
      </c>
      <c r="H131" s="11">
        <f>IF(COUNTBLANK(A131)=1,"",VLOOKUP(A131,EU_12_2021!$B$8:$E$162,4,0))</f>
        <v>0</v>
      </c>
      <c r="I131" s="12">
        <f>IF(COUNTBLANK(A131)=1,"",VLOOKUP(A131,EU_04_2022!$B$9:$E$136,3,0))</f>
        <v>57200</v>
      </c>
      <c r="J131" s="12">
        <f>IF(COUNTBLANK(A131)=1,"",VLOOKUP(A131,EU_04_2022!$B$9:$E$136,4,0))</f>
        <v>1140.3891199999998</v>
      </c>
      <c r="K131" s="12">
        <f t="shared" ref="K131" si="71">J131/I131*100</f>
        <v>1.9936872727272723</v>
      </c>
      <c r="L131" s="11">
        <f>I131</f>
        <v>57200</v>
      </c>
      <c r="M131" s="11">
        <f>IF(COUNTBLANK(A131)=1,"",VLOOKUP(A131,'Výdaje podle odvětví_hodnoty'!$D$2:$AH$254,12,0))</f>
        <v>178895</v>
      </c>
      <c r="N131" s="11">
        <f>IF(COUNTBLANK(A131)=1,"",VLOOKUP(A131,'Výdaje podle odvětví_hodnoty'!$D$2:$AH$254,13,0))</f>
        <v>0</v>
      </c>
      <c r="O131" s="11">
        <f>IF(COUNTBLANK(A131)=1,"",VLOOKUP(A131,'Výdaje podle odvětví_hodnoty'!$D$2:$AH$254,14,0))</f>
        <v>0</v>
      </c>
      <c r="P131" s="11">
        <f>IF(COUNTBLANK(A131)=1,"",VLOOKUP(A131,'Výdaje podle odvětví_hodnoty'!$D$2:$AH$254,17,0))</f>
        <v>0</v>
      </c>
      <c r="Q131" s="598">
        <v>0.85</v>
      </c>
      <c r="R131" s="596" t="s">
        <v>3289</v>
      </c>
      <c r="S131" s="4" t="str">
        <f>IF(COUNTBLANK(A131)=1,"",VLOOKUP(A131,'ORG-akce'!$A$1112:$L$3577,11,0))</f>
        <v>ano</v>
      </c>
      <c r="T131" s="538">
        <f t="shared" si="67"/>
        <v>0</v>
      </c>
      <c r="U131" s="6">
        <f>IF(COUNTBLANK(A131)=1,"",VLOOKUP(A131,EU_04_2022!$B$9:$E$136,2,0))</f>
        <v>56000</v>
      </c>
      <c r="V131" s="4" t="str">
        <f>IF(COUNTBLANK(A131)=1,"",VLOOKUP(A131,'ORG-akce'!$A$1112:$L$3577,6,0))</f>
        <v>OPPIK 2014+</v>
      </c>
      <c r="X131" s="4" t="str">
        <f>IF(COUNTBLANK(A131)=1,"",VLOOKUP(A131,'ORG-akce'!$A$1112:$L$3577,3,0))</f>
        <v>Územní plánování a stavební řád</v>
      </c>
      <c r="Y131" s="4">
        <f>IF(COUNTBLANK(A131)=1,"",VLOOKUP(A131,'Výdaje podle odvětví_hodnoty'!$D$2:$AH$254,3,0))*100</f>
        <v>85</v>
      </c>
    </row>
    <row r="132" spans="1:25" ht="30.75" thickBot="1" x14ac:dyDescent="0.3">
      <c r="A132" s="566"/>
      <c r="B132" s="570"/>
      <c r="C132" s="16" t="s">
        <v>3286</v>
      </c>
      <c r="D132" s="288">
        <f t="shared" ref="D132:P132" si="72">D131</f>
        <v>236095</v>
      </c>
      <c r="E132" s="288">
        <f t="shared" si="72"/>
        <v>236095.85</v>
      </c>
      <c r="F132" s="288">
        <f t="shared" si="72"/>
        <v>236095</v>
      </c>
      <c r="G132" s="288">
        <f t="shared" si="72"/>
        <v>0</v>
      </c>
      <c r="H132" s="288">
        <f t="shared" si="72"/>
        <v>0</v>
      </c>
      <c r="I132" s="288">
        <f t="shared" si="72"/>
        <v>57200</v>
      </c>
      <c r="J132" s="288">
        <f t="shared" si="72"/>
        <v>1140.3891199999998</v>
      </c>
      <c r="K132" s="288">
        <f t="shared" ref="K132" si="73">J132/I132*100</f>
        <v>1.9936872727272723</v>
      </c>
      <c r="L132" s="288">
        <f t="shared" si="72"/>
        <v>57200</v>
      </c>
      <c r="M132" s="288">
        <f t="shared" si="72"/>
        <v>178895</v>
      </c>
      <c r="N132" s="288">
        <f t="shared" si="72"/>
        <v>0</v>
      </c>
      <c r="O132" s="288">
        <f t="shared" si="72"/>
        <v>0</v>
      </c>
      <c r="P132" s="288">
        <f t="shared" si="72"/>
        <v>0</v>
      </c>
      <c r="Q132" s="299" t="s">
        <v>93</v>
      </c>
      <c r="R132" s="297" t="s">
        <v>93</v>
      </c>
      <c r="S132" s="4" t="str">
        <f>IF(COUNTBLANK(A132)=1,"",VLOOKUP(A132,'ORG-akce'!$A$1112:$L$3577,11,0))</f>
        <v/>
      </c>
      <c r="T132" s="538"/>
      <c r="U132" s="561">
        <f t="shared" ref="U132" si="74">U131</f>
        <v>56000</v>
      </c>
      <c r="V132" s="4" t="str">
        <f>IF(COUNTBLANK(A132)=1,"",VLOOKUP(A132,'ORG-akce'!$A$1112:$L$3577,6,0))</f>
        <v/>
      </c>
      <c r="X132" s="4" t="str">
        <f>IF(COUNTBLANK(A132)=1,"",VLOOKUP(A132,'ORG-akce'!$A$1112:$L$3577,3,0))</f>
        <v/>
      </c>
      <c r="Y132" s="4" t="e">
        <f>IF(COUNTBLANK(A132)=1,"",VLOOKUP(A132,'Výdaje podle odvětví_hodnoty'!$D$2:$AH$254,3,0))*100</f>
        <v>#VALUE!</v>
      </c>
    </row>
    <row r="133" spans="1:25" x14ac:dyDescent="0.25">
      <c r="A133" s="564"/>
      <c r="B133" s="565"/>
      <c r="C133" s="996" t="s">
        <v>280</v>
      </c>
      <c r="D133" s="997"/>
      <c r="E133" s="997"/>
      <c r="F133" s="997"/>
      <c r="G133" s="997"/>
      <c r="H133" s="997"/>
      <c r="I133" s="997"/>
      <c r="J133" s="997"/>
      <c r="K133" s="997"/>
      <c r="L133" s="997"/>
      <c r="M133" s="997"/>
      <c r="N133" s="997"/>
      <c r="O133" s="997"/>
      <c r="P133" s="997"/>
      <c r="Q133" s="997"/>
      <c r="R133" s="998"/>
      <c r="S133" s="4" t="str">
        <f>IF(COUNTBLANK(A133)=1,"",VLOOKUP(A133,'ORG-akce'!$A$1112:$L$3577,11,0))</f>
        <v/>
      </c>
      <c r="T133" s="538"/>
      <c r="U133" s="6" t="str">
        <f>IF(COUNTBLANK(A133)=1,"",VLOOKUP(A133,#REF!,2,0))</f>
        <v/>
      </c>
      <c r="V133" s="4" t="str">
        <f>IF(COUNTBLANK(A133)=1,"",VLOOKUP(A133,'ORG-akce'!$A$1112:$L$3577,6,0))</f>
        <v/>
      </c>
      <c r="X133" s="4" t="str">
        <f>IF(COUNTBLANK(A133)=1,"",VLOOKUP(A133,'ORG-akce'!$A$1112:$L$3577,3,0))</f>
        <v/>
      </c>
      <c r="Y133" s="4" t="e">
        <f>IF(COUNTBLANK(A133)=1,"",VLOOKUP(A133,'Výdaje podle odvětví_hodnoty'!$D$2:$AH$254,3,0))*100</f>
        <v>#VALUE!</v>
      </c>
    </row>
    <row r="134" spans="1:25" ht="30" x14ac:dyDescent="0.25">
      <c r="A134" s="32">
        <v>3292</v>
      </c>
      <c r="B134" s="286">
        <v>14</v>
      </c>
      <c r="C134" s="594" t="str">
        <f>IF(COUNTBLANK(A134)=1,"",VLOOKUP(A134,'ORG-akce'!$A$1112:$L$3577,2,0))</f>
        <v>Výstavba výjezdového stanoviště Nový Jičín</v>
      </c>
      <c r="D134" s="900">
        <f t="shared" ref="D134:D142" si="75">G134+H134+L134+M134+N134+O134+P134</f>
        <v>139999.5968</v>
      </c>
      <c r="E134" s="560">
        <v>139999.6</v>
      </c>
      <c r="F134" s="900">
        <f>IF(COUNTBLANK(A134)=1,"",VLOOKUP(A134,'Výdaje podle odvětví_hodnoty'!$D$2:$AH$254,4,0))</f>
        <v>139999.6</v>
      </c>
      <c r="G134" s="64">
        <v>864.5</v>
      </c>
      <c r="H134" s="11">
        <f>IF(COUNTBLANK(A134)=1,"",VLOOKUP(A134,EU_12_2021!$B$8:$E$162,4,0))</f>
        <v>1333.5168000000001</v>
      </c>
      <c r="I134" s="12">
        <f>IF(COUNTBLANK(A134)=1,"",VLOOKUP(A134,EU_04_2022!$B$9:$E$136,3,0))</f>
        <v>601.58000000000004</v>
      </c>
      <c r="J134" s="12">
        <f>IF(COUNTBLANK(A134)=1,"",VLOOKUP(A134,EU_04_2022!$B$9:$E$136,4,0))</f>
        <v>0</v>
      </c>
      <c r="K134" s="12">
        <f t="shared" ref="K134:K139" si="76">J134/I134*100</f>
        <v>0</v>
      </c>
      <c r="L134" s="11">
        <f>I134</f>
        <v>601.58000000000004</v>
      </c>
      <c r="M134" s="11">
        <f>IF(COUNTBLANK(A134)=1,"",VLOOKUP(A134,'Výdaje podle odvětví_hodnoty'!$D$2:$AH$254,12,0))</f>
        <v>42000</v>
      </c>
      <c r="N134" s="11">
        <f>IF(COUNTBLANK(A134)=1,"",VLOOKUP(A134,'Výdaje podle odvětví_hodnoty'!$D$2:$AH$254,13,0))</f>
        <v>95200</v>
      </c>
      <c r="O134" s="11">
        <f>IF(COUNTBLANK(A134)=1,"",VLOOKUP(A134,'Výdaje podle odvětví_hodnoty'!$D$2:$AH$254,14,0))</f>
        <v>0</v>
      </c>
      <c r="P134" s="11">
        <f>IF(COUNTBLANK(A134)=1,"",VLOOKUP(A134,'Výdaje podle odvětví_hodnoty'!$D$2:$AH$254,17,0))</f>
        <v>0</v>
      </c>
      <c r="Q134" s="603">
        <v>0.85</v>
      </c>
      <c r="R134" s="595" t="str">
        <f>IF(COUNTBLANK(A134)=1,"",VLOOKUP(A134,'ORG-akce'!$A$1112:$L$3577,6,0))</f>
        <v>IROP 2014+</v>
      </c>
      <c r="S134" s="4" t="str">
        <f>IF(COUNTBLANK(A134)=1,"",VLOOKUP(A134,'ORG-akce'!$A$1112:$L$3577,11,0))</f>
        <v>ano</v>
      </c>
      <c r="T134" s="538">
        <f t="shared" si="67"/>
        <v>-3.2000000064726919E-3</v>
      </c>
      <c r="U134" s="6">
        <f>IF(COUNTBLANK(A134)=1,"",VLOOKUP(A134,EU_04_2022!$B$9:$E$136,2,0))</f>
        <v>200</v>
      </c>
      <c r="V134" s="4" t="str">
        <f>IF(COUNTBLANK(A134)=1,"",VLOOKUP(A134,'ORG-akce'!$A$1112:$L$3577,6,0))</f>
        <v>IROP 2014+</v>
      </c>
      <c r="X134" s="4" t="str">
        <f>IF(COUNTBLANK(A134)=1,"",VLOOKUP(A134,'ORG-akce'!$A$1112:$L$3577,3,0))</f>
        <v>Zdravotnictví</v>
      </c>
      <c r="Y134" s="4">
        <f>IF(COUNTBLANK(A134)=1,"",VLOOKUP(A134,'Výdaje podle odvětví_hodnoty'!$D$2:$AH$254,3,0))*100</f>
        <v>85</v>
      </c>
    </row>
    <row r="135" spans="1:25" ht="30" x14ac:dyDescent="0.25">
      <c r="A135" s="32">
        <v>3497</v>
      </c>
      <c r="B135" s="286">
        <v>14</v>
      </c>
      <c r="C135" s="594" t="str">
        <f>IF(COUNTBLANK(A135)=1,"",VLOOKUP(A135,'ORG-akce'!$A$1112:$L$3577,2,0))</f>
        <v>Vozidla a technika proti covidu</v>
      </c>
      <c r="D135" s="900">
        <f t="shared" si="75"/>
        <v>54000</v>
      </c>
      <c r="E135" s="560">
        <v>49563</v>
      </c>
      <c r="F135" s="900">
        <f>IF(COUNTBLANK(A135)=1,"",VLOOKUP(A135,'Výdaje podle odvětví_hodnoty'!$D$2:$AH$254,4,0))</f>
        <v>54000</v>
      </c>
      <c r="G135" s="64">
        <v>0</v>
      </c>
      <c r="H135" s="11">
        <f>IF(COUNTBLANK(A135)=1,"",VLOOKUP(A135,EU_12_2021!$B$8:$E$162,4,0))</f>
        <v>0</v>
      </c>
      <c r="I135" s="12">
        <f>IF(COUNTBLANK(A135)=1,"",VLOOKUP(A135,EU_04_2022!$B$9:$E$136,3,0))</f>
        <v>44200</v>
      </c>
      <c r="J135" s="12">
        <f>IF(COUNTBLANK(A135)=1,"",VLOOKUP(A135,EU_04_2022!$B$9:$E$136,4,0))</f>
        <v>0</v>
      </c>
      <c r="K135" s="12">
        <f t="shared" si="76"/>
        <v>0</v>
      </c>
      <c r="L135" s="11">
        <f t="shared" ref="L135:L137" si="77">I135</f>
        <v>44200</v>
      </c>
      <c r="M135" s="11">
        <f>IF(COUNTBLANK(A135)=1,"",VLOOKUP(A135,'Výdaje podle odvětví_hodnoty'!$D$2:$AH$254,12,0))</f>
        <v>9800</v>
      </c>
      <c r="N135" s="11">
        <f>IF(COUNTBLANK(A135)=1,"",VLOOKUP(A135,'Výdaje podle odvětví_hodnoty'!$D$2:$AH$254,13,0))</f>
        <v>0</v>
      </c>
      <c r="O135" s="11">
        <f>IF(COUNTBLANK(A135)=1,"",VLOOKUP(A135,'Výdaje podle odvětví_hodnoty'!$D$2:$AH$254,14,0))</f>
        <v>0</v>
      </c>
      <c r="P135" s="11">
        <f>IF(COUNTBLANK(A135)=1,"",VLOOKUP(A135,'Výdaje podle odvětví_hodnoty'!$D$2:$AH$254,17,0))</f>
        <v>0</v>
      </c>
      <c r="Q135" s="603">
        <v>0.9</v>
      </c>
      <c r="R135" s="602" t="s">
        <v>3442</v>
      </c>
      <c r="S135" s="4" t="str">
        <f>IF(COUNTBLANK(A135)=1,"",VLOOKUP(A135,'ORG-akce'!$A$1112:$L$3577,11,0))</f>
        <v>ano</v>
      </c>
      <c r="T135" s="538">
        <f t="shared" si="67"/>
        <v>0</v>
      </c>
      <c r="U135" s="6">
        <f>IF(COUNTBLANK(A135)=1,"",VLOOKUP(A135,EU_04_2022!$B$9:$E$136,2,0))</f>
        <v>39563</v>
      </c>
      <c r="V135" s="4" t="str">
        <f>IF(COUNTBLANK(A135)=1,"",VLOOKUP(A135,'ORG-akce'!$A$1112:$L$3577,6,0))</f>
        <v>IROP-REACT EU</v>
      </c>
      <c r="X135" s="4" t="str">
        <f>IF(COUNTBLANK(A135)=1,"",VLOOKUP(A135,'ORG-akce'!$A$1112:$L$3577,3,0))</f>
        <v>Zdravotnictví</v>
      </c>
      <c r="Y135" s="4">
        <f>IF(COUNTBLANK(A135)=1,"",VLOOKUP(A135,'Výdaje podle odvětví_hodnoty'!$D$2:$AH$254,3,0))*100</f>
        <v>90</v>
      </c>
    </row>
    <row r="136" spans="1:25" ht="30" x14ac:dyDescent="0.25">
      <c r="A136" s="32">
        <v>3498</v>
      </c>
      <c r="B136" s="286">
        <v>14</v>
      </c>
      <c r="C136" s="594" t="str">
        <f>IF(COUNTBLANK(A136)=1,"",VLOOKUP(A136,'ORG-akce'!$A$1112:$L$3577,2,0))</f>
        <v>Vzdělávání a nácvik proti covidu</v>
      </c>
      <c r="D136" s="900">
        <f t="shared" si="75"/>
        <v>20000</v>
      </c>
      <c r="E136" s="560">
        <v>19587</v>
      </c>
      <c r="F136" s="900">
        <f>IF(COUNTBLANK(A136)=1,"",VLOOKUP(A136,'Výdaje podle odvětví_hodnoty'!$D$2:$AH$254,4,0))</f>
        <v>20000</v>
      </c>
      <c r="G136" s="64">
        <v>0</v>
      </c>
      <c r="H136" s="11">
        <f>IF(COUNTBLANK(A136)=1,"",VLOOKUP(A136,EU_12_2021!$B$8:$E$162,4,0))</f>
        <v>0</v>
      </c>
      <c r="I136" s="12">
        <f>IF(COUNTBLANK(A136)=1,"",VLOOKUP(A136,EU_04_2022!$B$9:$E$136,3,0))</f>
        <v>20000</v>
      </c>
      <c r="J136" s="12">
        <f>IF(COUNTBLANK(A136)=1,"",VLOOKUP(A136,EU_04_2022!$B$9:$E$136,4,0))</f>
        <v>0</v>
      </c>
      <c r="K136" s="12">
        <f t="shared" si="76"/>
        <v>0</v>
      </c>
      <c r="L136" s="11">
        <f t="shared" si="77"/>
        <v>20000</v>
      </c>
      <c r="M136" s="11">
        <f>IF(COUNTBLANK(A136)=1,"",VLOOKUP(A136,'Výdaje podle odvětví_hodnoty'!$D$2:$AH$254,12,0))</f>
        <v>0</v>
      </c>
      <c r="N136" s="11">
        <f>IF(COUNTBLANK(A136)=1,"",VLOOKUP(A136,'Výdaje podle odvětví_hodnoty'!$D$2:$AH$254,13,0))</f>
        <v>0</v>
      </c>
      <c r="O136" s="11">
        <f>IF(COUNTBLANK(A136)=1,"",VLOOKUP(A136,'Výdaje podle odvětví_hodnoty'!$D$2:$AH$254,14,0))</f>
        <v>0</v>
      </c>
      <c r="P136" s="11">
        <f>IF(COUNTBLANK(A136)=1,"",VLOOKUP(A136,'Výdaje podle odvětví_hodnoty'!$D$2:$AH$254,17,0))</f>
        <v>0</v>
      </c>
      <c r="Q136" s="603">
        <v>0.9</v>
      </c>
      <c r="R136" s="602" t="s">
        <v>3442</v>
      </c>
      <c r="S136" s="4" t="str">
        <f>IF(COUNTBLANK(A136)=1,"",VLOOKUP(A136,'ORG-akce'!$A$1112:$L$3577,11,0))</f>
        <v>ano</v>
      </c>
      <c r="T136" s="538">
        <f t="shared" si="67"/>
        <v>0</v>
      </c>
      <c r="U136" s="6">
        <f>IF(COUNTBLANK(A136)=1,"",VLOOKUP(A136,EU_04_2022!$B$9:$E$136,2,0))</f>
        <v>19337</v>
      </c>
      <c r="V136" s="4" t="str">
        <f>IF(COUNTBLANK(A136)=1,"",VLOOKUP(A136,'ORG-akce'!$A$1112:$L$3577,6,0))</f>
        <v>IROP-REACT EU</v>
      </c>
      <c r="X136" s="4" t="str">
        <f>IF(COUNTBLANK(A136)=1,"",VLOOKUP(A136,'ORG-akce'!$A$1112:$L$3577,3,0))</f>
        <v>Zdravotnictví</v>
      </c>
      <c r="Y136" s="4">
        <f>IF(COUNTBLANK(A136)=1,"",VLOOKUP(A136,'Výdaje podle odvětví_hodnoty'!$D$2:$AH$254,3,0))*100</f>
        <v>90</v>
      </c>
    </row>
    <row r="137" spans="1:25" ht="30" x14ac:dyDescent="0.25">
      <c r="A137" s="32">
        <v>3501</v>
      </c>
      <c r="B137" s="286">
        <v>14</v>
      </c>
      <c r="C137" s="594" t="str">
        <f>IF(COUNTBLANK(A137)=1,"",VLOOKUP(A137,'ORG-akce'!$A$1112:$L$3577,2,0))</f>
        <v>Záchranný komunikační systém</v>
      </c>
      <c r="D137" s="900">
        <f t="shared" si="75"/>
        <v>25851</v>
      </c>
      <c r="E137" s="560">
        <v>25851</v>
      </c>
      <c r="F137" s="900">
        <f>IF(COUNTBLANK(A137)=1,"",VLOOKUP(A137,'Výdaje podle odvětví_hodnoty'!$D$2:$AH$254,4,0))</f>
        <v>25851</v>
      </c>
      <c r="G137" s="64">
        <v>0</v>
      </c>
      <c r="H137" s="11">
        <f>IF(COUNTBLANK(A137)=1,"",VLOOKUP(A137,EU_12_2021!$B$8:$E$162,4,0))</f>
        <v>0</v>
      </c>
      <c r="I137" s="12">
        <f>IF(COUNTBLANK(A137)=1,"",VLOOKUP(A137,EU_04_2022!$B$9:$E$136,3,0))</f>
        <v>25851</v>
      </c>
      <c r="J137" s="12">
        <f>IF(COUNTBLANK(A137)=1,"",VLOOKUP(A137,EU_04_2022!$B$9:$E$136,4,0))</f>
        <v>119.68109999999999</v>
      </c>
      <c r="K137" s="12">
        <f t="shared" si="76"/>
        <v>0.46296506904955315</v>
      </c>
      <c r="L137" s="11">
        <f t="shared" si="77"/>
        <v>25851</v>
      </c>
      <c r="M137" s="11">
        <f>IF(COUNTBLANK(A137)=1,"",VLOOKUP(A137,'Výdaje podle odvětví_hodnoty'!$D$2:$AH$254,12,0))</f>
        <v>0</v>
      </c>
      <c r="N137" s="11">
        <f>IF(COUNTBLANK(A137)=1,"",VLOOKUP(A137,'Výdaje podle odvětví_hodnoty'!$D$2:$AH$254,13,0))</f>
        <v>0</v>
      </c>
      <c r="O137" s="11">
        <f>IF(COUNTBLANK(A137)=1,"",VLOOKUP(A137,'Výdaje podle odvětví_hodnoty'!$D$2:$AH$254,14,0))</f>
        <v>0</v>
      </c>
      <c r="P137" s="11">
        <f>IF(COUNTBLANK(A137)=1,"",VLOOKUP(A137,'Výdaje podle odvětví_hodnoty'!$D$2:$AH$254,17,0))</f>
        <v>0</v>
      </c>
      <c r="Q137" s="603">
        <v>0.9</v>
      </c>
      <c r="R137" s="602" t="s">
        <v>3442</v>
      </c>
      <c r="S137" s="4" t="str">
        <f>IF(COUNTBLANK(A137)=1,"",VLOOKUP(A137,'ORG-akce'!$A$1112:$L$3577,11,0))</f>
        <v>ano</v>
      </c>
      <c r="T137" s="538">
        <f t="shared" si="67"/>
        <v>0</v>
      </c>
      <c r="U137" s="6">
        <f>IF(COUNTBLANK(A137)=1,"",VLOOKUP(A137,EU_04_2022!$B$9:$E$136,2,0))</f>
        <v>25601</v>
      </c>
      <c r="V137" s="4" t="str">
        <f>IF(COUNTBLANK(A137)=1,"",VLOOKUP(A137,'ORG-akce'!$A$1112:$L$3577,6,0))</f>
        <v>IROP-REACT EU</v>
      </c>
      <c r="X137" s="4" t="str">
        <f>IF(COUNTBLANK(A137)=1,"",VLOOKUP(A137,'ORG-akce'!$A$1112:$L$3577,3,0))</f>
        <v>Zdravotnictví</v>
      </c>
      <c r="Y137" s="4">
        <f>IF(COUNTBLANK(A137)=1,"",VLOOKUP(A137,'Výdaje podle odvětví_hodnoty'!$D$2:$AH$254,3,0))*100</f>
        <v>90</v>
      </c>
    </row>
    <row r="138" spans="1:25" ht="45" x14ac:dyDescent="0.25">
      <c r="A138" s="534">
        <v>7001</v>
      </c>
      <c r="B138" s="286">
        <f>IF(COUNTBLANK(A138)=1,"",VLOOKUP(A138,'ORG-akce'!$A$1112:$L$3577,4,0))</f>
        <v>9</v>
      </c>
      <c r="C138" s="594" t="str">
        <f>IF(COUNTBLANK(A138)=1,"",VLOOKUP(A138,'ORG-akce'!$A$1112:$L$3577,2,0))</f>
        <v>Modernizace a rekonstrukce pavilonu psychiatrie Nemocnice s poliklinikou Havířov, p. o.</v>
      </c>
      <c r="D138" s="900">
        <f t="shared" si="75"/>
        <v>58577.515070000001</v>
      </c>
      <c r="E138" s="560">
        <v>58577.5</v>
      </c>
      <c r="F138" s="900">
        <v>58577.52</v>
      </c>
      <c r="G138" s="64">
        <v>1028.5</v>
      </c>
      <c r="H138" s="11">
        <f>IF(COUNTBLANK(A138)=1,"",VLOOKUP(A138,EU_12_2021!$B$8:$E$162,4,0))</f>
        <v>5522.5250700000006</v>
      </c>
      <c r="I138" s="12">
        <f>IF(COUNTBLANK(A138)=1,"",VLOOKUP(A138,EU_04_2022!$B$9:$E$136,3,0))</f>
        <v>232.49</v>
      </c>
      <c r="J138" s="12">
        <f>IF(COUNTBLANK(A138)=1,"",VLOOKUP(A138,EU_04_2022!$B$9:$E$136,4,0))</f>
        <v>182.71250000000001</v>
      </c>
      <c r="K138" s="12">
        <f t="shared" si="76"/>
        <v>78.589401694696548</v>
      </c>
      <c r="L138" s="11">
        <v>52026.49</v>
      </c>
      <c r="M138" s="11">
        <v>0</v>
      </c>
      <c r="N138" s="11">
        <v>0</v>
      </c>
      <c r="O138" s="11">
        <v>0</v>
      </c>
      <c r="P138" s="11">
        <v>0</v>
      </c>
      <c r="Q138" s="603" t="s">
        <v>3827</v>
      </c>
      <c r="R138" s="601" t="s">
        <v>5</v>
      </c>
      <c r="S138" s="4" t="str">
        <f>IF(COUNTBLANK(A138)=1,"",VLOOKUP(A138,'ORG-akce'!$A$1112:$L$3577,11,0))</f>
        <v>ano</v>
      </c>
      <c r="T138" s="538">
        <f t="shared" si="67"/>
        <v>-4.9299999955110252E-3</v>
      </c>
      <c r="U138" s="6">
        <f>IF(COUNTBLANK(A138)=1,"",VLOOKUP(A138,EU_04_2022!$B$9:$E$136,2,0))</f>
        <v>0</v>
      </c>
      <c r="V138" s="4" t="str">
        <f>IF(COUNTBLANK(A138)=1,"",VLOOKUP(A138,'ORG-akce'!$A$1112:$L$3577,6,0))</f>
        <v>IROP 2014+</v>
      </c>
      <c r="X138" s="4" t="str">
        <f>IF(COUNTBLANK(A138)=1,"",VLOOKUP(A138,'ORG-akce'!$A$1112:$L$3577,3,0))</f>
        <v>Zdravotnictví</v>
      </c>
    </row>
    <row r="139" spans="1:25" ht="30" x14ac:dyDescent="0.25">
      <c r="A139" s="571">
        <v>7005</v>
      </c>
      <c r="B139" s="286">
        <f>IF(COUNTBLANK(A139)=1,"",VLOOKUP(A139,'ORG-akce'!$A$1112:$L$3577,4,0))</f>
        <v>9</v>
      </c>
      <c r="C139" s="594" t="str">
        <f>IF(COUNTBLANK(A139)=1,"",VLOOKUP(A139,'ORG-akce'!$A$1112:$L$3577,2,0))</f>
        <v>Modernizace vybavení pro obory návazné péče v NsP Havířov, p.o.</v>
      </c>
      <c r="D139" s="900">
        <f t="shared" si="75"/>
        <v>51410.01943</v>
      </c>
      <c r="E139" s="560">
        <v>51410.01</v>
      </c>
      <c r="F139" s="900">
        <v>51410</v>
      </c>
      <c r="G139" s="64">
        <v>4518.18</v>
      </c>
      <c r="H139" s="11">
        <f>IF(COUNTBLANK(A139)=1,"",VLOOKUP(A139,EU_12_2021!$B$8:$E$162,4,0))</f>
        <v>622.8194299999999</v>
      </c>
      <c r="I139" s="12">
        <f>IF(COUNTBLANK(A139)=1,"",VLOOKUP(A139,EU_04_2022!$B$9:$E$136,3,0))</f>
        <v>46269.020000000004</v>
      </c>
      <c r="J139" s="12">
        <f>IF(COUNTBLANK(A139)=1,"",VLOOKUP(A139,EU_04_2022!$B$9:$E$136,4,0))</f>
        <v>0</v>
      </c>
      <c r="K139" s="12">
        <f t="shared" si="76"/>
        <v>0</v>
      </c>
      <c r="L139" s="11">
        <f>I139</f>
        <v>46269.020000000004</v>
      </c>
      <c r="M139" s="11">
        <v>0</v>
      </c>
      <c r="N139" s="11">
        <v>0</v>
      </c>
      <c r="O139" s="11">
        <v>0</v>
      </c>
      <c r="P139" s="11">
        <v>0</v>
      </c>
      <c r="Q139" s="603" t="s">
        <v>3827</v>
      </c>
      <c r="R139" s="601" t="s">
        <v>5</v>
      </c>
      <c r="S139" s="4" t="str">
        <f>IF(COUNTBLANK(A139)=1,"",VLOOKUP(A139,'ORG-akce'!$A$1112:$L$3577,11,0))</f>
        <v>ano</v>
      </c>
      <c r="T139" s="538">
        <f t="shared" si="67"/>
        <v>1.9430000000284053E-2</v>
      </c>
      <c r="U139" s="6">
        <f>IF(COUNTBLANK(A139)=1,"",VLOOKUP(A139,EU_04_2022!$B$9:$E$136,2,0))</f>
        <v>0</v>
      </c>
      <c r="V139" s="4" t="str">
        <f>IF(COUNTBLANK(A139)=1,"",VLOOKUP(A139,'ORG-akce'!$A$1112:$L$3577,6,0))</f>
        <v>IROP 2014+</v>
      </c>
      <c r="X139" s="4" t="str">
        <f>IF(COUNTBLANK(A139)=1,"",VLOOKUP(A139,'ORG-akce'!$A$1112:$L$3577,3,0))</f>
        <v>Zdravotnictví</v>
      </c>
    </row>
    <row r="140" spans="1:25" ht="60" x14ac:dyDescent="0.25">
      <c r="A140" s="535">
        <v>7039</v>
      </c>
      <c r="B140" s="286">
        <f>IF(COUNTBLANK(A140)=1,"",VLOOKUP(A140,'ORG-akce'!$A$1112:$L$3577,4,0))</f>
        <v>9</v>
      </c>
      <c r="C140" s="594" t="str">
        <f>IF(COUNTBLANK(A140)=1,"",VLOOKUP(A140,'ORG-akce'!$A$1112:$L$3577,2,0))</f>
        <v>Revitalizace parku Nemocnice s poliklinikou Karviná-Ráj – Karviná (Nemocnice s poliklinikou Karviná-Ráj, příspěvková organizace)</v>
      </c>
      <c r="D140" s="900">
        <f t="shared" si="75"/>
        <v>4230</v>
      </c>
      <c r="E140" s="560">
        <v>4230</v>
      </c>
      <c r="F140" s="900">
        <v>4230</v>
      </c>
      <c r="G140" s="64">
        <v>0</v>
      </c>
      <c r="H140" s="11">
        <v>0</v>
      </c>
      <c r="I140" s="12">
        <f>IF(COUNTBLANK(A140)=1,"",VLOOKUP(A140,EU_04_2022!$B$9:$E$136,3,0))</f>
        <v>2046</v>
      </c>
      <c r="J140" s="12">
        <f>IF(COUNTBLANK(A140)=1,"",VLOOKUP(A140,EU_04_2022!$B$9:$E$136,4,0))</f>
        <v>0</v>
      </c>
      <c r="K140" s="12">
        <f t="shared" ref="K140" si="78">J140/I140*100</f>
        <v>0</v>
      </c>
      <c r="L140" s="11">
        <f>I140</f>
        <v>2046</v>
      </c>
      <c r="M140" s="11">
        <v>0</v>
      </c>
      <c r="N140" s="11">
        <v>2184</v>
      </c>
      <c r="O140" s="11">
        <v>0</v>
      </c>
      <c r="P140" s="11">
        <v>0</v>
      </c>
      <c r="Q140" s="603" t="s">
        <v>3827</v>
      </c>
      <c r="R140" s="595" t="s">
        <v>49</v>
      </c>
      <c r="S140" s="4" t="str">
        <f>IF(COUNTBLANK(A140)=1,"",VLOOKUP(A140,'ORG-akce'!$A$1112:$L$3577,11,0))</f>
        <v>ne</v>
      </c>
      <c r="T140" s="538">
        <f t="shared" si="67"/>
        <v>0</v>
      </c>
      <c r="U140" s="6">
        <f>IF(COUNTBLANK(A140)=1,"",VLOOKUP(A140,EU_04_2022!$B$9:$E$136,2,0))</f>
        <v>2046</v>
      </c>
      <c r="V140" s="4" t="str">
        <f>IF(COUNTBLANK(A140)=1,"",VLOOKUP(A140,'ORG-akce'!$A$1112:$L$3577,6,0))</f>
        <v>OP Životní prostředí 2014+</v>
      </c>
      <c r="X140" s="4" t="str">
        <f>IF(COUNTBLANK(A140)=1,"",VLOOKUP(A140,'ORG-akce'!$A$1112:$L$3577,3,0))</f>
        <v>Zdravotnictví</v>
      </c>
    </row>
    <row r="141" spans="1:25" ht="60" x14ac:dyDescent="0.25">
      <c r="A141" s="535">
        <v>7040</v>
      </c>
      <c r="B141" s="286">
        <f>IF(COUNTBLANK(A141)=1,"",VLOOKUP(A141,'ORG-akce'!$A$1112:$L$3577,4,0))</f>
        <v>9</v>
      </c>
      <c r="C141" s="594" t="str">
        <f>IF(COUNTBLANK(A141)=1,"",VLOOKUP(A141,'ORG-akce'!$A$1112:$L$3577,2,0))</f>
        <v>Revitalizace parku Nemocnice s poliklinikou Karviná-Ráj – Orlová (Nemocnice s poliklinikou Karviná-Ráj, příspěvková organizace)</v>
      </c>
      <c r="D141" s="900">
        <f t="shared" si="75"/>
        <v>3479</v>
      </c>
      <c r="E141" s="560">
        <v>3479</v>
      </c>
      <c r="F141" s="900">
        <v>3479</v>
      </c>
      <c r="G141" s="64">
        <v>0</v>
      </c>
      <c r="H141" s="11">
        <v>0</v>
      </c>
      <c r="I141" s="12">
        <f>IF(COUNTBLANK(A141)=1,"",VLOOKUP(A141,EU_04_2022!$B$9:$E$136,3,0))</f>
        <v>1571</v>
      </c>
      <c r="J141" s="12">
        <f>IF(COUNTBLANK(A141)=1,"",VLOOKUP(A141,EU_04_2022!$B$9:$E$136,4,0))</f>
        <v>109.34044</v>
      </c>
      <c r="K141" s="12">
        <f t="shared" ref="K141" si="79">J141/I141*100</f>
        <v>6.9599261616804586</v>
      </c>
      <c r="L141" s="11">
        <f t="shared" ref="L141:L144" si="80">I141</f>
        <v>1571</v>
      </c>
      <c r="M141" s="11">
        <v>0</v>
      </c>
      <c r="N141" s="11">
        <v>1908</v>
      </c>
      <c r="O141" s="11">
        <v>0</v>
      </c>
      <c r="P141" s="11">
        <v>0</v>
      </c>
      <c r="Q141" s="603" t="s">
        <v>3827</v>
      </c>
      <c r="R141" s="595" t="s">
        <v>49</v>
      </c>
      <c r="S141" s="4" t="str">
        <f>IF(COUNTBLANK(A141)=1,"",VLOOKUP(A141,'ORG-akce'!$A$1112:$L$3577,11,0))</f>
        <v>ne</v>
      </c>
      <c r="T141" s="538">
        <f t="shared" si="67"/>
        <v>0</v>
      </c>
      <c r="U141" s="6">
        <f>IF(COUNTBLANK(A141)=1,"",VLOOKUP(A141,EU_04_2022!$B$9:$E$136,2,0))</f>
        <v>1571</v>
      </c>
      <c r="V141" s="4" t="str">
        <f>IF(COUNTBLANK(A141)=1,"",VLOOKUP(A141,'ORG-akce'!$A$1112:$L$3577,6,0))</f>
        <v>OP Životní prostředí 2014+</v>
      </c>
      <c r="X141" s="4" t="str">
        <f>IF(COUNTBLANK(A141)=1,"",VLOOKUP(A141,'ORG-akce'!$A$1112:$L$3577,3,0))</f>
        <v>Zdravotnictví</v>
      </c>
    </row>
    <row r="142" spans="1:25" ht="30" x14ac:dyDescent="0.25">
      <c r="A142" s="535">
        <v>7042</v>
      </c>
      <c r="B142" s="286">
        <f>IF(COUNTBLANK(A142)=1,"",VLOOKUP(A142,'ORG-akce'!$A$1112:$L$3577,4,0))</f>
        <v>9</v>
      </c>
      <c r="C142" s="594" t="str">
        <f>IF(COUNTBLANK(A142)=1,"",VLOOKUP(A142,'ORG-akce'!$A$1112:$L$3577,2,0))</f>
        <v>Snížení energetické náročnosti budov v areálu Slezské nemocnice v Opavě</v>
      </c>
      <c r="D142" s="900">
        <f t="shared" si="75"/>
        <v>40219</v>
      </c>
      <c r="E142" s="560"/>
      <c r="F142" s="900">
        <v>40219</v>
      </c>
      <c r="G142" s="64">
        <v>0</v>
      </c>
      <c r="H142" s="11">
        <v>0</v>
      </c>
      <c r="I142" s="12">
        <f>IF(COUNTBLANK(A142)=1,"",VLOOKUP(A142,EU_04_2022!$B$9:$E$136,3,0))</f>
        <v>40219</v>
      </c>
      <c r="J142" s="12">
        <f>IF(COUNTBLANK(A142)=1,"",VLOOKUP(A142,EU_04_2022!$B$9:$E$136,4,0))</f>
        <v>0</v>
      </c>
      <c r="K142" s="12">
        <f t="shared" ref="K142:K144" si="81">J142/I142*100</f>
        <v>0</v>
      </c>
      <c r="L142" s="11">
        <f t="shared" si="80"/>
        <v>40219</v>
      </c>
      <c r="M142" s="11">
        <v>0</v>
      </c>
      <c r="N142" s="11">
        <v>0</v>
      </c>
      <c r="O142" s="11">
        <v>0</v>
      </c>
      <c r="P142" s="11">
        <v>0</v>
      </c>
      <c r="Q142" s="603" t="s">
        <v>3827</v>
      </c>
      <c r="R142" s="595" t="str">
        <f>IF(COUNTBLANK(A142)=1,"",VLOOKUP(A142,'ORG-akce'!$A$1112:$L$3577,6,0))</f>
        <v>OP Životní prostředí 2014+</v>
      </c>
      <c r="S142" s="4" t="str">
        <f>IF(COUNTBLANK(A142)=1,"",VLOOKUP(A142,'ORG-akce'!$A$1112:$L$3577,11,0))</f>
        <v>ano</v>
      </c>
      <c r="T142" s="538">
        <f t="shared" si="67"/>
        <v>0</v>
      </c>
      <c r="U142" s="6">
        <f>IF(COUNTBLANK(A142)=1,"",VLOOKUP(A142,EU_04_2022!$B$9:$E$136,2,0))</f>
        <v>40219</v>
      </c>
      <c r="V142" s="4" t="str">
        <f>IF(COUNTBLANK(A142)=1,"",VLOOKUP(A142,'ORG-akce'!$A$1112:$L$3577,6,0))</f>
        <v>OP Životní prostředí 2014+</v>
      </c>
      <c r="X142" s="4" t="str">
        <f>IF(COUNTBLANK(A142)=1,"",VLOOKUP(A142,'ORG-akce'!$A$1112:$L$3577,3,0))</f>
        <v>Zdravotnictví</v>
      </c>
    </row>
    <row r="143" spans="1:25" ht="45" x14ac:dyDescent="0.25">
      <c r="A143" s="535">
        <v>7044</v>
      </c>
      <c r="B143" s="286">
        <f>IF(COUNTBLANK(A143)=1,"",VLOOKUP(A143,'ORG-akce'!$A$1112:$L$3577,4,0))</f>
        <v>9</v>
      </c>
      <c r="C143" s="594" t="str">
        <f>IF(COUNTBLANK(A143)=1,"",VLOOKUP(A143,'ORG-akce'!$A$1112:$L$3577,2,0))</f>
        <v>Rekonstrukce a modernizace infekčního oddělení (Nemocnice Havířov, příspěvková organizace)</v>
      </c>
      <c r="D143" s="900">
        <f>G143+H143+L143+M143+N143+O143+P143</f>
        <v>12000</v>
      </c>
      <c r="E143" s="560"/>
      <c r="F143" s="900">
        <v>12000</v>
      </c>
      <c r="G143" s="64">
        <v>0</v>
      </c>
      <c r="H143" s="11">
        <v>0</v>
      </c>
      <c r="I143" s="12">
        <f>IF(COUNTBLANK(A143)=1,"",VLOOKUP(A143,EU_04_2022!$B$9:$E$136,3,0))</f>
        <v>12000</v>
      </c>
      <c r="J143" s="12">
        <f>IF(COUNTBLANK(A143)=1,"",VLOOKUP(A143,EU_04_2022!$B$9:$E$136,4,0))</f>
        <v>0</v>
      </c>
      <c r="K143" s="12">
        <f t="shared" si="81"/>
        <v>0</v>
      </c>
      <c r="L143" s="11">
        <f t="shared" si="80"/>
        <v>12000</v>
      </c>
      <c r="M143" s="11">
        <v>0</v>
      </c>
      <c r="N143" s="11">
        <v>0</v>
      </c>
      <c r="O143" s="11">
        <v>0</v>
      </c>
      <c r="P143" s="11">
        <v>0</v>
      </c>
      <c r="Q143" s="603" t="s">
        <v>3827</v>
      </c>
      <c r="R143" s="595" t="str">
        <f>IF(COUNTBLANK(A143)=1,"",VLOOKUP(A143,'ORG-akce'!$A$1112:$L$3577,6,0))</f>
        <v>IROP REACT-EU 2014+</v>
      </c>
      <c r="S143" s="4" t="str">
        <f>IF(COUNTBLANK(A143)=1,"",VLOOKUP(A143,'ORG-akce'!$A$1112:$L$3577,11,0))</f>
        <v>ano</v>
      </c>
      <c r="T143" s="538">
        <f>D143-F143</f>
        <v>0</v>
      </c>
      <c r="U143" s="6">
        <f>IF(COUNTBLANK(A143)=1,"",VLOOKUP(A143,EU_04_2022!$B$9:$E$136,2,0))</f>
        <v>12000</v>
      </c>
      <c r="V143" s="4" t="str">
        <f>IF(COUNTBLANK(A143)=1,"",VLOOKUP(A143,'ORG-akce'!$A$1112:$L$3577,6,0))</f>
        <v>IROP REACT-EU 2014+</v>
      </c>
      <c r="X143" s="4" t="str">
        <f>IF(COUNTBLANK(A143)=1,"",VLOOKUP(A143,'ORG-akce'!$A$1112:$L$3577,3,0))</f>
        <v>Zdravotnictví</v>
      </c>
    </row>
    <row r="144" spans="1:25" ht="45" customHeight="1" thickBot="1" x14ac:dyDescent="0.3">
      <c r="A144" s="535">
        <v>7045</v>
      </c>
      <c r="B144" s="286">
        <f>IF(COUNTBLANK(A144)=1,"",VLOOKUP(A144,'ORG-akce'!$A$1112:$L$3577,4,0))</f>
        <v>9</v>
      </c>
      <c r="C144" s="594" t="str">
        <f>IF(COUNTBLANK(A144)=1,"",VLOOKUP(A144,'ORG-akce'!$A$1112:$L$3577,2,0))</f>
        <v>Rozvoj infektologického pracoviště Slezské nemocnice v Opavě (Slezská nemocnice v Opavě, příspěvková organizace)</v>
      </c>
      <c r="D144" s="900">
        <f>G144+H144+L144+M144+N144+O144+P144</f>
        <v>12000</v>
      </c>
      <c r="E144" s="560"/>
      <c r="F144" s="900" t="e">
        <f>IF(COUNTBLANK(A144)=1,"",VLOOKUP(A144,#REF!,7,0))</f>
        <v>#REF!</v>
      </c>
      <c r="G144" s="64">
        <v>0</v>
      </c>
      <c r="H144" s="11">
        <v>0</v>
      </c>
      <c r="I144" s="12">
        <f>IF(COUNTBLANK(A144)=1,"",VLOOKUP(A144,EU_04_2022!$B$9:$E$136,3,0))</f>
        <v>12000</v>
      </c>
      <c r="J144" s="12">
        <f>IF(COUNTBLANK(A144)=1,"",VLOOKUP(A144,EU_04_2022!$B$9:$E$136,4,0))</f>
        <v>0</v>
      </c>
      <c r="K144" s="12">
        <f t="shared" si="81"/>
        <v>0</v>
      </c>
      <c r="L144" s="11">
        <f t="shared" si="80"/>
        <v>12000</v>
      </c>
      <c r="M144" s="11">
        <v>0</v>
      </c>
      <c r="N144" s="11">
        <v>0</v>
      </c>
      <c r="O144" s="11">
        <v>0</v>
      </c>
      <c r="P144" s="11">
        <v>0</v>
      </c>
      <c r="Q144" s="603" t="s">
        <v>3827</v>
      </c>
      <c r="R144" s="595" t="str">
        <f>IF(COUNTBLANK(A144)=1,"",VLOOKUP(A144,'ORG-akce'!$A$1112:$L$3577,6,0))</f>
        <v>IROP REACT-EU 2014+</v>
      </c>
      <c r="S144" s="4" t="str">
        <f>IF(COUNTBLANK(A144)=1,"",VLOOKUP(A144,'ORG-akce'!$A$1112:$L$3577,11,0))</f>
        <v>ano</v>
      </c>
      <c r="T144" s="538" t="e">
        <f t="shared" si="67"/>
        <v>#REF!</v>
      </c>
      <c r="U144" s="6">
        <f>IF(COUNTBLANK(A144)=1,"",VLOOKUP(A144,EU_04_2022!$B$9:$E$136,2,0))</f>
        <v>12000</v>
      </c>
      <c r="V144" s="4" t="str">
        <f>IF(COUNTBLANK(A144)=1,"",VLOOKUP(A144,'ORG-akce'!$A$1112:$L$3577,6,0))</f>
        <v>IROP REACT-EU 2014+</v>
      </c>
      <c r="X144" s="4" t="str">
        <f>IF(COUNTBLANK(A144)=1,"",VLOOKUP(A144,'ORG-akce'!$A$1112:$L$3577,3,0))</f>
        <v>Zdravotnictví</v>
      </c>
    </row>
    <row r="145" spans="1:25" ht="15.75" thickBot="1" x14ac:dyDescent="0.3">
      <c r="A145" s="566"/>
      <c r="B145" s="570"/>
      <c r="C145" s="16" t="s">
        <v>132</v>
      </c>
      <c r="D145" s="288">
        <f t="shared" ref="D145:P145" si="82">SUM(D134:D144)</f>
        <v>421766.13130000001</v>
      </c>
      <c r="E145" s="288">
        <f t="shared" si="82"/>
        <v>352697.11</v>
      </c>
      <c r="F145" s="288" t="e">
        <f t="shared" si="82"/>
        <v>#REF!</v>
      </c>
      <c r="G145" s="288">
        <f t="shared" si="82"/>
        <v>6411.18</v>
      </c>
      <c r="H145" s="288">
        <f t="shared" si="82"/>
        <v>7478.8613000000005</v>
      </c>
      <c r="I145" s="288">
        <f t="shared" si="82"/>
        <v>204990.09000000003</v>
      </c>
      <c r="J145" s="288">
        <f t="shared" si="82"/>
        <v>411.73403999999999</v>
      </c>
      <c r="K145" s="288">
        <f t="shared" ref="K145" si="83">J145/I145*100</f>
        <v>0.20085558282354038</v>
      </c>
      <c r="L145" s="288">
        <f t="shared" si="82"/>
        <v>256784.09000000003</v>
      </c>
      <c r="M145" s="288">
        <f t="shared" si="82"/>
        <v>51800</v>
      </c>
      <c r="N145" s="288">
        <f t="shared" si="82"/>
        <v>99292</v>
      </c>
      <c r="O145" s="288">
        <f t="shared" si="82"/>
        <v>0</v>
      </c>
      <c r="P145" s="288">
        <f t="shared" si="82"/>
        <v>0</v>
      </c>
      <c r="Q145" s="298" t="s">
        <v>93</v>
      </c>
      <c r="R145" s="563"/>
      <c r="S145" s="4" t="str">
        <f>IF(COUNTBLANK(A145)=1,"",VLOOKUP(A145,'ORG-akce'!$A$1112:$L$3577,11,0))</f>
        <v/>
      </c>
      <c r="T145" s="538"/>
      <c r="U145" s="561">
        <f>SUM(U134:U144)</f>
        <v>152537</v>
      </c>
      <c r="V145" s="4" t="str">
        <f>IF(COUNTBLANK(A145)=1,"",VLOOKUP(A145,'ORG-akce'!$A$1112:$L$3577,6,0))</f>
        <v/>
      </c>
      <c r="X145" s="4" t="str">
        <f>IF(COUNTBLANK(A145)=1,"",VLOOKUP(A145,'ORG-akce'!$A$1112:$L$3577,3,0))</f>
        <v/>
      </c>
      <c r="Y145" s="4" t="e">
        <f>IF(COUNTBLANK(A145)=1,"",VLOOKUP(A145,'Výdaje podle odvětví_hodnoty'!$D$2:$AH$254,3,0))*100</f>
        <v>#VALUE!</v>
      </c>
    </row>
    <row r="146" spans="1:25" x14ac:dyDescent="0.25">
      <c r="A146" s="564"/>
      <c r="B146" s="565"/>
      <c r="C146" s="996" t="s">
        <v>281</v>
      </c>
      <c r="D146" s="997"/>
      <c r="E146" s="997"/>
      <c r="F146" s="997"/>
      <c r="G146" s="997"/>
      <c r="H146" s="997"/>
      <c r="I146" s="997"/>
      <c r="J146" s="997"/>
      <c r="K146" s="997"/>
      <c r="L146" s="997"/>
      <c r="M146" s="997"/>
      <c r="N146" s="997"/>
      <c r="O146" s="997"/>
      <c r="P146" s="997"/>
      <c r="Q146" s="997"/>
      <c r="R146" s="998"/>
      <c r="S146" s="4" t="str">
        <f>IF(COUNTBLANK(A146)=1,"",VLOOKUP(A146,'ORG-akce'!$A$1112:$L$3577,11,0))</f>
        <v/>
      </c>
      <c r="T146" s="538"/>
      <c r="U146" s="6" t="str">
        <f>IF(COUNTBLANK(A146)=1,"",VLOOKUP(A146,#REF!,2,0))</f>
        <v/>
      </c>
      <c r="V146" s="4" t="str">
        <f>IF(COUNTBLANK(A146)=1,"",VLOOKUP(A146,'ORG-akce'!$A$1112:$L$3577,6,0))</f>
        <v/>
      </c>
      <c r="X146" s="4" t="str">
        <f>IF(COUNTBLANK(A146)=1,"",VLOOKUP(A146,'ORG-akce'!$A$1112:$L$3577,3,0))</f>
        <v/>
      </c>
      <c r="Y146" s="4" t="e">
        <f>IF(COUNTBLANK(A146)=1,"",VLOOKUP(A146,'Výdaje podle odvětví_hodnoty'!$D$2:$AH$254,3,0))*100</f>
        <v>#VALUE!</v>
      </c>
    </row>
    <row r="147" spans="1:25" s="1" customFormat="1" ht="30" x14ac:dyDescent="0.25">
      <c r="A147" s="32">
        <v>3294</v>
      </c>
      <c r="B147" s="286">
        <v>14</v>
      </c>
      <c r="C147" s="594" t="str">
        <f>IF(COUNTBLANK(A147)=1,"",VLOOKUP(A147,'ORG-akce'!$A$1112:$L$3577,2,0))</f>
        <v>EVL Paskov, tvorba biotopu páchníka hnědého</v>
      </c>
      <c r="D147" s="900">
        <f t="shared" ref="D147:D155" si="84">G147+H147+L147+M147+N147+O147+P147</f>
        <v>1300.79621</v>
      </c>
      <c r="E147" s="560">
        <v>1300.8</v>
      </c>
      <c r="F147" s="900">
        <f>IF(COUNTBLANK(A147)=1,"",VLOOKUP(A147,'Výdaje podle odvětví_hodnoty'!$D$2:$AH$254,4,0))</f>
        <v>1300.8</v>
      </c>
      <c r="G147" s="64">
        <v>116.8</v>
      </c>
      <c r="H147" s="11">
        <f>IF(COUNTBLANK(A147)=1,"",VLOOKUP(A147,EU_12_2021!$B$8:$E$162,4,0))</f>
        <v>739.62621000000001</v>
      </c>
      <c r="I147" s="12">
        <f>IF(COUNTBLANK(A147)=1,"",VLOOKUP(A147,EU_04_2022!$B$9:$E$136,3,0))</f>
        <v>396.37</v>
      </c>
      <c r="J147" s="12">
        <f>IF(COUNTBLANK(A147)=1,"",VLOOKUP(A147,EU_04_2022!$B$9:$E$136,4,0))</f>
        <v>90.1755</v>
      </c>
      <c r="K147" s="12">
        <f t="shared" ref="K147:K155" si="85">J147/I147*100</f>
        <v>22.750334283623886</v>
      </c>
      <c r="L147" s="11">
        <f>I147</f>
        <v>396.37</v>
      </c>
      <c r="M147" s="11">
        <f>IF(COUNTBLANK(A147)=1,"",VLOOKUP(A147,'Výdaje podle odvětví_hodnoty'!$D$2:$AH$254,12,0))</f>
        <v>24</v>
      </c>
      <c r="N147" s="11">
        <f>IF(COUNTBLANK(A147)=1,"",VLOOKUP(A147,'Výdaje podle odvětví_hodnoty'!$D$2:$AH$254,13,0))</f>
        <v>24</v>
      </c>
      <c r="O147" s="11">
        <f>IF(COUNTBLANK(A147)=1,"",VLOOKUP(A147,'Výdaje podle odvětví_hodnoty'!$D$2:$AH$254,14,0))</f>
        <v>0</v>
      </c>
      <c r="P147" s="11">
        <f>IF(COUNTBLANK(A147)=1,"",VLOOKUP(A147,'Výdaje podle odvětví_hodnoty'!$D$2:$AH$254,17,0))</f>
        <v>0</v>
      </c>
      <c r="Q147" s="598">
        <v>1</v>
      </c>
      <c r="R147" s="595" t="s">
        <v>49</v>
      </c>
      <c r="S147" s="4" t="str">
        <f>IF(COUNTBLANK(A147)=1,"",VLOOKUP(A147,'ORG-akce'!$A$1112:$L$3577,11,0))</f>
        <v>ne</v>
      </c>
      <c r="T147" s="538">
        <f t="shared" ref="T147:T155" si="86">D147-F147</f>
        <v>-3.7899999999808642E-3</v>
      </c>
      <c r="U147" s="6">
        <f>IF(COUNTBLANK(A147)=1,"",VLOOKUP(A147,EU_04_2022!$B$9:$E$136,2,0))</f>
        <v>136</v>
      </c>
      <c r="V147" s="4" t="str">
        <f>IF(COUNTBLANK(A147)=1,"",VLOOKUP(A147,'ORG-akce'!$A$1112:$L$3577,6,0))</f>
        <v>OPŽP 2014+</v>
      </c>
      <c r="X147" s="4" t="str">
        <f>IF(COUNTBLANK(A147)=1,"",VLOOKUP(A147,'ORG-akce'!$A$1112:$L$3577,3,0))</f>
        <v>Životní prostředí</v>
      </c>
      <c r="Y147" s="4">
        <f>IF(COUNTBLANK(A147)=1,"",VLOOKUP(A147,'Výdaje podle odvětví_hodnoty'!$D$2:$AH$254,3,0))*100</f>
        <v>100</v>
      </c>
    </row>
    <row r="148" spans="1:25" ht="30" x14ac:dyDescent="0.25">
      <c r="A148" s="32">
        <v>3334</v>
      </c>
      <c r="B148" s="286">
        <v>14</v>
      </c>
      <c r="C148" s="594" t="str">
        <f>IF(COUNTBLANK(A148)=1,"",VLOOKUP(A148,'ORG-akce'!$A$1112:$L$3577,2,0))</f>
        <v>Revitalizace EVL Děhylovský potok - Štěpán</v>
      </c>
      <c r="D148" s="900">
        <f t="shared" si="84"/>
        <v>40710.878380000002</v>
      </c>
      <c r="E148" s="560">
        <v>40710.883999999998</v>
      </c>
      <c r="F148" s="900">
        <f>IF(COUNTBLANK(A148)=1,"",VLOOKUP(A148,'Výdaje podle odvětví_hodnoty'!$D$2:$AH$254,4,0))</f>
        <v>40710.89</v>
      </c>
      <c r="G148" s="64">
        <v>1280.884</v>
      </c>
      <c r="H148" s="11">
        <f>IF(COUNTBLANK(A148)=1,"",VLOOKUP(A148,EU_12_2021!$B$8:$E$162,4,0))</f>
        <v>637.45438000000001</v>
      </c>
      <c r="I148" s="12">
        <f>IF(COUNTBLANK(A148)=1,"",VLOOKUP(A148,EU_04_2022!$B$9:$E$136,3,0))</f>
        <v>36522.54</v>
      </c>
      <c r="J148" s="12">
        <f>IF(COUNTBLANK(A148)=1,"",VLOOKUP(A148,EU_04_2022!$B$9:$E$136,4,0))</f>
        <v>4313.1538199999995</v>
      </c>
      <c r="K148" s="12">
        <f t="shared" si="85"/>
        <v>11.809566968781469</v>
      </c>
      <c r="L148" s="11">
        <f t="shared" ref="L148:L155" si="87">I148</f>
        <v>36522.54</v>
      </c>
      <c r="M148" s="11">
        <f>IF(COUNTBLANK(A148)=1,"",VLOOKUP(A148,'Výdaje podle odvětví_hodnoty'!$D$2:$AH$254,12,0))</f>
        <v>2270</v>
      </c>
      <c r="N148" s="11">
        <f>IF(COUNTBLANK(A148)=1,"",VLOOKUP(A148,'Výdaje podle odvětví_hodnoty'!$D$2:$AH$254,13,0))</f>
        <v>0</v>
      </c>
      <c r="O148" s="11">
        <f>IF(COUNTBLANK(A148)=1,"",VLOOKUP(A148,'Výdaje podle odvětví_hodnoty'!$D$2:$AH$254,14,0))</f>
        <v>0</v>
      </c>
      <c r="P148" s="11">
        <f>IF(COUNTBLANK(A148)=1,"",VLOOKUP(A148,'Výdaje podle odvětví_hodnoty'!$D$2:$AH$254,17,0))</f>
        <v>0</v>
      </c>
      <c r="Q148" s="598">
        <v>1</v>
      </c>
      <c r="R148" s="595" t="s">
        <v>49</v>
      </c>
      <c r="S148" s="4" t="str">
        <f>IF(COUNTBLANK(A148)=1,"",VLOOKUP(A148,'ORG-akce'!$A$1112:$L$3577,11,0))</f>
        <v>ano</v>
      </c>
      <c r="T148" s="538">
        <f t="shared" si="86"/>
        <v>-1.1619999997492414E-2</v>
      </c>
      <c r="U148" s="6">
        <f>IF(COUNTBLANK(A148)=1,"",VLOOKUP(A148,EU_04_2022!$B$9:$E$136,2,0))</f>
        <v>25160</v>
      </c>
      <c r="V148" s="4" t="str">
        <f>IF(COUNTBLANK(A148)=1,"",VLOOKUP(A148,'ORG-akce'!$A$1112:$L$3577,6,0))</f>
        <v>OPŽP 2014+</v>
      </c>
      <c r="X148" s="4" t="str">
        <f>IF(COUNTBLANK(A148)=1,"",VLOOKUP(A148,'ORG-akce'!$A$1112:$L$3577,3,0))</f>
        <v>Životní prostředí</v>
      </c>
      <c r="Y148" s="4">
        <f>IF(COUNTBLANK(A148)=1,"",VLOOKUP(A148,'Výdaje podle odvětví_hodnoty'!$D$2:$AH$254,3,0))*100</f>
        <v>100</v>
      </c>
    </row>
    <row r="149" spans="1:25" ht="30" x14ac:dyDescent="0.25">
      <c r="A149" s="32">
        <v>3377</v>
      </c>
      <c r="B149" s="286">
        <v>14</v>
      </c>
      <c r="C149" s="594" t="str">
        <f>IF(COUNTBLANK(A149)=1,"",VLOOKUP(A149,'ORG-akce'!$A$1112:$L$3577,2,0))</f>
        <v>EVL Šilheřovice, tvorba biotopu páchníka hnědého</v>
      </c>
      <c r="D149" s="900">
        <f t="shared" si="84"/>
        <v>8738.9961299999995</v>
      </c>
      <c r="E149" s="560">
        <v>8738.9969999999994</v>
      </c>
      <c r="F149" s="900">
        <f>IF(COUNTBLANK(A149)=1,"",VLOOKUP(A149,'Výdaje podle odvětví_hodnoty'!$D$2:$AH$254,4,0))</f>
        <v>8738.85</v>
      </c>
      <c r="G149" s="64">
        <v>362.30700000000002</v>
      </c>
      <c r="H149" s="11">
        <f>IF(COUNTBLANK(A149)=1,"",VLOOKUP(A149,EU_12_2021!$B$8:$E$162,4,0))</f>
        <v>613.80912999999998</v>
      </c>
      <c r="I149" s="12">
        <f>IF(COUNTBLANK(A149)=1,"",VLOOKUP(A149,EU_04_2022!$B$9:$E$136,3,0))</f>
        <v>7453.88</v>
      </c>
      <c r="J149" s="12">
        <f>IF(COUNTBLANK(A149)=1,"",VLOOKUP(A149,EU_04_2022!$B$9:$E$136,4,0))</f>
        <v>815.19636000000003</v>
      </c>
      <c r="K149" s="12">
        <f t="shared" si="85"/>
        <v>10.936537212834121</v>
      </c>
      <c r="L149" s="11">
        <f t="shared" si="87"/>
        <v>7453.88</v>
      </c>
      <c r="M149" s="11">
        <f>IF(COUNTBLANK(A149)=1,"",VLOOKUP(A149,'Výdaje podle odvětví_hodnoty'!$D$2:$AH$254,12,0))</f>
        <v>309</v>
      </c>
      <c r="N149" s="11">
        <f>IF(COUNTBLANK(A149)=1,"",VLOOKUP(A149,'Výdaje podle odvětví_hodnoty'!$D$2:$AH$254,13,0))</f>
        <v>0</v>
      </c>
      <c r="O149" s="11">
        <f>IF(COUNTBLANK(A149)=1,"",VLOOKUP(A149,'Výdaje podle odvětví_hodnoty'!$D$2:$AH$254,14,0))</f>
        <v>0</v>
      </c>
      <c r="P149" s="11">
        <f>IF(COUNTBLANK(A149)=1,"",VLOOKUP(A149,'Výdaje podle odvětví_hodnoty'!$D$2:$AH$254,17,0))</f>
        <v>0</v>
      </c>
      <c r="Q149" s="598">
        <v>1</v>
      </c>
      <c r="R149" s="595" t="s">
        <v>49</v>
      </c>
      <c r="S149" s="4" t="str">
        <f>IF(COUNTBLANK(A149)=1,"",VLOOKUP(A149,'ORG-akce'!$A$1112:$L$3577,11,0))</f>
        <v>ne</v>
      </c>
      <c r="T149" s="538">
        <f t="shared" si="86"/>
        <v>0.1461299999991752</v>
      </c>
      <c r="U149" s="6">
        <f>IF(COUNTBLANK(A149)=1,"",VLOOKUP(A149,EU_04_2022!$B$9:$E$136,2,0))</f>
        <v>2100</v>
      </c>
      <c r="V149" s="4" t="str">
        <f>IF(COUNTBLANK(A149)=1,"",VLOOKUP(A149,'ORG-akce'!$A$1112:$L$3577,6,0))</f>
        <v>OPŽP 2014+</v>
      </c>
      <c r="X149" s="4" t="str">
        <f>IF(COUNTBLANK(A149)=1,"",VLOOKUP(A149,'ORG-akce'!$A$1112:$L$3577,3,0))</f>
        <v>Životní prostředí</v>
      </c>
      <c r="Y149" s="4">
        <f>IF(COUNTBLANK(A149)=1,"",VLOOKUP(A149,'Výdaje podle odvětví_hodnoty'!$D$2:$AH$254,3,0))*100</f>
        <v>100</v>
      </c>
    </row>
    <row r="150" spans="1:25" ht="30" x14ac:dyDescent="0.25">
      <c r="A150" s="32">
        <v>3410</v>
      </c>
      <c r="B150" s="286">
        <v>14</v>
      </c>
      <c r="C150" s="594" t="str">
        <f>IF(COUNTBLANK(A150)=1,"",VLOOKUP(A150,'ORG-akce'!$A$1112:$L$3577,2,0))</f>
        <v>Climate adaptation and clean air in Ostrava</v>
      </c>
      <c r="D150" s="900">
        <f t="shared" si="84"/>
        <v>7264.2532300000003</v>
      </c>
      <c r="E150" s="560">
        <v>7099.0447300000005</v>
      </c>
      <c r="F150" s="900">
        <f>IF(COUNTBLANK(A150)=1,"",VLOOKUP(A150,'Výdaje podle odvětví_hodnoty'!$D$2:$AH$254,4,0))</f>
        <v>7264.25</v>
      </c>
      <c r="G150" s="64">
        <v>406.53473000000002</v>
      </c>
      <c r="H150" s="11">
        <f>IF(COUNTBLANK(A150)=1,"",VLOOKUP(A150,EU_12_2021!$B$8:$E$162,4,0))</f>
        <v>3513.8485000000005</v>
      </c>
      <c r="I150" s="12">
        <f>IF(COUNTBLANK(A150)=1,"",VLOOKUP(A150,EU_04_2022!$B$9:$E$136,3,0))</f>
        <v>3343.87</v>
      </c>
      <c r="J150" s="12">
        <f>IF(COUNTBLANK(A150)=1,"",VLOOKUP(A150,EU_04_2022!$B$9:$E$136,4,0))</f>
        <v>24.120270000000005</v>
      </c>
      <c r="K150" s="12">
        <f t="shared" si="85"/>
        <v>0.7213279822481139</v>
      </c>
      <c r="L150" s="11">
        <f t="shared" si="87"/>
        <v>3343.87</v>
      </c>
      <c r="M150" s="11">
        <f>IF(COUNTBLANK(A150)=1,"",VLOOKUP(A150,'Výdaje podle odvětví_hodnoty'!$D$2:$AH$254,12,0))</f>
        <v>0</v>
      </c>
      <c r="N150" s="11">
        <f>IF(COUNTBLANK(A150)=1,"",VLOOKUP(A150,'Výdaje podle odvětví_hodnoty'!$D$2:$AH$254,13,0))</f>
        <v>0</v>
      </c>
      <c r="O150" s="11">
        <f>IF(COUNTBLANK(A150)=1,"",VLOOKUP(A150,'Výdaje podle odvětví_hodnoty'!$D$2:$AH$254,14,0))</f>
        <v>0</v>
      </c>
      <c r="P150" s="11">
        <f>IF(COUNTBLANK(A150)=1,"",VLOOKUP(A150,'Výdaje podle odvětví_hodnoty'!$D$2:$AH$254,17,0))</f>
        <v>0</v>
      </c>
      <c r="Q150" s="598">
        <v>0</v>
      </c>
      <c r="R150" s="595" t="s">
        <v>247</v>
      </c>
      <c r="S150" s="4" t="str">
        <f>IF(COUNTBLANK(A150)=1,"",VLOOKUP(A150,'ORG-akce'!$A$1112:$L$3577,11,0))</f>
        <v>ne</v>
      </c>
      <c r="T150" s="538">
        <f t="shared" si="86"/>
        <v>3.2300000002578599E-3</v>
      </c>
      <c r="U150" s="6">
        <f>IF(COUNTBLANK(A150)=1,"",VLOOKUP(A150,EU_04_2022!$B$9:$E$136,2,0))</f>
        <v>0</v>
      </c>
      <c r="V150" s="4" t="str">
        <f>IF(COUNTBLANK(A150)=1,"",VLOOKUP(A150,'ORG-akce'!$A$1112:$L$3577,6,0))</f>
        <v>Jiné EU 2014+</v>
      </c>
      <c r="X150" s="4" t="str">
        <f>IF(COUNTBLANK(A150)=1,"",VLOOKUP(A150,'ORG-akce'!$A$1112:$L$3577,3,0))</f>
        <v>Životní prostředí</v>
      </c>
      <c r="Y150" s="4">
        <f>IF(COUNTBLANK(A150)=1,"",VLOOKUP(A150,'Výdaje podle odvětví_hodnoty'!$D$2:$AH$254,3,0))*100</f>
        <v>0</v>
      </c>
    </row>
    <row r="151" spans="1:25" ht="30" x14ac:dyDescent="0.25">
      <c r="A151" s="32">
        <v>3427</v>
      </c>
      <c r="B151" s="286">
        <v>11</v>
      </c>
      <c r="C151" s="594" t="str">
        <f>IF(COUNTBLANK(A151)=1,"",VLOOKUP(A151,'ORG-akce'!$A$1112:$L$3577,2,0))</f>
        <v>Kotlíkové dotace v Moravskoslezském kraji – 3. grantové schéma</v>
      </c>
      <c r="D151" s="900">
        <f t="shared" si="84"/>
        <v>752829.37</v>
      </c>
      <c r="E151" s="560">
        <v>752634.16899999999</v>
      </c>
      <c r="F151" s="900">
        <v>752828.41</v>
      </c>
      <c r="G151" s="64">
        <v>350363.40899999999</v>
      </c>
      <c r="H151" s="11">
        <f>IF(COUNTBLANK(A151)=1,"",VLOOKUP(A151,EU_12_2021!$B$8:$E$162,4,0))</f>
        <v>154557.96100000001</v>
      </c>
      <c r="I151" s="12">
        <f>IF(COUNTBLANK(A151)=1,"",VLOOKUP(A151,EU_04_2022!$B$9:$E$136,3,0))</f>
        <v>245481.93999999997</v>
      </c>
      <c r="J151" s="12">
        <f>IF(COUNTBLANK(A151)=1,"",VLOOKUP(A151,EU_04_2022!$B$9:$E$136,4,0))</f>
        <v>43749.925000000003</v>
      </c>
      <c r="K151" s="12">
        <f t="shared" si="85"/>
        <v>17.822054445227216</v>
      </c>
      <c r="L151" s="11">
        <v>246083</v>
      </c>
      <c r="M151" s="11">
        <v>1825</v>
      </c>
      <c r="N151" s="11">
        <v>0</v>
      </c>
      <c r="O151" s="11">
        <v>0</v>
      </c>
      <c r="P151" s="11">
        <v>0</v>
      </c>
      <c r="Q151" s="598" t="s">
        <v>93</v>
      </c>
      <c r="R151" s="601" t="s">
        <v>49</v>
      </c>
      <c r="S151" s="4" t="str">
        <f>IF(COUNTBLANK(A151)=1,"",VLOOKUP(A151,'ORG-akce'!$A$1112:$L$3577,11,0))</f>
        <v>ne</v>
      </c>
      <c r="T151" s="538">
        <f t="shared" si="86"/>
        <v>0.9599999999627471</v>
      </c>
      <c r="U151" s="6">
        <f>IF(COUNTBLANK(A151)=1,"",VLOOKUP(A151,EU_04_2022!$B$9:$E$136,2,0))</f>
        <v>15581</v>
      </c>
      <c r="V151" s="4" t="str">
        <f>IF(COUNTBLANK(A151)=1,"",VLOOKUP(A151,'ORG-akce'!$A$1112:$L$3577,6,0))</f>
        <v>OPŽP 2014+</v>
      </c>
      <c r="X151" s="4" t="str">
        <f>IF(COUNTBLANK(A151)=1,"",VLOOKUP(A151,'ORG-akce'!$A$1112:$L$3577,3,0))</f>
        <v>Životní prostředí</v>
      </c>
      <c r="Y151" s="4" t="e">
        <f>IF(COUNTBLANK(A151)=1,"",VLOOKUP(A151,'Výdaje podle odvětví_hodnoty'!$D$2:$AH$254,3,0))*100</f>
        <v>#N/A</v>
      </c>
    </row>
    <row r="152" spans="1:25" ht="30" x14ac:dyDescent="0.25">
      <c r="A152" s="567">
        <v>3452</v>
      </c>
      <c r="B152" s="286">
        <v>14</v>
      </c>
      <c r="C152" s="594" t="str">
        <f>IF(COUNTBLANK(A152)=1,"",VLOOKUP(A152,'ORG-akce'!$A$1112:$L$3577,2,0))</f>
        <v>IP LIFE for Coal Mining Landscape Adaptation</v>
      </c>
      <c r="D152" s="900">
        <f t="shared" si="84"/>
        <v>437324.99210000003</v>
      </c>
      <c r="E152" s="560">
        <v>437324.99599999998</v>
      </c>
      <c r="F152" s="900">
        <f>IF(COUNTBLANK(A152)=1,"",VLOOKUP(A152,'ZÁLOHOVÉ PROJEKTY_hodnoty'!$B$2:$AB$68,5,0))</f>
        <v>437325</v>
      </c>
      <c r="G152" s="64">
        <v>1024.7660000000001</v>
      </c>
      <c r="H152" s="11">
        <f>IF(COUNTBLANK(A152)=1,"",VLOOKUP(A152,EU_12_2021!$B$8:$E$162,4,0))</f>
        <v>389.00609999999995</v>
      </c>
      <c r="I152" s="12">
        <f>IF(COUNTBLANK(A152)=1,"",VLOOKUP(A152,EU_04_2022!$B$9:$E$136,3,0))</f>
        <v>74376.429999999993</v>
      </c>
      <c r="J152" s="12">
        <f>IF(COUNTBLANK(A152)=1,"",VLOOKUP(A152,EU_04_2022!$B$9:$E$136,4,0))</f>
        <v>36641.556790000002</v>
      </c>
      <c r="K152" s="12">
        <f t="shared" si="85"/>
        <v>49.265011496249564</v>
      </c>
      <c r="L152" s="11">
        <f>IF(COUNTBLANK(A152)=1,"",VLOOKUP(A152,'ZÁLOHOVÉ PROJEKTY_hodnoty'!$B$2:$AB$68,13,0))</f>
        <v>74376.429999999993</v>
      </c>
      <c r="M152" s="11">
        <f>IF(COUNTBLANK(A152)=1,"",VLOOKUP(A152,'ZÁLOHOVÉ PROJEKTY_hodnoty'!$B$2:$AB$68,14,0))</f>
        <v>58000</v>
      </c>
      <c r="N152" s="11">
        <f>IF(COUNTBLANK(A152)=1,"",VLOOKUP(A152,'ZÁLOHOVÉ PROJEKTY_hodnoty'!$B$2:$AB$68,15,0))</f>
        <v>55572</v>
      </c>
      <c r="O152" s="11">
        <f>IF(COUNTBLANK(A152)=1,"",VLOOKUP(A152,'ZÁLOHOVÉ PROJEKTY_hodnoty'!$B$2:$AB$68,16,0))</f>
        <v>45000</v>
      </c>
      <c r="P152" s="11">
        <f>IF(COUNTBLANK(A152)=1,"",VLOOKUP(A152,'ZÁLOHOVÉ PROJEKTY_hodnoty'!$B$2:$AB$68,19,0))</f>
        <v>202962.79</v>
      </c>
      <c r="Q152" s="598">
        <v>0.6</v>
      </c>
      <c r="R152" s="597" t="s">
        <v>2833</v>
      </c>
      <c r="S152" s="4" t="str">
        <f>IF(COUNTBLANK(A152)=1,"",VLOOKUP(A152,'ORG-akce'!$A$1112:$L$3577,11,0))</f>
        <v>ne</v>
      </c>
      <c r="T152" s="538">
        <f t="shared" si="86"/>
        <v>-7.8999999677762389E-3</v>
      </c>
      <c r="U152" s="6">
        <f>IF(COUNTBLANK(A152)=1,"",VLOOKUP(A152,EU_04_2022!$B$9:$E$136,2,0))</f>
        <v>24000</v>
      </c>
      <c r="V152" s="604" t="str">
        <f>IF(COUNTBLANK(A152)=1,"",VLOOKUP(A152,'ORG-akce'!$A$1112:$L$3577,6,0))</f>
        <v>Komunitární programy 2014+</v>
      </c>
      <c r="W152" s="4" t="s">
        <v>3831</v>
      </c>
      <c r="X152" s="4" t="str">
        <f>IF(COUNTBLANK(A152)=1,"",VLOOKUP(A152,'ORG-akce'!$A$1112:$L$3577,3,0))</f>
        <v>Životní prostředí</v>
      </c>
      <c r="Y152" s="4">
        <f>IF(COUNTBLANK(A152)=1,"",VLOOKUP(A152,'ZÁLOHOVÉ PROJEKTY_hodnoty'!$B$2:$AB$68,3,0))*100</f>
        <v>60</v>
      </c>
    </row>
    <row r="153" spans="1:25" ht="30" x14ac:dyDescent="0.25">
      <c r="A153" s="567">
        <v>3487</v>
      </c>
      <c r="B153" s="286">
        <v>14</v>
      </c>
      <c r="C153" s="594" t="str">
        <f>IF(COUNTBLANK(A153)=1,"",VLOOKUP(A153,'ORG-akce'!$A$1112:$L$3577,2,0))</f>
        <v>Krajský akční plán pro oblast ochrany ovzduší</v>
      </c>
      <c r="D153" s="900">
        <f t="shared" si="84"/>
        <v>17730.53873</v>
      </c>
      <c r="E153" s="560">
        <v>18000</v>
      </c>
      <c r="F153" s="900">
        <f>IF(COUNTBLANK(A153)=1,"",VLOOKUP(A153,'ZÁLOHOVÉ PROJEKTY_hodnoty'!$B$2:$AB$68,5,0))</f>
        <v>17730.54</v>
      </c>
      <c r="G153" s="64">
        <v>0</v>
      </c>
      <c r="H153" s="11">
        <f>IF(COUNTBLANK(A153)=1,"",VLOOKUP(A153,EU_12_2021!$B$8:$E$162,4,0))</f>
        <v>2352.8987300000003</v>
      </c>
      <c r="I153" s="12">
        <f>IF(COUNTBLANK(A153)=1,"",VLOOKUP(A153,EU_04_2022!$B$9:$E$136,3,0))</f>
        <v>3733.2699999999995</v>
      </c>
      <c r="J153" s="12">
        <f>IF(COUNTBLANK(A153)=1,"",VLOOKUP(A153,EU_04_2022!$B$9:$E$136,4,0))</f>
        <v>121.80897</v>
      </c>
      <c r="K153" s="12">
        <f t="shared" si="85"/>
        <v>3.2627956188542488</v>
      </c>
      <c r="L153" s="11">
        <f>IF(COUNTBLANK(A153)=1,"",VLOOKUP(A153,'ZÁLOHOVÉ PROJEKTY_hodnoty'!$B$2:$AB$68,13,0))</f>
        <v>7500</v>
      </c>
      <c r="M153" s="11">
        <f>IF(COUNTBLANK(A153)=1,"",VLOOKUP(A153,'ZÁLOHOVÉ PROJEKTY_hodnoty'!$B$2:$AB$68,14,0))</f>
        <v>6927.64</v>
      </c>
      <c r="N153" s="11">
        <f>IF(COUNTBLANK(A153)=1,"",VLOOKUP(A153,'ZÁLOHOVÉ PROJEKTY_hodnoty'!$B$2:$AB$68,15,0))</f>
        <v>950</v>
      </c>
      <c r="O153" s="11">
        <f>IF(COUNTBLANK(A153)=1,"",VLOOKUP(A153,'ZÁLOHOVÉ PROJEKTY_hodnoty'!$B$2:$AB$68,16,0))</f>
        <v>0</v>
      </c>
      <c r="P153" s="11">
        <f>IF(COUNTBLANK(A153)=1,"",VLOOKUP(A153,'ZÁLOHOVÉ PROJEKTY_hodnoty'!$B$2:$AB$68,19,0))</f>
        <v>0</v>
      </c>
      <c r="Q153" s="598">
        <v>1</v>
      </c>
      <c r="R153" s="597" t="s">
        <v>3550</v>
      </c>
      <c r="S153" s="4" t="str">
        <f>IF(COUNTBLANK(A153)=1,"",VLOOKUP(A153,'ORG-akce'!$A$1112:$L$3577,11,0))</f>
        <v>ne</v>
      </c>
      <c r="T153" s="538">
        <f t="shared" si="86"/>
        <v>-1.2700000006589107E-3</v>
      </c>
      <c r="U153" s="6">
        <f>IF(COUNTBLANK(A153)=1,"",VLOOKUP(A153,EU_04_2022!$B$9:$E$136,2,0))</f>
        <v>2550</v>
      </c>
      <c r="V153" s="4" t="str">
        <f>IF(COUNTBLANK(A153)=1,"",VLOOKUP(A153,'ORG-akce'!$A$1112:$L$3577,6,0))</f>
        <v>EHP-Norsko</v>
      </c>
      <c r="X153" s="4" t="str">
        <f>IF(COUNTBLANK(A153)=1,"",VLOOKUP(A153,'ORG-akce'!$A$1112:$L$3577,3,0))</f>
        <v>Životní prostředí</v>
      </c>
      <c r="Y153" s="4">
        <f>IF(COUNTBLANK(A153)=1,"",VLOOKUP(A153,'ZÁLOHOVÉ PROJEKTY_hodnoty'!$B$2:$AB$68,3,0))*100</f>
        <v>100</v>
      </c>
    </row>
    <row r="154" spans="1:25" ht="30" x14ac:dyDescent="0.25">
      <c r="A154" s="567">
        <v>3499</v>
      </c>
      <c r="B154" s="286">
        <v>14</v>
      </c>
      <c r="C154" s="594" t="str">
        <f>IF(COUNTBLANK(A154)=1,"",VLOOKUP(A154,'ORG-akce'!$A$1112:$L$3577,2,0))</f>
        <v>River Continuum</v>
      </c>
      <c r="D154" s="900">
        <f t="shared" si="84"/>
        <v>12300</v>
      </c>
      <c r="E154" s="560">
        <v>12300</v>
      </c>
      <c r="F154" s="900">
        <f>IF(COUNTBLANK(A154)=1,"",VLOOKUP(A154,'ZÁLOHOVÉ PROJEKTY_hodnoty'!$B$2:$AB$68,5,0))</f>
        <v>12300</v>
      </c>
      <c r="G154" s="64">
        <v>0</v>
      </c>
      <c r="H154" s="11">
        <f>IF(COUNTBLANK(A154)=1,"",VLOOKUP(A154,EU_12_2021!$B$8:$E$162,4,0))</f>
        <v>0</v>
      </c>
      <c r="I154" s="12">
        <f>IF(COUNTBLANK(A154)=1,"",VLOOKUP(A154,EU_04_2022!$B$9:$E$136,3,0))</f>
        <v>2700</v>
      </c>
      <c r="J154" s="12">
        <f>IF(COUNTBLANK(A154)=1,"",VLOOKUP(A154,EU_04_2022!$B$9:$E$136,4,0))</f>
        <v>0</v>
      </c>
      <c r="K154" s="12">
        <f t="shared" ref="K154" si="88">J154/I154*100</f>
        <v>0</v>
      </c>
      <c r="L154" s="11">
        <f>IF(COUNTBLANK(A154)=1,"",VLOOKUP(A154,'ZÁLOHOVÉ PROJEKTY_hodnoty'!$B$2:$AB$68,13,0))</f>
        <v>3834</v>
      </c>
      <c r="M154" s="11">
        <f>IF(COUNTBLANK(A154)=1,"",VLOOKUP(A154,'ZÁLOHOVÉ PROJEKTY_hodnoty'!$B$2:$AB$68,14,0))</f>
        <v>2000</v>
      </c>
      <c r="N154" s="11">
        <f>IF(COUNTBLANK(A154)=1,"",VLOOKUP(A154,'ZÁLOHOVÉ PROJEKTY_hodnoty'!$B$2:$AB$68,15,0))</f>
        <v>1800</v>
      </c>
      <c r="O154" s="11">
        <f>IF(COUNTBLANK(A154)=1,"",VLOOKUP(A154,'ZÁLOHOVÉ PROJEKTY_hodnoty'!$B$2:$AB$68,16,0))</f>
        <v>1800</v>
      </c>
      <c r="P154" s="11">
        <f>IF(COUNTBLANK(A154)=1,"",VLOOKUP(A154,'ZÁLOHOVÉ PROJEKTY_hodnoty'!$B$2:$AB$68,19,0))</f>
        <v>2866</v>
      </c>
      <c r="Q154" s="598">
        <v>0.6</v>
      </c>
      <c r="R154" s="597" t="s">
        <v>2833</v>
      </c>
      <c r="S154" s="4" t="str">
        <f>IF(COUNTBLANK(A154)=1,"",VLOOKUP(A154,'ORG-akce'!$A$1112:$L$3577,11,0))</f>
        <v>ne</v>
      </c>
      <c r="T154" s="538">
        <f t="shared" si="86"/>
        <v>0</v>
      </c>
      <c r="U154" s="6">
        <f>IF(COUNTBLANK(A154)=1,"",VLOOKUP(A154,EU_04_2022!$B$9:$E$136,2,0))</f>
        <v>1800</v>
      </c>
      <c r="V154" s="604" t="str">
        <f>IF(COUNTBLANK(A154)=1,"",VLOOKUP(A154,'ORG-akce'!$A$1112:$L$3577,6,0))</f>
        <v>LIFE</v>
      </c>
      <c r="W154" s="4" t="s">
        <v>3831</v>
      </c>
      <c r="X154" s="4" t="str">
        <f>IF(COUNTBLANK(A154)=1,"",VLOOKUP(A154,'ORG-akce'!$A$1112:$L$3577,3,0))</f>
        <v>Životní prostředí</v>
      </c>
      <c r="Y154" s="4">
        <f>IF(COUNTBLANK(A154)=1,"",VLOOKUP(A154,'ZÁLOHOVÉ PROJEKTY_hodnoty'!$B$2:$AB$68,3,0))*100</f>
        <v>60</v>
      </c>
    </row>
    <row r="155" spans="1:25" ht="30.75" thickBot="1" x14ac:dyDescent="0.3">
      <c r="A155" s="534">
        <v>3504</v>
      </c>
      <c r="B155" s="286">
        <f>IF(COUNTBLANK(A155)=1,"",VLOOKUP(A155,'ORG-akce'!$A$1112:$L$3577,4,0))</f>
        <v>14</v>
      </c>
      <c r="C155" s="594" t="str">
        <f>IF(COUNTBLANK(A155)=1,"",VLOOKUP(A155,'ORG-akce'!$A$1112:$L$3577,2,0))</f>
        <v>Kotlíkové dotace v Moravskoslezském kraji – 4. grantové schéma</v>
      </c>
      <c r="D155" s="900">
        <f t="shared" si="84"/>
        <v>1000919.86</v>
      </c>
      <c r="E155" s="560"/>
      <c r="F155" s="900">
        <v>1000920</v>
      </c>
      <c r="G155" s="64">
        <v>0</v>
      </c>
      <c r="H155" s="11">
        <f>IF(COUNTBLANK(A155)=1,"",VLOOKUP(A155,EU_12_2021!$B$8:$E$162,4,0))</f>
        <v>0</v>
      </c>
      <c r="I155" s="12">
        <f>IF(COUNTBLANK(A155)=1,"",VLOOKUP(A155,EU_04_2022!$B$9:$E$136,3,0))</f>
        <v>4869.8599999999997</v>
      </c>
      <c r="J155" s="12">
        <f>IF(COUNTBLANK(A155)=1,"",VLOOKUP(A155,EU_04_2022!$B$9:$E$136,4,0))</f>
        <v>169.85979999999998</v>
      </c>
      <c r="K155" s="12">
        <f t="shared" si="85"/>
        <v>3.4879811739967881</v>
      </c>
      <c r="L155" s="11">
        <f t="shared" si="87"/>
        <v>4869.8599999999997</v>
      </c>
      <c r="M155" s="11">
        <v>550000</v>
      </c>
      <c r="N155" s="11">
        <v>243000</v>
      </c>
      <c r="O155" s="11">
        <v>197500</v>
      </c>
      <c r="P155" s="11">
        <v>5550</v>
      </c>
      <c r="Q155" s="598" t="s">
        <v>93</v>
      </c>
      <c r="R155" s="597" t="s">
        <v>2834</v>
      </c>
      <c r="S155" s="4" t="str">
        <f>IF(COUNTBLANK(A155)=1,"",VLOOKUP(A155,'ORG-akce'!$A$1112:$L$3577,11,0))</f>
        <v>ne</v>
      </c>
      <c r="T155" s="538">
        <f t="shared" si="86"/>
        <v>-0.14000000001396984</v>
      </c>
      <c r="U155" s="6">
        <f>IF(COUNTBLANK(A155)=1,"",VLOOKUP(A155,EU_04_2022!$B$9:$E$136,2,0))</f>
        <v>4700</v>
      </c>
      <c r="V155" s="4" t="str">
        <f>IF(COUNTBLANK(A155)=1,"",VLOOKUP(A155,'ORG-akce'!$A$1112:$L$3577,6,0))</f>
        <v>OPŽP 2014+</v>
      </c>
      <c r="X155" s="4" t="str">
        <f>IF(COUNTBLANK(A155)=1,"",VLOOKUP(A155,'ORG-akce'!$A$1112:$L$3577,3,0))</f>
        <v>Životní prostředí</v>
      </c>
      <c r="Y155" s="4" t="e">
        <f>IF(COUNTBLANK(A155)=1,"",VLOOKUP(A155,'Výdaje podle odvětví_hodnoty'!$D$2:$AH$254,3,0))*100</f>
        <v>#N/A</v>
      </c>
    </row>
    <row r="156" spans="1:25" ht="15.75" thickBot="1" x14ac:dyDescent="0.3">
      <c r="A156" s="34"/>
      <c r="B156" s="15"/>
      <c r="C156" s="16" t="s">
        <v>133</v>
      </c>
      <c r="D156" s="288">
        <f t="shared" ref="D156:P156" si="89">SUM(D147:D155)</f>
        <v>2279119.6847799998</v>
      </c>
      <c r="E156" s="288">
        <f t="shared" si="89"/>
        <v>1278108.8907299999</v>
      </c>
      <c r="F156" s="288">
        <f t="shared" si="89"/>
        <v>2279118.7400000002</v>
      </c>
      <c r="G156" s="288">
        <f t="shared" si="89"/>
        <v>353554.70072999998</v>
      </c>
      <c r="H156" s="288">
        <f t="shared" si="89"/>
        <v>162804.60404999999</v>
      </c>
      <c r="I156" s="288">
        <f t="shared" si="89"/>
        <v>378878.16</v>
      </c>
      <c r="J156" s="288">
        <f t="shared" si="89"/>
        <v>85925.79651</v>
      </c>
      <c r="K156" s="288">
        <f t="shared" ref="K156:K157" si="90">J156/I156*100</f>
        <v>22.679004910180097</v>
      </c>
      <c r="L156" s="288">
        <f t="shared" si="89"/>
        <v>384379.95</v>
      </c>
      <c r="M156" s="288">
        <f t="shared" si="89"/>
        <v>621355.64</v>
      </c>
      <c r="N156" s="288">
        <f t="shared" si="89"/>
        <v>301346</v>
      </c>
      <c r="O156" s="288">
        <f t="shared" si="89"/>
        <v>244300</v>
      </c>
      <c r="P156" s="288">
        <f t="shared" si="89"/>
        <v>211378.79</v>
      </c>
      <c r="Q156" s="298" t="s">
        <v>93</v>
      </c>
      <c r="R156" s="297"/>
      <c r="S156" s="4" t="str">
        <f>IF(COUNTBLANK(A164)=1,"",VLOOKUP(A164,#REF!,26,0))</f>
        <v/>
      </c>
      <c r="T156" s="538"/>
      <c r="U156" s="561">
        <f>SUM(U147:U155)</f>
        <v>76027</v>
      </c>
      <c r="V156" s="4" t="str">
        <f>IF(COUNTBLANK(A156)=1,"",VLOOKUP(A156,'ORG-akce'!$A$1112:$L$3577,6,0))</f>
        <v/>
      </c>
      <c r="Y156" s="4" t="str">
        <f>IF(COUNTBLANK(A156)=1,"",VLOOKUP(A156,'Výdaje podle odvětví_hodnoty'!$D$2:$AH$254,3,0))</f>
        <v/>
      </c>
    </row>
    <row r="157" spans="1:25" s="5" customFormat="1" ht="15.75" thickBot="1" x14ac:dyDescent="0.3">
      <c r="A157" s="34"/>
      <c r="B157" s="15"/>
      <c r="C157" s="26" t="s">
        <v>101</v>
      </c>
      <c r="D157" s="287">
        <f>D9+D156+D145+D129+D86+D52+D43+D37+D28+D24+D31+D132</f>
        <v>12240492.967700001</v>
      </c>
      <c r="E157" s="287">
        <f t="shared" ref="E157:H157" si="91">E9+E156+E145+E129+E86+E52+E43+E37+E28+E24+E31+E132</f>
        <v>7630333.3940699985</v>
      </c>
      <c r="F157" s="287" t="e">
        <f t="shared" si="91"/>
        <v>#REF!</v>
      </c>
      <c r="G157" s="287">
        <f t="shared" si="91"/>
        <v>1155851.6480699999</v>
      </c>
      <c r="H157" s="287">
        <f t="shared" si="91"/>
        <v>1023975.0896299995</v>
      </c>
      <c r="I157" s="287">
        <f>I9+I156+I145+I129+I86+I52+I43+I37+I28+I24+I31+I132</f>
        <v>2651063.54</v>
      </c>
      <c r="J157" s="287">
        <f>J9+J156+J145+J129+J86+J52+J43+J37+J28+J24+J31+J132</f>
        <v>371096.51236999984</v>
      </c>
      <c r="K157" s="288">
        <f t="shared" si="90"/>
        <v>13.998024067352224</v>
      </c>
      <c r="L157" s="287">
        <f>L9+L156+L145+L129+L86+L52+L43+L37+L28+L24+L31+L132</f>
        <v>3167941.8900000006</v>
      </c>
      <c r="M157" s="287">
        <f t="shared" ref="M157:P157" si="92">M9+M156+M145+M129+M86+M52+M43+M37+M28+M24+M31+M132</f>
        <v>2300446.84</v>
      </c>
      <c r="N157" s="287">
        <f t="shared" si="92"/>
        <v>1774179.71</v>
      </c>
      <c r="O157" s="287">
        <f t="shared" si="92"/>
        <v>1516162</v>
      </c>
      <c r="P157" s="287">
        <f t="shared" si="92"/>
        <v>1301935.79</v>
      </c>
      <c r="Q157" s="298" t="s">
        <v>93</v>
      </c>
      <c r="R157" s="297"/>
      <c r="S157" s="4" t="str">
        <f>IF(COUNTBLANK(A165)=1,"",VLOOKUP(A165,#REF!,26,0))</f>
        <v/>
      </c>
      <c r="T157" s="538"/>
      <c r="U157" s="572">
        <f>U9+U156+U145+U129+U86+U52+U43+U37+U28+U24+U31+U132</f>
        <v>1510400</v>
      </c>
      <c r="V157" s="4" t="str">
        <f>IF(COUNTBLANK(A157)=1,"",VLOOKUP(A157,'ORG-akce'!$A$1112:$L$3577,6,0))</f>
        <v/>
      </c>
      <c r="Y157" s="4" t="str">
        <f>IF(COUNTBLANK(A157)=1,"",VLOOKUP(A157,'Výdaje podle odvětví_hodnoty'!$D$2:$AH$254,3,0))</f>
        <v/>
      </c>
    </row>
    <row r="158" spans="1:25" x14ac:dyDescent="0.25">
      <c r="A158" s="105"/>
      <c r="B158" s="18"/>
      <c r="C158" s="4"/>
      <c r="I158" s="348">
        <f>SUBTOTAL(9,I5:I157)</f>
        <v>7953190.6199999992</v>
      </c>
      <c r="J158" s="348">
        <f>SUBTOTAL(9,J5:J157)</f>
        <v>1113289.5371099995</v>
      </c>
      <c r="K158" s="24"/>
      <c r="R158" s="291"/>
      <c r="T158" s="538"/>
      <c r="U158" s="348">
        <f>SUBTOTAL(9,U5:U157)</f>
        <v>4531200</v>
      </c>
      <c r="V158" s="33">
        <f>U158/2</f>
        <v>2265600</v>
      </c>
    </row>
    <row r="159" spans="1:25" x14ac:dyDescent="0.25">
      <c r="A159" s="105"/>
      <c r="B159" s="18"/>
      <c r="C159" s="21"/>
      <c r="D159" s="21"/>
      <c r="E159" s="21"/>
      <c r="F159" s="21"/>
      <c r="G159" s="108"/>
      <c r="H159" s="24"/>
      <c r="I159" s="24"/>
      <c r="J159" s="24"/>
      <c r="K159" s="24"/>
      <c r="L159" s="23"/>
      <c r="M159" s="23"/>
      <c r="N159" s="23"/>
      <c r="O159" s="23"/>
      <c r="P159" s="23"/>
      <c r="Q159" s="22"/>
      <c r="R159" s="292"/>
      <c r="T159" s="538"/>
    </row>
    <row r="160" spans="1:25" x14ac:dyDescent="0.25">
      <c r="A160" s="106"/>
      <c r="B160" s="8"/>
      <c r="C160" s="20" t="s">
        <v>3738</v>
      </c>
      <c r="D160" s="21"/>
      <c r="E160" s="25"/>
      <c r="F160" s="21"/>
      <c r="G160" s="21"/>
      <c r="H160" s="21"/>
      <c r="I160" s="21"/>
      <c r="J160" s="21"/>
      <c r="K160" s="21"/>
      <c r="L160" s="28"/>
      <c r="M160" s="27"/>
      <c r="N160" s="27"/>
      <c r="O160" s="27"/>
      <c r="P160" s="27"/>
      <c r="Q160" s="28"/>
      <c r="R160" s="293"/>
      <c r="T160" s="538"/>
    </row>
    <row r="161" spans="3:20" x14ac:dyDescent="0.25">
      <c r="C161" s="20" t="s">
        <v>114</v>
      </c>
      <c r="D161" s="21"/>
      <c r="E161" s="21"/>
      <c r="F161" s="21"/>
      <c r="G161" s="21"/>
      <c r="H161" s="24"/>
      <c r="I161" s="24"/>
      <c r="J161" s="24"/>
      <c r="K161" s="24"/>
      <c r="L161" s="29"/>
      <c r="M161" s="29"/>
      <c r="N161" s="29"/>
      <c r="O161" s="29"/>
      <c r="P161" s="29"/>
      <c r="Q161" s="30"/>
      <c r="R161" s="30"/>
      <c r="T161" s="538"/>
    </row>
    <row r="162" spans="3:20" x14ac:dyDescent="0.25">
      <c r="C162" s="20" t="s">
        <v>306</v>
      </c>
      <c r="D162" s="21"/>
      <c r="E162" s="21"/>
      <c r="F162" s="21"/>
      <c r="G162" s="21"/>
      <c r="H162" s="21"/>
      <c r="I162" s="24"/>
      <c r="J162" s="21"/>
      <c r="K162" s="21"/>
      <c r="L162" s="35"/>
      <c r="M162" s="31"/>
      <c r="N162" s="31"/>
      <c r="O162" s="31"/>
      <c r="P162" s="31"/>
      <c r="Q162" s="31"/>
      <c r="R162" s="294"/>
      <c r="T162" s="538"/>
    </row>
    <row r="163" spans="3:20" x14ac:dyDescent="0.25">
      <c r="I163" s="6"/>
      <c r="R163" s="295"/>
    </row>
    <row r="164" spans="3:20" x14ac:dyDescent="0.25">
      <c r="I164" s="6"/>
      <c r="R164" s="295"/>
    </row>
    <row r="165" spans="3:20" x14ac:dyDescent="0.25">
      <c r="I165" s="6"/>
      <c r="R165" s="295"/>
    </row>
    <row r="166" spans="3:20" x14ac:dyDescent="0.25">
      <c r="I166" s="6"/>
      <c r="R166" s="295"/>
    </row>
    <row r="167" spans="3:20" x14ac:dyDescent="0.25">
      <c r="I167" s="6"/>
      <c r="R167" s="295"/>
    </row>
    <row r="168" spans="3:20" x14ac:dyDescent="0.25">
      <c r="I168" s="6"/>
      <c r="R168" s="295"/>
    </row>
    <row r="169" spans="3:20" x14ac:dyDescent="0.25">
      <c r="I169" s="6"/>
      <c r="R169" s="295"/>
    </row>
    <row r="170" spans="3:20" x14ac:dyDescent="0.25">
      <c r="I170" s="6"/>
      <c r="R170" s="295"/>
    </row>
    <row r="171" spans="3:20" x14ac:dyDescent="0.25">
      <c r="I171" s="6"/>
      <c r="R171" s="295"/>
    </row>
    <row r="172" spans="3:20" x14ac:dyDescent="0.25">
      <c r="I172" s="6"/>
      <c r="R172" s="295"/>
    </row>
    <row r="173" spans="3:20" x14ac:dyDescent="0.25">
      <c r="I173" s="6"/>
      <c r="R173" s="295"/>
    </row>
    <row r="174" spans="3:20" x14ac:dyDescent="0.25">
      <c r="I174" s="6"/>
      <c r="R174" s="295"/>
    </row>
    <row r="175" spans="3:20" x14ac:dyDescent="0.25">
      <c r="I175" s="6"/>
      <c r="R175" s="295"/>
    </row>
    <row r="176" spans="3:20" x14ac:dyDescent="0.25">
      <c r="I176" s="6"/>
      <c r="R176" s="295"/>
    </row>
    <row r="177" spans="18:18" x14ac:dyDescent="0.25">
      <c r="R177" s="295"/>
    </row>
    <row r="178" spans="18:18" x14ac:dyDescent="0.25">
      <c r="R178" s="295"/>
    </row>
    <row r="179" spans="18:18" x14ac:dyDescent="0.25">
      <c r="R179" s="295"/>
    </row>
    <row r="180" spans="18:18" x14ac:dyDescent="0.25">
      <c r="R180" s="295"/>
    </row>
    <row r="181" spans="18:18" x14ac:dyDescent="0.25">
      <c r="R181" s="295"/>
    </row>
    <row r="182" spans="18:18" x14ac:dyDescent="0.25">
      <c r="R182" s="295"/>
    </row>
    <row r="183" spans="18:18" x14ac:dyDescent="0.25">
      <c r="R183" s="295"/>
    </row>
    <row r="184" spans="18:18" x14ac:dyDescent="0.25">
      <c r="R184" s="295"/>
    </row>
    <row r="185" spans="18:18" x14ac:dyDescent="0.25">
      <c r="R185" s="295"/>
    </row>
    <row r="186" spans="18:18" x14ac:dyDescent="0.25">
      <c r="R186" s="295"/>
    </row>
    <row r="187" spans="18:18" x14ac:dyDescent="0.25">
      <c r="R187" s="295"/>
    </row>
    <row r="188" spans="18:18" x14ac:dyDescent="0.25">
      <c r="R188" s="295"/>
    </row>
    <row r="189" spans="18:18" x14ac:dyDescent="0.25">
      <c r="R189" s="295"/>
    </row>
    <row r="190" spans="18:18" x14ac:dyDescent="0.25">
      <c r="R190" s="295"/>
    </row>
    <row r="191" spans="18:18" x14ac:dyDescent="0.25">
      <c r="R191" s="295"/>
    </row>
    <row r="192" spans="18:18" x14ac:dyDescent="0.25">
      <c r="R192" s="295"/>
    </row>
    <row r="193" spans="18:18" x14ac:dyDescent="0.25">
      <c r="R193" s="295"/>
    </row>
    <row r="194" spans="18:18" x14ac:dyDescent="0.25">
      <c r="R194" s="295"/>
    </row>
    <row r="195" spans="18:18" x14ac:dyDescent="0.25">
      <c r="R195" s="295"/>
    </row>
    <row r="196" spans="18:18" x14ac:dyDescent="0.25">
      <c r="R196" s="295"/>
    </row>
    <row r="197" spans="18:18" x14ac:dyDescent="0.25">
      <c r="R197" s="295"/>
    </row>
    <row r="198" spans="18:18" x14ac:dyDescent="0.25">
      <c r="R198" s="295"/>
    </row>
    <row r="199" spans="18:18" x14ac:dyDescent="0.25">
      <c r="R199" s="295"/>
    </row>
    <row r="200" spans="18:18" x14ac:dyDescent="0.25">
      <c r="R200" s="295"/>
    </row>
    <row r="201" spans="18:18" x14ac:dyDescent="0.25">
      <c r="R201" s="295"/>
    </row>
    <row r="202" spans="18:18" x14ac:dyDescent="0.25">
      <c r="R202" s="295"/>
    </row>
    <row r="203" spans="18:18" x14ac:dyDescent="0.25">
      <c r="R203" s="295"/>
    </row>
    <row r="204" spans="18:18" x14ac:dyDescent="0.25">
      <c r="R204" s="295"/>
    </row>
    <row r="205" spans="18:18" x14ac:dyDescent="0.25">
      <c r="R205" s="295"/>
    </row>
    <row r="206" spans="18:18" x14ac:dyDescent="0.25">
      <c r="R206" s="295"/>
    </row>
    <row r="207" spans="18:18" x14ac:dyDescent="0.25">
      <c r="R207" s="295"/>
    </row>
    <row r="208" spans="18:18" x14ac:dyDescent="0.25">
      <c r="R208" s="295"/>
    </row>
    <row r="209" spans="18:18" x14ac:dyDescent="0.25">
      <c r="R209" s="295"/>
    </row>
    <row r="210" spans="18:18" x14ac:dyDescent="0.25">
      <c r="R210" s="295"/>
    </row>
    <row r="211" spans="18:18" x14ac:dyDescent="0.25">
      <c r="R211" s="295"/>
    </row>
    <row r="212" spans="18:18" x14ac:dyDescent="0.25">
      <c r="R212" s="295"/>
    </row>
    <row r="213" spans="18:18" x14ac:dyDescent="0.25">
      <c r="R213" s="295"/>
    </row>
    <row r="214" spans="18:18" x14ac:dyDescent="0.25">
      <c r="R214" s="295"/>
    </row>
    <row r="215" spans="18:18" x14ac:dyDescent="0.25">
      <c r="R215" s="295"/>
    </row>
    <row r="216" spans="18:18" x14ac:dyDescent="0.25">
      <c r="R216" s="295"/>
    </row>
    <row r="217" spans="18:18" x14ac:dyDescent="0.25">
      <c r="R217" s="295"/>
    </row>
    <row r="218" spans="18:18" x14ac:dyDescent="0.25">
      <c r="R218" s="295"/>
    </row>
    <row r="219" spans="18:18" x14ac:dyDescent="0.25">
      <c r="R219" s="295"/>
    </row>
    <row r="220" spans="18:18" x14ac:dyDescent="0.25">
      <c r="R220" s="295"/>
    </row>
    <row r="221" spans="18:18" x14ac:dyDescent="0.25">
      <c r="R221" s="295"/>
    </row>
    <row r="222" spans="18:18" x14ac:dyDescent="0.25">
      <c r="R222" s="295"/>
    </row>
    <row r="223" spans="18:18" x14ac:dyDescent="0.25">
      <c r="R223" s="295"/>
    </row>
    <row r="224" spans="18:18" x14ac:dyDescent="0.25">
      <c r="R224" s="295"/>
    </row>
    <row r="225" spans="18:18" x14ac:dyDescent="0.25">
      <c r="R225" s="295"/>
    </row>
    <row r="226" spans="18:18" x14ac:dyDescent="0.25">
      <c r="R226" s="295"/>
    </row>
    <row r="227" spans="18:18" x14ac:dyDescent="0.25">
      <c r="R227" s="295"/>
    </row>
    <row r="228" spans="18:18" x14ac:dyDescent="0.25">
      <c r="R228" s="295"/>
    </row>
    <row r="229" spans="18:18" x14ac:dyDescent="0.25">
      <c r="R229" s="295"/>
    </row>
    <row r="230" spans="18:18" x14ac:dyDescent="0.25">
      <c r="R230" s="295"/>
    </row>
    <row r="231" spans="18:18" x14ac:dyDescent="0.25">
      <c r="R231" s="295"/>
    </row>
    <row r="232" spans="18:18" x14ac:dyDescent="0.25">
      <c r="R232" s="295"/>
    </row>
    <row r="233" spans="18:18" x14ac:dyDescent="0.25">
      <c r="R233" s="295"/>
    </row>
    <row r="234" spans="18:18" x14ac:dyDescent="0.25">
      <c r="R234" s="295"/>
    </row>
    <row r="235" spans="18:18" x14ac:dyDescent="0.25">
      <c r="R235" s="295"/>
    </row>
    <row r="236" spans="18:18" x14ac:dyDescent="0.25">
      <c r="R236" s="295"/>
    </row>
    <row r="237" spans="18:18" x14ac:dyDescent="0.25">
      <c r="R237" s="295"/>
    </row>
    <row r="238" spans="18:18" x14ac:dyDescent="0.25">
      <c r="R238" s="295"/>
    </row>
    <row r="239" spans="18:18" x14ac:dyDescent="0.25">
      <c r="R239" s="295"/>
    </row>
    <row r="240" spans="18:18" x14ac:dyDescent="0.25">
      <c r="R240" s="295"/>
    </row>
    <row r="241" spans="18:18" x14ac:dyDescent="0.25">
      <c r="R241" s="295"/>
    </row>
    <row r="242" spans="18:18" x14ac:dyDescent="0.25">
      <c r="R242" s="295"/>
    </row>
    <row r="243" spans="18:18" x14ac:dyDescent="0.25">
      <c r="R243" s="295"/>
    </row>
    <row r="244" spans="18:18" x14ac:dyDescent="0.25">
      <c r="R244" s="295"/>
    </row>
    <row r="245" spans="18:18" x14ac:dyDescent="0.25">
      <c r="R245" s="295"/>
    </row>
    <row r="246" spans="18:18" x14ac:dyDescent="0.25">
      <c r="R246" s="295"/>
    </row>
    <row r="247" spans="18:18" x14ac:dyDescent="0.25">
      <c r="R247" s="295"/>
    </row>
    <row r="248" spans="18:18" x14ac:dyDescent="0.25">
      <c r="R248" s="295"/>
    </row>
    <row r="249" spans="18:18" x14ac:dyDescent="0.25">
      <c r="R249" s="295"/>
    </row>
    <row r="250" spans="18:18" x14ac:dyDescent="0.25">
      <c r="R250" s="295"/>
    </row>
    <row r="251" spans="18:18" x14ac:dyDescent="0.25">
      <c r="R251" s="295"/>
    </row>
    <row r="252" spans="18:18" x14ac:dyDescent="0.25">
      <c r="R252" s="295"/>
    </row>
    <row r="253" spans="18:18" x14ac:dyDescent="0.25">
      <c r="R253" s="295"/>
    </row>
    <row r="254" spans="18:18" x14ac:dyDescent="0.25">
      <c r="R254" s="295"/>
    </row>
    <row r="255" spans="18:18" x14ac:dyDescent="0.25">
      <c r="R255" s="295"/>
    </row>
    <row r="256" spans="18:18" x14ac:dyDescent="0.25">
      <c r="R256" s="295"/>
    </row>
    <row r="257" spans="18:18" x14ac:dyDescent="0.25">
      <c r="R257" s="295"/>
    </row>
    <row r="258" spans="18:18" x14ac:dyDescent="0.25">
      <c r="R258" s="295"/>
    </row>
    <row r="259" spans="18:18" x14ac:dyDescent="0.25">
      <c r="R259" s="295"/>
    </row>
    <row r="260" spans="18:18" x14ac:dyDescent="0.25">
      <c r="R260" s="295"/>
    </row>
    <row r="261" spans="18:18" x14ac:dyDescent="0.25">
      <c r="R261" s="295"/>
    </row>
    <row r="262" spans="18:18" x14ac:dyDescent="0.25">
      <c r="R262" s="295"/>
    </row>
    <row r="263" spans="18:18" x14ac:dyDescent="0.25">
      <c r="R263" s="295"/>
    </row>
    <row r="264" spans="18:18" x14ac:dyDescent="0.25">
      <c r="R264" s="295"/>
    </row>
    <row r="265" spans="18:18" x14ac:dyDescent="0.25">
      <c r="R265" s="295"/>
    </row>
    <row r="266" spans="18:18" x14ac:dyDescent="0.25">
      <c r="R266" s="295"/>
    </row>
    <row r="267" spans="18:18" x14ac:dyDescent="0.25">
      <c r="R267" s="295"/>
    </row>
    <row r="268" spans="18:18" x14ac:dyDescent="0.25">
      <c r="R268" s="295"/>
    </row>
    <row r="269" spans="18:18" x14ac:dyDescent="0.25">
      <c r="R269" s="295"/>
    </row>
    <row r="270" spans="18:18" x14ac:dyDescent="0.25">
      <c r="R270" s="295"/>
    </row>
    <row r="271" spans="18:18" x14ac:dyDescent="0.25">
      <c r="R271" s="295"/>
    </row>
    <row r="272" spans="18:18" x14ac:dyDescent="0.25">
      <c r="R272" s="295"/>
    </row>
    <row r="273" spans="18:18" x14ac:dyDescent="0.25">
      <c r="R273" s="295"/>
    </row>
    <row r="274" spans="18:18" x14ac:dyDescent="0.25">
      <c r="R274" s="295"/>
    </row>
    <row r="275" spans="18:18" x14ac:dyDescent="0.25">
      <c r="R275" s="295"/>
    </row>
    <row r="276" spans="18:18" x14ac:dyDescent="0.25">
      <c r="R276" s="295"/>
    </row>
    <row r="277" spans="18:18" x14ac:dyDescent="0.25">
      <c r="R277" s="295"/>
    </row>
    <row r="278" spans="18:18" x14ac:dyDescent="0.25">
      <c r="R278" s="295"/>
    </row>
    <row r="279" spans="18:18" x14ac:dyDescent="0.25">
      <c r="R279" s="295"/>
    </row>
    <row r="280" spans="18:18" x14ac:dyDescent="0.25">
      <c r="R280" s="295"/>
    </row>
    <row r="281" spans="18:18" x14ac:dyDescent="0.25">
      <c r="R281" s="295"/>
    </row>
    <row r="282" spans="18:18" x14ac:dyDescent="0.25">
      <c r="R282" s="295"/>
    </row>
    <row r="283" spans="18:18" x14ac:dyDescent="0.25">
      <c r="R283" s="295"/>
    </row>
    <row r="284" spans="18:18" x14ac:dyDescent="0.25">
      <c r="R284" s="295"/>
    </row>
    <row r="285" spans="18:18" x14ac:dyDescent="0.25">
      <c r="R285" s="295"/>
    </row>
    <row r="286" spans="18:18" x14ac:dyDescent="0.25">
      <c r="R286" s="295"/>
    </row>
    <row r="287" spans="18:18" x14ac:dyDescent="0.25">
      <c r="R287" s="295"/>
    </row>
    <row r="288" spans="18:18" x14ac:dyDescent="0.25">
      <c r="R288" s="295"/>
    </row>
    <row r="289" spans="18:18" x14ac:dyDescent="0.25">
      <c r="R289" s="295"/>
    </row>
    <row r="290" spans="18:18" x14ac:dyDescent="0.25">
      <c r="R290" s="295"/>
    </row>
    <row r="291" spans="18:18" x14ac:dyDescent="0.25">
      <c r="R291" s="295"/>
    </row>
    <row r="292" spans="18:18" x14ac:dyDescent="0.25">
      <c r="R292" s="295"/>
    </row>
    <row r="293" spans="18:18" x14ac:dyDescent="0.25">
      <c r="R293" s="295"/>
    </row>
    <row r="294" spans="18:18" x14ac:dyDescent="0.25">
      <c r="R294" s="295"/>
    </row>
    <row r="295" spans="18:18" x14ac:dyDescent="0.25">
      <c r="R295" s="295"/>
    </row>
    <row r="296" spans="18:18" x14ac:dyDescent="0.25">
      <c r="R296" s="295"/>
    </row>
    <row r="297" spans="18:18" x14ac:dyDescent="0.25">
      <c r="R297" s="295"/>
    </row>
    <row r="298" spans="18:18" x14ac:dyDescent="0.25">
      <c r="R298" s="295"/>
    </row>
    <row r="299" spans="18:18" x14ac:dyDescent="0.25">
      <c r="R299" s="295"/>
    </row>
    <row r="300" spans="18:18" x14ac:dyDescent="0.25">
      <c r="R300" s="295"/>
    </row>
    <row r="301" spans="18:18" x14ac:dyDescent="0.25">
      <c r="R301" s="295"/>
    </row>
    <row r="302" spans="18:18" x14ac:dyDescent="0.25">
      <c r="R302" s="295"/>
    </row>
  </sheetData>
  <autoFilter ref="A4:Y157" xr:uid="{688E8F53-8882-4C5B-AF38-493BC27DF79C}"/>
  <mergeCells count="24">
    <mergeCell ref="C130:R130"/>
    <mergeCell ref="C133:R133"/>
    <mergeCell ref="C146:R146"/>
    <mergeCell ref="C32:R32"/>
    <mergeCell ref="C38:R38"/>
    <mergeCell ref="C44:R44"/>
    <mergeCell ref="C53:R53"/>
    <mergeCell ref="C87:R87"/>
    <mergeCell ref="C29:R29"/>
    <mergeCell ref="C1:Q1"/>
    <mergeCell ref="A3:A4"/>
    <mergeCell ref="C3:C4"/>
    <mergeCell ref="D3:D4"/>
    <mergeCell ref="G3:H3"/>
    <mergeCell ref="I3:I4"/>
    <mergeCell ref="J3:J4"/>
    <mergeCell ref="K3:K4"/>
    <mergeCell ref="L3:L4"/>
    <mergeCell ref="M3:P3"/>
    <mergeCell ref="Q3:Q4"/>
    <mergeCell ref="R3:R4"/>
    <mergeCell ref="C5:R5"/>
    <mergeCell ref="C10:R10"/>
    <mergeCell ref="C25:R25"/>
  </mergeCells>
  <pageMargins left="0.43307086614173229" right="0.23622047244094491" top="0.35433070866141736" bottom="0.35433070866141736" header="0.31496062992125984" footer="0.31496062992125984"/>
  <pageSetup paperSize="9" scale="25" fitToHeight="0" orientation="portrait" r:id="rId1"/>
  <headerFooter>
    <oddFooter>&amp;L&amp;1#&amp;"Calibri"&amp;9&amp;K000000Klasifikace informací: Neveřejné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838B-C498-4BCD-BCEE-821170086A2A}">
  <dimension ref="A4:F136"/>
  <sheetViews>
    <sheetView topLeftCell="A16" workbookViewId="0">
      <selection activeCell="P159" sqref="P159"/>
    </sheetView>
    <sheetView workbookViewId="1"/>
  </sheetViews>
  <sheetFormatPr defaultRowHeight="15" x14ac:dyDescent="0.25"/>
  <cols>
    <col min="3" max="4" width="11.42578125" style="33" bestFit="1" customWidth="1"/>
    <col min="5" max="5" width="10" style="33" bestFit="1" customWidth="1"/>
  </cols>
  <sheetData>
    <row r="4" spans="1:6" x14ac:dyDescent="0.25">
      <c r="A4" t="s">
        <v>2878</v>
      </c>
      <c r="B4" t="s">
        <v>2782</v>
      </c>
    </row>
    <row r="5" spans="1:6" x14ac:dyDescent="0.25">
      <c r="A5" t="s">
        <v>2879</v>
      </c>
      <c r="B5" t="s">
        <v>233</v>
      </c>
    </row>
    <row r="7" spans="1:6" x14ac:dyDescent="0.25">
      <c r="C7" s="33" t="s">
        <v>251</v>
      </c>
    </row>
    <row r="8" spans="1:6" x14ac:dyDescent="0.25">
      <c r="A8" t="s">
        <v>252</v>
      </c>
      <c r="B8" t="s">
        <v>253</v>
      </c>
      <c r="C8" s="33" t="s">
        <v>3385</v>
      </c>
      <c r="D8" s="33" t="s">
        <v>254</v>
      </c>
      <c r="E8" s="33" t="s">
        <v>255</v>
      </c>
      <c r="F8" s="607" t="s">
        <v>3833</v>
      </c>
    </row>
    <row r="9" spans="1:6" x14ac:dyDescent="0.25">
      <c r="A9" t="s">
        <v>3393</v>
      </c>
      <c r="B9">
        <v>3392</v>
      </c>
      <c r="C9" s="33">
        <v>11039</v>
      </c>
      <c r="D9" s="33">
        <v>25192.239999999998</v>
      </c>
      <c r="E9" s="33">
        <v>5483.9716800000006</v>
      </c>
      <c r="F9" s="33">
        <v>1</v>
      </c>
    </row>
    <row r="10" spans="1:6" x14ac:dyDescent="0.25">
      <c r="B10">
        <v>3405</v>
      </c>
      <c r="C10" s="33">
        <v>8935</v>
      </c>
      <c r="D10" s="33">
        <v>20595.449999999997</v>
      </c>
      <c r="E10" s="33">
        <v>18476.283329999998</v>
      </c>
      <c r="F10" s="33">
        <v>1</v>
      </c>
    </row>
    <row r="11" spans="1:6" x14ac:dyDescent="0.25">
      <c r="B11">
        <v>3409</v>
      </c>
      <c r="C11" s="33">
        <v>31800</v>
      </c>
      <c r="D11" s="33">
        <v>47385.05999999999</v>
      </c>
      <c r="E11" s="33">
        <v>8258.3747400000011</v>
      </c>
      <c r="F11" s="33">
        <v>1</v>
      </c>
    </row>
    <row r="12" spans="1:6" x14ac:dyDescent="0.25">
      <c r="B12">
        <v>3424</v>
      </c>
      <c r="C12" s="33">
        <v>68800</v>
      </c>
      <c r="D12" s="33">
        <v>69000</v>
      </c>
      <c r="E12" s="33">
        <v>0</v>
      </c>
      <c r="F12" s="33">
        <v>1</v>
      </c>
    </row>
    <row r="13" spans="1:6" x14ac:dyDescent="0.25">
      <c r="B13">
        <v>3429</v>
      </c>
      <c r="C13" s="33">
        <v>40500</v>
      </c>
      <c r="D13" s="33">
        <v>51775.009999999995</v>
      </c>
      <c r="E13" s="33">
        <v>1840.3808099999999</v>
      </c>
      <c r="F13" s="33">
        <v>1</v>
      </c>
    </row>
    <row r="14" spans="1:6" x14ac:dyDescent="0.25">
      <c r="B14">
        <v>3453</v>
      </c>
      <c r="C14" s="33">
        <v>15643</v>
      </c>
      <c r="D14" s="33">
        <v>15743.510000000002</v>
      </c>
      <c r="E14" s="33">
        <v>0</v>
      </c>
      <c r="F14" s="33">
        <v>1</v>
      </c>
    </row>
    <row r="15" spans="1:6" x14ac:dyDescent="0.25">
      <c r="B15">
        <v>3454</v>
      </c>
      <c r="C15" s="33">
        <v>0</v>
      </c>
      <c r="D15" s="33">
        <v>5967.26</v>
      </c>
      <c r="E15" s="33">
        <v>4908.8653799999993</v>
      </c>
    </row>
    <row r="16" spans="1:6" x14ac:dyDescent="0.25">
      <c r="B16">
        <v>3456</v>
      </c>
      <c r="C16" s="33">
        <v>39871</v>
      </c>
      <c r="D16" s="33">
        <v>39933.55000000001</v>
      </c>
      <c r="E16" s="33">
        <v>62.500130000000006</v>
      </c>
      <c r="F16" s="33">
        <v>1</v>
      </c>
    </row>
    <row r="17" spans="1:6" x14ac:dyDescent="0.25">
      <c r="B17">
        <v>3481</v>
      </c>
      <c r="C17" s="33">
        <v>130000</v>
      </c>
      <c r="D17" s="33">
        <v>130062.55</v>
      </c>
      <c r="E17" s="33">
        <v>62.500130000000006</v>
      </c>
      <c r="F17" s="33">
        <v>1</v>
      </c>
    </row>
    <row r="18" spans="1:6" x14ac:dyDescent="0.25">
      <c r="B18">
        <v>3482</v>
      </c>
      <c r="C18" s="33">
        <v>58000</v>
      </c>
      <c r="D18" s="33">
        <v>82704.12</v>
      </c>
      <c r="E18" s="33">
        <v>5532.6006299999999</v>
      </c>
      <c r="F18" s="33">
        <v>1</v>
      </c>
    </row>
    <row r="19" spans="1:6" x14ac:dyDescent="0.25">
      <c r="B19">
        <v>3484</v>
      </c>
      <c r="C19" s="33">
        <v>135263</v>
      </c>
      <c r="D19" s="33">
        <v>135534.03</v>
      </c>
      <c r="E19" s="33">
        <v>62.500129999999999</v>
      </c>
      <c r="F19" s="33">
        <v>1</v>
      </c>
    </row>
    <row r="20" spans="1:6" x14ac:dyDescent="0.25">
      <c r="B20">
        <v>3522</v>
      </c>
      <c r="C20" s="33">
        <v>0</v>
      </c>
      <c r="D20" s="33">
        <v>4524.5200000000004</v>
      </c>
      <c r="E20" s="33">
        <v>0</v>
      </c>
    </row>
    <row r="21" spans="1:6" x14ac:dyDescent="0.25">
      <c r="B21">
        <v>3999</v>
      </c>
      <c r="C21" s="33">
        <v>50000</v>
      </c>
      <c r="D21" s="33">
        <v>50000</v>
      </c>
      <c r="E21" s="33">
        <v>3000</v>
      </c>
      <c r="F21" s="33">
        <v>1</v>
      </c>
    </row>
    <row r="22" spans="1:6" x14ac:dyDescent="0.25">
      <c r="A22" t="s">
        <v>256</v>
      </c>
      <c r="B22">
        <v>3384</v>
      </c>
      <c r="C22" s="33">
        <v>0</v>
      </c>
      <c r="D22" s="33">
        <v>25.41</v>
      </c>
      <c r="E22" s="33">
        <v>0</v>
      </c>
    </row>
    <row r="23" spans="1:6" x14ac:dyDescent="0.25">
      <c r="A23" t="s">
        <v>3577</v>
      </c>
      <c r="B23">
        <v>3262</v>
      </c>
      <c r="C23" s="33">
        <v>1000</v>
      </c>
      <c r="D23" s="33">
        <v>1514.72</v>
      </c>
      <c r="E23" s="33">
        <v>38.662239999999997</v>
      </c>
      <c r="F23" s="33">
        <v>1</v>
      </c>
    </row>
    <row r="24" spans="1:6" x14ac:dyDescent="0.25">
      <c r="B24">
        <v>3411</v>
      </c>
      <c r="C24" s="33">
        <v>0</v>
      </c>
      <c r="D24" s="33">
        <v>1100</v>
      </c>
      <c r="E24" s="33">
        <v>0</v>
      </c>
    </row>
    <row r="25" spans="1:6" x14ac:dyDescent="0.25">
      <c r="B25">
        <v>7043</v>
      </c>
      <c r="C25" s="33">
        <v>3407</v>
      </c>
      <c r="D25" s="33">
        <v>3407</v>
      </c>
      <c r="E25" s="33">
        <v>0</v>
      </c>
      <c r="F25" s="33">
        <v>1</v>
      </c>
    </row>
    <row r="26" spans="1:6" x14ac:dyDescent="0.25">
      <c r="A26" t="s">
        <v>257</v>
      </c>
      <c r="B26">
        <v>3207</v>
      </c>
      <c r="C26" s="33">
        <v>200</v>
      </c>
      <c r="D26" s="33">
        <v>468.11</v>
      </c>
      <c r="E26" s="33">
        <v>0</v>
      </c>
      <c r="F26" s="33">
        <v>1</v>
      </c>
    </row>
    <row r="27" spans="1:6" x14ac:dyDescent="0.25">
      <c r="B27">
        <v>3208</v>
      </c>
      <c r="C27" s="33">
        <v>200</v>
      </c>
      <c r="D27" s="33">
        <v>468.11</v>
      </c>
      <c r="E27" s="33">
        <v>0</v>
      </c>
      <c r="F27" s="33">
        <v>1</v>
      </c>
    </row>
    <row r="28" spans="1:6" x14ac:dyDescent="0.25">
      <c r="B28">
        <v>3399</v>
      </c>
      <c r="C28" s="33">
        <v>1300</v>
      </c>
      <c r="D28" s="33">
        <v>1300</v>
      </c>
      <c r="E28" s="33">
        <v>0</v>
      </c>
      <c r="F28" s="33">
        <v>1</v>
      </c>
    </row>
    <row r="29" spans="1:6" x14ac:dyDescent="0.25">
      <c r="B29">
        <v>3519</v>
      </c>
      <c r="C29" s="33">
        <v>0</v>
      </c>
      <c r="D29" s="33">
        <v>3000</v>
      </c>
      <c r="E29" s="33">
        <v>0</v>
      </c>
    </row>
    <row r="30" spans="1:6" x14ac:dyDescent="0.25">
      <c r="A30" t="s">
        <v>261</v>
      </c>
      <c r="B30">
        <v>3234</v>
      </c>
      <c r="C30" s="33">
        <v>16400</v>
      </c>
      <c r="D30" s="33">
        <v>21906.459999999995</v>
      </c>
      <c r="E30" s="33">
        <v>7828.6785</v>
      </c>
      <c r="F30" s="33">
        <v>1</v>
      </c>
    </row>
    <row r="31" spans="1:6" x14ac:dyDescent="0.25">
      <c r="B31">
        <v>3236</v>
      </c>
      <c r="C31" s="33">
        <v>18378</v>
      </c>
      <c r="D31" s="33">
        <v>18723.37</v>
      </c>
      <c r="E31" s="33">
        <v>0</v>
      </c>
      <c r="F31" s="33">
        <v>1</v>
      </c>
    </row>
    <row r="32" spans="1:6" x14ac:dyDescent="0.25">
      <c r="B32">
        <v>3505</v>
      </c>
      <c r="C32" s="33">
        <v>53174</v>
      </c>
      <c r="D32" s="33">
        <v>81265.759999999995</v>
      </c>
      <c r="E32" s="33">
        <v>0</v>
      </c>
      <c r="F32" s="33">
        <v>1</v>
      </c>
    </row>
    <row r="33" spans="1:6" x14ac:dyDescent="0.25">
      <c r="B33">
        <v>3513</v>
      </c>
      <c r="C33" s="33">
        <v>5000</v>
      </c>
      <c r="D33" s="33">
        <v>6000</v>
      </c>
      <c r="E33" s="33">
        <v>0</v>
      </c>
      <c r="F33" s="33">
        <v>1</v>
      </c>
    </row>
    <row r="34" spans="1:6" x14ac:dyDescent="0.25">
      <c r="B34">
        <v>3514</v>
      </c>
      <c r="C34" s="33">
        <v>1000</v>
      </c>
      <c r="D34" s="33">
        <v>2032.92</v>
      </c>
      <c r="E34" s="33">
        <v>726</v>
      </c>
      <c r="F34" s="33">
        <v>1</v>
      </c>
    </row>
    <row r="35" spans="1:6" x14ac:dyDescent="0.25">
      <c r="B35">
        <v>3524</v>
      </c>
      <c r="C35" s="33">
        <v>0</v>
      </c>
      <c r="D35" s="33">
        <v>115</v>
      </c>
      <c r="E35" s="33">
        <v>0</v>
      </c>
    </row>
    <row r="36" spans="1:6" x14ac:dyDescent="0.25">
      <c r="B36">
        <v>7009</v>
      </c>
      <c r="C36" s="33">
        <v>0</v>
      </c>
      <c r="D36" s="33">
        <v>813.9799999999999</v>
      </c>
      <c r="E36" s="33">
        <v>813.9706000000001</v>
      </c>
    </row>
    <row r="37" spans="1:6" x14ac:dyDescent="0.25">
      <c r="A37" t="s">
        <v>262</v>
      </c>
      <c r="B37">
        <v>3280</v>
      </c>
      <c r="C37" s="33">
        <v>730</v>
      </c>
      <c r="D37" s="33">
        <v>1427.3</v>
      </c>
      <c r="E37" s="33">
        <v>7</v>
      </c>
      <c r="F37" s="33">
        <v>1</v>
      </c>
    </row>
    <row r="38" spans="1:6" x14ac:dyDescent="0.25">
      <c r="B38">
        <v>3489</v>
      </c>
      <c r="C38" s="33">
        <v>669</v>
      </c>
      <c r="D38" s="33">
        <v>691.95</v>
      </c>
      <c r="E38" s="33">
        <v>94.673209999999997</v>
      </c>
      <c r="F38" s="33">
        <v>1</v>
      </c>
    </row>
    <row r="39" spans="1:6" x14ac:dyDescent="0.25">
      <c r="B39">
        <v>3503</v>
      </c>
      <c r="C39" s="33">
        <v>6500</v>
      </c>
      <c r="D39" s="33">
        <v>6500</v>
      </c>
      <c r="E39" s="33">
        <v>99.878</v>
      </c>
      <c r="F39" s="33">
        <v>1</v>
      </c>
    </row>
    <row r="40" spans="1:6" x14ac:dyDescent="0.25">
      <c r="B40">
        <v>3998</v>
      </c>
      <c r="C40" s="33">
        <v>50000</v>
      </c>
      <c r="D40" s="33">
        <v>44483.71</v>
      </c>
      <c r="E40" s="33">
        <v>0</v>
      </c>
      <c r="F40" s="33">
        <v>1</v>
      </c>
    </row>
    <row r="41" spans="1:6" x14ac:dyDescent="0.25">
      <c r="A41" t="s">
        <v>264</v>
      </c>
      <c r="B41">
        <v>3201</v>
      </c>
      <c r="C41" s="33">
        <v>0</v>
      </c>
      <c r="D41" s="33">
        <v>150</v>
      </c>
      <c r="E41" s="33">
        <v>62.739699999999999</v>
      </c>
    </row>
    <row r="42" spans="1:6" x14ac:dyDescent="0.25">
      <c r="B42">
        <v>3209</v>
      </c>
      <c r="C42" s="33">
        <v>0</v>
      </c>
      <c r="D42" s="33">
        <v>9569.32</v>
      </c>
      <c r="E42" s="33">
        <v>9267.0259499999993</v>
      </c>
    </row>
    <row r="43" spans="1:6" x14ac:dyDescent="0.25">
      <c r="B43">
        <v>3210</v>
      </c>
      <c r="C43" s="33">
        <v>0</v>
      </c>
      <c r="D43" s="33">
        <v>12424.03</v>
      </c>
      <c r="E43" s="33">
        <v>7777.5288099999989</v>
      </c>
    </row>
    <row r="44" spans="1:6" x14ac:dyDescent="0.25">
      <c r="B44">
        <v>3211</v>
      </c>
      <c r="C44" s="33">
        <v>0</v>
      </c>
      <c r="D44" s="33">
        <v>2044.6499999999999</v>
      </c>
      <c r="E44" s="33">
        <v>746.78500000000008</v>
      </c>
    </row>
    <row r="45" spans="1:6" x14ac:dyDescent="0.25">
      <c r="B45">
        <v>3337</v>
      </c>
      <c r="C45" s="33">
        <v>671</v>
      </c>
      <c r="D45" s="33">
        <v>8301.7099999999991</v>
      </c>
      <c r="E45" s="33">
        <v>413.76823999999993</v>
      </c>
      <c r="F45" s="33">
        <v>1</v>
      </c>
    </row>
    <row r="46" spans="1:6" x14ac:dyDescent="0.25">
      <c r="B46">
        <v>3371</v>
      </c>
      <c r="C46" s="33">
        <v>33178</v>
      </c>
      <c r="D46" s="33">
        <v>48622.58</v>
      </c>
      <c r="E46" s="33">
        <v>0</v>
      </c>
      <c r="F46" s="33">
        <v>1</v>
      </c>
    </row>
    <row r="47" spans="1:6" x14ac:dyDescent="0.25">
      <c r="B47">
        <v>3372</v>
      </c>
      <c r="C47" s="33">
        <v>24595</v>
      </c>
      <c r="D47" s="33">
        <v>36740.67</v>
      </c>
      <c r="E47" s="33">
        <v>2185.54691</v>
      </c>
      <c r="F47" s="33">
        <v>1</v>
      </c>
    </row>
    <row r="48" spans="1:6" x14ac:dyDescent="0.25">
      <c r="B48">
        <v>3401</v>
      </c>
      <c r="C48" s="33">
        <v>0</v>
      </c>
      <c r="D48" s="33">
        <v>5521.5000000000009</v>
      </c>
      <c r="E48" s="33">
        <v>844.72019999999998</v>
      </c>
    </row>
    <row r="49" spans="2:6" x14ac:dyDescent="0.25">
      <c r="B49">
        <v>3402</v>
      </c>
      <c r="C49" s="33">
        <v>88000</v>
      </c>
      <c r="D49" s="33">
        <v>122496.81</v>
      </c>
      <c r="E49" s="33">
        <v>12678.81594</v>
      </c>
      <c r="F49" s="33">
        <v>1</v>
      </c>
    </row>
    <row r="50" spans="2:6" x14ac:dyDescent="0.25">
      <c r="B50">
        <v>3415</v>
      </c>
      <c r="C50" s="33">
        <v>0</v>
      </c>
      <c r="D50" s="33">
        <v>165</v>
      </c>
      <c r="E50" s="33">
        <v>42.35</v>
      </c>
    </row>
    <row r="51" spans="2:6" x14ac:dyDescent="0.25">
      <c r="B51">
        <v>3417</v>
      </c>
      <c r="C51" s="33">
        <v>142</v>
      </c>
      <c r="D51" s="33">
        <v>2901.48</v>
      </c>
      <c r="E51" s="33">
        <v>479.14496999999994</v>
      </c>
      <c r="F51" s="33">
        <v>1</v>
      </c>
    </row>
    <row r="52" spans="2:6" x14ac:dyDescent="0.25">
      <c r="B52">
        <v>3418</v>
      </c>
      <c r="C52" s="33">
        <v>0</v>
      </c>
      <c r="D52" s="33">
        <v>4023.2999999999997</v>
      </c>
      <c r="E52" s="33">
        <v>33.935670000000002</v>
      </c>
    </row>
    <row r="53" spans="2:6" x14ac:dyDescent="0.25">
      <c r="B53">
        <v>3419</v>
      </c>
      <c r="C53" s="33">
        <v>245</v>
      </c>
      <c r="D53" s="33">
        <v>5797.2099999999982</v>
      </c>
      <c r="E53" s="33">
        <v>584.46836000000008</v>
      </c>
      <c r="F53" s="33">
        <v>1</v>
      </c>
    </row>
    <row r="54" spans="2:6" x14ac:dyDescent="0.25">
      <c r="B54">
        <v>3420</v>
      </c>
      <c r="C54" s="33">
        <v>345</v>
      </c>
      <c r="D54" s="33">
        <v>6923.4800000000005</v>
      </c>
      <c r="E54" s="33">
        <v>4202.7993099999994</v>
      </c>
      <c r="F54" s="33">
        <v>1</v>
      </c>
    </row>
    <row r="55" spans="2:6" x14ac:dyDescent="0.25">
      <c r="B55">
        <v>3421</v>
      </c>
      <c r="C55" s="33">
        <v>185</v>
      </c>
      <c r="D55" s="33">
        <v>6122.1699999999992</v>
      </c>
      <c r="E55" s="33">
        <v>1193.931</v>
      </c>
      <c r="F55" s="33">
        <v>1</v>
      </c>
    </row>
    <row r="56" spans="2:6" x14ac:dyDescent="0.25">
      <c r="B56">
        <v>3425</v>
      </c>
      <c r="C56" s="33">
        <v>23500</v>
      </c>
      <c r="D56" s="33">
        <v>30402.47</v>
      </c>
      <c r="E56" s="33">
        <v>3219.8116199999999</v>
      </c>
      <c r="F56" s="33">
        <v>1</v>
      </c>
    </row>
    <row r="57" spans="2:6" x14ac:dyDescent="0.25">
      <c r="B57">
        <v>3459</v>
      </c>
      <c r="C57" s="33">
        <v>269</v>
      </c>
      <c r="D57" s="33">
        <v>10573.66</v>
      </c>
      <c r="E57" s="33">
        <v>1794.0794900000003</v>
      </c>
      <c r="F57" s="33">
        <v>1</v>
      </c>
    </row>
    <row r="58" spans="2:6" x14ac:dyDescent="0.25">
      <c r="B58">
        <v>3460</v>
      </c>
      <c r="C58" s="33">
        <v>210</v>
      </c>
      <c r="D58" s="33">
        <v>6278.5599999999995</v>
      </c>
      <c r="E58" s="33">
        <v>1590.02332</v>
      </c>
      <c r="F58" s="33">
        <v>1</v>
      </c>
    </row>
    <row r="59" spans="2:6" x14ac:dyDescent="0.25">
      <c r="B59">
        <v>3461</v>
      </c>
      <c r="C59" s="33">
        <v>47</v>
      </c>
      <c r="D59" s="33">
        <v>144987.51999999999</v>
      </c>
      <c r="E59" s="33">
        <v>384.40586000000002</v>
      </c>
      <c r="F59" s="33">
        <v>1</v>
      </c>
    </row>
    <row r="60" spans="2:6" x14ac:dyDescent="0.25">
      <c r="B60">
        <v>3463</v>
      </c>
      <c r="C60" s="33">
        <v>300</v>
      </c>
      <c r="D60" s="33">
        <v>11363.210000000001</v>
      </c>
      <c r="E60" s="33">
        <v>2053.0209400000003</v>
      </c>
      <c r="F60" s="33">
        <v>1</v>
      </c>
    </row>
    <row r="61" spans="2:6" x14ac:dyDescent="0.25">
      <c r="B61">
        <v>3471</v>
      </c>
      <c r="C61" s="33">
        <v>187</v>
      </c>
      <c r="D61" s="33">
        <v>6610.72</v>
      </c>
      <c r="E61" s="33">
        <v>2431.3365100000001</v>
      </c>
      <c r="F61" s="33">
        <v>1</v>
      </c>
    </row>
    <row r="62" spans="2:6" x14ac:dyDescent="0.25">
      <c r="B62">
        <v>3506</v>
      </c>
      <c r="C62" s="33">
        <v>200</v>
      </c>
      <c r="D62" s="33">
        <v>200</v>
      </c>
      <c r="E62" s="33">
        <v>0</v>
      </c>
      <c r="F62" s="33">
        <v>1</v>
      </c>
    </row>
    <row r="63" spans="2:6" x14ac:dyDescent="0.25">
      <c r="B63">
        <v>3507</v>
      </c>
      <c r="C63" s="33">
        <v>300</v>
      </c>
      <c r="D63" s="33">
        <v>300</v>
      </c>
      <c r="E63" s="33">
        <v>0</v>
      </c>
      <c r="F63" s="33">
        <v>1</v>
      </c>
    </row>
    <row r="64" spans="2:6" x14ac:dyDescent="0.25">
      <c r="B64">
        <v>3508</v>
      </c>
      <c r="C64" s="33">
        <v>200</v>
      </c>
      <c r="D64" s="33">
        <v>200</v>
      </c>
      <c r="E64" s="33">
        <v>0</v>
      </c>
      <c r="F64" s="33">
        <v>1</v>
      </c>
    </row>
    <row r="65" spans="1:6" x14ac:dyDescent="0.25">
      <c r="B65">
        <v>3509</v>
      </c>
      <c r="C65" s="33">
        <v>200</v>
      </c>
      <c r="D65" s="33">
        <v>200</v>
      </c>
      <c r="E65" s="33">
        <v>0</v>
      </c>
      <c r="F65" s="33">
        <v>1</v>
      </c>
    </row>
    <row r="66" spans="1:6" x14ac:dyDescent="0.25">
      <c r="B66">
        <v>3510</v>
      </c>
      <c r="C66" s="33">
        <v>300</v>
      </c>
      <c r="D66" s="33">
        <v>300</v>
      </c>
      <c r="E66" s="33">
        <v>0</v>
      </c>
      <c r="F66" s="33">
        <v>1</v>
      </c>
    </row>
    <row r="67" spans="1:6" x14ac:dyDescent="0.25">
      <c r="B67">
        <v>3511</v>
      </c>
      <c r="C67" s="33">
        <v>200</v>
      </c>
      <c r="D67" s="33">
        <v>200</v>
      </c>
      <c r="E67" s="33">
        <v>0</v>
      </c>
      <c r="F67" s="33">
        <v>1</v>
      </c>
    </row>
    <row r="68" spans="1:6" x14ac:dyDescent="0.25">
      <c r="B68">
        <v>3512</v>
      </c>
      <c r="C68" s="33">
        <v>9500</v>
      </c>
      <c r="D68" s="33">
        <v>9500</v>
      </c>
      <c r="E68" s="33">
        <v>0</v>
      </c>
      <c r="F68" s="33">
        <v>1</v>
      </c>
    </row>
    <row r="69" spans="1:6" x14ac:dyDescent="0.25">
      <c r="B69">
        <v>3521</v>
      </c>
      <c r="C69" s="33">
        <v>0</v>
      </c>
      <c r="D69" s="33">
        <v>48650</v>
      </c>
      <c r="E69" s="33">
        <v>0</v>
      </c>
    </row>
    <row r="70" spans="1:6" x14ac:dyDescent="0.25">
      <c r="B70">
        <v>7033</v>
      </c>
      <c r="C70" s="33">
        <v>0</v>
      </c>
      <c r="D70" s="33">
        <v>4.78</v>
      </c>
      <c r="E70" s="33">
        <v>4.7880000000000003</v>
      </c>
    </row>
    <row r="71" spans="1:6" x14ac:dyDescent="0.25">
      <c r="B71">
        <v>7034</v>
      </c>
      <c r="C71" s="33">
        <v>0</v>
      </c>
      <c r="D71" s="33">
        <v>200.77999999999997</v>
      </c>
      <c r="E71" s="33">
        <v>200.76349999999999</v>
      </c>
    </row>
    <row r="72" spans="1:6" x14ac:dyDescent="0.25">
      <c r="B72">
        <v>7035</v>
      </c>
      <c r="C72" s="33">
        <v>0</v>
      </c>
      <c r="D72" s="33">
        <v>46.18</v>
      </c>
      <c r="E72" s="33">
        <v>46.174750000000003</v>
      </c>
    </row>
    <row r="73" spans="1:6" x14ac:dyDescent="0.25">
      <c r="A73" t="s">
        <v>267</v>
      </c>
      <c r="B73">
        <v>3219</v>
      </c>
      <c r="C73" s="33">
        <v>0</v>
      </c>
      <c r="D73" s="33">
        <v>94.38</v>
      </c>
      <c r="E73" s="33">
        <v>0</v>
      </c>
    </row>
    <row r="74" spans="1:6" x14ac:dyDescent="0.25">
      <c r="B74">
        <v>3230</v>
      </c>
      <c r="C74" s="33">
        <v>0</v>
      </c>
      <c r="D74" s="33">
        <v>2154.5500000000002</v>
      </c>
      <c r="E74" s="33">
        <v>0.44402999999999998</v>
      </c>
    </row>
    <row r="75" spans="1:6" x14ac:dyDescent="0.25">
      <c r="B75">
        <v>3285</v>
      </c>
      <c r="C75" s="33">
        <v>8000</v>
      </c>
      <c r="D75" s="33">
        <v>20344.690000000002</v>
      </c>
      <c r="E75" s="33">
        <v>0</v>
      </c>
      <c r="F75" s="33">
        <v>1</v>
      </c>
    </row>
    <row r="76" spans="1:6" x14ac:dyDescent="0.25">
      <c r="B76">
        <v>3385</v>
      </c>
      <c r="C76" s="33">
        <v>0</v>
      </c>
      <c r="D76" s="33">
        <v>4756.33</v>
      </c>
      <c r="E76" s="33">
        <v>0</v>
      </c>
    </row>
    <row r="77" spans="1:6" x14ac:dyDescent="0.25">
      <c r="B77">
        <v>3423</v>
      </c>
      <c r="C77" s="33">
        <v>0</v>
      </c>
      <c r="D77" s="33">
        <v>5573.8600000000006</v>
      </c>
      <c r="E77" s="33">
        <v>54.321919999999992</v>
      </c>
    </row>
    <row r="78" spans="1:6" x14ac:dyDescent="0.25">
      <c r="B78">
        <v>3434</v>
      </c>
      <c r="C78" s="33">
        <v>0</v>
      </c>
      <c r="D78" s="33">
        <v>86.23</v>
      </c>
      <c r="E78" s="33">
        <v>0</v>
      </c>
    </row>
    <row r="79" spans="1:6" x14ac:dyDescent="0.25">
      <c r="B79">
        <v>3435</v>
      </c>
      <c r="C79" s="33">
        <v>0</v>
      </c>
      <c r="D79" s="33">
        <v>36.299999999999997</v>
      </c>
      <c r="E79" s="33">
        <v>0</v>
      </c>
    </row>
    <row r="80" spans="1:6" x14ac:dyDescent="0.25">
      <c r="B80">
        <v>3436</v>
      </c>
      <c r="C80" s="33">
        <v>0</v>
      </c>
      <c r="D80" s="33">
        <v>404.07</v>
      </c>
      <c r="E80" s="33">
        <v>0</v>
      </c>
    </row>
    <row r="81" spans="2:6" x14ac:dyDescent="0.25">
      <c r="B81">
        <v>3437</v>
      </c>
      <c r="C81" s="33">
        <v>0</v>
      </c>
      <c r="D81" s="33">
        <v>2745.6800000000003</v>
      </c>
      <c r="E81" s="33">
        <v>1700.6126200000001</v>
      </c>
    </row>
    <row r="82" spans="2:6" x14ac:dyDescent="0.25">
      <c r="B82">
        <v>3440</v>
      </c>
      <c r="C82" s="33">
        <v>14100</v>
      </c>
      <c r="D82" s="33">
        <v>14296.74</v>
      </c>
      <c r="E82" s="33">
        <v>0</v>
      </c>
      <c r="F82" s="33">
        <v>1</v>
      </c>
    </row>
    <row r="83" spans="2:6" x14ac:dyDescent="0.25">
      <c r="B83">
        <v>3442</v>
      </c>
      <c r="C83" s="33">
        <v>11700</v>
      </c>
      <c r="D83" s="33">
        <v>11815.409999999998</v>
      </c>
      <c r="E83" s="33">
        <v>0</v>
      </c>
      <c r="F83" s="33">
        <v>1</v>
      </c>
    </row>
    <row r="84" spans="2:6" x14ac:dyDescent="0.25">
      <c r="B84">
        <v>3443</v>
      </c>
      <c r="C84" s="33">
        <v>15100</v>
      </c>
      <c r="D84" s="33">
        <v>15876.79</v>
      </c>
      <c r="E84" s="33">
        <v>0</v>
      </c>
      <c r="F84" s="33">
        <v>1</v>
      </c>
    </row>
    <row r="85" spans="2:6" x14ac:dyDescent="0.25">
      <c r="B85">
        <v>3444</v>
      </c>
      <c r="C85" s="33">
        <v>30330</v>
      </c>
      <c r="D85" s="33">
        <v>30540.86</v>
      </c>
      <c r="E85" s="33">
        <v>0</v>
      </c>
      <c r="F85" s="33">
        <v>1</v>
      </c>
    </row>
    <row r="86" spans="2:6" x14ac:dyDescent="0.25">
      <c r="B86">
        <v>3445</v>
      </c>
      <c r="C86" s="33">
        <v>43300</v>
      </c>
      <c r="D86" s="33">
        <v>43466.69</v>
      </c>
      <c r="E86" s="33">
        <v>0</v>
      </c>
      <c r="F86" s="33">
        <v>1</v>
      </c>
    </row>
    <row r="87" spans="2:6" x14ac:dyDescent="0.25">
      <c r="B87">
        <v>3446</v>
      </c>
      <c r="C87" s="33">
        <v>7300</v>
      </c>
      <c r="D87" s="33">
        <v>7412.66</v>
      </c>
      <c r="E87" s="33">
        <v>0</v>
      </c>
      <c r="F87" s="33">
        <v>1</v>
      </c>
    </row>
    <row r="88" spans="2:6" x14ac:dyDescent="0.25">
      <c r="B88">
        <v>3448</v>
      </c>
      <c r="C88" s="33">
        <v>29800</v>
      </c>
      <c r="D88" s="33">
        <v>30282.05</v>
      </c>
      <c r="E88" s="33">
        <v>177.45</v>
      </c>
      <c r="F88" s="33">
        <v>1</v>
      </c>
    </row>
    <row r="89" spans="2:6" x14ac:dyDescent="0.25">
      <c r="B89">
        <v>3449</v>
      </c>
      <c r="C89" s="33">
        <v>62070</v>
      </c>
      <c r="D89" s="33">
        <v>62288.11</v>
      </c>
      <c r="E89" s="33">
        <v>0</v>
      </c>
      <c r="F89" s="33">
        <v>1</v>
      </c>
    </row>
    <row r="90" spans="2:6" x14ac:dyDescent="0.25">
      <c r="B90">
        <v>3450</v>
      </c>
      <c r="C90" s="33">
        <v>17250</v>
      </c>
      <c r="D90" s="33">
        <v>17421.47</v>
      </c>
      <c r="E90" s="33">
        <v>0</v>
      </c>
      <c r="F90" s="33">
        <v>1</v>
      </c>
    </row>
    <row r="91" spans="2:6" x14ac:dyDescent="0.25">
      <c r="B91">
        <v>3464</v>
      </c>
      <c r="C91" s="33">
        <v>41500</v>
      </c>
      <c r="D91" s="33">
        <v>153374.45000000004</v>
      </c>
      <c r="E91" s="33">
        <v>40460.854170000013</v>
      </c>
      <c r="F91" s="33">
        <v>1</v>
      </c>
    </row>
    <row r="92" spans="2:6" x14ac:dyDescent="0.25">
      <c r="B92">
        <v>3465</v>
      </c>
      <c r="C92" s="33">
        <v>3000</v>
      </c>
      <c r="D92" s="33">
        <v>3215.3</v>
      </c>
      <c r="E92" s="33">
        <v>0</v>
      </c>
      <c r="F92" s="33">
        <v>1</v>
      </c>
    </row>
    <row r="93" spans="2:6" x14ac:dyDescent="0.25">
      <c r="B93">
        <v>3473</v>
      </c>
      <c r="C93" s="33">
        <v>6545</v>
      </c>
      <c r="D93" s="33">
        <v>6545</v>
      </c>
      <c r="E93" s="33">
        <v>0</v>
      </c>
      <c r="F93" s="33">
        <v>1</v>
      </c>
    </row>
    <row r="94" spans="2:6" x14ac:dyDescent="0.25">
      <c r="B94">
        <v>3474</v>
      </c>
      <c r="C94" s="33">
        <v>70</v>
      </c>
      <c r="D94" s="33">
        <v>2137.4299999999994</v>
      </c>
      <c r="E94" s="33">
        <v>1398.0967999999998</v>
      </c>
      <c r="F94" s="33">
        <v>1</v>
      </c>
    </row>
    <row r="95" spans="2:6" x14ac:dyDescent="0.25">
      <c r="B95">
        <v>3476</v>
      </c>
      <c r="C95" s="33">
        <v>0</v>
      </c>
      <c r="D95" s="33">
        <v>200</v>
      </c>
      <c r="E95" s="33">
        <v>0</v>
      </c>
    </row>
    <row r="96" spans="2:6" x14ac:dyDescent="0.25">
      <c r="B96">
        <v>3486</v>
      </c>
      <c r="C96" s="33">
        <v>1000</v>
      </c>
      <c r="D96" s="33">
        <v>1115.3</v>
      </c>
      <c r="E96" s="33">
        <v>0</v>
      </c>
      <c r="F96" s="33">
        <v>1</v>
      </c>
    </row>
    <row r="97" spans="2:6" x14ac:dyDescent="0.25">
      <c r="B97">
        <v>3490</v>
      </c>
      <c r="C97" s="33">
        <v>0</v>
      </c>
      <c r="D97" s="33">
        <v>63.79</v>
      </c>
      <c r="E97" s="33">
        <v>0</v>
      </c>
    </row>
    <row r="98" spans="2:6" x14ac:dyDescent="0.25">
      <c r="B98">
        <v>3491</v>
      </c>
      <c r="C98" s="33">
        <v>0</v>
      </c>
      <c r="D98" s="33">
        <v>54.45</v>
      </c>
      <c r="E98" s="33">
        <v>0</v>
      </c>
    </row>
    <row r="99" spans="2:6" x14ac:dyDescent="0.25">
      <c r="B99">
        <v>3492</v>
      </c>
      <c r="C99" s="33">
        <v>0</v>
      </c>
      <c r="D99" s="33">
        <v>69.930000000000007</v>
      </c>
      <c r="E99" s="33">
        <v>0</v>
      </c>
    </row>
    <row r="100" spans="2:6" x14ac:dyDescent="0.25">
      <c r="B100">
        <v>3493</v>
      </c>
      <c r="C100" s="33">
        <v>0</v>
      </c>
      <c r="D100" s="33">
        <v>67.260000000000005</v>
      </c>
      <c r="E100" s="33">
        <v>0</v>
      </c>
    </row>
    <row r="101" spans="2:6" x14ac:dyDescent="0.25">
      <c r="B101">
        <v>3494</v>
      </c>
      <c r="C101" s="33">
        <v>0</v>
      </c>
      <c r="D101" s="33">
        <v>116</v>
      </c>
      <c r="E101" s="33">
        <v>0</v>
      </c>
    </row>
    <row r="102" spans="2:6" x14ac:dyDescent="0.25">
      <c r="B102">
        <v>3495</v>
      </c>
      <c r="C102" s="33">
        <v>400</v>
      </c>
      <c r="D102" s="33">
        <v>500</v>
      </c>
      <c r="E102" s="33">
        <v>6.5252800000000004</v>
      </c>
      <c r="F102" s="33">
        <v>1</v>
      </c>
    </row>
    <row r="103" spans="2:6" x14ac:dyDescent="0.25">
      <c r="B103">
        <v>3496</v>
      </c>
      <c r="C103" s="33">
        <v>0</v>
      </c>
      <c r="D103" s="33">
        <v>12784.42</v>
      </c>
      <c r="E103" s="33">
        <v>5999.3404199999995</v>
      </c>
    </row>
    <row r="104" spans="2:6" x14ac:dyDescent="0.25">
      <c r="B104">
        <v>3500</v>
      </c>
      <c r="C104" s="33">
        <v>0</v>
      </c>
      <c r="D104" s="33">
        <v>100</v>
      </c>
      <c r="E104" s="33">
        <v>0</v>
      </c>
    </row>
    <row r="105" spans="2:6" x14ac:dyDescent="0.25">
      <c r="B105">
        <v>3502</v>
      </c>
      <c r="C105" s="33">
        <v>3500</v>
      </c>
      <c r="D105" s="33">
        <v>3981.77</v>
      </c>
      <c r="E105" s="33">
        <v>0</v>
      </c>
      <c r="F105" s="33">
        <v>1</v>
      </c>
    </row>
    <row r="106" spans="2:6" x14ac:dyDescent="0.25">
      <c r="B106">
        <v>3515</v>
      </c>
      <c r="C106" s="33">
        <v>0</v>
      </c>
      <c r="D106" s="33">
        <v>2000</v>
      </c>
      <c r="E106" s="33">
        <v>0</v>
      </c>
    </row>
    <row r="107" spans="2:6" x14ac:dyDescent="0.25">
      <c r="B107">
        <v>3516</v>
      </c>
      <c r="C107" s="33">
        <v>0</v>
      </c>
      <c r="D107" s="33">
        <v>5000</v>
      </c>
      <c r="E107" s="33">
        <v>0</v>
      </c>
    </row>
    <row r="108" spans="2:6" x14ac:dyDescent="0.25">
      <c r="B108">
        <v>3517</v>
      </c>
      <c r="C108" s="33">
        <v>0</v>
      </c>
      <c r="D108" s="33">
        <v>2000</v>
      </c>
      <c r="E108" s="33">
        <v>0</v>
      </c>
    </row>
    <row r="109" spans="2:6" x14ac:dyDescent="0.25">
      <c r="B109">
        <v>3518</v>
      </c>
      <c r="C109" s="33">
        <v>0</v>
      </c>
      <c r="D109" s="33">
        <v>1200</v>
      </c>
      <c r="E109" s="33">
        <v>0</v>
      </c>
    </row>
    <row r="110" spans="2:6" x14ac:dyDescent="0.25">
      <c r="B110">
        <v>3520</v>
      </c>
      <c r="C110" s="33">
        <v>0</v>
      </c>
      <c r="D110" s="33">
        <v>2043.9</v>
      </c>
      <c r="E110" s="33">
        <v>0</v>
      </c>
    </row>
    <row r="111" spans="2:6" x14ac:dyDescent="0.25">
      <c r="B111">
        <v>7025</v>
      </c>
      <c r="C111" s="33">
        <v>0</v>
      </c>
      <c r="D111" s="33">
        <v>2554.77</v>
      </c>
      <c r="E111" s="33">
        <v>2554.7647999999999</v>
      </c>
    </row>
    <row r="112" spans="2:6" x14ac:dyDescent="0.25">
      <c r="B112">
        <v>7028</v>
      </c>
      <c r="C112" s="33">
        <v>0</v>
      </c>
      <c r="D112" s="33">
        <v>2.79</v>
      </c>
      <c r="E112" s="33">
        <v>2.7877999999999998</v>
      </c>
    </row>
    <row r="113" spans="1:6" x14ac:dyDescent="0.25">
      <c r="B113">
        <v>7999</v>
      </c>
      <c r="C113" s="33">
        <v>0</v>
      </c>
      <c r="D113" s="33">
        <v>120550.94999999975</v>
      </c>
      <c r="E113" s="33">
        <v>120549.99999999983</v>
      </c>
    </row>
    <row r="114" spans="1:6" x14ac:dyDescent="0.25">
      <c r="A114" t="s">
        <v>3386</v>
      </c>
      <c r="B114">
        <v>3468</v>
      </c>
      <c r="C114" s="33">
        <v>56000</v>
      </c>
      <c r="D114" s="33">
        <v>57200</v>
      </c>
      <c r="E114" s="33">
        <v>1140.3891199999998</v>
      </c>
      <c r="F114" s="33">
        <v>1</v>
      </c>
    </row>
    <row r="115" spans="1:6" x14ac:dyDescent="0.25">
      <c r="A115" t="s">
        <v>269</v>
      </c>
      <c r="B115">
        <v>3458</v>
      </c>
      <c r="C115" s="33">
        <v>288</v>
      </c>
      <c r="D115" s="33">
        <v>4834.4499999999989</v>
      </c>
      <c r="E115" s="33">
        <v>786.5</v>
      </c>
      <c r="F115" s="33">
        <v>1</v>
      </c>
    </row>
    <row r="116" spans="1:6" x14ac:dyDescent="0.25">
      <c r="B116">
        <v>3472</v>
      </c>
      <c r="C116" s="33">
        <v>0</v>
      </c>
      <c r="D116" s="33">
        <v>403.57</v>
      </c>
      <c r="E116" s="33">
        <v>392.09130000000005</v>
      </c>
    </row>
    <row r="117" spans="1:6" x14ac:dyDescent="0.25">
      <c r="A117" t="s">
        <v>271</v>
      </c>
      <c r="B117">
        <v>3292</v>
      </c>
      <c r="C117" s="33">
        <v>200</v>
      </c>
      <c r="D117" s="33">
        <v>601.58000000000004</v>
      </c>
      <c r="E117" s="33">
        <v>0</v>
      </c>
      <c r="F117" s="33">
        <v>1</v>
      </c>
    </row>
    <row r="118" spans="1:6" x14ac:dyDescent="0.25">
      <c r="B118">
        <v>3497</v>
      </c>
      <c r="C118" s="33">
        <v>39563</v>
      </c>
      <c r="D118" s="33">
        <v>44200</v>
      </c>
      <c r="E118" s="33">
        <v>0</v>
      </c>
      <c r="F118" s="33">
        <v>1</v>
      </c>
    </row>
    <row r="119" spans="1:6" x14ac:dyDescent="0.25">
      <c r="B119">
        <v>3498</v>
      </c>
      <c r="C119" s="33">
        <v>19337</v>
      </c>
      <c r="D119" s="33">
        <v>20000</v>
      </c>
      <c r="E119" s="33">
        <v>0</v>
      </c>
      <c r="F119" s="33">
        <v>1</v>
      </c>
    </row>
    <row r="120" spans="1:6" x14ac:dyDescent="0.25">
      <c r="B120">
        <v>3501</v>
      </c>
      <c r="C120" s="33">
        <v>25601</v>
      </c>
      <c r="D120" s="33">
        <v>25851</v>
      </c>
      <c r="E120" s="33">
        <v>119.68109999999999</v>
      </c>
      <c r="F120" s="33">
        <v>1</v>
      </c>
    </row>
    <row r="121" spans="1:6" x14ac:dyDescent="0.25">
      <c r="B121">
        <v>7001</v>
      </c>
      <c r="C121" s="33">
        <v>0</v>
      </c>
      <c r="D121" s="33">
        <v>232.49</v>
      </c>
      <c r="E121" s="33">
        <v>182.71250000000001</v>
      </c>
    </row>
    <row r="122" spans="1:6" x14ac:dyDescent="0.25">
      <c r="B122">
        <v>7005</v>
      </c>
      <c r="C122" s="33">
        <v>0</v>
      </c>
      <c r="D122" s="33">
        <v>46269.020000000004</v>
      </c>
      <c r="E122" s="33">
        <v>0</v>
      </c>
    </row>
    <row r="123" spans="1:6" x14ac:dyDescent="0.25">
      <c r="B123">
        <v>7039</v>
      </c>
      <c r="C123" s="33">
        <v>2046</v>
      </c>
      <c r="D123" s="33">
        <v>2046</v>
      </c>
      <c r="E123" s="33">
        <v>0</v>
      </c>
      <c r="F123" s="33">
        <v>1</v>
      </c>
    </row>
    <row r="124" spans="1:6" x14ac:dyDescent="0.25">
      <c r="B124">
        <v>7040</v>
      </c>
      <c r="C124" s="33">
        <v>1571</v>
      </c>
      <c r="D124" s="33">
        <v>1571</v>
      </c>
      <c r="E124" s="33">
        <v>109.34044</v>
      </c>
      <c r="F124" s="33">
        <v>1</v>
      </c>
    </row>
    <row r="125" spans="1:6" x14ac:dyDescent="0.25">
      <c r="B125">
        <v>7042</v>
      </c>
      <c r="C125" s="33">
        <v>40219</v>
      </c>
      <c r="D125" s="33">
        <v>40219</v>
      </c>
      <c r="E125" s="33">
        <v>0</v>
      </c>
      <c r="F125" s="33">
        <v>1</v>
      </c>
    </row>
    <row r="126" spans="1:6" x14ac:dyDescent="0.25">
      <c r="B126">
        <v>7044</v>
      </c>
      <c r="C126" s="33">
        <v>12000</v>
      </c>
      <c r="D126" s="33">
        <v>12000</v>
      </c>
      <c r="E126" s="33">
        <v>0</v>
      </c>
      <c r="F126" s="33">
        <v>1</v>
      </c>
    </row>
    <row r="127" spans="1:6" x14ac:dyDescent="0.25">
      <c r="B127">
        <v>7045</v>
      </c>
      <c r="C127" s="33">
        <v>12000</v>
      </c>
      <c r="D127" s="33">
        <v>12000</v>
      </c>
      <c r="E127" s="33">
        <v>0</v>
      </c>
      <c r="F127" s="33">
        <v>1</v>
      </c>
    </row>
    <row r="128" spans="1:6" x14ac:dyDescent="0.25">
      <c r="A128" t="s">
        <v>272</v>
      </c>
      <c r="B128">
        <v>3294</v>
      </c>
      <c r="C128" s="33">
        <v>136</v>
      </c>
      <c r="D128" s="33">
        <v>396.37</v>
      </c>
      <c r="E128" s="33">
        <v>90.1755</v>
      </c>
      <c r="F128" s="33">
        <v>1</v>
      </c>
    </row>
    <row r="129" spans="2:6" x14ac:dyDescent="0.25">
      <c r="B129">
        <v>3334</v>
      </c>
      <c r="C129" s="33">
        <v>25160</v>
      </c>
      <c r="D129" s="33">
        <v>36522.54</v>
      </c>
      <c r="E129" s="33">
        <v>4313.1538199999995</v>
      </c>
      <c r="F129" s="33">
        <v>1</v>
      </c>
    </row>
    <row r="130" spans="2:6" x14ac:dyDescent="0.25">
      <c r="B130">
        <v>3377</v>
      </c>
      <c r="C130" s="33">
        <v>2100</v>
      </c>
      <c r="D130" s="33">
        <v>7453.88</v>
      </c>
      <c r="E130" s="33">
        <v>815.19636000000003</v>
      </c>
      <c r="F130" s="33">
        <v>1</v>
      </c>
    </row>
    <row r="131" spans="2:6" x14ac:dyDescent="0.25">
      <c r="B131">
        <v>3410</v>
      </c>
      <c r="C131" s="33">
        <v>0</v>
      </c>
      <c r="D131" s="33">
        <v>3343.87</v>
      </c>
      <c r="E131" s="33">
        <v>24.120270000000005</v>
      </c>
    </row>
    <row r="132" spans="2:6" x14ac:dyDescent="0.25">
      <c r="B132">
        <v>3427</v>
      </c>
      <c r="C132" s="33">
        <v>15581</v>
      </c>
      <c r="D132" s="33">
        <v>245481.93999999997</v>
      </c>
      <c r="E132" s="33">
        <v>43749.925000000003</v>
      </c>
      <c r="F132" s="33">
        <v>1</v>
      </c>
    </row>
    <row r="133" spans="2:6" x14ac:dyDescent="0.25">
      <c r="B133">
        <v>3452</v>
      </c>
      <c r="C133" s="33">
        <v>24000</v>
      </c>
      <c r="D133" s="33">
        <v>74376.429999999993</v>
      </c>
      <c r="E133" s="33">
        <v>36641.556790000002</v>
      </c>
      <c r="F133" s="33">
        <v>1</v>
      </c>
    </row>
    <row r="134" spans="2:6" x14ac:dyDescent="0.25">
      <c r="B134">
        <v>3487</v>
      </c>
      <c r="C134" s="33">
        <v>2550</v>
      </c>
      <c r="D134" s="33">
        <v>3733.2699999999995</v>
      </c>
      <c r="E134" s="33">
        <v>121.80897</v>
      </c>
      <c r="F134" s="33">
        <v>1</v>
      </c>
    </row>
    <row r="135" spans="2:6" x14ac:dyDescent="0.25">
      <c r="B135">
        <v>3499</v>
      </c>
      <c r="C135" s="33">
        <v>1800</v>
      </c>
      <c r="D135" s="33">
        <v>2700</v>
      </c>
      <c r="E135" s="33">
        <v>0</v>
      </c>
      <c r="F135" s="33">
        <v>1</v>
      </c>
    </row>
    <row r="136" spans="2:6" x14ac:dyDescent="0.25">
      <c r="B136">
        <v>3504</v>
      </c>
      <c r="C136" s="33">
        <v>4700</v>
      </c>
      <c r="D136" s="33">
        <v>4869.8599999999997</v>
      </c>
      <c r="E136" s="33">
        <v>169.85979999999998</v>
      </c>
      <c r="F136" s="33">
        <v>1</v>
      </c>
    </row>
  </sheetData>
  <autoFilter ref="A8:E136" xr:uid="{3142FA4E-790F-4948-966C-944267F6A5A8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85C2-3889-4CD5-B193-76565B059F61}">
  <dimension ref="A3:E162"/>
  <sheetViews>
    <sheetView topLeftCell="A9" workbookViewId="0">
      <selection activeCell="P159" sqref="P159"/>
    </sheetView>
    <sheetView workbookViewId="1"/>
  </sheetViews>
  <sheetFormatPr defaultRowHeight="15" x14ac:dyDescent="0.25"/>
  <cols>
    <col min="3" max="5" width="9.140625" style="579"/>
  </cols>
  <sheetData>
    <row r="3" spans="1:5" x14ac:dyDescent="0.25">
      <c r="A3" t="s">
        <v>2878</v>
      </c>
      <c r="B3" t="s">
        <v>2782</v>
      </c>
    </row>
    <row r="4" spans="1:5" x14ac:dyDescent="0.25">
      <c r="A4" t="s">
        <v>2879</v>
      </c>
      <c r="B4" t="s">
        <v>233</v>
      </c>
    </row>
    <row r="6" spans="1:5" x14ac:dyDescent="0.25">
      <c r="C6" s="579" t="s">
        <v>251</v>
      </c>
    </row>
    <row r="7" spans="1:5" x14ac:dyDescent="0.25">
      <c r="A7" t="s">
        <v>252</v>
      </c>
      <c r="B7" t="s">
        <v>253</v>
      </c>
      <c r="C7" s="579" t="s">
        <v>3385</v>
      </c>
      <c r="D7" s="579" t="s">
        <v>254</v>
      </c>
      <c r="E7" s="579" t="s">
        <v>255</v>
      </c>
    </row>
    <row r="8" spans="1:5" x14ac:dyDescent="0.25">
      <c r="A8" t="s">
        <v>3393</v>
      </c>
      <c r="B8">
        <v>3319</v>
      </c>
      <c r="C8" s="579">
        <v>0</v>
      </c>
      <c r="D8" s="579">
        <v>106.38</v>
      </c>
      <c r="E8" s="579">
        <v>106.3738</v>
      </c>
    </row>
    <row r="9" spans="1:5" x14ac:dyDescent="0.25">
      <c r="B9">
        <v>3321</v>
      </c>
      <c r="C9" s="579">
        <v>0</v>
      </c>
      <c r="D9" s="579">
        <v>199.55</v>
      </c>
      <c r="E9" s="579">
        <v>50.107999999999997</v>
      </c>
    </row>
    <row r="10" spans="1:5" x14ac:dyDescent="0.25">
      <c r="B10">
        <v>3392</v>
      </c>
      <c r="C10" s="579">
        <v>88257</v>
      </c>
      <c r="D10" s="579">
        <v>75944.62000000001</v>
      </c>
      <c r="E10" s="579">
        <v>61791.374339999995</v>
      </c>
    </row>
    <row r="11" spans="1:5" x14ac:dyDescent="0.25">
      <c r="B11">
        <v>3405</v>
      </c>
      <c r="C11" s="579">
        <v>68790</v>
      </c>
      <c r="D11" s="579">
        <v>62276.36</v>
      </c>
      <c r="E11" s="579">
        <v>50615.904710000003</v>
      </c>
    </row>
    <row r="12" spans="1:5" x14ac:dyDescent="0.25">
      <c r="B12">
        <v>3409</v>
      </c>
      <c r="C12" s="579">
        <v>82300</v>
      </c>
      <c r="D12" s="579">
        <v>55743.999999999985</v>
      </c>
      <c r="E12" s="579">
        <v>40158.932000000008</v>
      </c>
    </row>
    <row r="13" spans="1:5" x14ac:dyDescent="0.25">
      <c r="B13">
        <v>3424</v>
      </c>
      <c r="C13" s="579">
        <v>68800</v>
      </c>
      <c r="D13" s="579">
        <v>200</v>
      </c>
      <c r="E13" s="579">
        <v>0</v>
      </c>
    </row>
    <row r="14" spans="1:5" x14ac:dyDescent="0.25">
      <c r="B14">
        <v>3429</v>
      </c>
      <c r="C14" s="579">
        <v>73000</v>
      </c>
      <c r="D14" s="579">
        <v>31000</v>
      </c>
      <c r="E14" s="579">
        <v>19724.982589999996</v>
      </c>
    </row>
    <row r="15" spans="1:5" x14ac:dyDescent="0.25">
      <c r="B15">
        <v>3430</v>
      </c>
      <c r="C15" s="579">
        <v>49937</v>
      </c>
      <c r="D15" s="579">
        <v>49309.109999999993</v>
      </c>
      <c r="E15" s="579">
        <v>49309.028409999999</v>
      </c>
    </row>
    <row r="16" spans="1:5" x14ac:dyDescent="0.25">
      <c r="B16">
        <v>3431</v>
      </c>
      <c r="C16" s="579">
        <v>25815</v>
      </c>
      <c r="D16" s="579">
        <v>25106.010000000002</v>
      </c>
      <c r="E16" s="579">
        <v>25105.884959999996</v>
      </c>
    </row>
    <row r="17" spans="1:5" x14ac:dyDescent="0.25">
      <c r="B17">
        <v>3453</v>
      </c>
      <c r="C17" s="579">
        <v>13267</v>
      </c>
      <c r="D17" s="579">
        <v>154.84</v>
      </c>
      <c r="E17" s="579">
        <v>54.321919999999999</v>
      </c>
    </row>
    <row r="18" spans="1:5" x14ac:dyDescent="0.25">
      <c r="B18">
        <v>3454</v>
      </c>
      <c r="C18" s="579">
        <v>12347</v>
      </c>
      <c r="D18" s="579">
        <v>12347</v>
      </c>
      <c r="E18" s="579">
        <v>6379.7311500000005</v>
      </c>
    </row>
    <row r="19" spans="1:5" x14ac:dyDescent="0.25">
      <c r="B19">
        <v>3455</v>
      </c>
      <c r="C19" s="579">
        <v>15328</v>
      </c>
      <c r="D19" s="579">
        <v>54.33</v>
      </c>
      <c r="E19" s="579">
        <v>54.321919999999999</v>
      </c>
    </row>
    <row r="20" spans="1:5" x14ac:dyDescent="0.25">
      <c r="B20">
        <v>3456</v>
      </c>
      <c r="C20" s="579">
        <v>0</v>
      </c>
      <c r="D20" s="579">
        <v>62.55</v>
      </c>
      <c r="E20" s="579">
        <v>0</v>
      </c>
    </row>
    <row r="21" spans="1:5" x14ac:dyDescent="0.25">
      <c r="B21">
        <v>3481</v>
      </c>
      <c r="C21" s="579">
        <v>0</v>
      </c>
      <c r="D21" s="579">
        <v>129.11000000000001</v>
      </c>
      <c r="E21" s="579">
        <v>66.55</v>
      </c>
    </row>
    <row r="22" spans="1:5" x14ac:dyDescent="0.25">
      <c r="B22">
        <v>3482</v>
      </c>
      <c r="C22" s="579">
        <v>70000</v>
      </c>
      <c r="D22" s="579">
        <v>31000</v>
      </c>
      <c r="E22" s="579">
        <v>6295.8755799999999</v>
      </c>
    </row>
    <row r="23" spans="1:5" x14ac:dyDescent="0.25">
      <c r="B23">
        <v>3484</v>
      </c>
      <c r="C23" s="579">
        <v>30100</v>
      </c>
      <c r="D23" s="579">
        <v>291</v>
      </c>
      <c r="E23" s="579">
        <v>19.965</v>
      </c>
    </row>
    <row r="24" spans="1:5" x14ac:dyDescent="0.25">
      <c r="B24">
        <v>3999</v>
      </c>
      <c r="C24" s="579">
        <v>29000</v>
      </c>
      <c r="D24" s="579">
        <v>30750</v>
      </c>
      <c r="E24" s="579">
        <v>30750</v>
      </c>
    </row>
    <row r="25" spans="1:5" x14ac:dyDescent="0.25">
      <c r="A25" t="s">
        <v>3394</v>
      </c>
      <c r="C25" s="579">
        <v>626941</v>
      </c>
      <c r="D25" s="579">
        <v>374674.86</v>
      </c>
      <c r="E25" s="579">
        <v>290483.35437999992</v>
      </c>
    </row>
    <row r="26" spans="1:5" x14ac:dyDescent="0.25">
      <c r="A26" t="s">
        <v>256</v>
      </c>
      <c r="B26">
        <v>3384</v>
      </c>
      <c r="C26" s="579">
        <v>0</v>
      </c>
      <c r="D26" s="579">
        <v>25.41</v>
      </c>
      <c r="E26" s="579">
        <v>0</v>
      </c>
    </row>
    <row r="27" spans="1:5" x14ac:dyDescent="0.25">
      <c r="A27" t="s">
        <v>2784</v>
      </c>
      <c r="C27" s="579">
        <v>0</v>
      </c>
      <c r="D27" s="579">
        <v>25.41</v>
      </c>
      <c r="E27" s="579">
        <v>0</v>
      </c>
    </row>
    <row r="28" spans="1:5" x14ac:dyDescent="0.25">
      <c r="A28" t="s">
        <v>3577</v>
      </c>
      <c r="B28">
        <v>3262</v>
      </c>
      <c r="C28" s="579">
        <v>0</v>
      </c>
      <c r="D28" s="579">
        <v>567.11</v>
      </c>
      <c r="E28" s="579">
        <v>52.38494</v>
      </c>
    </row>
    <row r="29" spans="1:5" x14ac:dyDescent="0.25">
      <c r="B29">
        <v>3411</v>
      </c>
      <c r="C29" s="579">
        <v>1000</v>
      </c>
      <c r="D29" s="579">
        <v>1100</v>
      </c>
      <c r="E29" s="579">
        <v>0</v>
      </c>
    </row>
    <row r="30" spans="1:5" x14ac:dyDescent="0.25">
      <c r="A30" t="s">
        <v>3578</v>
      </c>
      <c r="C30" s="579">
        <v>1000</v>
      </c>
      <c r="D30" s="579">
        <v>1667.1100000000001</v>
      </c>
      <c r="E30" s="579">
        <v>52.38494</v>
      </c>
    </row>
    <row r="31" spans="1:5" x14ac:dyDescent="0.25">
      <c r="A31" t="s">
        <v>257</v>
      </c>
      <c r="B31">
        <v>3207</v>
      </c>
      <c r="C31" s="579">
        <v>750</v>
      </c>
      <c r="D31" s="579">
        <v>268.11</v>
      </c>
      <c r="E31" s="579">
        <v>0</v>
      </c>
    </row>
    <row r="32" spans="1:5" x14ac:dyDescent="0.25">
      <c r="B32">
        <v>3208</v>
      </c>
      <c r="C32" s="579">
        <v>250</v>
      </c>
      <c r="D32" s="579">
        <v>268.11</v>
      </c>
      <c r="E32" s="579">
        <v>0</v>
      </c>
    </row>
    <row r="33" spans="1:5" x14ac:dyDescent="0.25">
      <c r="B33">
        <v>3485</v>
      </c>
      <c r="C33" s="579">
        <v>500</v>
      </c>
      <c r="D33" s="579">
        <v>240.43</v>
      </c>
      <c r="E33" s="579">
        <v>240.42699999999999</v>
      </c>
    </row>
    <row r="34" spans="1:5" x14ac:dyDescent="0.25">
      <c r="A34" t="s">
        <v>2786</v>
      </c>
      <c r="C34" s="579">
        <v>1500</v>
      </c>
      <c r="D34" s="579">
        <v>776.65000000000009</v>
      </c>
      <c r="E34" s="579">
        <v>240.42699999999999</v>
      </c>
    </row>
    <row r="35" spans="1:5" x14ac:dyDescent="0.25">
      <c r="A35" t="s">
        <v>261</v>
      </c>
      <c r="B35">
        <v>3233</v>
      </c>
      <c r="C35" s="579">
        <v>0</v>
      </c>
      <c r="D35" s="579">
        <v>45.99</v>
      </c>
      <c r="E35" s="579">
        <v>45.98</v>
      </c>
    </row>
    <row r="36" spans="1:5" x14ac:dyDescent="0.25">
      <c r="B36">
        <v>3234</v>
      </c>
      <c r="C36" s="579">
        <v>26000</v>
      </c>
      <c r="D36" s="579">
        <v>28480.590000000004</v>
      </c>
      <c r="E36" s="579">
        <v>22974.126280000004</v>
      </c>
    </row>
    <row r="37" spans="1:5" x14ac:dyDescent="0.25">
      <c r="B37">
        <v>3236</v>
      </c>
      <c r="C37" s="579">
        <v>418</v>
      </c>
      <c r="D37" s="579">
        <v>646.99999999999989</v>
      </c>
      <c r="E37" s="579">
        <v>301.62050000000005</v>
      </c>
    </row>
    <row r="38" spans="1:5" x14ac:dyDescent="0.25">
      <c r="B38">
        <v>3247</v>
      </c>
      <c r="C38" s="579">
        <v>2836</v>
      </c>
      <c r="D38" s="579">
        <v>13201.689999999999</v>
      </c>
      <c r="E38" s="579">
        <v>13197.891109999999</v>
      </c>
    </row>
    <row r="39" spans="1:5" x14ac:dyDescent="0.25">
      <c r="B39">
        <v>3250</v>
      </c>
      <c r="C39" s="579">
        <v>9790</v>
      </c>
      <c r="D39" s="579">
        <v>6816.0999999999995</v>
      </c>
      <c r="E39" s="579">
        <v>6815.3165300000001</v>
      </c>
    </row>
    <row r="40" spans="1:5" x14ac:dyDescent="0.25">
      <c r="B40">
        <v>3305</v>
      </c>
      <c r="C40" s="579">
        <v>35000</v>
      </c>
      <c r="D40" s="579">
        <v>41959.839999999997</v>
      </c>
      <c r="E40" s="579">
        <v>41959.449510000006</v>
      </c>
    </row>
    <row r="41" spans="1:5" x14ac:dyDescent="0.25">
      <c r="B41">
        <v>3505</v>
      </c>
      <c r="C41" s="579">
        <v>0</v>
      </c>
      <c r="D41" s="579">
        <v>54.45</v>
      </c>
      <c r="E41" s="579">
        <v>54.45</v>
      </c>
    </row>
    <row r="42" spans="1:5" x14ac:dyDescent="0.25">
      <c r="B42">
        <v>3514</v>
      </c>
      <c r="C42" s="579">
        <v>0</v>
      </c>
      <c r="D42" s="579">
        <v>1500</v>
      </c>
      <c r="E42" s="579">
        <v>467.08300000000003</v>
      </c>
    </row>
    <row r="43" spans="1:5" x14ac:dyDescent="0.25">
      <c r="B43">
        <v>7000</v>
      </c>
      <c r="C43" s="579">
        <v>0</v>
      </c>
      <c r="D43" s="579">
        <v>483.68</v>
      </c>
      <c r="E43" s="579">
        <v>483.55174</v>
      </c>
    </row>
    <row r="44" spans="1:5" x14ac:dyDescent="0.25">
      <c r="B44">
        <v>7009</v>
      </c>
      <c r="C44" s="579">
        <v>0</v>
      </c>
      <c r="D44" s="579">
        <v>4069.8700000000003</v>
      </c>
      <c r="E44" s="579">
        <v>4069.8529900000003</v>
      </c>
    </row>
    <row r="45" spans="1:5" x14ac:dyDescent="0.25">
      <c r="A45" t="s">
        <v>2787</v>
      </c>
      <c r="C45" s="579">
        <v>74044</v>
      </c>
      <c r="D45" s="579">
        <v>97259.209999999977</v>
      </c>
      <c r="E45" s="579">
        <v>90369.321660000001</v>
      </c>
    </row>
    <row r="46" spans="1:5" x14ac:dyDescent="0.25">
      <c r="A46" t="s">
        <v>262</v>
      </c>
      <c r="B46">
        <v>3280</v>
      </c>
      <c r="C46" s="579">
        <v>1472</v>
      </c>
      <c r="D46" s="579">
        <v>1136.48</v>
      </c>
      <c r="E46" s="579">
        <v>752.4346700000001</v>
      </c>
    </row>
    <row r="47" spans="1:5" x14ac:dyDescent="0.25">
      <c r="B47">
        <v>3300</v>
      </c>
      <c r="C47" s="579">
        <v>0</v>
      </c>
      <c r="D47" s="579">
        <v>29.87</v>
      </c>
      <c r="E47" s="579">
        <v>29.843999999999998</v>
      </c>
    </row>
    <row r="48" spans="1:5" x14ac:dyDescent="0.25">
      <c r="B48">
        <v>3470</v>
      </c>
      <c r="C48" s="579">
        <v>8083</v>
      </c>
      <c r="D48" s="579">
        <v>5928.0599999999995</v>
      </c>
      <c r="E48" s="579">
        <v>5878.0747499999998</v>
      </c>
    </row>
    <row r="49" spans="1:5" x14ac:dyDescent="0.25">
      <c r="B49">
        <v>3489</v>
      </c>
      <c r="C49" s="579">
        <v>480</v>
      </c>
      <c r="D49" s="579">
        <v>291.00000000000006</v>
      </c>
      <c r="E49" s="579">
        <v>268.04759000000007</v>
      </c>
    </row>
    <row r="50" spans="1:5" x14ac:dyDescent="0.25">
      <c r="B50">
        <v>3998</v>
      </c>
      <c r="C50" s="579">
        <v>30000</v>
      </c>
      <c r="D50" s="579">
        <v>13924.26</v>
      </c>
      <c r="E50" s="579">
        <v>0</v>
      </c>
    </row>
    <row r="51" spans="1:5" x14ac:dyDescent="0.25">
      <c r="A51" t="s">
        <v>2788</v>
      </c>
      <c r="C51" s="579">
        <v>40035</v>
      </c>
      <c r="D51" s="579">
        <v>21309.67</v>
      </c>
      <c r="E51" s="579">
        <v>6928.4010099999996</v>
      </c>
    </row>
    <row r="52" spans="1:5" x14ac:dyDescent="0.25">
      <c r="A52" t="s">
        <v>264</v>
      </c>
      <c r="B52">
        <v>3201</v>
      </c>
      <c r="C52" s="579">
        <v>0</v>
      </c>
      <c r="D52" s="579">
        <v>150</v>
      </c>
      <c r="E52" s="579">
        <v>0</v>
      </c>
    </row>
    <row r="53" spans="1:5" x14ac:dyDescent="0.25">
      <c r="B53">
        <v>3209</v>
      </c>
      <c r="C53" s="579">
        <v>21700</v>
      </c>
      <c r="D53" s="579">
        <v>29883.21</v>
      </c>
      <c r="E53" s="579">
        <v>20313.888769999998</v>
      </c>
    </row>
    <row r="54" spans="1:5" x14ac:dyDescent="0.25">
      <c r="B54">
        <v>3210</v>
      </c>
      <c r="C54" s="579">
        <v>28200</v>
      </c>
      <c r="D54" s="579">
        <v>36781.600000000013</v>
      </c>
      <c r="E54" s="579">
        <v>24357.567909999998</v>
      </c>
    </row>
    <row r="55" spans="1:5" x14ac:dyDescent="0.25">
      <c r="B55">
        <v>3211</v>
      </c>
      <c r="C55" s="579">
        <v>14300</v>
      </c>
      <c r="D55" s="579">
        <v>19271.93</v>
      </c>
      <c r="E55" s="579">
        <v>17227.273270000005</v>
      </c>
    </row>
    <row r="56" spans="1:5" x14ac:dyDescent="0.25">
      <c r="B56">
        <v>3213</v>
      </c>
      <c r="C56" s="579">
        <v>0</v>
      </c>
      <c r="D56" s="579">
        <v>4655.71</v>
      </c>
      <c r="E56" s="579">
        <v>4650.6479999999992</v>
      </c>
    </row>
    <row r="57" spans="1:5" x14ac:dyDescent="0.25">
      <c r="B57">
        <v>3281</v>
      </c>
      <c r="C57" s="579">
        <v>0</v>
      </c>
      <c r="D57" s="579">
        <v>0.02</v>
      </c>
      <c r="E57" s="579">
        <v>1.75E-3</v>
      </c>
    </row>
    <row r="58" spans="1:5" x14ac:dyDescent="0.25">
      <c r="B58">
        <v>3337</v>
      </c>
      <c r="C58" s="579">
        <v>420</v>
      </c>
      <c r="D58" s="579">
        <v>10549.22</v>
      </c>
      <c r="E58" s="579">
        <v>2888.5024400000007</v>
      </c>
    </row>
    <row r="59" spans="1:5" x14ac:dyDescent="0.25">
      <c r="B59">
        <v>3371</v>
      </c>
      <c r="C59" s="579">
        <v>20243</v>
      </c>
      <c r="D59" s="579">
        <v>15500.000000000002</v>
      </c>
      <c r="E59" s="579">
        <v>55.417999999999999</v>
      </c>
    </row>
    <row r="60" spans="1:5" x14ac:dyDescent="0.25">
      <c r="B60">
        <v>3372</v>
      </c>
      <c r="C60" s="579">
        <v>20258</v>
      </c>
      <c r="D60" s="579">
        <v>12200</v>
      </c>
      <c r="E60" s="579">
        <v>54.321919999999999</v>
      </c>
    </row>
    <row r="61" spans="1:5" x14ac:dyDescent="0.25">
      <c r="B61">
        <v>3398</v>
      </c>
      <c r="C61" s="579">
        <v>0</v>
      </c>
      <c r="D61" s="579">
        <v>772.10000000000014</v>
      </c>
      <c r="E61" s="579">
        <v>385.77969999999993</v>
      </c>
    </row>
    <row r="62" spans="1:5" x14ac:dyDescent="0.25">
      <c r="B62">
        <v>3401</v>
      </c>
      <c r="C62" s="579">
        <v>225</v>
      </c>
      <c r="D62" s="579">
        <v>12910.960000000001</v>
      </c>
      <c r="E62" s="579">
        <v>7389.4695099999999</v>
      </c>
    </row>
    <row r="63" spans="1:5" x14ac:dyDescent="0.25">
      <c r="B63">
        <v>3402</v>
      </c>
      <c r="C63" s="579">
        <v>100784</v>
      </c>
      <c r="D63" s="579">
        <v>40850.03</v>
      </c>
      <c r="E63" s="579">
        <v>6353.2132700000002</v>
      </c>
    </row>
    <row r="64" spans="1:5" x14ac:dyDescent="0.25">
      <c r="B64">
        <v>3415</v>
      </c>
      <c r="C64" s="579">
        <v>1638</v>
      </c>
      <c r="D64" s="579">
        <v>2038.29</v>
      </c>
      <c r="E64" s="579">
        <v>0</v>
      </c>
    </row>
    <row r="65" spans="2:5" x14ac:dyDescent="0.25">
      <c r="B65">
        <v>3417</v>
      </c>
      <c r="C65" s="579">
        <v>220</v>
      </c>
      <c r="D65" s="579">
        <v>3056.2899999999991</v>
      </c>
      <c r="E65" s="579">
        <v>523.40704999999991</v>
      </c>
    </row>
    <row r="66" spans="2:5" x14ac:dyDescent="0.25">
      <c r="B66">
        <v>3418</v>
      </c>
      <c r="C66" s="579">
        <v>83</v>
      </c>
      <c r="D66" s="579">
        <v>7392.6100000000006</v>
      </c>
      <c r="E66" s="579">
        <v>3369.3113400000002</v>
      </c>
    </row>
    <row r="67" spans="2:5" x14ac:dyDescent="0.25">
      <c r="B67">
        <v>3419</v>
      </c>
      <c r="C67" s="579">
        <v>469</v>
      </c>
      <c r="D67" s="579">
        <v>7660.7500000000009</v>
      </c>
      <c r="E67" s="579">
        <v>2108.5320099999999</v>
      </c>
    </row>
    <row r="68" spans="2:5" x14ac:dyDescent="0.25">
      <c r="B68">
        <v>3420</v>
      </c>
      <c r="C68" s="579">
        <v>370</v>
      </c>
      <c r="D68" s="579">
        <v>11809.87</v>
      </c>
      <c r="E68" s="579">
        <v>10806.214800000003</v>
      </c>
    </row>
    <row r="69" spans="2:5" x14ac:dyDescent="0.25">
      <c r="B69">
        <v>3421</v>
      </c>
      <c r="C69" s="579">
        <v>325</v>
      </c>
      <c r="D69" s="579">
        <v>8833.5</v>
      </c>
      <c r="E69" s="579">
        <v>5565.2104899999995</v>
      </c>
    </row>
    <row r="70" spans="2:5" x14ac:dyDescent="0.25">
      <c r="B70">
        <v>3425</v>
      </c>
      <c r="C70" s="579">
        <v>39750</v>
      </c>
      <c r="D70" s="579">
        <v>10500</v>
      </c>
      <c r="E70" s="579">
        <v>3597.52954</v>
      </c>
    </row>
    <row r="71" spans="2:5" x14ac:dyDescent="0.25">
      <c r="B71">
        <v>3459</v>
      </c>
      <c r="C71" s="579">
        <v>490</v>
      </c>
      <c r="D71" s="579">
        <v>16818.999999999996</v>
      </c>
      <c r="E71" s="579">
        <v>6514.3403100000014</v>
      </c>
    </row>
    <row r="72" spans="2:5" x14ac:dyDescent="0.25">
      <c r="B72">
        <v>3460</v>
      </c>
      <c r="C72" s="579">
        <v>210</v>
      </c>
      <c r="D72" s="579">
        <v>5360.76</v>
      </c>
      <c r="E72" s="579">
        <v>674.82497000000012</v>
      </c>
    </row>
    <row r="73" spans="2:5" x14ac:dyDescent="0.25">
      <c r="B73">
        <v>3461</v>
      </c>
      <c r="C73" s="579">
        <v>248638</v>
      </c>
      <c r="D73" s="579">
        <v>412597.6999999996</v>
      </c>
      <c r="E73" s="579">
        <v>277807.76703999966</v>
      </c>
    </row>
    <row r="74" spans="2:5" x14ac:dyDescent="0.25">
      <c r="B74">
        <v>3463</v>
      </c>
      <c r="C74" s="579">
        <v>959</v>
      </c>
      <c r="D74" s="579">
        <v>15160.599999999999</v>
      </c>
      <c r="E74" s="579">
        <v>4097.3813799999989</v>
      </c>
    </row>
    <row r="75" spans="2:5" x14ac:dyDescent="0.25">
      <c r="B75">
        <v>3471</v>
      </c>
      <c r="C75" s="579">
        <v>275</v>
      </c>
      <c r="D75" s="579">
        <v>5419.85</v>
      </c>
      <c r="E75" s="579">
        <v>3874.9687000000008</v>
      </c>
    </row>
    <row r="76" spans="2:5" x14ac:dyDescent="0.25">
      <c r="B76">
        <v>7030</v>
      </c>
      <c r="C76" s="579">
        <v>0</v>
      </c>
      <c r="D76" s="579">
        <v>111.64</v>
      </c>
      <c r="E76" s="579">
        <v>111.64115</v>
      </c>
    </row>
    <row r="77" spans="2:5" x14ac:dyDescent="0.25">
      <c r="B77">
        <v>7033</v>
      </c>
      <c r="C77" s="579">
        <v>0</v>
      </c>
      <c r="D77" s="579">
        <v>356.71000000000004</v>
      </c>
      <c r="E77" s="579">
        <v>356.70600000000002</v>
      </c>
    </row>
    <row r="78" spans="2:5" x14ac:dyDescent="0.25">
      <c r="B78">
        <v>7034</v>
      </c>
      <c r="C78" s="579">
        <v>0</v>
      </c>
      <c r="D78" s="579">
        <v>932.57999999999993</v>
      </c>
      <c r="E78" s="579">
        <v>932.57343000000003</v>
      </c>
    </row>
    <row r="79" spans="2:5" x14ac:dyDescent="0.25">
      <c r="B79">
        <v>7035</v>
      </c>
      <c r="C79" s="579">
        <v>0</v>
      </c>
      <c r="D79" s="579">
        <v>549.68999999999994</v>
      </c>
      <c r="E79" s="579">
        <v>549.68899999999996</v>
      </c>
    </row>
    <row r="80" spans="2:5" x14ac:dyDescent="0.25">
      <c r="B80">
        <v>7041</v>
      </c>
      <c r="C80" s="579">
        <v>0</v>
      </c>
      <c r="D80" s="579">
        <v>2668.8599999999997</v>
      </c>
      <c r="E80" s="579">
        <v>2668.8599999999997</v>
      </c>
    </row>
    <row r="81" spans="1:5" x14ac:dyDescent="0.25">
      <c r="A81" t="s">
        <v>2789</v>
      </c>
      <c r="C81" s="579">
        <v>499557</v>
      </c>
      <c r="D81" s="579">
        <v>694793.4799999994</v>
      </c>
      <c r="E81" s="579">
        <v>407235.04174999963</v>
      </c>
    </row>
    <row r="82" spans="1:5" x14ac:dyDescent="0.25">
      <c r="A82" t="s">
        <v>267</v>
      </c>
      <c r="B82">
        <v>1811</v>
      </c>
      <c r="C82" s="579">
        <v>0</v>
      </c>
      <c r="D82" s="579">
        <v>1867.7899999999997</v>
      </c>
      <c r="E82" s="579">
        <v>1867.7799999999997</v>
      </c>
    </row>
    <row r="83" spans="1:5" x14ac:dyDescent="0.25">
      <c r="B83">
        <v>2505</v>
      </c>
      <c r="C83" s="579">
        <v>0</v>
      </c>
      <c r="D83" s="579">
        <v>1220.18</v>
      </c>
      <c r="E83" s="579">
        <v>1220.1679999999999</v>
      </c>
    </row>
    <row r="84" spans="1:5" x14ac:dyDescent="0.25">
      <c r="B84">
        <v>3219</v>
      </c>
      <c r="C84" s="579">
        <v>0</v>
      </c>
      <c r="D84" s="579">
        <v>94.38</v>
      </c>
      <c r="E84" s="579">
        <v>0</v>
      </c>
    </row>
    <row r="85" spans="1:5" x14ac:dyDescent="0.25">
      <c r="B85">
        <v>3230</v>
      </c>
      <c r="C85" s="579">
        <v>869</v>
      </c>
      <c r="D85" s="579">
        <v>6608.44</v>
      </c>
      <c r="E85" s="579">
        <v>4446.8247399999991</v>
      </c>
    </row>
    <row r="86" spans="1:5" x14ac:dyDescent="0.25">
      <c r="B86">
        <v>3285</v>
      </c>
      <c r="C86" s="579">
        <v>19500</v>
      </c>
      <c r="D86" s="579">
        <v>22717.59</v>
      </c>
      <c r="E86" s="579">
        <v>10372.894139999999</v>
      </c>
    </row>
    <row r="87" spans="1:5" x14ac:dyDescent="0.25">
      <c r="B87">
        <v>3288</v>
      </c>
      <c r="C87" s="579">
        <v>200</v>
      </c>
      <c r="D87" s="579">
        <v>0</v>
      </c>
      <c r="E87" s="579">
        <v>0</v>
      </c>
    </row>
    <row r="88" spans="1:5" x14ac:dyDescent="0.25">
      <c r="B88">
        <v>3343</v>
      </c>
      <c r="C88" s="579">
        <v>8100</v>
      </c>
      <c r="D88" s="579">
        <v>8956.36</v>
      </c>
      <c r="E88" s="579">
        <v>8956.3388699999996</v>
      </c>
    </row>
    <row r="89" spans="1:5" x14ac:dyDescent="0.25">
      <c r="B89">
        <v>3385</v>
      </c>
      <c r="C89" s="579">
        <v>1145</v>
      </c>
      <c r="D89" s="579">
        <v>13947.48</v>
      </c>
      <c r="E89" s="579">
        <v>9189.9754100000009</v>
      </c>
    </row>
    <row r="90" spans="1:5" x14ac:dyDescent="0.25">
      <c r="B90">
        <v>3413</v>
      </c>
      <c r="C90" s="579">
        <v>2410</v>
      </c>
      <c r="D90" s="579">
        <v>5022.13</v>
      </c>
      <c r="E90" s="579">
        <v>3650.4676400000008</v>
      </c>
    </row>
    <row r="91" spans="1:5" x14ac:dyDescent="0.25">
      <c r="B91">
        <v>3414</v>
      </c>
      <c r="C91" s="579">
        <v>0</v>
      </c>
      <c r="D91" s="579">
        <v>7595.7200000000012</v>
      </c>
      <c r="E91" s="579">
        <v>7595.6794100000006</v>
      </c>
    </row>
    <row r="92" spans="1:5" x14ac:dyDescent="0.25">
      <c r="B92">
        <v>3423</v>
      </c>
      <c r="C92" s="579">
        <v>5070</v>
      </c>
      <c r="D92" s="579">
        <v>5875.41</v>
      </c>
      <c r="E92" s="579">
        <v>301.54530999999992</v>
      </c>
    </row>
    <row r="93" spans="1:5" x14ac:dyDescent="0.25">
      <c r="B93">
        <v>3428</v>
      </c>
      <c r="C93" s="579">
        <v>24080</v>
      </c>
      <c r="D93" s="579">
        <v>39062.93</v>
      </c>
      <c r="E93" s="579">
        <v>36658.324950000002</v>
      </c>
    </row>
    <row r="94" spans="1:5" x14ac:dyDescent="0.25">
      <c r="B94">
        <v>3433</v>
      </c>
      <c r="C94" s="579">
        <v>0</v>
      </c>
      <c r="D94" s="579">
        <v>91.96</v>
      </c>
      <c r="E94" s="579">
        <v>19.36</v>
      </c>
    </row>
    <row r="95" spans="1:5" x14ac:dyDescent="0.25">
      <c r="B95">
        <v>3434</v>
      </c>
      <c r="C95" s="579">
        <v>0</v>
      </c>
      <c r="D95" s="579">
        <v>133.41999999999999</v>
      </c>
      <c r="E95" s="579">
        <v>47.19</v>
      </c>
    </row>
    <row r="96" spans="1:5" x14ac:dyDescent="0.25">
      <c r="B96">
        <v>3435</v>
      </c>
      <c r="C96" s="579">
        <v>0</v>
      </c>
      <c r="D96" s="579">
        <v>51.43</v>
      </c>
      <c r="E96" s="579">
        <v>15.125</v>
      </c>
    </row>
    <row r="97" spans="2:5" x14ac:dyDescent="0.25">
      <c r="B97">
        <v>3436</v>
      </c>
      <c r="C97" s="579">
        <v>0</v>
      </c>
      <c r="D97" s="579">
        <v>404.07</v>
      </c>
      <c r="E97" s="579">
        <v>0</v>
      </c>
    </row>
    <row r="98" spans="2:5" x14ac:dyDescent="0.25">
      <c r="B98">
        <v>3437</v>
      </c>
      <c r="C98" s="579">
        <v>2450</v>
      </c>
      <c r="D98" s="579">
        <v>2970.3500000000008</v>
      </c>
      <c r="E98" s="579">
        <v>224.66796000000002</v>
      </c>
    </row>
    <row r="99" spans="2:5" x14ac:dyDescent="0.25">
      <c r="B99">
        <v>3440</v>
      </c>
      <c r="C99" s="579">
        <v>0</v>
      </c>
      <c r="D99" s="579">
        <v>217.8</v>
      </c>
      <c r="E99" s="579">
        <v>21.053999999999998</v>
      </c>
    </row>
    <row r="100" spans="2:5" x14ac:dyDescent="0.25">
      <c r="B100">
        <v>3442</v>
      </c>
      <c r="C100" s="579">
        <v>0</v>
      </c>
      <c r="D100" s="579">
        <v>115.41</v>
      </c>
      <c r="E100" s="579">
        <v>0</v>
      </c>
    </row>
    <row r="101" spans="2:5" x14ac:dyDescent="0.25">
      <c r="B101">
        <v>3443</v>
      </c>
      <c r="C101" s="579">
        <v>0</v>
      </c>
      <c r="D101" s="579">
        <v>828.81999999999994</v>
      </c>
      <c r="E101" s="579">
        <v>52.03</v>
      </c>
    </row>
    <row r="102" spans="2:5" x14ac:dyDescent="0.25">
      <c r="B102">
        <v>3444</v>
      </c>
      <c r="C102" s="579">
        <v>0</v>
      </c>
      <c r="D102" s="579">
        <v>210.86</v>
      </c>
      <c r="E102" s="579">
        <v>0</v>
      </c>
    </row>
    <row r="103" spans="2:5" x14ac:dyDescent="0.25">
      <c r="B103">
        <v>3445</v>
      </c>
      <c r="C103" s="579">
        <v>0</v>
      </c>
      <c r="D103" s="579">
        <v>458.7</v>
      </c>
      <c r="E103" s="579">
        <v>292.005</v>
      </c>
    </row>
    <row r="104" spans="2:5" x14ac:dyDescent="0.25">
      <c r="B104">
        <v>3446</v>
      </c>
      <c r="C104" s="579">
        <v>0</v>
      </c>
      <c r="D104" s="579">
        <v>112.66</v>
      </c>
      <c r="E104" s="579">
        <v>0</v>
      </c>
    </row>
    <row r="105" spans="2:5" x14ac:dyDescent="0.25">
      <c r="B105">
        <v>3448</v>
      </c>
      <c r="C105" s="579">
        <v>0</v>
      </c>
      <c r="D105" s="579">
        <v>482.05</v>
      </c>
      <c r="E105" s="579">
        <v>0</v>
      </c>
    </row>
    <row r="106" spans="2:5" x14ac:dyDescent="0.25">
      <c r="B106">
        <v>3449</v>
      </c>
      <c r="C106" s="579">
        <v>0</v>
      </c>
      <c r="D106" s="579">
        <v>274.26</v>
      </c>
      <c r="E106" s="579">
        <v>56.143999999999998</v>
      </c>
    </row>
    <row r="107" spans="2:5" x14ac:dyDescent="0.25">
      <c r="B107">
        <v>3450</v>
      </c>
      <c r="C107" s="579">
        <v>0</v>
      </c>
      <c r="D107" s="579">
        <v>172.47</v>
      </c>
      <c r="E107" s="579">
        <v>1</v>
      </c>
    </row>
    <row r="108" spans="2:5" x14ac:dyDescent="0.25">
      <c r="B108">
        <v>3464</v>
      </c>
      <c r="C108" s="579">
        <v>9500</v>
      </c>
      <c r="D108" s="579">
        <v>180152.76000000007</v>
      </c>
      <c r="E108" s="579">
        <v>138278.30306999982</v>
      </c>
    </row>
    <row r="109" spans="2:5" x14ac:dyDescent="0.25">
      <c r="B109">
        <v>3465</v>
      </c>
      <c r="C109" s="579">
        <v>7200</v>
      </c>
      <c r="D109" s="579">
        <v>300</v>
      </c>
      <c r="E109" s="579">
        <v>84.7</v>
      </c>
    </row>
    <row r="110" spans="2:5" x14ac:dyDescent="0.25">
      <c r="B110">
        <v>3474</v>
      </c>
      <c r="C110" s="579">
        <v>70</v>
      </c>
      <c r="D110" s="579">
        <v>1018.48</v>
      </c>
      <c r="E110" s="579">
        <v>621.34987999999998</v>
      </c>
    </row>
    <row r="111" spans="2:5" x14ac:dyDescent="0.25">
      <c r="B111">
        <v>3476</v>
      </c>
      <c r="C111" s="579">
        <v>0</v>
      </c>
      <c r="D111" s="579">
        <v>420</v>
      </c>
      <c r="E111" s="579">
        <v>220.00000000000003</v>
      </c>
    </row>
    <row r="112" spans="2:5" x14ac:dyDescent="0.25">
      <c r="B112">
        <v>3486</v>
      </c>
      <c r="C112" s="579">
        <v>200</v>
      </c>
      <c r="D112" s="579">
        <v>200</v>
      </c>
      <c r="E112" s="579">
        <v>84.7</v>
      </c>
    </row>
    <row r="113" spans="1:5" x14ac:dyDescent="0.25">
      <c r="B113">
        <v>3490</v>
      </c>
      <c r="C113" s="579">
        <v>0</v>
      </c>
      <c r="D113" s="579">
        <v>360</v>
      </c>
      <c r="E113" s="579">
        <v>296.20800000000003</v>
      </c>
    </row>
    <row r="114" spans="1:5" x14ac:dyDescent="0.25">
      <c r="B114">
        <v>3491</v>
      </c>
      <c r="C114" s="579">
        <v>0</v>
      </c>
      <c r="D114" s="579">
        <v>544.5</v>
      </c>
      <c r="E114" s="579">
        <v>490.05</v>
      </c>
    </row>
    <row r="115" spans="1:5" x14ac:dyDescent="0.25">
      <c r="B115">
        <v>3492</v>
      </c>
      <c r="C115" s="579">
        <v>0</v>
      </c>
      <c r="D115" s="579">
        <v>450</v>
      </c>
      <c r="E115" s="579">
        <v>380.06099999999998</v>
      </c>
    </row>
    <row r="116" spans="1:5" x14ac:dyDescent="0.25">
      <c r="B116">
        <v>3493</v>
      </c>
      <c r="C116" s="579">
        <v>0</v>
      </c>
      <c r="D116" s="579">
        <v>480</v>
      </c>
      <c r="E116" s="579">
        <v>412.73099999999999</v>
      </c>
    </row>
    <row r="117" spans="1:5" x14ac:dyDescent="0.25">
      <c r="B117">
        <v>3494</v>
      </c>
      <c r="C117" s="579">
        <v>0</v>
      </c>
      <c r="D117" s="579">
        <v>530</v>
      </c>
      <c r="E117" s="579">
        <v>414</v>
      </c>
    </row>
    <row r="118" spans="1:5" x14ac:dyDescent="0.25">
      <c r="B118">
        <v>3495</v>
      </c>
      <c r="C118" s="579">
        <v>0</v>
      </c>
      <c r="D118" s="579">
        <v>100</v>
      </c>
      <c r="E118" s="579">
        <v>0</v>
      </c>
    </row>
    <row r="119" spans="1:5" x14ac:dyDescent="0.25">
      <c r="B119">
        <v>3496</v>
      </c>
      <c r="C119" s="579">
        <v>0</v>
      </c>
      <c r="D119" s="579">
        <v>12350.35</v>
      </c>
      <c r="E119" s="579">
        <v>7047.7458900000001</v>
      </c>
    </row>
    <row r="120" spans="1:5" x14ac:dyDescent="0.25">
      <c r="B120">
        <v>3502</v>
      </c>
      <c r="C120" s="579">
        <v>0</v>
      </c>
      <c r="D120" s="579">
        <v>1204</v>
      </c>
      <c r="E120" s="579">
        <v>722.22480000000007</v>
      </c>
    </row>
    <row r="121" spans="1:5" x14ac:dyDescent="0.25">
      <c r="B121">
        <v>7013</v>
      </c>
      <c r="C121" s="579">
        <v>0</v>
      </c>
      <c r="D121" s="579">
        <v>8850.630000000001</v>
      </c>
      <c r="E121" s="579">
        <v>8850.6075100000016</v>
      </c>
    </row>
    <row r="122" spans="1:5" x14ac:dyDescent="0.25">
      <c r="B122">
        <v>7025</v>
      </c>
      <c r="C122" s="579">
        <v>0</v>
      </c>
      <c r="D122" s="579">
        <v>18081.03</v>
      </c>
      <c r="E122" s="579">
        <v>18080.99797</v>
      </c>
    </row>
    <row r="123" spans="1:5" x14ac:dyDescent="0.25">
      <c r="B123">
        <v>7028</v>
      </c>
      <c r="C123" s="579">
        <v>0</v>
      </c>
      <c r="D123" s="579">
        <v>6487.85</v>
      </c>
      <c r="E123" s="579">
        <v>6487.8187000000016</v>
      </c>
    </row>
    <row r="124" spans="1:5" x14ac:dyDescent="0.25">
      <c r="B124">
        <v>8314</v>
      </c>
      <c r="C124" s="579">
        <v>0</v>
      </c>
      <c r="D124" s="579">
        <v>233.2</v>
      </c>
      <c r="E124" s="579">
        <v>233.2</v>
      </c>
    </row>
    <row r="125" spans="1:5" x14ac:dyDescent="0.25">
      <c r="A125" t="s">
        <v>2790</v>
      </c>
      <c r="C125" s="579">
        <v>80794</v>
      </c>
      <c r="D125" s="579">
        <v>351255.47000000003</v>
      </c>
      <c r="E125" s="579">
        <v>267693.27224999981</v>
      </c>
    </row>
    <row r="126" spans="1:5" x14ac:dyDescent="0.25">
      <c r="A126" t="s">
        <v>3386</v>
      </c>
      <c r="B126">
        <v>3468</v>
      </c>
      <c r="C126" s="579">
        <v>500</v>
      </c>
      <c r="D126" s="579">
        <v>1200</v>
      </c>
      <c r="E126" s="579">
        <v>0</v>
      </c>
    </row>
    <row r="127" spans="1:5" x14ac:dyDescent="0.25">
      <c r="A127" t="s">
        <v>3387</v>
      </c>
      <c r="C127" s="579">
        <v>500</v>
      </c>
      <c r="D127" s="579">
        <v>1200</v>
      </c>
      <c r="E127" s="579">
        <v>0</v>
      </c>
    </row>
    <row r="128" spans="1:5" x14ac:dyDescent="0.25">
      <c r="A128" t="s">
        <v>269</v>
      </c>
      <c r="B128">
        <v>3396</v>
      </c>
      <c r="C128" s="579">
        <v>0</v>
      </c>
      <c r="D128" s="579">
        <v>897.29000000000008</v>
      </c>
      <c r="E128" s="579">
        <v>897.05700000000013</v>
      </c>
    </row>
    <row r="129" spans="1:5" x14ac:dyDescent="0.25">
      <c r="B129">
        <v>3458</v>
      </c>
      <c r="C129" s="579">
        <v>300</v>
      </c>
      <c r="D129" s="579">
        <v>3046.4500000000003</v>
      </c>
      <c r="E129" s="579">
        <v>0</v>
      </c>
    </row>
    <row r="130" spans="1:5" x14ac:dyDescent="0.25">
      <c r="B130">
        <v>3472</v>
      </c>
      <c r="C130" s="579">
        <v>614</v>
      </c>
      <c r="D130" s="579">
        <v>1740</v>
      </c>
      <c r="E130" s="579">
        <v>1336.4299999999998</v>
      </c>
    </row>
    <row r="131" spans="1:5" x14ac:dyDescent="0.25">
      <c r="A131" t="s">
        <v>2880</v>
      </c>
      <c r="C131" s="579">
        <v>914</v>
      </c>
      <c r="D131" s="579">
        <v>5683.74</v>
      </c>
      <c r="E131" s="579">
        <v>2233.4870000000001</v>
      </c>
    </row>
    <row r="132" spans="1:5" x14ac:dyDescent="0.25">
      <c r="A132" t="s">
        <v>271</v>
      </c>
      <c r="B132">
        <v>2527</v>
      </c>
      <c r="C132" s="579">
        <v>0</v>
      </c>
      <c r="D132" s="579">
        <v>1364.8</v>
      </c>
      <c r="E132" s="579">
        <v>1364.7975200000001</v>
      </c>
    </row>
    <row r="133" spans="1:5" x14ac:dyDescent="0.25">
      <c r="B133">
        <v>2530</v>
      </c>
      <c r="C133" s="579">
        <v>0</v>
      </c>
      <c r="D133" s="579">
        <v>8169.6</v>
      </c>
      <c r="E133" s="579">
        <v>8169.5640000000003</v>
      </c>
    </row>
    <row r="134" spans="1:5" x14ac:dyDescent="0.25">
      <c r="B134">
        <v>3249</v>
      </c>
      <c r="C134" s="579">
        <v>0</v>
      </c>
      <c r="D134" s="579">
        <v>399.3</v>
      </c>
      <c r="E134" s="579">
        <v>399.3</v>
      </c>
    </row>
    <row r="135" spans="1:5" x14ac:dyDescent="0.25">
      <c r="B135">
        <v>3292</v>
      </c>
      <c r="C135" s="579">
        <v>0</v>
      </c>
      <c r="D135" s="579">
        <v>1735.1</v>
      </c>
      <c r="E135" s="579">
        <v>1333.5168000000001</v>
      </c>
    </row>
    <row r="136" spans="1:5" x14ac:dyDescent="0.25">
      <c r="B136">
        <v>3497</v>
      </c>
      <c r="C136" s="579">
        <v>0</v>
      </c>
      <c r="D136" s="579">
        <v>200</v>
      </c>
      <c r="E136" s="579">
        <v>0</v>
      </c>
    </row>
    <row r="137" spans="1:5" x14ac:dyDescent="0.25">
      <c r="B137">
        <v>3498</v>
      </c>
      <c r="C137" s="579">
        <v>0</v>
      </c>
      <c r="D137" s="579">
        <v>250</v>
      </c>
      <c r="E137" s="579">
        <v>0</v>
      </c>
    </row>
    <row r="138" spans="1:5" x14ac:dyDescent="0.25">
      <c r="B138">
        <v>3501</v>
      </c>
      <c r="C138" s="579">
        <v>0</v>
      </c>
      <c r="D138" s="579">
        <v>250</v>
      </c>
      <c r="E138" s="579">
        <v>0</v>
      </c>
    </row>
    <row r="139" spans="1:5" x14ac:dyDescent="0.25">
      <c r="B139">
        <v>7001</v>
      </c>
      <c r="C139" s="579">
        <v>5755</v>
      </c>
      <c r="D139" s="579">
        <v>5755</v>
      </c>
      <c r="E139" s="579">
        <v>5522.5250700000006</v>
      </c>
    </row>
    <row r="140" spans="1:5" x14ac:dyDescent="0.25">
      <c r="B140">
        <v>7005</v>
      </c>
      <c r="C140" s="579">
        <v>0</v>
      </c>
      <c r="D140" s="579">
        <v>622.83000000000004</v>
      </c>
      <c r="E140" s="579">
        <v>622.8194299999999</v>
      </c>
    </row>
    <row r="141" spans="1:5" x14ac:dyDescent="0.25">
      <c r="B141">
        <v>7029</v>
      </c>
      <c r="C141" s="579">
        <v>0</v>
      </c>
      <c r="D141" s="579">
        <v>59608.84</v>
      </c>
      <c r="E141" s="579">
        <v>59608.800499999998</v>
      </c>
    </row>
    <row r="142" spans="1:5" x14ac:dyDescent="0.25">
      <c r="B142">
        <v>7031</v>
      </c>
      <c r="C142" s="579">
        <v>0</v>
      </c>
      <c r="D142" s="579">
        <v>23797.809999999998</v>
      </c>
      <c r="E142" s="579">
        <v>23797.691870000006</v>
      </c>
    </row>
    <row r="143" spans="1:5" x14ac:dyDescent="0.25">
      <c r="B143">
        <v>7032</v>
      </c>
      <c r="C143" s="579">
        <v>0</v>
      </c>
      <c r="D143" s="579">
        <v>13844.18</v>
      </c>
      <c r="E143" s="579">
        <v>13844.16066</v>
      </c>
    </row>
    <row r="144" spans="1:5" x14ac:dyDescent="0.25">
      <c r="B144">
        <v>7036</v>
      </c>
      <c r="C144" s="579">
        <v>0</v>
      </c>
      <c r="D144" s="579">
        <v>7130.23</v>
      </c>
      <c r="E144" s="579">
        <v>7130.2083300000004</v>
      </c>
    </row>
    <row r="145" spans="1:5" x14ac:dyDescent="0.25">
      <c r="B145">
        <v>7037</v>
      </c>
      <c r="C145" s="579">
        <v>0</v>
      </c>
      <c r="D145" s="579">
        <v>383.72</v>
      </c>
      <c r="E145" s="579">
        <v>383.71343999999999</v>
      </c>
    </row>
    <row r="146" spans="1:5" x14ac:dyDescent="0.25">
      <c r="B146">
        <v>7038</v>
      </c>
      <c r="C146" s="579">
        <v>0</v>
      </c>
      <c r="D146" s="579">
        <v>6384.07</v>
      </c>
      <c r="E146" s="579">
        <v>6384.0646499999993</v>
      </c>
    </row>
    <row r="147" spans="1:5" x14ac:dyDescent="0.25">
      <c r="B147">
        <v>7046</v>
      </c>
      <c r="C147" s="579">
        <v>0</v>
      </c>
      <c r="D147" s="579">
        <v>5396.6</v>
      </c>
      <c r="E147" s="579">
        <v>5396.6</v>
      </c>
    </row>
    <row r="148" spans="1:5" x14ac:dyDescent="0.25">
      <c r="A148" t="s">
        <v>2791</v>
      </c>
      <c r="C148" s="579">
        <v>5755</v>
      </c>
      <c r="D148" s="579">
        <v>135292.07999999999</v>
      </c>
      <c r="E148" s="579">
        <v>133957.76227000001</v>
      </c>
    </row>
    <row r="149" spans="1:5" x14ac:dyDescent="0.25">
      <c r="A149" t="s">
        <v>272</v>
      </c>
      <c r="B149">
        <v>3244</v>
      </c>
      <c r="C149" s="579">
        <v>1524</v>
      </c>
      <c r="D149" s="579">
        <v>3327.6400000000003</v>
      </c>
      <c r="E149" s="579">
        <v>3065.4328399999999</v>
      </c>
    </row>
    <row r="150" spans="1:5" x14ac:dyDescent="0.25">
      <c r="B150">
        <v>3294</v>
      </c>
      <c r="C150" s="579">
        <v>1760</v>
      </c>
      <c r="D150" s="579">
        <v>1000</v>
      </c>
      <c r="E150" s="579">
        <v>739.62621000000001</v>
      </c>
    </row>
    <row r="151" spans="1:5" x14ac:dyDescent="0.25">
      <c r="B151">
        <v>3334</v>
      </c>
      <c r="C151" s="579">
        <v>13500</v>
      </c>
      <c r="D151" s="579">
        <v>12000</v>
      </c>
      <c r="E151" s="579">
        <v>637.45438000000001</v>
      </c>
    </row>
    <row r="152" spans="1:5" x14ac:dyDescent="0.25">
      <c r="B152">
        <v>3377</v>
      </c>
      <c r="C152" s="579">
        <v>5800</v>
      </c>
      <c r="D152" s="579">
        <v>5967.69</v>
      </c>
      <c r="E152" s="579">
        <v>613.80912999999998</v>
      </c>
    </row>
    <row r="153" spans="1:5" x14ac:dyDescent="0.25">
      <c r="B153">
        <v>3382</v>
      </c>
      <c r="C153" s="579">
        <v>0</v>
      </c>
      <c r="D153" s="579">
        <v>25.97</v>
      </c>
      <c r="E153" s="579">
        <v>5</v>
      </c>
    </row>
    <row r="154" spans="1:5" x14ac:dyDescent="0.25">
      <c r="B154">
        <v>3410</v>
      </c>
      <c r="C154" s="579">
        <v>1000</v>
      </c>
      <c r="D154" s="579">
        <v>6857.7199999999993</v>
      </c>
      <c r="E154" s="579">
        <v>3513.8485000000005</v>
      </c>
    </row>
    <row r="155" spans="1:5" x14ac:dyDescent="0.25">
      <c r="B155">
        <v>3426</v>
      </c>
      <c r="C155" s="579">
        <v>700</v>
      </c>
      <c r="D155" s="579">
        <v>0</v>
      </c>
      <c r="E155" s="579">
        <v>0</v>
      </c>
    </row>
    <row r="156" spans="1:5" x14ac:dyDescent="0.25">
      <c r="B156">
        <v>3427</v>
      </c>
      <c r="C156" s="579">
        <v>18089</v>
      </c>
      <c r="D156" s="579">
        <v>384657.37999999995</v>
      </c>
      <c r="E156" s="579">
        <v>154557.96100000001</v>
      </c>
    </row>
    <row r="157" spans="1:5" x14ac:dyDescent="0.25">
      <c r="B157">
        <v>3452</v>
      </c>
      <c r="C157" s="579">
        <v>15500</v>
      </c>
      <c r="D157" s="579">
        <v>50765.440000000002</v>
      </c>
      <c r="E157" s="579">
        <v>389.00609999999995</v>
      </c>
    </row>
    <row r="158" spans="1:5" x14ac:dyDescent="0.25">
      <c r="B158">
        <v>3487</v>
      </c>
      <c r="C158" s="579">
        <v>0</v>
      </c>
      <c r="D158" s="579">
        <v>3536.17</v>
      </c>
      <c r="E158" s="579">
        <v>2352.8987300000003</v>
      </c>
    </row>
    <row r="159" spans="1:5" x14ac:dyDescent="0.25">
      <c r="B159">
        <v>3499</v>
      </c>
      <c r="C159" s="579">
        <v>0</v>
      </c>
      <c r="D159" s="579">
        <v>900</v>
      </c>
      <c r="E159" s="579">
        <v>0</v>
      </c>
    </row>
    <row r="160" spans="1:5" x14ac:dyDescent="0.25">
      <c r="B160">
        <v>3504</v>
      </c>
      <c r="C160" s="579">
        <v>0</v>
      </c>
      <c r="D160" s="579">
        <v>200</v>
      </c>
      <c r="E160" s="579">
        <v>0</v>
      </c>
    </row>
    <row r="161" spans="1:5" x14ac:dyDescent="0.25">
      <c r="A161" t="s">
        <v>2792</v>
      </c>
      <c r="C161" s="579">
        <v>57873</v>
      </c>
      <c r="D161" s="579">
        <v>469238.00999999995</v>
      </c>
      <c r="E161" s="579">
        <v>165875.03688999999</v>
      </c>
    </row>
    <row r="162" spans="1:5" x14ac:dyDescent="0.25">
      <c r="A162" t="s">
        <v>2783</v>
      </c>
      <c r="C162" s="579">
        <v>1388913</v>
      </c>
      <c r="D162" s="579">
        <v>2153175.6899999995</v>
      </c>
      <c r="E162" s="579">
        <v>1365068.4891499996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FACA-967A-488B-BFD0-D9ED37C0BF30}">
  <sheetPr>
    <pageSetUpPr fitToPage="1"/>
  </sheetPr>
  <dimension ref="A1:AH406"/>
  <sheetViews>
    <sheetView zoomScale="80" zoomScaleNormal="80" workbookViewId="0">
      <selection activeCell="P159" sqref="P159"/>
    </sheetView>
    <sheetView workbookViewId="1"/>
  </sheetViews>
  <sheetFormatPr defaultRowHeight="15" x14ac:dyDescent="0.25"/>
  <cols>
    <col min="1" max="1" width="6.7109375" style="671" customWidth="1"/>
    <col min="2" max="2" width="14" style="671" customWidth="1"/>
    <col min="3" max="3" width="70.85546875" style="672" customWidth="1"/>
    <col min="4" max="4" width="9.140625" style="672"/>
    <col min="5" max="5" width="13.7109375" style="671" customWidth="1"/>
    <col min="6" max="6" width="10.7109375" style="671" customWidth="1"/>
    <col min="7" max="7" width="13.5703125" style="673" customWidth="1"/>
    <col min="8" max="8" width="9.85546875" style="672" customWidth="1"/>
    <col min="9" max="9" width="11.42578125" style="672" customWidth="1"/>
    <col min="10" max="10" width="11.140625" style="672" customWidth="1"/>
    <col min="11" max="11" width="12.7109375" style="672" customWidth="1"/>
    <col min="12" max="12" width="12.28515625" style="672" customWidth="1"/>
    <col min="13" max="13" width="12.5703125" style="672" customWidth="1"/>
    <col min="14" max="20" width="12.28515625" style="672" customWidth="1"/>
    <col min="21" max="21" width="12.140625" style="674" customWidth="1"/>
    <col min="22" max="22" width="9.140625" style="675" customWidth="1"/>
    <col min="23" max="23" width="16.28515625" style="674" customWidth="1"/>
    <col min="24" max="24" width="12.42578125" style="671" customWidth="1"/>
    <col min="25" max="25" width="15" style="671" customWidth="1"/>
    <col min="26" max="26" width="12.42578125" style="671" customWidth="1"/>
    <col min="27" max="27" width="12.5703125" style="672" customWidth="1"/>
    <col min="28" max="28" width="10.140625" style="672" customWidth="1"/>
    <col min="29" max="29" width="10.5703125" style="672" customWidth="1"/>
    <col min="30" max="30" width="10.85546875" style="672" customWidth="1"/>
    <col min="31" max="31" width="11.85546875" style="672" customWidth="1"/>
    <col min="32" max="32" width="11.42578125" style="672" customWidth="1"/>
    <col min="33" max="34" width="9.140625" style="672" customWidth="1"/>
    <col min="35" max="37" width="9.140625" customWidth="1"/>
  </cols>
  <sheetData>
    <row r="1" spans="1:34" x14ac:dyDescent="0.25">
      <c r="D1" s="672">
        <v>1</v>
      </c>
      <c r="E1" s="671">
        <v>2</v>
      </c>
      <c r="F1" s="672">
        <v>3</v>
      </c>
      <c r="G1" s="671">
        <v>4</v>
      </c>
      <c r="H1" s="672">
        <v>5</v>
      </c>
      <c r="I1" s="671">
        <v>6</v>
      </c>
      <c r="J1" s="672">
        <v>7</v>
      </c>
      <c r="K1" s="671">
        <v>8</v>
      </c>
      <c r="L1" s="672">
        <v>9</v>
      </c>
      <c r="M1" s="671">
        <v>10</v>
      </c>
      <c r="N1" s="672">
        <v>11</v>
      </c>
      <c r="O1" s="671">
        <v>12</v>
      </c>
      <c r="P1" s="672">
        <v>13</v>
      </c>
      <c r="Q1" s="671">
        <v>14</v>
      </c>
      <c r="R1" s="672">
        <v>15</v>
      </c>
      <c r="S1" s="671">
        <v>16</v>
      </c>
      <c r="T1" s="671">
        <v>17</v>
      </c>
      <c r="U1" s="671">
        <v>18</v>
      </c>
      <c r="V1" s="671">
        <v>19</v>
      </c>
      <c r="W1" s="671">
        <v>20</v>
      </c>
      <c r="X1" s="671">
        <v>21</v>
      </c>
      <c r="Y1" s="671">
        <v>22</v>
      </c>
      <c r="Z1" s="671">
        <v>23</v>
      </c>
      <c r="AA1" s="671">
        <v>24</v>
      </c>
      <c r="AB1" s="671">
        <v>25</v>
      </c>
      <c r="AC1" s="671">
        <v>26</v>
      </c>
      <c r="AD1" s="671">
        <v>27</v>
      </c>
      <c r="AE1" s="671">
        <v>28</v>
      </c>
      <c r="AF1" s="671">
        <v>29</v>
      </c>
      <c r="AG1" s="671">
        <v>30</v>
      </c>
      <c r="AH1" s="671">
        <v>31</v>
      </c>
    </row>
    <row r="2" spans="1:34" ht="21" customHeight="1" x14ac:dyDescent="0.25">
      <c r="A2" s="1021" t="s">
        <v>3834</v>
      </c>
      <c r="B2" s="1024" t="s">
        <v>3835</v>
      </c>
      <c r="C2" s="1027" t="s">
        <v>3836</v>
      </c>
      <c r="D2" s="1018" t="s">
        <v>3837</v>
      </c>
      <c r="E2" s="1030" t="s">
        <v>1</v>
      </c>
      <c r="F2" s="1018" t="s">
        <v>2</v>
      </c>
      <c r="G2" s="608" t="s">
        <v>3838</v>
      </c>
      <c r="H2" s="609" t="s">
        <v>3839</v>
      </c>
      <c r="I2" s="609" t="s">
        <v>3840</v>
      </c>
      <c r="J2" s="609" t="s">
        <v>3841</v>
      </c>
      <c r="K2" s="609" t="s">
        <v>3842</v>
      </c>
      <c r="L2" s="609" t="s">
        <v>3843</v>
      </c>
      <c r="M2" s="609" t="s">
        <v>3844</v>
      </c>
      <c r="N2" s="609" t="s">
        <v>3845</v>
      </c>
      <c r="O2" s="609" t="s">
        <v>3846</v>
      </c>
      <c r="P2" s="609" t="s">
        <v>3847</v>
      </c>
      <c r="Q2" s="609" t="s">
        <v>3848</v>
      </c>
      <c r="R2" s="609" t="s">
        <v>3849</v>
      </c>
      <c r="S2" s="609" t="s">
        <v>3850</v>
      </c>
      <c r="T2" s="823"/>
      <c r="U2" s="610"/>
      <c r="V2" s="611"/>
      <c r="W2" s="612"/>
      <c r="X2" s="613"/>
      <c r="Y2" s="614"/>
      <c r="Z2" s="614"/>
      <c r="AA2" s="615"/>
      <c r="AB2" s="616"/>
      <c r="AC2" s="616"/>
      <c r="AD2" s="616"/>
      <c r="AE2" s="616"/>
      <c r="AF2" s="616"/>
      <c r="AG2" s="616"/>
      <c r="AH2" s="617"/>
    </row>
    <row r="3" spans="1:34" ht="18.75" customHeight="1" x14ac:dyDescent="0.25">
      <c r="A3" s="1022"/>
      <c r="B3" s="1025"/>
      <c r="C3" s="1028"/>
      <c r="D3" s="1019"/>
      <c r="E3" s="1031"/>
      <c r="F3" s="1019"/>
      <c r="G3" s="1033" t="s">
        <v>3851</v>
      </c>
      <c r="H3" s="618" t="s">
        <v>3852</v>
      </c>
      <c r="I3" s="618" t="s">
        <v>3853</v>
      </c>
      <c r="J3" s="618" t="s">
        <v>3854</v>
      </c>
      <c r="K3" s="618" t="s">
        <v>3855</v>
      </c>
      <c r="L3" s="618" t="s">
        <v>3856</v>
      </c>
      <c r="M3" s="618" t="s">
        <v>3857</v>
      </c>
      <c r="N3" s="618" t="s">
        <v>3858</v>
      </c>
      <c r="O3" s="618" t="s">
        <v>3859</v>
      </c>
      <c r="P3" s="618" t="s">
        <v>3860</v>
      </c>
      <c r="Q3" s="618" t="s">
        <v>3861</v>
      </c>
      <c r="R3" s="619" t="s">
        <v>3862</v>
      </c>
      <c r="S3" s="619" t="s">
        <v>3863</v>
      </c>
      <c r="T3" s="619" t="s">
        <v>4316</v>
      </c>
      <c r="U3" s="1036" t="s">
        <v>3864</v>
      </c>
      <c r="V3" s="1039" t="s">
        <v>3865</v>
      </c>
      <c r="W3" s="1039" t="s">
        <v>3866</v>
      </c>
      <c r="X3" s="1039" t="s">
        <v>3867</v>
      </c>
      <c r="Y3" s="1039" t="s">
        <v>3868</v>
      </c>
      <c r="Z3" s="1039" t="s">
        <v>3869</v>
      </c>
      <c r="AA3" s="1045" t="s">
        <v>3870</v>
      </c>
      <c r="AB3" s="1046"/>
      <c r="AC3" s="1046"/>
      <c r="AD3" s="1046"/>
      <c r="AE3" s="1046"/>
      <c r="AF3" s="1046"/>
      <c r="AG3" s="1046"/>
      <c r="AH3" s="1047"/>
    </row>
    <row r="4" spans="1:34" ht="21" customHeight="1" x14ac:dyDescent="0.25">
      <c r="A4" s="1022"/>
      <c r="B4" s="1025"/>
      <c r="C4" s="1028"/>
      <c r="D4" s="1019"/>
      <c r="E4" s="1031"/>
      <c r="F4" s="1019"/>
      <c r="G4" s="1034"/>
      <c r="H4" s="1048" t="s">
        <v>3851</v>
      </c>
      <c r="I4" s="1048" t="s">
        <v>3851</v>
      </c>
      <c r="J4" s="1048" t="s">
        <v>3851</v>
      </c>
      <c r="K4" s="1048" t="s">
        <v>3851</v>
      </c>
      <c r="L4" s="1042" t="s">
        <v>3851</v>
      </c>
      <c r="M4" s="1042" t="s">
        <v>3851</v>
      </c>
      <c r="N4" s="1042" t="s">
        <v>3851</v>
      </c>
      <c r="O4" s="1042" t="s">
        <v>3851</v>
      </c>
      <c r="P4" s="1042" t="s">
        <v>3851</v>
      </c>
      <c r="Q4" s="1044" t="s">
        <v>3851</v>
      </c>
      <c r="R4" s="1044" t="s">
        <v>3851</v>
      </c>
      <c r="S4" s="1044" t="s">
        <v>3851</v>
      </c>
      <c r="T4" s="892"/>
      <c r="U4" s="1037"/>
      <c r="V4" s="1040"/>
      <c r="W4" s="1040"/>
      <c r="X4" s="1040"/>
      <c r="Y4" s="1040"/>
      <c r="Z4" s="1040"/>
      <c r="AA4" s="1042" t="s">
        <v>3851</v>
      </c>
      <c r="AB4" s="1048" t="s">
        <v>3871</v>
      </c>
      <c r="AC4" s="1050" t="s">
        <v>3872</v>
      </c>
      <c r="AD4" s="1052" t="s">
        <v>3873</v>
      </c>
      <c r="AE4" s="1053"/>
      <c r="AF4" s="1053"/>
      <c r="AG4" s="1054"/>
      <c r="AH4" s="1042" t="s">
        <v>3874</v>
      </c>
    </row>
    <row r="5" spans="1:34" ht="37.5" customHeight="1" x14ac:dyDescent="0.25">
      <c r="A5" s="1023"/>
      <c r="B5" s="1026"/>
      <c r="C5" s="1029"/>
      <c r="D5" s="1020"/>
      <c r="E5" s="1032"/>
      <c r="F5" s="1020"/>
      <c r="G5" s="1035"/>
      <c r="H5" s="1049"/>
      <c r="I5" s="1049"/>
      <c r="J5" s="1049"/>
      <c r="K5" s="1049"/>
      <c r="L5" s="1043"/>
      <c r="M5" s="1043"/>
      <c r="N5" s="1043"/>
      <c r="O5" s="1043"/>
      <c r="P5" s="1043"/>
      <c r="Q5" s="1043"/>
      <c r="R5" s="1043"/>
      <c r="S5" s="1043"/>
      <c r="T5" s="893"/>
      <c r="U5" s="1038"/>
      <c r="V5" s="1041"/>
      <c r="W5" s="1041"/>
      <c r="X5" s="1041"/>
      <c r="Y5" s="1041"/>
      <c r="Z5" s="1041"/>
      <c r="AA5" s="1043"/>
      <c r="AB5" s="1049"/>
      <c r="AC5" s="1051"/>
      <c r="AD5" s="620" t="s">
        <v>3875</v>
      </c>
      <c r="AE5" s="620" t="s">
        <v>3876</v>
      </c>
      <c r="AF5" s="620" t="s">
        <v>3877</v>
      </c>
      <c r="AG5" s="620" t="s">
        <v>3878</v>
      </c>
      <c r="AH5" s="1043"/>
    </row>
    <row r="6" spans="1:34" x14ac:dyDescent="0.25">
      <c r="A6" s="621"/>
      <c r="B6" s="621" t="s">
        <v>3879</v>
      </c>
      <c r="C6" s="622" t="s">
        <v>3303</v>
      </c>
      <c r="D6" s="881">
        <v>3262</v>
      </c>
      <c r="E6" s="621" t="s">
        <v>3</v>
      </c>
      <c r="F6" s="624">
        <v>0.85</v>
      </c>
      <c r="G6" s="625">
        <v>4048.8499999999995</v>
      </c>
      <c r="H6" s="626">
        <v>0</v>
      </c>
      <c r="I6" s="626">
        <v>183.17999999999998</v>
      </c>
      <c r="J6" s="626">
        <v>751.76</v>
      </c>
      <c r="K6" s="626">
        <v>563.4</v>
      </c>
      <c r="L6" s="626">
        <v>148.88999999999999</v>
      </c>
      <c r="M6" s="626">
        <v>52.39</v>
      </c>
      <c r="N6" s="626">
        <v>1514.72</v>
      </c>
      <c r="O6" s="626">
        <v>75</v>
      </c>
      <c r="P6" s="626">
        <v>0</v>
      </c>
      <c r="Q6" s="626">
        <v>0</v>
      </c>
      <c r="R6" s="626">
        <v>0</v>
      </c>
      <c r="S6" s="626">
        <v>0</v>
      </c>
      <c r="T6" s="626">
        <f>R6+S6</f>
        <v>0</v>
      </c>
      <c r="U6" s="627" t="s">
        <v>3880</v>
      </c>
      <c r="V6" s="628"/>
      <c r="W6" s="627" t="s">
        <v>3412</v>
      </c>
      <c r="X6" s="629" t="s">
        <v>3881</v>
      </c>
      <c r="Y6" s="629"/>
      <c r="Z6" s="629"/>
      <c r="AA6" s="626">
        <v>0</v>
      </c>
      <c r="AB6" s="630"/>
      <c r="AC6" s="630"/>
      <c r="AD6" s="630"/>
      <c r="AE6" s="630"/>
      <c r="AF6" s="630"/>
      <c r="AG6" s="630"/>
      <c r="AH6" s="630"/>
    </row>
    <row r="7" spans="1:34" x14ac:dyDescent="0.25">
      <c r="A7" s="621" t="s">
        <v>3881</v>
      </c>
      <c r="B7" s="621" t="s">
        <v>3879</v>
      </c>
      <c r="C7" s="631" t="s">
        <v>3210</v>
      </c>
      <c r="D7" s="881">
        <v>3411</v>
      </c>
      <c r="E7" s="632" t="s">
        <v>3829</v>
      </c>
      <c r="F7" s="624">
        <v>0.85</v>
      </c>
      <c r="G7" s="625">
        <v>269000</v>
      </c>
      <c r="H7" s="626">
        <v>0</v>
      </c>
      <c r="I7" s="626"/>
      <c r="J7" s="626">
        <v>0</v>
      </c>
      <c r="K7" s="626">
        <v>0</v>
      </c>
      <c r="L7" s="626">
        <v>0</v>
      </c>
      <c r="M7" s="626">
        <v>0</v>
      </c>
      <c r="N7" s="626">
        <v>1100</v>
      </c>
      <c r="O7" s="626">
        <v>44200</v>
      </c>
      <c r="P7" s="626">
        <v>151200</v>
      </c>
      <c r="Q7" s="626">
        <v>72500</v>
      </c>
      <c r="R7" s="626">
        <v>0</v>
      </c>
      <c r="S7" s="626">
        <v>0</v>
      </c>
      <c r="T7" s="626">
        <f t="shared" ref="T7:T70" si="0">R7+S7</f>
        <v>0</v>
      </c>
      <c r="U7" s="627" t="s">
        <v>3882</v>
      </c>
      <c r="V7" s="628"/>
      <c r="W7" s="627" t="s">
        <v>3412</v>
      </c>
      <c r="X7" s="629"/>
      <c r="Y7" s="629"/>
      <c r="Z7" s="629"/>
      <c r="AA7" s="626">
        <v>0</v>
      </c>
      <c r="AB7" s="630"/>
      <c r="AC7" s="630"/>
      <c r="AD7" s="630"/>
      <c r="AE7" s="630"/>
      <c r="AF7" s="630"/>
      <c r="AG7" s="630"/>
      <c r="AH7" s="630"/>
    </row>
    <row r="8" spans="1:34" x14ac:dyDescent="0.25">
      <c r="A8" s="633"/>
      <c r="B8" s="633"/>
      <c r="C8" s="634" t="s">
        <v>3883</v>
      </c>
      <c r="D8" s="635">
        <v>2</v>
      </c>
      <c r="E8" s="636"/>
      <c r="F8" s="637"/>
      <c r="G8" s="635">
        <v>273048.84999999998</v>
      </c>
      <c r="H8" s="635">
        <v>0</v>
      </c>
      <c r="I8" s="635">
        <v>183.17999999999998</v>
      </c>
      <c r="J8" s="635">
        <v>751.76</v>
      </c>
      <c r="K8" s="635">
        <v>563.4</v>
      </c>
      <c r="L8" s="635">
        <v>148.88999999999999</v>
      </c>
      <c r="M8" s="635">
        <v>52.39</v>
      </c>
      <c r="N8" s="635">
        <v>2614.7200000000003</v>
      </c>
      <c r="O8" s="635">
        <v>44275</v>
      </c>
      <c r="P8" s="635">
        <v>151200</v>
      </c>
      <c r="Q8" s="635">
        <v>72500</v>
      </c>
      <c r="R8" s="635">
        <v>0</v>
      </c>
      <c r="S8" s="635">
        <v>0</v>
      </c>
      <c r="T8" s="626">
        <f t="shared" si="0"/>
        <v>0</v>
      </c>
      <c r="U8" s="638"/>
      <c r="V8" s="639"/>
      <c r="W8" s="638" t="s">
        <v>3412</v>
      </c>
      <c r="X8" s="633"/>
      <c r="Y8" s="633"/>
      <c r="Z8" s="633"/>
      <c r="AA8" s="635"/>
      <c r="AB8" s="635"/>
      <c r="AC8" s="635"/>
      <c r="AD8" s="635"/>
      <c r="AE8" s="635"/>
      <c r="AF8" s="635"/>
      <c r="AG8" s="635"/>
      <c r="AH8" s="635"/>
    </row>
    <row r="9" spans="1:34" x14ac:dyDescent="0.25">
      <c r="A9" s="621" t="s">
        <v>3881</v>
      </c>
      <c r="B9" s="621" t="s">
        <v>3879</v>
      </c>
      <c r="C9" s="622" t="s">
        <v>3382</v>
      </c>
      <c r="D9" s="881">
        <v>3392</v>
      </c>
      <c r="E9" s="621" t="s">
        <v>5</v>
      </c>
      <c r="F9" s="624">
        <v>0.9</v>
      </c>
      <c r="G9" s="625">
        <v>87135.44</v>
      </c>
      <c r="H9" s="626">
        <v>0</v>
      </c>
      <c r="I9" s="626"/>
      <c r="J9" s="626">
        <v>66.92</v>
      </c>
      <c r="K9" s="626">
        <v>49.86</v>
      </c>
      <c r="L9" s="626">
        <v>2.79</v>
      </c>
      <c r="M9" s="626">
        <v>61791.380000000005</v>
      </c>
      <c r="N9" s="626">
        <v>25192.239999999998</v>
      </c>
      <c r="O9" s="626">
        <v>0</v>
      </c>
      <c r="P9" s="626">
        <v>0</v>
      </c>
      <c r="Q9" s="626">
        <v>0</v>
      </c>
      <c r="R9" s="626">
        <v>0</v>
      </c>
      <c r="S9" s="626">
        <v>0</v>
      </c>
      <c r="T9" s="626">
        <f t="shared" si="0"/>
        <v>0</v>
      </c>
      <c r="U9" s="627" t="s">
        <v>3882</v>
      </c>
      <c r="V9" s="628"/>
      <c r="W9" s="627" t="s">
        <v>224</v>
      </c>
      <c r="X9" s="629" t="s">
        <v>3881</v>
      </c>
      <c r="Y9" s="629"/>
      <c r="Z9" s="629"/>
      <c r="AA9" s="626">
        <v>0</v>
      </c>
      <c r="AB9" s="630"/>
      <c r="AC9" s="630"/>
      <c r="AD9" s="630"/>
      <c r="AE9" s="630"/>
      <c r="AF9" s="630"/>
      <c r="AG9" s="630"/>
      <c r="AH9" s="630"/>
    </row>
    <row r="10" spans="1:34" ht="15" customHeight="1" x14ac:dyDescent="0.25">
      <c r="A10" s="621"/>
      <c r="B10" s="621" t="s">
        <v>3879</v>
      </c>
      <c r="C10" s="640" t="s">
        <v>3775</v>
      </c>
      <c r="D10" s="882">
        <v>3522</v>
      </c>
      <c r="E10" s="621" t="s">
        <v>3</v>
      </c>
      <c r="F10" s="624">
        <v>0.85</v>
      </c>
      <c r="G10" s="625">
        <v>4524.5200000000004</v>
      </c>
      <c r="H10" s="626">
        <v>0</v>
      </c>
      <c r="I10" s="626">
        <v>0</v>
      </c>
      <c r="J10" s="626">
        <v>0</v>
      </c>
      <c r="K10" s="626">
        <v>0</v>
      </c>
      <c r="L10" s="626">
        <v>0</v>
      </c>
      <c r="M10" s="626">
        <v>0</v>
      </c>
      <c r="N10" s="626">
        <v>4524.5200000000004</v>
      </c>
      <c r="O10" s="626">
        <v>0</v>
      </c>
      <c r="P10" s="626">
        <v>0</v>
      </c>
      <c r="Q10" s="626">
        <v>0</v>
      </c>
      <c r="R10" s="626">
        <v>0</v>
      </c>
      <c r="S10" s="626">
        <v>0</v>
      </c>
      <c r="T10" s="626">
        <f t="shared" si="0"/>
        <v>0</v>
      </c>
      <c r="U10" s="627" t="s">
        <v>3880</v>
      </c>
      <c r="V10" s="628"/>
      <c r="W10" s="627" t="s">
        <v>3412</v>
      </c>
      <c r="X10" s="629"/>
      <c r="Y10" s="629"/>
      <c r="Z10" s="629"/>
      <c r="AA10" s="626">
        <v>0</v>
      </c>
      <c r="AB10" s="630"/>
      <c r="AC10" s="630"/>
      <c r="AD10" s="630"/>
      <c r="AE10" s="630"/>
      <c r="AF10" s="630"/>
      <c r="AG10" s="630"/>
      <c r="AH10" s="630"/>
    </row>
    <row r="11" spans="1:34" ht="15" customHeight="1" x14ac:dyDescent="0.25">
      <c r="A11" s="621"/>
      <c r="B11" s="621" t="s">
        <v>3879</v>
      </c>
      <c r="C11" s="622" t="s">
        <v>234</v>
      </c>
      <c r="D11" s="881">
        <v>3424</v>
      </c>
      <c r="E11" s="621" t="s">
        <v>17</v>
      </c>
      <c r="F11" s="624">
        <v>0.9</v>
      </c>
      <c r="G11" s="625">
        <v>69000</v>
      </c>
      <c r="H11" s="626">
        <v>0</v>
      </c>
      <c r="I11" s="626"/>
      <c r="J11" s="626">
        <v>0</v>
      </c>
      <c r="K11" s="626">
        <v>0</v>
      </c>
      <c r="L11" s="626">
        <v>0</v>
      </c>
      <c r="M11" s="626">
        <v>0</v>
      </c>
      <c r="N11" s="626">
        <v>69000</v>
      </c>
      <c r="O11" s="626">
        <v>0</v>
      </c>
      <c r="P11" s="626">
        <v>0</v>
      </c>
      <c r="Q11" s="626">
        <v>0</v>
      </c>
      <c r="R11" s="626">
        <v>0</v>
      </c>
      <c r="S11" s="626">
        <v>0</v>
      </c>
      <c r="T11" s="626">
        <f t="shared" si="0"/>
        <v>0</v>
      </c>
      <c r="U11" s="627" t="s">
        <v>3882</v>
      </c>
      <c r="V11" s="628"/>
      <c r="W11" s="627" t="s">
        <v>224</v>
      </c>
      <c r="X11" s="629" t="s">
        <v>3881</v>
      </c>
      <c r="Y11" s="629"/>
      <c r="Z11" s="629"/>
      <c r="AA11" s="626">
        <v>0</v>
      </c>
      <c r="AB11" s="630"/>
      <c r="AC11" s="630"/>
      <c r="AD11" s="630"/>
      <c r="AE11" s="630"/>
      <c r="AF11" s="630"/>
      <c r="AG11" s="630"/>
      <c r="AH11" s="630"/>
    </row>
    <row r="12" spans="1:34" ht="13.5" customHeight="1" x14ac:dyDescent="0.25">
      <c r="A12" s="642"/>
      <c r="B12" s="642" t="s">
        <v>3879</v>
      </c>
      <c r="C12" s="643" t="s">
        <v>60</v>
      </c>
      <c r="D12" s="883">
        <v>3321</v>
      </c>
      <c r="E12" s="645" t="s">
        <v>5</v>
      </c>
      <c r="F12" s="646">
        <v>0.9</v>
      </c>
      <c r="G12" s="647">
        <v>133276.83999999997</v>
      </c>
      <c r="H12" s="648">
        <v>0</v>
      </c>
      <c r="I12" s="648">
        <v>0</v>
      </c>
      <c r="J12" s="648">
        <v>1030.8999999999999</v>
      </c>
      <c r="K12" s="648">
        <v>62220.460000000006</v>
      </c>
      <c r="L12" s="648">
        <v>0</v>
      </c>
      <c r="M12" s="648">
        <v>50.11</v>
      </c>
      <c r="N12" s="648">
        <v>0</v>
      </c>
      <c r="O12" s="648">
        <v>0</v>
      </c>
      <c r="P12" s="648">
        <v>0</v>
      </c>
      <c r="Q12" s="648">
        <v>0</v>
      </c>
      <c r="R12" s="648">
        <v>0</v>
      </c>
      <c r="S12" s="648">
        <v>0</v>
      </c>
      <c r="T12" s="626">
        <f t="shared" si="0"/>
        <v>0</v>
      </c>
      <c r="U12" s="649" t="s">
        <v>3882</v>
      </c>
      <c r="V12" s="650"/>
      <c r="W12" s="649" t="s">
        <v>224</v>
      </c>
      <c r="X12" s="651" t="s">
        <v>3881</v>
      </c>
      <c r="Y12" s="651" t="s">
        <v>3884</v>
      </c>
      <c r="Z12" s="651" t="s">
        <v>3881</v>
      </c>
      <c r="AA12" s="626">
        <v>0</v>
      </c>
      <c r="AB12" s="630">
        <v>77.92</v>
      </c>
      <c r="AC12" s="630"/>
      <c r="AD12" s="630">
        <v>-77.92</v>
      </c>
      <c r="AE12" s="630"/>
      <c r="AF12" s="630"/>
      <c r="AG12" s="630"/>
      <c r="AH12" s="630"/>
    </row>
    <row r="13" spans="1:34" ht="21.75" customHeight="1" x14ac:dyDescent="0.25">
      <c r="A13" s="642"/>
      <c r="B13" s="642" t="s">
        <v>3879</v>
      </c>
      <c r="C13" s="643" t="s">
        <v>61</v>
      </c>
      <c r="D13" s="883">
        <v>3322</v>
      </c>
      <c r="E13" s="645" t="s">
        <v>5</v>
      </c>
      <c r="F13" s="646">
        <v>0.9</v>
      </c>
      <c r="G13" s="647">
        <v>21386.16</v>
      </c>
      <c r="H13" s="648">
        <v>0</v>
      </c>
      <c r="I13" s="648">
        <v>0</v>
      </c>
      <c r="J13" s="648">
        <v>260.14999999999998</v>
      </c>
      <c r="K13" s="648">
        <v>72.5</v>
      </c>
      <c r="L13" s="648">
        <v>0</v>
      </c>
      <c r="M13" s="648">
        <v>0</v>
      </c>
      <c r="N13" s="648">
        <v>0</v>
      </c>
      <c r="O13" s="648">
        <v>0</v>
      </c>
      <c r="P13" s="648">
        <v>0</v>
      </c>
      <c r="Q13" s="648">
        <v>0</v>
      </c>
      <c r="R13" s="648">
        <v>0</v>
      </c>
      <c r="S13" s="648">
        <v>0</v>
      </c>
      <c r="T13" s="626">
        <f t="shared" si="0"/>
        <v>0</v>
      </c>
      <c r="U13" s="649" t="s">
        <v>3882</v>
      </c>
      <c r="V13" s="650"/>
      <c r="W13" s="649" t="s">
        <v>224</v>
      </c>
      <c r="X13" s="651" t="s">
        <v>3881</v>
      </c>
      <c r="Y13" s="651" t="s">
        <v>3885</v>
      </c>
      <c r="Z13" s="651" t="s">
        <v>3881</v>
      </c>
      <c r="AA13" s="626">
        <v>0</v>
      </c>
      <c r="AB13" s="630"/>
      <c r="AC13" s="630"/>
      <c r="AD13" s="630"/>
      <c r="AE13" s="630"/>
      <c r="AF13" s="630"/>
      <c r="AG13" s="630"/>
      <c r="AH13" s="630"/>
    </row>
    <row r="14" spans="1:34" ht="22.5" customHeight="1" x14ac:dyDescent="0.25">
      <c r="A14" s="642"/>
      <c r="B14" s="642" t="s">
        <v>3879</v>
      </c>
      <c r="C14" s="643" t="s">
        <v>63</v>
      </c>
      <c r="D14" s="883">
        <v>3325</v>
      </c>
      <c r="E14" s="645" t="s">
        <v>5</v>
      </c>
      <c r="F14" s="646">
        <v>0.9</v>
      </c>
      <c r="G14" s="647">
        <v>75329.259999999995</v>
      </c>
      <c r="H14" s="648">
        <v>0</v>
      </c>
      <c r="I14" s="648">
        <v>0</v>
      </c>
      <c r="J14" s="648">
        <v>3050.23</v>
      </c>
      <c r="K14" s="648">
        <v>0</v>
      </c>
      <c r="L14" s="648">
        <v>0</v>
      </c>
      <c r="M14" s="648">
        <v>0</v>
      </c>
      <c r="N14" s="648">
        <v>0</v>
      </c>
      <c r="O14" s="648">
        <v>0</v>
      </c>
      <c r="P14" s="648">
        <v>0</v>
      </c>
      <c r="Q14" s="648">
        <v>0</v>
      </c>
      <c r="R14" s="648">
        <v>0</v>
      </c>
      <c r="S14" s="648">
        <v>0</v>
      </c>
      <c r="T14" s="626">
        <f t="shared" si="0"/>
        <v>0</v>
      </c>
      <c r="U14" s="649" t="s">
        <v>3882</v>
      </c>
      <c r="V14" s="650"/>
      <c r="W14" s="649" t="s">
        <v>224</v>
      </c>
      <c r="X14" s="651" t="s">
        <v>3881</v>
      </c>
      <c r="Y14" s="651" t="s">
        <v>3886</v>
      </c>
      <c r="Z14" s="651" t="s">
        <v>3881</v>
      </c>
      <c r="AA14" s="626">
        <v>0</v>
      </c>
      <c r="AB14" s="630"/>
      <c r="AC14" s="630"/>
      <c r="AD14" s="630"/>
      <c r="AE14" s="630"/>
      <c r="AF14" s="630"/>
      <c r="AG14" s="630"/>
      <c r="AH14" s="630"/>
    </row>
    <row r="15" spans="1:34" ht="19.5" customHeight="1" x14ac:dyDescent="0.25">
      <c r="A15" s="645"/>
      <c r="B15" s="645" t="s">
        <v>3887</v>
      </c>
      <c r="C15" s="643" t="s">
        <v>56</v>
      </c>
      <c r="D15" s="652">
        <v>3204</v>
      </c>
      <c r="E15" s="645" t="s">
        <v>5</v>
      </c>
      <c r="F15" s="646">
        <v>0.9</v>
      </c>
      <c r="G15" s="647">
        <v>56230.720000000001</v>
      </c>
      <c r="H15" s="648">
        <v>0</v>
      </c>
      <c r="I15" s="648">
        <v>314.60000000000002</v>
      </c>
      <c r="J15" s="648">
        <v>34224.120000000003</v>
      </c>
      <c r="K15" s="648">
        <v>0</v>
      </c>
      <c r="L15" s="648">
        <v>0</v>
      </c>
      <c r="M15" s="648">
        <v>0</v>
      </c>
      <c r="N15" s="648">
        <v>0</v>
      </c>
      <c r="O15" s="648">
        <v>0</v>
      </c>
      <c r="P15" s="648">
        <v>0</v>
      </c>
      <c r="Q15" s="648">
        <v>0</v>
      </c>
      <c r="R15" s="648">
        <v>0</v>
      </c>
      <c r="S15" s="648">
        <v>0</v>
      </c>
      <c r="T15" s="626">
        <f t="shared" si="0"/>
        <v>0</v>
      </c>
      <c r="U15" s="649" t="s">
        <v>3882</v>
      </c>
      <c r="V15" s="650"/>
      <c r="W15" s="649" t="s">
        <v>224</v>
      </c>
      <c r="X15" s="651" t="s">
        <v>3881</v>
      </c>
      <c r="Y15" s="651"/>
      <c r="Z15" s="651" t="s">
        <v>3881</v>
      </c>
      <c r="AA15" s="626">
        <v>0</v>
      </c>
      <c r="AB15" s="630"/>
      <c r="AC15" s="630"/>
      <c r="AD15" s="630"/>
      <c r="AE15" s="630"/>
      <c r="AF15" s="630"/>
      <c r="AG15" s="630"/>
      <c r="AH15" s="630"/>
    </row>
    <row r="16" spans="1:34" ht="21.75" customHeight="1" x14ac:dyDescent="0.25">
      <c r="A16" s="645"/>
      <c r="B16" s="645" t="s">
        <v>3887</v>
      </c>
      <c r="C16" s="643" t="s">
        <v>57</v>
      </c>
      <c r="D16" s="652">
        <v>3205</v>
      </c>
      <c r="E16" s="645" t="s">
        <v>5</v>
      </c>
      <c r="F16" s="646">
        <v>0.9</v>
      </c>
      <c r="G16" s="647">
        <v>35036.560000000005</v>
      </c>
      <c r="H16" s="648">
        <v>0</v>
      </c>
      <c r="I16" s="648">
        <v>289.19</v>
      </c>
      <c r="J16" s="648">
        <v>34747.370000000003</v>
      </c>
      <c r="K16" s="648">
        <v>0</v>
      </c>
      <c r="L16" s="648">
        <v>0</v>
      </c>
      <c r="M16" s="648">
        <v>0</v>
      </c>
      <c r="N16" s="648">
        <v>0</v>
      </c>
      <c r="O16" s="648">
        <v>0</v>
      </c>
      <c r="P16" s="648">
        <v>0</v>
      </c>
      <c r="Q16" s="648">
        <v>0</v>
      </c>
      <c r="R16" s="648">
        <v>0</v>
      </c>
      <c r="S16" s="648">
        <v>0</v>
      </c>
      <c r="T16" s="626">
        <f t="shared" si="0"/>
        <v>0</v>
      </c>
      <c r="U16" s="649" t="s">
        <v>3882</v>
      </c>
      <c r="V16" s="650"/>
      <c r="W16" s="649" t="s">
        <v>224</v>
      </c>
      <c r="X16" s="651" t="s">
        <v>3881</v>
      </c>
      <c r="Y16" s="651"/>
      <c r="Z16" s="651" t="s">
        <v>3881</v>
      </c>
      <c r="AA16" s="626">
        <v>0</v>
      </c>
      <c r="AB16" s="630"/>
      <c r="AC16" s="630"/>
      <c r="AD16" s="630"/>
      <c r="AE16" s="630"/>
      <c r="AF16" s="630"/>
      <c r="AG16" s="630"/>
      <c r="AH16" s="630"/>
    </row>
    <row r="17" spans="1:34" ht="18.75" customHeight="1" x14ac:dyDescent="0.25">
      <c r="A17" s="621"/>
      <c r="B17" s="621" t="s">
        <v>3887</v>
      </c>
      <c r="C17" s="622" t="s">
        <v>150</v>
      </c>
      <c r="D17" s="623">
        <v>3206</v>
      </c>
      <c r="E17" s="621" t="s">
        <v>5</v>
      </c>
      <c r="F17" s="624">
        <v>0.9</v>
      </c>
      <c r="G17" s="625">
        <v>29252.579999999998</v>
      </c>
      <c r="H17" s="626">
        <v>0</v>
      </c>
      <c r="I17" s="653">
        <v>107.7</v>
      </c>
      <c r="J17" s="626">
        <v>0</v>
      </c>
      <c r="K17" s="626">
        <v>0</v>
      </c>
      <c r="L17" s="626">
        <v>29090.42</v>
      </c>
      <c r="M17" s="626">
        <v>0</v>
      </c>
      <c r="N17" s="626">
        <v>0</v>
      </c>
      <c r="O17" s="626">
        <v>0</v>
      </c>
      <c r="P17" s="626">
        <v>0</v>
      </c>
      <c r="Q17" s="626">
        <v>0</v>
      </c>
      <c r="R17" s="626">
        <v>0</v>
      </c>
      <c r="S17" s="626">
        <v>0</v>
      </c>
      <c r="T17" s="626">
        <f t="shared" si="0"/>
        <v>0</v>
      </c>
      <c r="U17" s="627" t="s">
        <v>3882</v>
      </c>
      <c r="V17" s="628"/>
      <c r="W17" s="627" t="s">
        <v>224</v>
      </c>
      <c r="X17" s="629" t="s">
        <v>3881</v>
      </c>
      <c r="Y17" s="629" t="s">
        <v>3888</v>
      </c>
      <c r="Z17" s="629" t="s">
        <v>3881</v>
      </c>
      <c r="AA17" s="626">
        <v>0</v>
      </c>
      <c r="AB17" s="630"/>
      <c r="AC17" s="630"/>
      <c r="AD17" s="630"/>
      <c r="AE17" s="630"/>
      <c r="AF17" s="630"/>
      <c r="AG17" s="630"/>
      <c r="AH17" s="630"/>
    </row>
    <row r="18" spans="1:34" ht="21" customHeight="1" x14ac:dyDescent="0.25">
      <c r="A18" s="645"/>
      <c r="B18" s="645" t="s">
        <v>3887</v>
      </c>
      <c r="C18" s="643" t="s">
        <v>3889</v>
      </c>
      <c r="D18" s="884">
        <v>3302</v>
      </c>
      <c r="E18" s="645" t="s">
        <v>5</v>
      </c>
      <c r="F18" s="646">
        <v>0.9</v>
      </c>
      <c r="G18" s="647">
        <v>32469.599999999999</v>
      </c>
      <c r="H18" s="648">
        <v>0</v>
      </c>
      <c r="I18" s="648">
        <v>3240.3599999999997</v>
      </c>
      <c r="J18" s="648">
        <v>29229.239999999998</v>
      </c>
      <c r="K18" s="648">
        <v>0</v>
      </c>
      <c r="L18" s="648">
        <v>0</v>
      </c>
      <c r="M18" s="648">
        <v>0</v>
      </c>
      <c r="N18" s="648">
        <v>0</v>
      </c>
      <c r="O18" s="648">
        <v>0</v>
      </c>
      <c r="P18" s="648">
        <v>0</v>
      </c>
      <c r="Q18" s="648">
        <v>0</v>
      </c>
      <c r="R18" s="648">
        <v>0</v>
      </c>
      <c r="S18" s="648">
        <v>0</v>
      </c>
      <c r="T18" s="626">
        <f t="shared" si="0"/>
        <v>0</v>
      </c>
      <c r="U18" s="649" t="s">
        <v>3882</v>
      </c>
      <c r="V18" s="650"/>
      <c r="W18" s="649" t="s">
        <v>224</v>
      </c>
      <c r="X18" s="651" t="s">
        <v>3881</v>
      </c>
      <c r="Y18" s="651"/>
      <c r="Z18" s="651" t="s">
        <v>3881</v>
      </c>
      <c r="AA18" s="626">
        <v>0</v>
      </c>
      <c r="AB18" s="630"/>
      <c r="AC18" s="630"/>
      <c r="AD18" s="630"/>
      <c r="AE18" s="630"/>
      <c r="AF18" s="630"/>
      <c r="AG18" s="630"/>
      <c r="AH18" s="630"/>
    </row>
    <row r="19" spans="1:34" ht="15" customHeight="1" x14ac:dyDescent="0.25">
      <c r="A19" s="621"/>
      <c r="B19" s="621" t="s">
        <v>3887</v>
      </c>
      <c r="C19" s="622" t="s">
        <v>3890</v>
      </c>
      <c r="D19" s="881">
        <v>3317</v>
      </c>
      <c r="E19" s="654" t="s">
        <v>5</v>
      </c>
      <c r="F19" s="624">
        <v>0.9</v>
      </c>
      <c r="G19" s="625">
        <v>222369.15000000002</v>
      </c>
      <c r="H19" s="626">
        <v>0</v>
      </c>
      <c r="I19" s="626">
        <v>0</v>
      </c>
      <c r="J19" s="626">
        <v>46.58</v>
      </c>
      <c r="K19" s="626">
        <v>119759.37</v>
      </c>
      <c r="L19" s="626">
        <v>52017.06</v>
      </c>
      <c r="M19" s="626">
        <v>9713.07</v>
      </c>
      <c r="N19" s="626">
        <v>0</v>
      </c>
      <c r="O19" s="626">
        <v>0</v>
      </c>
      <c r="P19" s="626">
        <v>0</v>
      </c>
      <c r="Q19" s="626">
        <v>0</v>
      </c>
      <c r="R19" s="626">
        <v>0</v>
      </c>
      <c r="S19" s="626">
        <v>0</v>
      </c>
      <c r="T19" s="626">
        <f t="shared" si="0"/>
        <v>0</v>
      </c>
      <c r="U19" s="627" t="s">
        <v>3882</v>
      </c>
      <c r="V19" s="628"/>
      <c r="W19" s="627" t="s">
        <v>224</v>
      </c>
      <c r="X19" s="629" t="s">
        <v>3881</v>
      </c>
      <c r="Y19" s="629"/>
      <c r="Z19" s="629" t="s">
        <v>3881</v>
      </c>
      <c r="AA19" s="626">
        <v>9713.07</v>
      </c>
      <c r="AB19" s="630"/>
      <c r="AC19" s="630"/>
      <c r="AD19" s="630">
        <v>9713.07</v>
      </c>
      <c r="AE19" s="630"/>
      <c r="AF19" s="630"/>
      <c r="AG19" s="630"/>
      <c r="AH19" s="630"/>
    </row>
    <row r="20" spans="1:34" ht="21" customHeight="1" x14ac:dyDescent="0.25">
      <c r="A20" s="645"/>
      <c r="B20" s="645" t="s">
        <v>3887</v>
      </c>
      <c r="C20" s="643" t="s">
        <v>58</v>
      </c>
      <c r="D20" s="884">
        <v>3318</v>
      </c>
      <c r="E20" s="655" t="s">
        <v>5</v>
      </c>
      <c r="F20" s="646">
        <v>0.9</v>
      </c>
      <c r="G20" s="647">
        <v>161100.87</v>
      </c>
      <c r="H20" s="648">
        <v>0</v>
      </c>
      <c r="I20" s="648">
        <v>0</v>
      </c>
      <c r="J20" s="648">
        <v>81969.669999999984</v>
      </c>
      <c r="K20" s="648">
        <v>0</v>
      </c>
      <c r="L20" s="648">
        <v>0</v>
      </c>
      <c r="M20" s="648">
        <v>0</v>
      </c>
      <c r="N20" s="648">
        <v>0</v>
      </c>
      <c r="O20" s="648">
        <v>0</v>
      </c>
      <c r="P20" s="648">
        <v>0</v>
      </c>
      <c r="Q20" s="648">
        <v>0</v>
      </c>
      <c r="R20" s="648">
        <v>0</v>
      </c>
      <c r="S20" s="648">
        <v>0</v>
      </c>
      <c r="T20" s="626">
        <f t="shared" si="0"/>
        <v>0</v>
      </c>
      <c r="U20" s="649" t="s">
        <v>3882</v>
      </c>
      <c r="V20" s="650"/>
      <c r="W20" s="649" t="s">
        <v>224</v>
      </c>
      <c r="X20" s="651" t="s">
        <v>3881</v>
      </c>
      <c r="Y20" s="651"/>
      <c r="Z20" s="651" t="s">
        <v>3881</v>
      </c>
      <c r="AA20" s="626">
        <v>0</v>
      </c>
      <c r="AB20" s="630"/>
      <c r="AC20" s="630"/>
      <c r="AD20" s="630"/>
      <c r="AE20" s="630"/>
      <c r="AF20" s="630"/>
      <c r="AG20" s="630"/>
      <c r="AH20" s="630"/>
    </row>
    <row r="21" spans="1:34" ht="25.5" customHeight="1" x14ac:dyDescent="0.25">
      <c r="A21" s="621"/>
      <c r="B21" s="621" t="s">
        <v>3887</v>
      </c>
      <c r="C21" s="622" t="s">
        <v>3891</v>
      </c>
      <c r="D21" s="881">
        <v>3319</v>
      </c>
      <c r="E21" s="654" t="s">
        <v>5</v>
      </c>
      <c r="F21" s="624">
        <v>0.9</v>
      </c>
      <c r="G21" s="625">
        <v>305372.12</v>
      </c>
      <c r="H21" s="626">
        <v>184.48</v>
      </c>
      <c r="I21" s="626">
        <v>39.64</v>
      </c>
      <c r="J21" s="626">
        <v>223.85</v>
      </c>
      <c r="K21" s="626">
        <v>159898.04999999999</v>
      </c>
      <c r="L21" s="626">
        <v>67136.69</v>
      </c>
      <c r="M21" s="626">
        <v>106.37</v>
      </c>
      <c r="N21" s="626">
        <v>0</v>
      </c>
      <c r="O21" s="626">
        <v>0</v>
      </c>
      <c r="P21" s="626">
        <v>0</v>
      </c>
      <c r="Q21" s="626">
        <v>0</v>
      </c>
      <c r="R21" s="626">
        <v>0</v>
      </c>
      <c r="S21" s="626">
        <v>0</v>
      </c>
      <c r="T21" s="626">
        <f t="shared" si="0"/>
        <v>0</v>
      </c>
      <c r="U21" s="627" t="s">
        <v>3882</v>
      </c>
      <c r="V21" s="628"/>
      <c r="W21" s="627" t="s">
        <v>224</v>
      </c>
      <c r="X21" s="629" t="s">
        <v>3881</v>
      </c>
      <c r="Y21" s="629"/>
      <c r="Z21" s="629" t="s">
        <v>3881</v>
      </c>
      <c r="AA21" s="626">
        <v>0</v>
      </c>
      <c r="AB21" s="630"/>
      <c r="AC21" s="630"/>
      <c r="AD21" s="630"/>
      <c r="AE21" s="630"/>
      <c r="AF21" s="630"/>
      <c r="AG21" s="630"/>
      <c r="AH21" s="630"/>
    </row>
    <row r="22" spans="1:34" ht="21" customHeight="1" x14ac:dyDescent="0.25">
      <c r="A22" s="645"/>
      <c r="B22" s="645" t="s">
        <v>3887</v>
      </c>
      <c r="C22" s="643" t="s">
        <v>59</v>
      </c>
      <c r="D22" s="884">
        <v>3320</v>
      </c>
      <c r="E22" s="655" t="s">
        <v>5</v>
      </c>
      <c r="F22" s="646">
        <v>0.9</v>
      </c>
      <c r="G22" s="647">
        <v>27573</v>
      </c>
      <c r="H22" s="648">
        <v>0</v>
      </c>
      <c r="I22" s="648">
        <v>0</v>
      </c>
      <c r="J22" s="648">
        <v>24678.99</v>
      </c>
      <c r="K22" s="648">
        <v>0</v>
      </c>
      <c r="L22" s="648">
        <v>0</v>
      </c>
      <c r="M22" s="648">
        <v>0</v>
      </c>
      <c r="N22" s="648">
        <v>0</v>
      </c>
      <c r="O22" s="648">
        <v>0</v>
      </c>
      <c r="P22" s="648">
        <v>0</v>
      </c>
      <c r="Q22" s="648">
        <v>0</v>
      </c>
      <c r="R22" s="648">
        <v>0</v>
      </c>
      <c r="S22" s="648">
        <v>0</v>
      </c>
      <c r="T22" s="626">
        <f t="shared" si="0"/>
        <v>0</v>
      </c>
      <c r="U22" s="649" t="s">
        <v>3882</v>
      </c>
      <c r="V22" s="650"/>
      <c r="W22" s="649" t="s">
        <v>224</v>
      </c>
      <c r="X22" s="651" t="s">
        <v>3881</v>
      </c>
      <c r="Y22" s="651"/>
      <c r="Z22" s="651" t="s">
        <v>3881</v>
      </c>
      <c r="AA22" s="626">
        <v>0</v>
      </c>
      <c r="AB22" s="630"/>
      <c r="AC22" s="630"/>
      <c r="AD22" s="630"/>
      <c r="AE22" s="630"/>
      <c r="AF22" s="630"/>
      <c r="AG22" s="630"/>
      <c r="AH22" s="630"/>
    </row>
    <row r="23" spans="1:34" ht="18" customHeight="1" x14ac:dyDescent="0.25">
      <c r="A23" s="645"/>
      <c r="B23" s="645" t="s">
        <v>3887</v>
      </c>
      <c r="C23" s="643" t="s">
        <v>3892</v>
      </c>
      <c r="D23" s="884">
        <v>3323</v>
      </c>
      <c r="E23" s="655" t="s">
        <v>5</v>
      </c>
      <c r="F23" s="646">
        <v>0.9</v>
      </c>
      <c r="G23" s="647">
        <v>49632.85</v>
      </c>
      <c r="H23" s="648">
        <v>0</v>
      </c>
      <c r="I23" s="648">
        <v>0</v>
      </c>
      <c r="J23" s="648">
        <v>66.55</v>
      </c>
      <c r="K23" s="648">
        <v>0</v>
      </c>
      <c r="L23" s="648">
        <v>0</v>
      </c>
      <c r="M23" s="648">
        <v>0</v>
      </c>
      <c r="N23" s="648">
        <v>0</v>
      </c>
      <c r="O23" s="648">
        <v>0</v>
      </c>
      <c r="P23" s="648">
        <v>0</v>
      </c>
      <c r="Q23" s="648">
        <v>0</v>
      </c>
      <c r="R23" s="648">
        <v>0</v>
      </c>
      <c r="S23" s="648">
        <v>0</v>
      </c>
      <c r="T23" s="626">
        <f t="shared" si="0"/>
        <v>0</v>
      </c>
      <c r="U23" s="649" t="s">
        <v>3882</v>
      </c>
      <c r="V23" s="650"/>
      <c r="W23" s="649" t="s">
        <v>224</v>
      </c>
      <c r="X23" s="651" t="s">
        <v>3881</v>
      </c>
      <c r="Y23" s="651"/>
      <c r="Z23" s="651" t="s">
        <v>3881</v>
      </c>
      <c r="AA23" s="626">
        <v>0</v>
      </c>
      <c r="AB23" s="630"/>
      <c r="AC23" s="630"/>
      <c r="AD23" s="630"/>
      <c r="AE23" s="630"/>
      <c r="AF23" s="630"/>
      <c r="AG23" s="630"/>
      <c r="AH23" s="630"/>
    </row>
    <row r="24" spans="1:34" ht="28.5" customHeight="1" x14ac:dyDescent="0.25">
      <c r="A24" s="621"/>
      <c r="B24" s="621" t="s">
        <v>3887</v>
      </c>
      <c r="C24" s="622" t="s">
        <v>62</v>
      </c>
      <c r="D24" s="881">
        <v>3324</v>
      </c>
      <c r="E24" s="654" t="s">
        <v>5</v>
      </c>
      <c r="F24" s="624">
        <v>0.9</v>
      </c>
      <c r="G24" s="625">
        <v>44144.7</v>
      </c>
      <c r="H24" s="626">
        <v>0</v>
      </c>
      <c r="I24" s="626">
        <v>0</v>
      </c>
      <c r="J24" s="626">
        <v>0</v>
      </c>
      <c r="K24" s="626">
        <v>43753.14</v>
      </c>
      <c r="L24" s="626">
        <v>169.53</v>
      </c>
      <c r="M24" s="626">
        <v>0</v>
      </c>
      <c r="N24" s="626">
        <v>0</v>
      </c>
      <c r="O24" s="626">
        <v>0</v>
      </c>
      <c r="P24" s="626">
        <v>0</v>
      </c>
      <c r="Q24" s="626">
        <v>0</v>
      </c>
      <c r="R24" s="626">
        <v>0</v>
      </c>
      <c r="S24" s="626">
        <v>0</v>
      </c>
      <c r="T24" s="626">
        <f t="shared" si="0"/>
        <v>0</v>
      </c>
      <c r="U24" s="627" t="s">
        <v>3882</v>
      </c>
      <c r="V24" s="628"/>
      <c r="W24" s="627" t="s">
        <v>224</v>
      </c>
      <c r="X24" s="629" t="s">
        <v>3881</v>
      </c>
      <c r="Y24" s="629"/>
      <c r="Z24" s="629" t="s">
        <v>3881</v>
      </c>
      <c r="AA24" s="626">
        <v>0</v>
      </c>
      <c r="AB24" s="630"/>
      <c r="AC24" s="630"/>
      <c r="AD24" s="630"/>
      <c r="AE24" s="630"/>
      <c r="AF24" s="630"/>
      <c r="AG24" s="630"/>
      <c r="AH24" s="630"/>
    </row>
    <row r="25" spans="1:34" ht="13.5" customHeight="1" x14ac:dyDescent="0.25">
      <c r="A25" s="645"/>
      <c r="B25" s="645" t="s">
        <v>3887</v>
      </c>
      <c r="C25" s="643" t="s">
        <v>3893</v>
      </c>
      <c r="D25" s="884">
        <v>3326</v>
      </c>
      <c r="E25" s="655" t="s">
        <v>5</v>
      </c>
      <c r="F25" s="646">
        <v>0.9</v>
      </c>
      <c r="G25" s="647">
        <v>50200.63</v>
      </c>
      <c r="H25" s="648">
        <v>0</v>
      </c>
      <c r="I25" s="648">
        <v>0</v>
      </c>
      <c r="J25" s="648">
        <v>7940.51</v>
      </c>
      <c r="K25" s="648">
        <v>0</v>
      </c>
      <c r="L25" s="648">
        <v>0</v>
      </c>
      <c r="M25" s="648">
        <v>0</v>
      </c>
      <c r="N25" s="648">
        <v>0</v>
      </c>
      <c r="O25" s="648">
        <v>0</v>
      </c>
      <c r="P25" s="648">
        <v>0</v>
      </c>
      <c r="Q25" s="648">
        <v>0</v>
      </c>
      <c r="R25" s="648">
        <v>0</v>
      </c>
      <c r="S25" s="648">
        <v>0</v>
      </c>
      <c r="T25" s="626">
        <f t="shared" si="0"/>
        <v>0</v>
      </c>
      <c r="U25" s="649" t="s">
        <v>3882</v>
      </c>
      <c r="V25" s="650"/>
      <c r="W25" s="649" t="s">
        <v>224</v>
      </c>
      <c r="X25" s="651" t="s">
        <v>3881</v>
      </c>
      <c r="Y25" s="651"/>
      <c r="Z25" s="651" t="s">
        <v>3881</v>
      </c>
      <c r="AA25" s="626">
        <v>0</v>
      </c>
      <c r="AB25" s="630"/>
      <c r="AC25" s="630"/>
      <c r="AD25" s="630"/>
      <c r="AE25" s="630"/>
      <c r="AF25" s="630"/>
      <c r="AG25" s="630"/>
      <c r="AH25" s="630"/>
    </row>
    <row r="26" spans="1:34" ht="14.25" customHeight="1" x14ac:dyDescent="0.25">
      <c r="A26" s="645"/>
      <c r="B26" s="645" t="s">
        <v>3887</v>
      </c>
      <c r="C26" s="643" t="s">
        <v>64</v>
      </c>
      <c r="D26" s="652">
        <v>3362</v>
      </c>
      <c r="E26" s="655" t="s">
        <v>5</v>
      </c>
      <c r="F26" s="646">
        <v>0.9</v>
      </c>
      <c r="G26" s="647">
        <v>83123.759999999995</v>
      </c>
      <c r="H26" s="648">
        <v>0</v>
      </c>
      <c r="I26" s="648">
        <v>0</v>
      </c>
      <c r="J26" s="648">
        <v>90.75</v>
      </c>
      <c r="K26" s="648">
        <v>37752.019999999997</v>
      </c>
      <c r="L26" s="648">
        <v>0</v>
      </c>
      <c r="M26" s="648">
        <v>0</v>
      </c>
      <c r="N26" s="648">
        <v>0</v>
      </c>
      <c r="O26" s="648">
        <v>0</v>
      </c>
      <c r="P26" s="648">
        <v>0</v>
      </c>
      <c r="Q26" s="648">
        <v>0</v>
      </c>
      <c r="R26" s="648">
        <v>0</v>
      </c>
      <c r="S26" s="648">
        <v>0</v>
      </c>
      <c r="T26" s="626">
        <f t="shared" si="0"/>
        <v>0</v>
      </c>
      <c r="U26" s="649" t="s">
        <v>3882</v>
      </c>
      <c r="V26" s="650"/>
      <c r="W26" s="649" t="s">
        <v>224</v>
      </c>
      <c r="X26" s="651" t="s">
        <v>3881</v>
      </c>
      <c r="Y26" s="651"/>
      <c r="Z26" s="651" t="s">
        <v>3881</v>
      </c>
      <c r="AA26" s="626">
        <v>0</v>
      </c>
      <c r="AB26" s="630"/>
      <c r="AC26" s="630"/>
      <c r="AD26" s="630"/>
      <c r="AE26" s="630"/>
      <c r="AF26" s="630"/>
      <c r="AG26" s="630"/>
      <c r="AH26" s="630"/>
    </row>
    <row r="27" spans="1:34" ht="15" customHeight="1" x14ac:dyDescent="0.25">
      <c r="A27" s="645"/>
      <c r="B27" s="645" t="s">
        <v>3887</v>
      </c>
      <c r="C27" s="643" t="s">
        <v>65</v>
      </c>
      <c r="D27" s="652">
        <v>3363</v>
      </c>
      <c r="E27" s="655" t="s">
        <v>5</v>
      </c>
      <c r="F27" s="646">
        <v>0.9</v>
      </c>
      <c r="G27" s="647">
        <v>29012.35</v>
      </c>
      <c r="H27" s="648">
        <v>0</v>
      </c>
      <c r="I27" s="648">
        <v>0</v>
      </c>
      <c r="J27" s="648">
        <v>90.75</v>
      </c>
      <c r="K27" s="648">
        <v>0</v>
      </c>
      <c r="L27" s="648">
        <v>0</v>
      </c>
      <c r="M27" s="648">
        <v>0</v>
      </c>
      <c r="N27" s="648">
        <v>0</v>
      </c>
      <c r="O27" s="648">
        <v>0</v>
      </c>
      <c r="P27" s="648">
        <v>0</v>
      </c>
      <c r="Q27" s="648">
        <v>0</v>
      </c>
      <c r="R27" s="648">
        <v>0</v>
      </c>
      <c r="S27" s="648">
        <v>0</v>
      </c>
      <c r="T27" s="626">
        <f t="shared" si="0"/>
        <v>0</v>
      </c>
      <c r="U27" s="649" t="s">
        <v>3882</v>
      </c>
      <c r="V27" s="650"/>
      <c r="W27" s="649" t="s">
        <v>224</v>
      </c>
      <c r="X27" s="651" t="s">
        <v>3881</v>
      </c>
      <c r="Y27" s="651"/>
      <c r="Z27" s="651" t="s">
        <v>3881</v>
      </c>
      <c r="AA27" s="626">
        <v>0</v>
      </c>
      <c r="AB27" s="630"/>
      <c r="AC27" s="630"/>
      <c r="AD27" s="630"/>
      <c r="AE27" s="630"/>
      <c r="AF27" s="630"/>
      <c r="AG27" s="630"/>
      <c r="AH27" s="630"/>
    </row>
    <row r="28" spans="1:34" ht="15" customHeight="1" x14ac:dyDescent="0.25">
      <c r="A28" s="621"/>
      <c r="B28" s="621" t="s">
        <v>3887</v>
      </c>
      <c r="C28" s="622" t="s">
        <v>67</v>
      </c>
      <c r="D28" s="623">
        <v>3365</v>
      </c>
      <c r="E28" s="654" t="s">
        <v>5</v>
      </c>
      <c r="F28" s="624">
        <v>0.9</v>
      </c>
      <c r="G28" s="625">
        <v>120047.46</v>
      </c>
      <c r="H28" s="626">
        <v>0</v>
      </c>
      <c r="I28" s="626">
        <v>0</v>
      </c>
      <c r="J28" s="626">
        <v>0</v>
      </c>
      <c r="K28" s="626">
        <v>91075.6</v>
      </c>
      <c r="L28" s="626">
        <v>28925.279999999999</v>
      </c>
      <c r="M28" s="626">
        <v>0</v>
      </c>
      <c r="N28" s="626">
        <v>0</v>
      </c>
      <c r="O28" s="626">
        <v>0</v>
      </c>
      <c r="P28" s="626">
        <v>0</v>
      </c>
      <c r="Q28" s="626">
        <v>0</v>
      </c>
      <c r="R28" s="626">
        <v>0</v>
      </c>
      <c r="S28" s="626">
        <v>0</v>
      </c>
      <c r="T28" s="626">
        <f t="shared" si="0"/>
        <v>0</v>
      </c>
      <c r="U28" s="627" t="s">
        <v>3882</v>
      </c>
      <c r="V28" s="628"/>
      <c r="W28" s="627" t="s">
        <v>224</v>
      </c>
      <c r="X28" s="629" t="s">
        <v>3881</v>
      </c>
      <c r="Y28" s="629"/>
      <c r="Z28" s="629" t="s">
        <v>3881</v>
      </c>
      <c r="AA28" s="626">
        <v>0</v>
      </c>
      <c r="AB28" s="630"/>
      <c r="AC28" s="630"/>
      <c r="AD28" s="630"/>
      <c r="AE28" s="630"/>
      <c r="AF28" s="630"/>
      <c r="AG28" s="630"/>
      <c r="AH28" s="630"/>
    </row>
    <row r="29" spans="1:34" ht="15" customHeight="1" x14ac:dyDescent="0.25">
      <c r="A29" s="645"/>
      <c r="B29" s="645" t="s">
        <v>3887</v>
      </c>
      <c r="C29" s="643" t="s">
        <v>68</v>
      </c>
      <c r="D29" s="652">
        <v>3367</v>
      </c>
      <c r="E29" s="655" t="s">
        <v>5</v>
      </c>
      <c r="F29" s="646">
        <v>0.9</v>
      </c>
      <c r="G29" s="647">
        <v>43309.939999999995</v>
      </c>
      <c r="H29" s="648">
        <v>0</v>
      </c>
      <c r="I29" s="648">
        <v>0</v>
      </c>
      <c r="J29" s="648">
        <v>46.59</v>
      </c>
      <c r="K29" s="648">
        <v>0</v>
      </c>
      <c r="L29" s="648">
        <v>0</v>
      </c>
      <c r="M29" s="648">
        <v>0</v>
      </c>
      <c r="N29" s="648">
        <v>0</v>
      </c>
      <c r="O29" s="648">
        <v>0</v>
      </c>
      <c r="P29" s="648">
        <v>0</v>
      </c>
      <c r="Q29" s="648">
        <v>0</v>
      </c>
      <c r="R29" s="648">
        <v>0</v>
      </c>
      <c r="S29" s="648">
        <v>0</v>
      </c>
      <c r="T29" s="626">
        <f t="shared" si="0"/>
        <v>0</v>
      </c>
      <c r="U29" s="649" t="s">
        <v>3882</v>
      </c>
      <c r="V29" s="650"/>
      <c r="W29" s="649" t="s">
        <v>224</v>
      </c>
      <c r="X29" s="651" t="s">
        <v>3881</v>
      </c>
      <c r="Y29" s="651"/>
      <c r="Z29" s="651" t="s">
        <v>3881</v>
      </c>
      <c r="AA29" s="626">
        <v>0</v>
      </c>
      <c r="AB29" s="630"/>
      <c r="AC29" s="630"/>
      <c r="AD29" s="630"/>
      <c r="AE29" s="630"/>
      <c r="AF29" s="630"/>
      <c r="AG29" s="630"/>
      <c r="AH29" s="630"/>
    </row>
    <row r="30" spans="1:34" ht="15" customHeight="1" x14ac:dyDescent="0.25">
      <c r="A30" s="645"/>
      <c r="B30" s="645" t="s">
        <v>3887</v>
      </c>
      <c r="C30" s="643" t="s">
        <v>69</v>
      </c>
      <c r="D30" s="652">
        <v>3368</v>
      </c>
      <c r="E30" s="655" t="s">
        <v>5</v>
      </c>
      <c r="F30" s="646">
        <v>0.9</v>
      </c>
      <c r="G30" s="647">
        <v>48659.979999999996</v>
      </c>
      <c r="H30" s="648">
        <v>0</v>
      </c>
      <c r="I30" s="648">
        <v>0</v>
      </c>
      <c r="J30" s="648">
        <v>46.59</v>
      </c>
      <c r="K30" s="648">
        <v>0</v>
      </c>
      <c r="L30" s="648">
        <v>0</v>
      </c>
      <c r="M30" s="648">
        <v>0</v>
      </c>
      <c r="N30" s="648">
        <v>0</v>
      </c>
      <c r="O30" s="648">
        <v>0</v>
      </c>
      <c r="P30" s="648">
        <v>0</v>
      </c>
      <c r="Q30" s="648">
        <v>0</v>
      </c>
      <c r="R30" s="648">
        <v>0</v>
      </c>
      <c r="S30" s="648">
        <v>0</v>
      </c>
      <c r="T30" s="626">
        <f t="shared" si="0"/>
        <v>0</v>
      </c>
      <c r="U30" s="649" t="s">
        <v>3882</v>
      </c>
      <c r="V30" s="650"/>
      <c r="W30" s="649" t="s">
        <v>224</v>
      </c>
      <c r="X30" s="651" t="s">
        <v>3881</v>
      </c>
      <c r="Y30" s="651"/>
      <c r="Z30" s="651" t="s">
        <v>3881</v>
      </c>
      <c r="AA30" s="626">
        <v>0</v>
      </c>
      <c r="AB30" s="630"/>
      <c r="AC30" s="630"/>
      <c r="AD30" s="630"/>
      <c r="AE30" s="630"/>
      <c r="AF30" s="630"/>
      <c r="AG30" s="630"/>
      <c r="AH30" s="630"/>
    </row>
    <row r="31" spans="1:34" ht="15" customHeight="1" x14ac:dyDescent="0.25">
      <c r="A31" s="645"/>
      <c r="B31" s="645" t="s">
        <v>3887</v>
      </c>
      <c r="C31" s="643" t="s">
        <v>178</v>
      </c>
      <c r="D31" s="652">
        <v>3369</v>
      </c>
      <c r="E31" s="655" t="s">
        <v>5</v>
      </c>
      <c r="F31" s="646">
        <v>0.9</v>
      </c>
      <c r="G31" s="647">
        <v>57680.46</v>
      </c>
      <c r="H31" s="648">
        <v>0</v>
      </c>
      <c r="I31" s="648">
        <v>0</v>
      </c>
      <c r="J31" s="648">
        <v>828.62</v>
      </c>
      <c r="K31" s="648">
        <v>0</v>
      </c>
      <c r="L31" s="648">
        <v>0</v>
      </c>
      <c r="M31" s="648">
        <v>0</v>
      </c>
      <c r="N31" s="648">
        <v>0</v>
      </c>
      <c r="O31" s="648">
        <v>0</v>
      </c>
      <c r="P31" s="648">
        <v>0</v>
      </c>
      <c r="Q31" s="648">
        <v>0</v>
      </c>
      <c r="R31" s="648">
        <v>0</v>
      </c>
      <c r="S31" s="648">
        <v>0</v>
      </c>
      <c r="T31" s="626">
        <f t="shared" si="0"/>
        <v>0</v>
      </c>
      <c r="U31" s="649" t="s">
        <v>3882</v>
      </c>
      <c r="V31" s="650"/>
      <c r="W31" s="649" t="s">
        <v>224</v>
      </c>
      <c r="X31" s="651" t="s">
        <v>3881</v>
      </c>
      <c r="Y31" s="651"/>
      <c r="Z31" s="651" t="s">
        <v>3881</v>
      </c>
      <c r="AA31" s="626">
        <v>0</v>
      </c>
      <c r="AB31" s="630"/>
      <c r="AC31" s="630"/>
      <c r="AD31" s="630"/>
      <c r="AE31" s="630"/>
      <c r="AF31" s="630"/>
      <c r="AG31" s="630"/>
      <c r="AH31" s="630"/>
    </row>
    <row r="32" spans="1:34" ht="15" customHeight="1" x14ac:dyDescent="0.25">
      <c r="A32" s="645"/>
      <c r="B32" s="645" t="s">
        <v>3887</v>
      </c>
      <c r="C32" s="643" t="s">
        <v>179</v>
      </c>
      <c r="D32" s="652">
        <v>3370</v>
      </c>
      <c r="E32" s="655" t="s">
        <v>5</v>
      </c>
      <c r="F32" s="646">
        <v>0.9</v>
      </c>
      <c r="G32" s="647">
        <v>48234.759999999995</v>
      </c>
      <c r="H32" s="648">
        <v>0</v>
      </c>
      <c r="I32" s="648">
        <v>0</v>
      </c>
      <c r="J32" s="648">
        <v>266.2</v>
      </c>
      <c r="K32" s="648">
        <v>0</v>
      </c>
      <c r="L32" s="648">
        <v>0</v>
      </c>
      <c r="M32" s="648">
        <v>0</v>
      </c>
      <c r="N32" s="648">
        <v>0</v>
      </c>
      <c r="O32" s="648">
        <v>0</v>
      </c>
      <c r="P32" s="648">
        <v>0</v>
      </c>
      <c r="Q32" s="648">
        <v>0</v>
      </c>
      <c r="R32" s="648">
        <v>0</v>
      </c>
      <c r="S32" s="648">
        <v>0</v>
      </c>
      <c r="T32" s="626">
        <f t="shared" si="0"/>
        <v>0</v>
      </c>
      <c r="U32" s="649" t="s">
        <v>3882</v>
      </c>
      <c r="V32" s="650"/>
      <c r="W32" s="649" t="s">
        <v>224</v>
      </c>
      <c r="X32" s="651" t="s">
        <v>3881</v>
      </c>
      <c r="Y32" s="651"/>
      <c r="Z32" s="651" t="s">
        <v>3881</v>
      </c>
      <c r="AA32" s="626">
        <v>0</v>
      </c>
      <c r="AB32" s="630"/>
      <c r="AC32" s="630"/>
      <c r="AD32" s="630"/>
      <c r="AE32" s="630"/>
      <c r="AF32" s="630"/>
      <c r="AG32" s="630"/>
      <c r="AH32" s="630"/>
    </row>
    <row r="33" spans="1:34" x14ac:dyDescent="0.25">
      <c r="A33" s="621"/>
      <c r="B33" s="621" t="s">
        <v>3887</v>
      </c>
      <c r="C33" s="622" t="s">
        <v>3894</v>
      </c>
      <c r="D33" s="881">
        <v>3405</v>
      </c>
      <c r="E33" s="621" t="s">
        <v>5</v>
      </c>
      <c r="F33" s="624">
        <v>0.9</v>
      </c>
      <c r="G33" s="625">
        <v>71677.069999999992</v>
      </c>
      <c r="H33" s="626">
        <v>0</v>
      </c>
      <c r="I33" s="653">
        <v>0</v>
      </c>
      <c r="J33" s="626">
        <v>0</v>
      </c>
      <c r="K33" s="626">
        <v>0</v>
      </c>
      <c r="L33" s="626">
        <v>399.17</v>
      </c>
      <c r="M33" s="626">
        <v>50615.899999999994</v>
      </c>
      <c r="N33" s="626">
        <v>20595.449999999997</v>
      </c>
      <c r="O33" s="626">
        <v>0</v>
      </c>
      <c r="P33" s="626">
        <v>0</v>
      </c>
      <c r="Q33" s="626">
        <v>0</v>
      </c>
      <c r="R33" s="626">
        <v>0</v>
      </c>
      <c r="S33" s="626">
        <v>0</v>
      </c>
      <c r="T33" s="626">
        <f t="shared" si="0"/>
        <v>0</v>
      </c>
      <c r="U33" s="627" t="s">
        <v>3882</v>
      </c>
      <c r="V33" s="628"/>
      <c r="W33" s="627" t="s">
        <v>224</v>
      </c>
      <c r="X33" s="629" t="s">
        <v>3881</v>
      </c>
      <c r="Y33" s="629"/>
      <c r="Z33" s="629"/>
      <c r="AA33" s="626">
        <v>0</v>
      </c>
      <c r="AB33" s="630"/>
      <c r="AC33" s="630"/>
      <c r="AD33" s="630"/>
      <c r="AE33" s="630"/>
      <c r="AF33" s="630"/>
      <c r="AG33" s="630"/>
      <c r="AH33" s="630"/>
    </row>
    <row r="34" spans="1:34" ht="13.5" customHeight="1" x14ac:dyDescent="0.25">
      <c r="A34" s="645"/>
      <c r="B34" s="645" t="s">
        <v>3887</v>
      </c>
      <c r="C34" s="643" t="s">
        <v>3895</v>
      </c>
      <c r="D34" s="884">
        <v>3406</v>
      </c>
      <c r="E34" s="645" t="s">
        <v>5</v>
      </c>
      <c r="F34" s="646">
        <v>0.9</v>
      </c>
      <c r="G34" s="647">
        <v>17533.420000000002</v>
      </c>
      <c r="H34" s="648">
        <v>0</v>
      </c>
      <c r="I34" s="648">
        <v>0</v>
      </c>
      <c r="J34" s="648">
        <v>0</v>
      </c>
      <c r="K34" s="648">
        <v>17486.830000000002</v>
      </c>
      <c r="L34" s="648">
        <v>0</v>
      </c>
      <c r="M34" s="648">
        <v>0</v>
      </c>
      <c r="N34" s="648">
        <v>0</v>
      </c>
      <c r="O34" s="648">
        <v>0</v>
      </c>
      <c r="P34" s="648">
        <v>0</v>
      </c>
      <c r="Q34" s="648">
        <v>0</v>
      </c>
      <c r="R34" s="648">
        <v>0</v>
      </c>
      <c r="S34" s="648">
        <v>0</v>
      </c>
      <c r="T34" s="626">
        <f t="shared" si="0"/>
        <v>0</v>
      </c>
      <c r="U34" s="649" t="s">
        <v>3882</v>
      </c>
      <c r="V34" s="650"/>
      <c r="W34" s="649" t="s">
        <v>224</v>
      </c>
      <c r="X34" s="651" t="s">
        <v>3881</v>
      </c>
      <c r="Y34" s="651"/>
      <c r="Z34" s="651" t="s">
        <v>3881</v>
      </c>
      <c r="AA34" s="626">
        <v>0</v>
      </c>
      <c r="AB34" s="630"/>
      <c r="AC34" s="630"/>
      <c r="AD34" s="630"/>
      <c r="AE34" s="630"/>
      <c r="AF34" s="630"/>
      <c r="AG34" s="630"/>
      <c r="AH34" s="630"/>
    </row>
    <row r="35" spans="1:34" ht="21.75" customHeight="1" x14ac:dyDescent="0.25">
      <c r="A35" s="645"/>
      <c r="B35" s="645" t="s">
        <v>3887</v>
      </c>
      <c r="C35" s="643" t="s">
        <v>153</v>
      </c>
      <c r="D35" s="884">
        <v>3407</v>
      </c>
      <c r="E35" s="645" t="s">
        <v>5</v>
      </c>
      <c r="F35" s="646">
        <v>0.9</v>
      </c>
      <c r="G35" s="647">
        <v>44749.419999999991</v>
      </c>
      <c r="H35" s="648">
        <v>0</v>
      </c>
      <c r="I35" s="648">
        <v>0</v>
      </c>
      <c r="J35" s="648">
        <v>0</v>
      </c>
      <c r="K35" s="648">
        <v>44702.829999999994</v>
      </c>
      <c r="L35" s="648">
        <v>0</v>
      </c>
      <c r="M35" s="648">
        <v>0</v>
      </c>
      <c r="N35" s="648">
        <v>0</v>
      </c>
      <c r="O35" s="648">
        <v>0</v>
      </c>
      <c r="P35" s="648">
        <v>0</v>
      </c>
      <c r="Q35" s="648">
        <v>0</v>
      </c>
      <c r="R35" s="648">
        <v>0</v>
      </c>
      <c r="S35" s="648">
        <v>0</v>
      </c>
      <c r="T35" s="626">
        <f t="shared" si="0"/>
        <v>0</v>
      </c>
      <c r="U35" s="649" t="s">
        <v>3882</v>
      </c>
      <c r="V35" s="650"/>
      <c r="W35" s="649" t="s">
        <v>224</v>
      </c>
      <c r="X35" s="651" t="s">
        <v>3881</v>
      </c>
      <c r="Y35" s="651"/>
      <c r="Z35" s="651" t="s">
        <v>3881</v>
      </c>
      <c r="AA35" s="626">
        <v>0</v>
      </c>
      <c r="AB35" s="630"/>
      <c r="AC35" s="630"/>
      <c r="AD35" s="630"/>
      <c r="AE35" s="630"/>
      <c r="AF35" s="630"/>
      <c r="AG35" s="630"/>
      <c r="AH35" s="630"/>
    </row>
    <row r="36" spans="1:34" ht="16.5" customHeight="1" x14ac:dyDescent="0.25">
      <c r="A36" s="645"/>
      <c r="B36" s="645" t="s">
        <v>3887</v>
      </c>
      <c r="C36" s="643" t="s">
        <v>3896</v>
      </c>
      <c r="D36" s="884">
        <v>3408</v>
      </c>
      <c r="E36" s="645" t="s">
        <v>5</v>
      </c>
      <c r="F36" s="646">
        <v>0.9</v>
      </c>
      <c r="G36" s="647">
        <v>59564.1</v>
      </c>
      <c r="H36" s="648">
        <v>0</v>
      </c>
      <c r="I36" s="648">
        <v>0</v>
      </c>
      <c r="J36" s="648">
        <v>0</v>
      </c>
      <c r="K36" s="648">
        <v>59517.51</v>
      </c>
      <c r="L36" s="648">
        <v>0</v>
      </c>
      <c r="M36" s="648">
        <v>0</v>
      </c>
      <c r="N36" s="648">
        <v>0</v>
      </c>
      <c r="O36" s="648">
        <v>0</v>
      </c>
      <c r="P36" s="648">
        <v>0</v>
      </c>
      <c r="Q36" s="648">
        <v>0</v>
      </c>
      <c r="R36" s="648">
        <v>0</v>
      </c>
      <c r="S36" s="648">
        <v>0</v>
      </c>
      <c r="T36" s="626">
        <f t="shared" si="0"/>
        <v>0</v>
      </c>
      <c r="U36" s="649" t="s">
        <v>3882</v>
      </c>
      <c r="V36" s="650"/>
      <c r="W36" s="649" t="s">
        <v>224</v>
      </c>
      <c r="X36" s="651" t="s">
        <v>3881</v>
      </c>
      <c r="Y36" s="651"/>
      <c r="Z36" s="651" t="s">
        <v>3881</v>
      </c>
      <c r="AA36" s="626">
        <v>0</v>
      </c>
      <c r="AB36" s="630"/>
      <c r="AC36" s="630"/>
      <c r="AD36" s="630"/>
      <c r="AE36" s="630"/>
      <c r="AF36" s="630"/>
      <c r="AG36" s="630"/>
      <c r="AH36" s="630"/>
    </row>
    <row r="37" spans="1:34" x14ac:dyDescent="0.25">
      <c r="A37" s="621"/>
      <c r="B37" s="621" t="s">
        <v>3887</v>
      </c>
      <c r="C37" s="622" t="s">
        <v>3897</v>
      </c>
      <c r="D37" s="881">
        <v>3409</v>
      </c>
      <c r="E37" s="621" t="s">
        <v>5</v>
      </c>
      <c r="F37" s="624">
        <v>0.9</v>
      </c>
      <c r="G37" s="625">
        <v>87667.42</v>
      </c>
      <c r="H37" s="626">
        <v>0</v>
      </c>
      <c r="I37" s="653">
        <v>0</v>
      </c>
      <c r="J37" s="626">
        <v>0</v>
      </c>
      <c r="K37" s="626">
        <v>76.84</v>
      </c>
      <c r="L37" s="626">
        <v>0</v>
      </c>
      <c r="M37" s="626">
        <v>40158.93</v>
      </c>
      <c r="N37" s="626">
        <v>47385.06</v>
      </c>
      <c r="O37" s="626">
        <v>0</v>
      </c>
      <c r="P37" s="626">
        <v>0</v>
      </c>
      <c r="Q37" s="626">
        <v>0</v>
      </c>
      <c r="R37" s="626">
        <v>0</v>
      </c>
      <c r="S37" s="626">
        <v>0</v>
      </c>
      <c r="T37" s="626">
        <f t="shared" si="0"/>
        <v>0</v>
      </c>
      <c r="U37" s="627" t="s">
        <v>3882</v>
      </c>
      <c r="V37" s="628"/>
      <c r="W37" s="627" t="s">
        <v>224</v>
      </c>
      <c r="X37" s="629" t="s">
        <v>3881</v>
      </c>
      <c r="Y37" s="629"/>
      <c r="Z37" s="629"/>
      <c r="AA37" s="626">
        <v>0</v>
      </c>
      <c r="AB37" s="630"/>
      <c r="AC37" s="630"/>
      <c r="AD37" s="630"/>
      <c r="AE37" s="630"/>
      <c r="AF37" s="630"/>
      <c r="AG37" s="630"/>
      <c r="AH37" s="630"/>
    </row>
    <row r="38" spans="1:34" x14ac:dyDescent="0.25">
      <c r="A38" s="621"/>
      <c r="B38" s="621" t="s">
        <v>3887</v>
      </c>
      <c r="C38" s="622" t="s">
        <v>3898</v>
      </c>
      <c r="D38" s="881">
        <v>3430</v>
      </c>
      <c r="E38" s="621" t="s">
        <v>242</v>
      </c>
      <c r="F38" s="624">
        <v>0.9</v>
      </c>
      <c r="G38" s="625">
        <v>49355.619999999995</v>
      </c>
      <c r="H38" s="626">
        <v>0</v>
      </c>
      <c r="I38" s="653">
        <v>0</v>
      </c>
      <c r="J38" s="626">
        <v>0</v>
      </c>
      <c r="K38" s="626">
        <v>0</v>
      </c>
      <c r="L38" s="626">
        <v>46.59</v>
      </c>
      <c r="M38" s="626">
        <v>49309.03</v>
      </c>
      <c r="N38" s="626">
        <v>0</v>
      </c>
      <c r="O38" s="626">
        <v>0</v>
      </c>
      <c r="P38" s="626">
        <v>0</v>
      </c>
      <c r="Q38" s="626">
        <v>0</v>
      </c>
      <c r="R38" s="626">
        <v>0</v>
      </c>
      <c r="S38" s="626">
        <v>0</v>
      </c>
      <c r="T38" s="626">
        <f t="shared" si="0"/>
        <v>0</v>
      </c>
      <c r="U38" s="627" t="s">
        <v>3882</v>
      </c>
      <c r="V38" s="628"/>
      <c r="W38" s="627" t="s">
        <v>224</v>
      </c>
      <c r="X38" s="629" t="s">
        <v>3881</v>
      </c>
      <c r="Y38" s="629"/>
      <c r="Z38" s="629"/>
      <c r="AA38" s="626">
        <v>0</v>
      </c>
      <c r="AB38" s="630"/>
      <c r="AC38" s="630"/>
      <c r="AD38" s="630"/>
      <c r="AE38" s="630"/>
      <c r="AF38" s="630"/>
      <c r="AG38" s="630"/>
      <c r="AH38" s="630"/>
    </row>
    <row r="39" spans="1:34" x14ac:dyDescent="0.25">
      <c r="A39" s="621"/>
      <c r="B39" s="621" t="s">
        <v>3887</v>
      </c>
      <c r="C39" s="622" t="s">
        <v>2876</v>
      </c>
      <c r="D39" s="881">
        <v>3431</v>
      </c>
      <c r="E39" s="621" t="s">
        <v>5</v>
      </c>
      <c r="F39" s="624">
        <v>0.9</v>
      </c>
      <c r="G39" s="625">
        <v>67233.84</v>
      </c>
      <c r="H39" s="626">
        <v>0</v>
      </c>
      <c r="I39" s="653">
        <v>0</v>
      </c>
      <c r="J39" s="626">
        <v>0</v>
      </c>
      <c r="K39" s="626">
        <v>284.53999999999996</v>
      </c>
      <c r="L39" s="626">
        <v>41843.42</v>
      </c>
      <c r="M39" s="626">
        <v>25105.879999999997</v>
      </c>
      <c r="N39" s="626">
        <v>0</v>
      </c>
      <c r="O39" s="626">
        <v>0</v>
      </c>
      <c r="P39" s="626">
        <v>0</v>
      </c>
      <c r="Q39" s="626">
        <v>0</v>
      </c>
      <c r="R39" s="626">
        <v>0</v>
      </c>
      <c r="S39" s="626">
        <v>0</v>
      </c>
      <c r="T39" s="626">
        <f t="shared" si="0"/>
        <v>0</v>
      </c>
      <c r="U39" s="627" t="s">
        <v>3882</v>
      </c>
      <c r="V39" s="628"/>
      <c r="W39" s="627" t="s">
        <v>224</v>
      </c>
      <c r="X39" s="629" t="s">
        <v>3881</v>
      </c>
      <c r="Y39" s="629"/>
      <c r="Z39" s="629"/>
      <c r="AA39" s="626">
        <v>0</v>
      </c>
      <c r="AB39" s="630"/>
      <c r="AC39" s="630"/>
      <c r="AD39" s="630"/>
      <c r="AE39" s="630"/>
      <c r="AF39" s="630"/>
      <c r="AG39" s="630"/>
      <c r="AH39" s="630"/>
    </row>
    <row r="40" spans="1:34" x14ac:dyDescent="0.25">
      <c r="A40" s="621"/>
      <c r="B40" s="621" t="s">
        <v>3887</v>
      </c>
      <c r="C40" s="622" t="s">
        <v>2877</v>
      </c>
      <c r="D40" s="881">
        <v>3429</v>
      </c>
      <c r="E40" s="621" t="s">
        <v>5</v>
      </c>
      <c r="F40" s="624">
        <v>0.9</v>
      </c>
      <c r="G40" s="625">
        <v>71566.55</v>
      </c>
      <c r="H40" s="626">
        <v>0</v>
      </c>
      <c r="I40" s="653">
        <v>0</v>
      </c>
      <c r="J40" s="626">
        <v>0</v>
      </c>
      <c r="K40" s="626">
        <v>46.59</v>
      </c>
      <c r="L40" s="626">
        <v>19.97</v>
      </c>
      <c r="M40" s="626">
        <v>19724.98</v>
      </c>
      <c r="N40" s="626">
        <v>51775.01</v>
      </c>
      <c r="O40" s="626">
        <v>0</v>
      </c>
      <c r="P40" s="626">
        <v>0</v>
      </c>
      <c r="Q40" s="626">
        <v>0</v>
      </c>
      <c r="R40" s="626">
        <v>0</v>
      </c>
      <c r="S40" s="626">
        <v>0</v>
      </c>
      <c r="T40" s="626">
        <f t="shared" si="0"/>
        <v>0</v>
      </c>
      <c r="U40" s="627" t="s">
        <v>3882</v>
      </c>
      <c r="V40" s="628"/>
      <c r="W40" s="627" t="s">
        <v>224</v>
      </c>
      <c r="X40" s="629" t="s">
        <v>3881</v>
      </c>
      <c r="Y40" s="629"/>
      <c r="Z40" s="629"/>
      <c r="AA40" s="626">
        <v>0</v>
      </c>
      <c r="AB40" s="630"/>
      <c r="AC40" s="630"/>
      <c r="AD40" s="630"/>
      <c r="AE40" s="630"/>
      <c r="AF40" s="630"/>
      <c r="AG40" s="630"/>
      <c r="AH40" s="630"/>
    </row>
    <row r="41" spans="1:34" x14ac:dyDescent="0.25">
      <c r="A41" s="621"/>
      <c r="B41" s="621" t="s">
        <v>3887</v>
      </c>
      <c r="C41" s="622" t="s">
        <v>3179</v>
      </c>
      <c r="D41" s="881">
        <v>3456</v>
      </c>
      <c r="E41" s="621" t="s">
        <v>5</v>
      </c>
      <c r="F41" s="624">
        <v>0.9</v>
      </c>
      <c r="G41" s="625">
        <v>40000.100000000006</v>
      </c>
      <c r="H41" s="626">
        <v>0</v>
      </c>
      <c r="I41" s="653">
        <v>0</v>
      </c>
      <c r="J41" s="626">
        <v>0</v>
      </c>
      <c r="K41" s="626">
        <v>0</v>
      </c>
      <c r="L41" s="626">
        <v>66.55</v>
      </c>
      <c r="M41" s="626">
        <v>0</v>
      </c>
      <c r="N41" s="626">
        <v>39933.550000000003</v>
      </c>
      <c r="O41" s="626">
        <v>0</v>
      </c>
      <c r="P41" s="626">
        <v>0</v>
      </c>
      <c r="Q41" s="626">
        <v>0</v>
      </c>
      <c r="R41" s="626">
        <v>0</v>
      </c>
      <c r="S41" s="626">
        <v>0</v>
      </c>
      <c r="T41" s="626">
        <f t="shared" si="0"/>
        <v>0</v>
      </c>
      <c r="U41" s="627" t="s">
        <v>3882</v>
      </c>
      <c r="V41" s="628"/>
      <c r="W41" s="627" t="s">
        <v>224</v>
      </c>
      <c r="X41" s="629" t="s">
        <v>3881</v>
      </c>
      <c r="Y41" s="629"/>
      <c r="Z41" s="629"/>
      <c r="AA41" s="626">
        <v>0</v>
      </c>
      <c r="AB41" s="630"/>
      <c r="AC41" s="630"/>
      <c r="AD41" s="630"/>
      <c r="AE41" s="630"/>
      <c r="AF41" s="630"/>
      <c r="AG41" s="630"/>
      <c r="AH41" s="630"/>
    </row>
    <row r="42" spans="1:34" x14ac:dyDescent="0.25">
      <c r="A42" s="621"/>
      <c r="B42" s="621" t="s">
        <v>3887</v>
      </c>
      <c r="C42" s="622" t="s">
        <v>3899</v>
      </c>
      <c r="D42" s="881">
        <v>3481</v>
      </c>
      <c r="E42" s="621" t="s">
        <v>5</v>
      </c>
      <c r="F42" s="624">
        <v>0.9</v>
      </c>
      <c r="G42" s="625">
        <v>130129.11</v>
      </c>
      <c r="H42" s="626">
        <v>0</v>
      </c>
      <c r="I42" s="653">
        <v>0</v>
      </c>
      <c r="J42" s="626">
        <v>0</v>
      </c>
      <c r="K42" s="626">
        <v>0</v>
      </c>
      <c r="L42" s="626">
        <v>0</v>
      </c>
      <c r="M42" s="626">
        <v>66.56</v>
      </c>
      <c r="N42" s="626">
        <v>130062.55</v>
      </c>
      <c r="O42" s="626">
        <v>0</v>
      </c>
      <c r="P42" s="626">
        <v>0</v>
      </c>
      <c r="Q42" s="626">
        <v>0</v>
      </c>
      <c r="R42" s="626">
        <v>0</v>
      </c>
      <c r="S42" s="626">
        <v>0</v>
      </c>
      <c r="T42" s="626">
        <f t="shared" si="0"/>
        <v>0</v>
      </c>
      <c r="U42" s="627" t="s">
        <v>3882</v>
      </c>
      <c r="V42" s="628"/>
      <c r="W42" s="627" t="s">
        <v>224</v>
      </c>
      <c r="X42" s="629" t="s">
        <v>3881</v>
      </c>
      <c r="Y42" s="629"/>
      <c r="Z42" s="629"/>
      <c r="AA42" s="626">
        <v>0</v>
      </c>
      <c r="AB42" s="630"/>
      <c r="AC42" s="630"/>
      <c r="AD42" s="630"/>
      <c r="AE42" s="630"/>
      <c r="AF42" s="630"/>
      <c r="AG42" s="630"/>
      <c r="AH42" s="630"/>
    </row>
    <row r="43" spans="1:34" x14ac:dyDescent="0.25">
      <c r="A43" s="621"/>
      <c r="B43" s="621" t="s">
        <v>3887</v>
      </c>
      <c r="C43" s="622" t="s">
        <v>3319</v>
      </c>
      <c r="D43" s="881">
        <v>3482</v>
      </c>
      <c r="E43" s="621" t="s">
        <v>5</v>
      </c>
      <c r="F43" s="624">
        <v>0.9</v>
      </c>
      <c r="G43" s="625">
        <v>89066.540000000008</v>
      </c>
      <c r="H43" s="626">
        <v>0</v>
      </c>
      <c r="I43" s="653">
        <v>0</v>
      </c>
      <c r="J43" s="626">
        <v>0</v>
      </c>
      <c r="K43" s="626">
        <v>0</v>
      </c>
      <c r="L43" s="626">
        <v>66.55</v>
      </c>
      <c r="M43" s="626">
        <v>6295.87</v>
      </c>
      <c r="N43" s="626">
        <v>82704.12000000001</v>
      </c>
      <c r="O43" s="626">
        <v>0</v>
      </c>
      <c r="P43" s="626">
        <v>0</v>
      </c>
      <c r="Q43" s="626">
        <v>0</v>
      </c>
      <c r="R43" s="626">
        <v>0</v>
      </c>
      <c r="S43" s="626">
        <v>0</v>
      </c>
      <c r="T43" s="626">
        <f t="shared" si="0"/>
        <v>0</v>
      </c>
      <c r="U43" s="627" t="s">
        <v>3882</v>
      </c>
      <c r="V43" s="628"/>
      <c r="W43" s="627" t="s">
        <v>224</v>
      </c>
      <c r="X43" s="629" t="s">
        <v>3881</v>
      </c>
      <c r="Y43" s="629"/>
      <c r="Z43" s="629"/>
      <c r="AA43" s="626">
        <v>0</v>
      </c>
      <c r="AB43" s="630"/>
      <c r="AC43" s="630"/>
      <c r="AD43" s="630"/>
      <c r="AE43" s="630"/>
      <c r="AF43" s="630"/>
      <c r="AG43" s="630"/>
      <c r="AH43" s="630"/>
    </row>
    <row r="44" spans="1:34" x14ac:dyDescent="0.25">
      <c r="A44" s="621"/>
      <c r="B44" s="621" t="s">
        <v>3887</v>
      </c>
      <c r="C44" s="622" t="s">
        <v>3321</v>
      </c>
      <c r="D44" s="881">
        <v>3484</v>
      </c>
      <c r="E44" s="621" t="s">
        <v>242</v>
      </c>
      <c r="F44" s="624">
        <v>0.9</v>
      </c>
      <c r="G44" s="625">
        <v>166000.59</v>
      </c>
      <c r="H44" s="626">
        <v>0</v>
      </c>
      <c r="I44" s="653">
        <v>0</v>
      </c>
      <c r="J44" s="626">
        <v>0</v>
      </c>
      <c r="K44" s="626">
        <v>0</v>
      </c>
      <c r="L44" s="626">
        <v>46.59</v>
      </c>
      <c r="M44" s="626">
        <v>19.97</v>
      </c>
      <c r="N44" s="626">
        <v>135534.03</v>
      </c>
      <c r="O44" s="626">
        <v>30400</v>
      </c>
      <c r="P44" s="626">
        <v>0</v>
      </c>
      <c r="Q44" s="626">
        <v>0</v>
      </c>
      <c r="R44" s="626">
        <v>0</v>
      </c>
      <c r="S44" s="626">
        <v>0</v>
      </c>
      <c r="T44" s="626">
        <f t="shared" si="0"/>
        <v>0</v>
      </c>
      <c r="U44" s="627" t="s">
        <v>3882</v>
      </c>
      <c r="V44" s="628"/>
      <c r="W44" s="627" t="s">
        <v>224</v>
      </c>
      <c r="X44" s="629" t="s">
        <v>3881</v>
      </c>
      <c r="Y44" s="629"/>
      <c r="Z44" s="629"/>
      <c r="AA44" s="626">
        <v>0</v>
      </c>
      <c r="AB44" s="630"/>
      <c r="AC44" s="630"/>
      <c r="AD44" s="630"/>
      <c r="AE44" s="630"/>
      <c r="AF44" s="630"/>
      <c r="AG44" s="630"/>
      <c r="AH44" s="630"/>
    </row>
    <row r="45" spans="1:34" x14ac:dyDescent="0.25">
      <c r="A45" s="621"/>
      <c r="B45" s="621" t="s">
        <v>3887</v>
      </c>
      <c r="C45" s="622" t="s">
        <v>3177</v>
      </c>
      <c r="D45" s="881">
        <v>3454</v>
      </c>
      <c r="E45" s="621" t="s">
        <v>49</v>
      </c>
      <c r="F45" s="624">
        <v>0.4</v>
      </c>
      <c r="G45" s="625">
        <v>12346.989999999998</v>
      </c>
      <c r="H45" s="626">
        <v>0</v>
      </c>
      <c r="I45" s="653">
        <v>0</v>
      </c>
      <c r="J45" s="626">
        <v>0</v>
      </c>
      <c r="K45" s="626">
        <v>0</v>
      </c>
      <c r="L45" s="626">
        <v>0</v>
      </c>
      <c r="M45" s="626">
        <v>6379.73</v>
      </c>
      <c r="N45" s="626">
        <v>5967.2599999999993</v>
      </c>
      <c r="O45" s="626">
        <v>0</v>
      </c>
      <c r="P45" s="626">
        <v>0</v>
      </c>
      <c r="Q45" s="626">
        <v>0</v>
      </c>
      <c r="R45" s="626">
        <v>0</v>
      </c>
      <c r="S45" s="626">
        <v>0</v>
      </c>
      <c r="T45" s="626">
        <f t="shared" si="0"/>
        <v>0</v>
      </c>
      <c r="U45" s="627" t="s">
        <v>3882</v>
      </c>
      <c r="V45" s="628"/>
      <c r="W45" s="627" t="s">
        <v>224</v>
      </c>
      <c r="X45" s="629" t="s">
        <v>3881</v>
      </c>
      <c r="Y45" s="629"/>
      <c r="Z45" s="629"/>
      <c r="AA45" s="626">
        <v>0</v>
      </c>
      <c r="AB45" s="630"/>
      <c r="AC45" s="630"/>
      <c r="AD45" s="630"/>
      <c r="AE45" s="630"/>
      <c r="AF45" s="630"/>
      <c r="AG45" s="630"/>
      <c r="AH45" s="630"/>
    </row>
    <row r="46" spans="1:34" x14ac:dyDescent="0.25">
      <c r="A46" s="621"/>
      <c r="B46" s="621" t="s">
        <v>3887</v>
      </c>
      <c r="C46" s="622" t="s">
        <v>3900</v>
      </c>
      <c r="D46" s="881">
        <v>3453</v>
      </c>
      <c r="E46" s="621" t="s">
        <v>49</v>
      </c>
      <c r="F46" s="624">
        <v>0.4</v>
      </c>
      <c r="G46" s="625">
        <v>15797.83</v>
      </c>
      <c r="H46" s="626">
        <v>0</v>
      </c>
      <c r="I46" s="653">
        <v>0</v>
      </c>
      <c r="J46" s="626">
        <v>0</v>
      </c>
      <c r="K46" s="626">
        <v>0</v>
      </c>
      <c r="L46" s="626">
        <v>0</v>
      </c>
      <c r="M46" s="626">
        <v>54.32</v>
      </c>
      <c r="N46" s="626">
        <v>15743.51</v>
      </c>
      <c r="O46" s="626">
        <v>0</v>
      </c>
      <c r="P46" s="626">
        <v>0</v>
      </c>
      <c r="Q46" s="626">
        <v>0</v>
      </c>
      <c r="R46" s="626">
        <v>0</v>
      </c>
      <c r="S46" s="626">
        <v>0</v>
      </c>
      <c r="T46" s="626">
        <f t="shared" si="0"/>
        <v>0</v>
      </c>
      <c r="U46" s="627" t="s">
        <v>3882</v>
      </c>
      <c r="V46" s="628"/>
      <c r="W46" s="627" t="s">
        <v>224</v>
      </c>
      <c r="X46" s="629" t="s">
        <v>3881</v>
      </c>
      <c r="Y46" s="629"/>
      <c r="Z46" s="629"/>
      <c r="AA46" s="626">
        <v>0</v>
      </c>
      <c r="AB46" s="630"/>
      <c r="AC46" s="630"/>
      <c r="AD46" s="630"/>
      <c r="AE46" s="630"/>
      <c r="AF46" s="630"/>
      <c r="AG46" s="630"/>
      <c r="AH46" s="630"/>
    </row>
    <row r="47" spans="1:34" x14ac:dyDescent="0.25">
      <c r="A47" s="621"/>
      <c r="B47" s="621"/>
      <c r="C47" s="631" t="s">
        <v>3901</v>
      </c>
      <c r="D47" s="623"/>
      <c r="E47" s="632" t="s">
        <v>3829</v>
      </c>
      <c r="F47" s="624">
        <v>0.85</v>
      </c>
      <c r="G47" s="625">
        <v>1439960</v>
      </c>
      <c r="H47" s="626">
        <v>0</v>
      </c>
      <c r="I47" s="626"/>
      <c r="J47" s="626">
        <v>0</v>
      </c>
      <c r="K47" s="626">
        <v>0</v>
      </c>
      <c r="L47" s="626">
        <v>0</v>
      </c>
      <c r="M47" s="626">
        <v>0</v>
      </c>
      <c r="N47" s="626">
        <v>0</v>
      </c>
      <c r="O47" s="626">
        <v>380000</v>
      </c>
      <c r="P47" s="626">
        <v>462000</v>
      </c>
      <c r="Q47" s="626">
        <v>330000</v>
      </c>
      <c r="R47" s="626">
        <v>267960</v>
      </c>
      <c r="S47" s="626">
        <v>0</v>
      </c>
      <c r="T47" s="626">
        <f t="shared" si="0"/>
        <v>267960</v>
      </c>
      <c r="U47" s="627" t="s">
        <v>3882</v>
      </c>
      <c r="V47" s="628"/>
      <c r="W47" s="627" t="s">
        <v>224</v>
      </c>
      <c r="X47" s="629"/>
      <c r="Y47" s="629"/>
      <c r="Z47" s="629"/>
      <c r="AA47" s="626">
        <v>0</v>
      </c>
      <c r="AB47" s="630"/>
      <c r="AC47" s="630"/>
      <c r="AD47" s="630"/>
      <c r="AE47" s="630"/>
      <c r="AF47" s="630"/>
      <c r="AG47" s="630"/>
      <c r="AH47" s="630"/>
    </row>
    <row r="48" spans="1:34" x14ac:dyDescent="0.25">
      <c r="A48" s="633"/>
      <c r="B48" s="633"/>
      <c r="C48" s="634" t="s">
        <v>3902</v>
      </c>
      <c r="D48" s="635">
        <v>38</v>
      </c>
      <c r="E48" s="636"/>
      <c r="F48" s="637"/>
      <c r="G48" s="635">
        <v>4196752.3099999996</v>
      </c>
      <c r="H48" s="635">
        <v>184.48</v>
      </c>
      <c r="I48" s="635">
        <v>3991.4899999999993</v>
      </c>
      <c r="J48" s="635">
        <v>218904.58</v>
      </c>
      <c r="K48" s="635">
        <v>636696.1399999999</v>
      </c>
      <c r="L48" s="635">
        <v>219830.61</v>
      </c>
      <c r="M48" s="635">
        <v>269392.09999999998</v>
      </c>
      <c r="N48" s="635">
        <v>628417.30000000005</v>
      </c>
      <c r="O48" s="635">
        <v>410400</v>
      </c>
      <c r="P48" s="635">
        <v>462000</v>
      </c>
      <c r="Q48" s="635">
        <v>330000</v>
      </c>
      <c r="R48" s="635">
        <v>267960</v>
      </c>
      <c r="S48" s="635">
        <v>0</v>
      </c>
      <c r="T48" s="626">
        <f t="shared" si="0"/>
        <v>267960</v>
      </c>
      <c r="U48" s="638"/>
      <c r="V48" s="639"/>
      <c r="W48" s="638" t="s">
        <v>224</v>
      </c>
      <c r="X48" s="633"/>
      <c r="Y48" s="633"/>
      <c r="Z48" s="633"/>
      <c r="AA48" s="635">
        <v>9713.07</v>
      </c>
      <c r="AB48" s="635">
        <v>77.92</v>
      </c>
      <c r="AC48" s="635">
        <v>0</v>
      </c>
      <c r="AD48" s="635">
        <v>9635.15</v>
      </c>
      <c r="AE48" s="635">
        <v>0</v>
      </c>
      <c r="AF48" s="635">
        <v>0</v>
      </c>
      <c r="AG48" s="635">
        <v>0</v>
      </c>
      <c r="AH48" s="635">
        <v>0</v>
      </c>
    </row>
    <row r="49" spans="1:34" ht="13.5" customHeight="1" x14ac:dyDescent="0.25">
      <c r="A49" s="642"/>
      <c r="B49" s="642" t="s">
        <v>3879</v>
      </c>
      <c r="C49" s="643" t="s">
        <v>4</v>
      </c>
      <c r="D49" s="883">
        <v>3255</v>
      </c>
      <c r="E49" s="645" t="s">
        <v>5</v>
      </c>
      <c r="F49" s="646">
        <v>0.9</v>
      </c>
      <c r="G49" s="647">
        <v>59185.289999999994</v>
      </c>
      <c r="H49" s="648">
        <v>0</v>
      </c>
      <c r="I49" s="648">
        <v>30.86</v>
      </c>
      <c r="J49" s="648">
        <v>2535.8000000000002</v>
      </c>
      <c r="K49" s="648">
        <v>29564.409999999996</v>
      </c>
      <c r="L49" s="648">
        <v>0</v>
      </c>
      <c r="M49" s="648">
        <v>0</v>
      </c>
      <c r="N49" s="648">
        <v>0</v>
      </c>
      <c r="O49" s="648">
        <v>0</v>
      </c>
      <c r="P49" s="648">
        <v>0</v>
      </c>
      <c r="Q49" s="648">
        <v>0</v>
      </c>
      <c r="R49" s="648">
        <v>0</v>
      </c>
      <c r="S49" s="648">
        <v>0</v>
      </c>
      <c r="T49" s="626">
        <f t="shared" si="0"/>
        <v>0</v>
      </c>
      <c r="U49" s="649" t="s">
        <v>3882</v>
      </c>
      <c r="V49" s="650"/>
      <c r="W49" s="649" t="s">
        <v>3903</v>
      </c>
      <c r="X49" s="651" t="s">
        <v>3881</v>
      </c>
      <c r="Y49" s="651" t="s">
        <v>3904</v>
      </c>
      <c r="Z49" s="651" t="s">
        <v>3881</v>
      </c>
      <c r="AA49" s="626">
        <v>0</v>
      </c>
      <c r="AB49" s="630"/>
      <c r="AC49" s="630"/>
      <c r="AD49" s="630"/>
      <c r="AE49" s="630"/>
      <c r="AF49" s="630"/>
      <c r="AG49" s="630"/>
      <c r="AH49" s="630"/>
    </row>
    <row r="50" spans="1:34" ht="24.75" customHeight="1" x14ac:dyDescent="0.25">
      <c r="A50" s="642"/>
      <c r="B50" s="642" t="s">
        <v>3879</v>
      </c>
      <c r="C50" s="643" t="s">
        <v>6</v>
      </c>
      <c r="D50" s="883">
        <v>3303</v>
      </c>
      <c r="E50" s="645" t="s">
        <v>5</v>
      </c>
      <c r="F50" s="646">
        <v>0.9</v>
      </c>
      <c r="G50" s="647">
        <v>10693.02</v>
      </c>
      <c r="H50" s="648">
        <v>0</v>
      </c>
      <c r="I50" s="648">
        <v>650.38</v>
      </c>
      <c r="J50" s="648">
        <v>329.12</v>
      </c>
      <c r="K50" s="648">
        <v>5584.51</v>
      </c>
      <c r="L50" s="648">
        <v>0</v>
      </c>
      <c r="M50" s="648">
        <v>0</v>
      </c>
      <c r="N50" s="648">
        <v>0</v>
      </c>
      <c r="O50" s="648">
        <v>0</v>
      </c>
      <c r="P50" s="648">
        <v>0</v>
      </c>
      <c r="Q50" s="648">
        <v>0</v>
      </c>
      <c r="R50" s="648">
        <v>0</v>
      </c>
      <c r="S50" s="648">
        <v>0</v>
      </c>
      <c r="T50" s="626">
        <f t="shared" si="0"/>
        <v>0</v>
      </c>
      <c r="U50" s="649" t="s">
        <v>3882</v>
      </c>
      <c r="V50" s="650"/>
      <c r="W50" s="649" t="s">
        <v>3903</v>
      </c>
      <c r="X50" s="651" t="s">
        <v>3881</v>
      </c>
      <c r="Y50" s="651" t="s">
        <v>3905</v>
      </c>
      <c r="Z50" s="651" t="s">
        <v>3881</v>
      </c>
      <c r="AA50" s="626">
        <v>0</v>
      </c>
      <c r="AB50" s="630"/>
      <c r="AC50" s="630"/>
      <c r="AD50" s="630"/>
      <c r="AE50" s="630"/>
      <c r="AF50" s="630"/>
      <c r="AG50" s="630"/>
      <c r="AH50" s="630"/>
    </row>
    <row r="51" spans="1:34" ht="17.25" customHeight="1" x14ac:dyDescent="0.25">
      <c r="A51" s="642"/>
      <c r="B51" s="642" t="s">
        <v>3906</v>
      </c>
      <c r="C51" s="643" t="s">
        <v>10</v>
      </c>
      <c r="D51" s="644">
        <v>3309</v>
      </c>
      <c r="E51" s="645" t="s">
        <v>9</v>
      </c>
      <c r="F51" s="646">
        <v>0.95</v>
      </c>
      <c r="G51" s="647">
        <v>7137.59</v>
      </c>
      <c r="H51" s="648">
        <v>0</v>
      </c>
      <c r="I51" s="648">
        <v>0</v>
      </c>
      <c r="J51" s="648">
        <v>468.89</v>
      </c>
      <c r="K51" s="648">
        <v>0</v>
      </c>
      <c r="L51" s="648">
        <v>0</v>
      </c>
      <c r="M51" s="648">
        <v>0</v>
      </c>
      <c r="N51" s="648">
        <v>0</v>
      </c>
      <c r="O51" s="648">
        <v>0</v>
      </c>
      <c r="P51" s="648">
        <v>0</v>
      </c>
      <c r="Q51" s="648">
        <v>0</v>
      </c>
      <c r="R51" s="648">
        <v>0</v>
      </c>
      <c r="S51" s="648">
        <v>0</v>
      </c>
      <c r="T51" s="626">
        <f t="shared" si="0"/>
        <v>0</v>
      </c>
      <c r="U51" s="649" t="s">
        <v>3880</v>
      </c>
      <c r="V51" s="650" t="s">
        <v>3881</v>
      </c>
      <c r="W51" s="649" t="s">
        <v>3903</v>
      </c>
      <c r="X51" s="651" t="s">
        <v>3881</v>
      </c>
      <c r="Y51" s="651" t="s">
        <v>3907</v>
      </c>
      <c r="Z51" s="651" t="s">
        <v>3881</v>
      </c>
      <c r="AA51" s="626">
        <v>305.33</v>
      </c>
      <c r="AB51" s="630">
        <v>15.27</v>
      </c>
      <c r="AC51" s="630"/>
      <c r="AD51" s="630"/>
      <c r="AE51" s="630"/>
      <c r="AF51" s="630"/>
      <c r="AG51" s="630">
        <v>290.06</v>
      </c>
      <c r="AH51" s="630"/>
    </row>
    <row r="52" spans="1:34" ht="19.5" customHeight="1" x14ac:dyDescent="0.25">
      <c r="A52" s="656"/>
      <c r="B52" s="656" t="s">
        <v>3906</v>
      </c>
      <c r="C52" s="657" t="s">
        <v>3194</v>
      </c>
      <c r="D52" s="885">
        <v>3458</v>
      </c>
      <c r="E52" s="621" t="s">
        <v>9</v>
      </c>
      <c r="F52" s="624">
        <v>0.95</v>
      </c>
      <c r="G52" s="625">
        <v>5071.45</v>
      </c>
      <c r="H52" s="626">
        <v>0</v>
      </c>
      <c r="I52" s="626">
        <v>0</v>
      </c>
      <c r="J52" s="626">
        <v>0</v>
      </c>
      <c r="K52" s="626">
        <v>0</v>
      </c>
      <c r="L52" s="626">
        <v>0</v>
      </c>
      <c r="M52" s="626">
        <v>0</v>
      </c>
      <c r="N52" s="626">
        <v>4834.45</v>
      </c>
      <c r="O52" s="626">
        <v>237</v>
      </c>
      <c r="P52" s="626">
        <v>0</v>
      </c>
      <c r="Q52" s="626">
        <v>0</v>
      </c>
      <c r="R52" s="626">
        <v>0</v>
      </c>
      <c r="S52" s="626">
        <v>0</v>
      </c>
      <c r="T52" s="626">
        <f t="shared" si="0"/>
        <v>0</v>
      </c>
      <c r="U52" s="627" t="s">
        <v>3880</v>
      </c>
      <c r="V52" s="628" t="s">
        <v>3881</v>
      </c>
      <c r="W52" s="627" t="s">
        <v>3903</v>
      </c>
      <c r="X52" s="629" t="s">
        <v>3881</v>
      </c>
      <c r="Y52" s="629"/>
      <c r="Z52" s="629"/>
      <c r="AA52" s="626">
        <v>0</v>
      </c>
      <c r="AB52" s="630"/>
      <c r="AC52" s="630"/>
      <c r="AD52" s="630"/>
      <c r="AE52" s="630"/>
      <c r="AF52" s="630"/>
      <c r="AG52" s="630"/>
      <c r="AH52" s="630"/>
    </row>
    <row r="53" spans="1:34" ht="17.25" customHeight="1" x14ac:dyDescent="0.25">
      <c r="A53" s="642"/>
      <c r="B53" s="642" t="s">
        <v>3906</v>
      </c>
      <c r="C53" s="643" t="s">
        <v>136</v>
      </c>
      <c r="D53" s="883">
        <v>3396</v>
      </c>
      <c r="E53" s="645" t="s">
        <v>9</v>
      </c>
      <c r="F53" s="646">
        <v>0.95</v>
      </c>
      <c r="G53" s="647">
        <v>2793.52</v>
      </c>
      <c r="H53" s="648">
        <v>0</v>
      </c>
      <c r="I53" s="648">
        <v>0</v>
      </c>
      <c r="J53" s="648">
        <v>0</v>
      </c>
      <c r="K53" s="648">
        <v>624</v>
      </c>
      <c r="L53" s="648">
        <v>666.63</v>
      </c>
      <c r="M53" s="648">
        <v>1260.4599999999998</v>
      </c>
      <c r="N53" s="648">
        <v>0</v>
      </c>
      <c r="O53" s="648">
        <v>0</v>
      </c>
      <c r="P53" s="648">
        <v>0</v>
      </c>
      <c r="Q53" s="648">
        <v>0</v>
      </c>
      <c r="R53" s="648">
        <v>0</v>
      </c>
      <c r="S53" s="648">
        <v>0</v>
      </c>
      <c r="T53" s="626">
        <f t="shared" si="0"/>
        <v>0</v>
      </c>
      <c r="U53" s="649" t="s">
        <v>3880</v>
      </c>
      <c r="V53" s="650" t="s">
        <v>3881</v>
      </c>
      <c r="W53" s="649" t="s">
        <v>3903</v>
      </c>
      <c r="X53" s="651" t="s">
        <v>3881</v>
      </c>
      <c r="Y53" s="651" t="s">
        <v>3908</v>
      </c>
      <c r="Z53" s="651" t="s">
        <v>3881</v>
      </c>
      <c r="AA53" s="626">
        <v>0</v>
      </c>
      <c r="AB53" s="630">
        <v>27.26</v>
      </c>
      <c r="AC53" s="630"/>
      <c r="AD53" s="630"/>
      <c r="AE53" s="630"/>
      <c r="AF53" s="630"/>
      <c r="AG53" s="630">
        <v>-27.26</v>
      </c>
      <c r="AH53" s="630">
        <v>363.4</v>
      </c>
    </row>
    <row r="54" spans="1:34" ht="15.75" customHeight="1" x14ac:dyDescent="0.25">
      <c r="A54" s="642"/>
      <c r="B54" s="642" t="s">
        <v>3906</v>
      </c>
      <c r="C54" s="643" t="s">
        <v>3909</v>
      </c>
      <c r="D54" s="644">
        <v>3311</v>
      </c>
      <c r="E54" s="645" t="s">
        <v>9</v>
      </c>
      <c r="F54" s="646">
        <v>0.95</v>
      </c>
      <c r="G54" s="647">
        <v>4085.49</v>
      </c>
      <c r="H54" s="648">
        <v>0</v>
      </c>
      <c r="I54" s="648">
        <v>1417.26</v>
      </c>
      <c r="J54" s="648">
        <v>2047.1499999999999</v>
      </c>
      <c r="K54" s="648">
        <v>0</v>
      </c>
      <c r="L54" s="648">
        <v>0</v>
      </c>
      <c r="M54" s="648">
        <v>0</v>
      </c>
      <c r="N54" s="648">
        <v>0</v>
      </c>
      <c r="O54" s="648">
        <v>0</v>
      </c>
      <c r="P54" s="648">
        <v>0</v>
      </c>
      <c r="Q54" s="648">
        <v>0</v>
      </c>
      <c r="R54" s="648">
        <v>0</v>
      </c>
      <c r="S54" s="648">
        <v>0</v>
      </c>
      <c r="T54" s="626">
        <f t="shared" si="0"/>
        <v>0</v>
      </c>
      <c r="U54" s="649" t="s">
        <v>3880</v>
      </c>
      <c r="V54" s="650" t="s">
        <v>3881</v>
      </c>
      <c r="W54" s="649" t="s">
        <v>3903</v>
      </c>
      <c r="X54" s="651" t="s">
        <v>3881</v>
      </c>
      <c r="Y54" s="651" t="s">
        <v>3910</v>
      </c>
      <c r="Z54" s="651" t="s">
        <v>3881</v>
      </c>
      <c r="AA54" s="626">
        <v>0</v>
      </c>
      <c r="AB54" s="630"/>
      <c r="AC54" s="630"/>
      <c r="AD54" s="630"/>
      <c r="AE54" s="630"/>
      <c r="AF54" s="630"/>
      <c r="AG54" s="630"/>
      <c r="AH54" s="630"/>
    </row>
    <row r="55" spans="1:34" ht="18" customHeight="1" x14ac:dyDescent="0.25">
      <c r="A55" s="642"/>
      <c r="B55" s="642" t="s">
        <v>3906</v>
      </c>
      <c r="C55" s="643" t="s">
        <v>11</v>
      </c>
      <c r="D55" s="883">
        <v>3265</v>
      </c>
      <c r="E55" s="645" t="s">
        <v>9</v>
      </c>
      <c r="F55" s="646">
        <v>0.95</v>
      </c>
      <c r="G55" s="647">
        <v>809.03</v>
      </c>
      <c r="H55" s="648">
        <v>0</v>
      </c>
      <c r="I55" s="648">
        <v>358.99</v>
      </c>
      <c r="J55" s="648">
        <v>450.04</v>
      </c>
      <c r="K55" s="648">
        <v>0</v>
      </c>
      <c r="L55" s="648">
        <v>0</v>
      </c>
      <c r="M55" s="648">
        <v>0</v>
      </c>
      <c r="N55" s="648">
        <v>0</v>
      </c>
      <c r="O55" s="648">
        <v>0</v>
      </c>
      <c r="P55" s="648">
        <v>0</v>
      </c>
      <c r="Q55" s="648">
        <v>0</v>
      </c>
      <c r="R55" s="648">
        <v>0</v>
      </c>
      <c r="S55" s="648">
        <v>0</v>
      </c>
      <c r="T55" s="626">
        <f t="shared" si="0"/>
        <v>0</v>
      </c>
      <c r="U55" s="649" t="s">
        <v>3880</v>
      </c>
      <c r="V55" s="650" t="s">
        <v>3881</v>
      </c>
      <c r="W55" s="649" t="s">
        <v>3903</v>
      </c>
      <c r="X55" s="651" t="s">
        <v>3881</v>
      </c>
      <c r="Y55" s="651" t="s">
        <v>3911</v>
      </c>
      <c r="Z55" s="651" t="s">
        <v>3881</v>
      </c>
      <c r="AA55" s="626">
        <v>0</v>
      </c>
      <c r="AB55" s="630"/>
      <c r="AC55" s="630"/>
      <c r="AD55" s="630"/>
      <c r="AE55" s="630"/>
      <c r="AF55" s="630"/>
      <c r="AG55" s="630"/>
      <c r="AH55" s="630"/>
    </row>
    <row r="56" spans="1:34" ht="21" customHeight="1" x14ac:dyDescent="0.25">
      <c r="A56" s="642"/>
      <c r="B56" s="642" t="s">
        <v>3906</v>
      </c>
      <c r="C56" s="643" t="s">
        <v>12</v>
      </c>
      <c r="D56" s="883">
        <v>3339</v>
      </c>
      <c r="E56" s="645" t="s">
        <v>9</v>
      </c>
      <c r="F56" s="646">
        <v>0.95</v>
      </c>
      <c r="G56" s="647">
        <v>2654.2400000000002</v>
      </c>
      <c r="H56" s="648">
        <v>0</v>
      </c>
      <c r="I56" s="648">
        <v>0</v>
      </c>
      <c r="J56" s="648">
        <v>493.63</v>
      </c>
      <c r="K56" s="648">
        <v>761.29</v>
      </c>
      <c r="L56" s="648">
        <v>0</v>
      </c>
      <c r="M56" s="648">
        <v>0</v>
      </c>
      <c r="N56" s="648">
        <v>0</v>
      </c>
      <c r="O56" s="648">
        <v>0</v>
      </c>
      <c r="P56" s="648">
        <v>0</v>
      </c>
      <c r="Q56" s="648">
        <v>0</v>
      </c>
      <c r="R56" s="648">
        <v>0</v>
      </c>
      <c r="S56" s="648">
        <v>0</v>
      </c>
      <c r="T56" s="626">
        <f t="shared" si="0"/>
        <v>0</v>
      </c>
      <c r="U56" s="649" t="s">
        <v>3880</v>
      </c>
      <c r="V56" s="650" t="s">
        <v>3881</v>
      </c>
      <c r="W56" s="649" t="s">
        <v>3903</v>
      </c>
      <c r="X56" s="651" t="s">
        <v>3881</v>
      </c>
      <c r="Y56" s="651" t="s">
        <v>3912</v>
      </c>
      <c r="Z56" s="651" t="s">
        <v>3881</v>
      </c>
      <c r="AA56" s="626">
        <v>-1.1400000000000001</v>
      </c>
      <c r="AB56" s="630">
        <v>-0.05</v>
      </c>
      <c r="AC56" s="630"/>
      <c r="AD56" s="630"/>
      <c r="AE56" s="630"/>
      <c r="AF56" s="630"/>
      <c r="AG56" s="630">
        <v>-1.0900000000000001</v>
      </c>
      <c r="AH56" s="630"/>
    </row>
    <row r="57" spans="1:34" x14ac:dyDescent="0.25">
      <c r="A57" s="656"/>
      <c r="B57" s="656" t="s">
        <v>3887</v>
      </c>
      <c r="C57" s="630" t="s">
        <v>3288</v>
      </c>
      <c r="D57" s="623">
        <v>3472</v>
      </c>
      <c r="E57" s="621" t="s">
        <v>49</v>
      </c>
      <c r="F57" s="624">
        <v>0.6</v>
      </c>
      <c r="G57" s="625">
        <v>1740</v>
      </c>
      <c r="H57" s="626">
        <v>0</v>
      </c>
      <c r="I57" s="653">
        <v>0</v>
      </c>
      <c r="J57" s="626">
        <v>0</v>
      </c>
      <c r="K57" s="626">
        <v>0</v>
      </c>
      <c r="L57" s="626">
        <v>0</v>
      </c>
      <c r="M57" s="626">
        <v>1336.43</v>
      </c>
      <c r="N57" s="626">
        <v>403.57</v>
      </c>
      <c r="O57" s="626">
        <v>0</v>
      </c>
      <c r="P57" s="626">
        <v>0</v>
      </c>
      <c r="Q57" s="626">
        <v>0</v>
      </c>
      <c r="R57" s="626">
        <v>0</v>
      </c>
      <c r="S57" s="626">
        <v>0</v>
      </c>
      <c r="T57" s="626">
        <f t="shared" si="0"/>
        <v>0</v>
      </c>
      <c r="U57" s="627" t="s">
        <v>3882</v>
      </c>
      <c r="V57" s="628"/>
      <c r="W57" s="627" t="s">
        <v>3903</v>
      </c>
      <c r="X57" s="629"/>
      <c r="Y57" s="629"/>
      <c r="Z57" s="629"/>
      <c r="AA57" s="626">
        <v>0</v>
      </c>
      <c r="AB57" s="630"/>
      <c r="AC57" s="630"/>
      <c r="AD57" s="630"/>
      <c r="AE57" s="630"/>
      <c r="AF57" s="630"/>
      <c r="AG57" s="630"/>
      <c r="AH57" s="630"/>
    </row>
    <row r="58" spans="1:34" x14ac:dyDescent="0.25">
      <c r="A58" s="633"/>
      <c r="B58" s="633"/>
      <c r="C58" s="634" t="s">
        <v>3913</v>
      </c>
      <c r="D58" s="635">
        <v>9</v>
      </c>
      <c r="E58" s="636"/>
      <c r="F58" s="637"/>
      <c r="G58" s="635">
        <v>94169.63</v>
      </c>
      <c r="H58" s="635">
        <v>0</v>
      </c>
      <c r="I58" s="635">
        <v>2457.4899999999998</v>
      </c>
      <c r="J58" s="635">
        <v>6324.63</v>
      </c>
      <c r="K58" s="635">
        <v>36534.21</v>
      </c>
      <c r="L58" s="635">
        <v>666.63</v>
      </c>
      <c r="M58" s="635">
        <v>2596.89</v>
      </c>
      <c r="N58" s="635">
        <v>5238.0199999999995</v>
      </c>
      <c r="O58" s="635">
        <v>237</v>
      </c>
      <c r="P58" s="635">
        <v>0</v>
      </c>
      <c r="Q58" s="635">
        <v>0</v>
      </c>
      <c r="R58" s="635">
        <v>0</v>
      </c>
      <c r="S58" s="635">
        <v>0</v>
      </c>
      <c r="T58" s="626">
        <f t="shared" si="0"/>
        <v>0</v>
      </c>
      <c r="U58" s="638"/>
      <c r="V58" s="639"/>
      <c r="W58" s="638" t="s">
        <v>3903</v>
      </c>
      <c r="X58" s="633"/>
      <c r="Y58" s="633"/>
      <c r="Z58" s="633"/>
      <c r="AA58" s="634">
        <v>304.19</v>
      </c>
      <c r="AB58" s="634">
        <v>42.480000000000004</v>
      </c>
      <c r="AC58" s="634">
        <v>0</v>
      </c>
      <c r="AD58" s="634">
        <v>0</v>
      </c>
      <c r="AE58" s="634">
        <v>0</v>
      </c>
      <c r="AF58" s="634">
        <v>0</v>
      </c>
      <c r="AG58" s="634">
        <v>261.71000000000004</v>
      </c>
      <c r="AH58" s="634">
        <v>363.4</v>
      </c>
    </row>
    <row r="59" spans="1:34" x14ac:dyDescent="0.25">
      <c r="A59" s="621" t="s">
        <v>3881</v>
      </c>
      <c r="B59" s="621" t="s">
        <v>3879</v>
      </c>
      <c r="C59" s="631" t="s">
        <v>13</v>
      </c>
      <c r="D59" s="623">
        <v>3208</v>
      </c>
      <c r="E59" s="632" t="s">
        <v>3829</v>
      </c>
      <c r="F59" s="624">
        <v>0.85</v>
      </c>
      <c r="G59" s="625">
        <v>95000</v>
      </c>
      <c r="H59" s="626">
        <v>0</v>
      </c>
      <c r="I59" s="626">
        <v>0</v>
      </c>
      <c r="J59" s="626">
        <v>131.88999999999999</v>
      </c>
      <c r="K59" s="626">
        <v>0</v>
      </c>
      <c r="L59" s="626">
        <v>0</v>
      </c>
      <c r="M59" s="626">
        <v>0</v>
      </c>
      <c r="N59" s="626">
        <v>468.11</v>
      </c>
      <c r="O59" s="626">
        <v>94400</v>
      </c>
      <c r="P59" s="626">
        <v>0</v>
      </c>
      <c r="Q59" s="626">
        <v>0</v>
      </c>
      <c r="R59" s="626">
        <v>0</v>
      </c>
      <c r="S59" s="626">
        <v>0</v>
      </c>
      <c r="T59" s="626">
        <f t="shared" si="0"/>
        <v>0</v>
      </c>
      <c r="U59" s="627" t="s">
        <v>3882</v>
      </c>
      <c r="V59" s="628"/>
      <c r="W59" s="627" t="s">
        <v>231</v>
      </c>
      <c r="X59" s="629"/>
      <c r="Y59" s="629"/>
      <c r="Z59" s="629"/>
      <c r="AA59" s="626">
        <v>0</v>
      </c>
      <c r="AB59" s="630"/>
      <c r="AC59" s="630"/>
      <c r="AD59" s="630"/>
      <c r="AE59" s="630"/>
      <c r="AF59" s="630"/>
      <c r="AG59" s="630"/>
      <c r="AH59" s="630"/>
    </row>
    <row r="60" spans="1:34" ht="30.75" customHeight="1" x14ac:dyDescent="0.25">
      <c r="A60" s="642"/>
      <c r="B60" s="642" t="s">
        <v>3906</v>
      </c>
      <c r="C60" s="643" t="s">
        <v>3914</v>
      </c>
      <c r="D60" s="644">
        <v>3312</v>
      </c>
      <c r="E60" s="645" t="s">
        <v>9</v>
      </c>
      <c r="F60" s="646">
        <v>0.95</v>
      </c>
      <c r="G60" s="647">
        <v>6964.42</v>
      </c>
      <c r="H60" s="648">
        <v>0</v>
      </c>
      <c r="I60" s="648">
        <v>0</v>
      </c>
      <c r="J60" s="648">
        <v>0</v>
      </c>
      <c r="K60" s="648">
        <v>6577.87</v>
      </c>
      <c r="L60" s="648">
        <v>0</v>
      </c>
      <c r="M60" s="648">
        <v>0</v>
      </c>
      <c r="N60" s="648">
        <v>0</v>
      </c>
      <c r="O60" s="648">
        <v>0</v>
      </c>
      <c r="P60" s="648">
        <v>0</v>
      </c>
      <c r="Q60" s="648">
        <v>0</v>
      </c>
      <c r="R60" s="648">
        <v>0</v>
      </c>
      <c r="S60" s="648">
        <v>0</v>
      </c>
      <c r="T60" s="626">
        <f t="shared" si="0"/>
        <v>0</v>
      </c>
      <c r="U60" s="649" t="s">
        <v>3880</v>
      </c>
      <c r="V60" s="650" t="s">
        <v>3881</v>
      </c>
      <c r="W60" s="649" t="s">
        <v>231</v>
      </c>
      <c r="X60" s="651" t="s">
        <v>3881</v>
      </c>
      <c r="Y60" s="651" t="s">
        <v>3915</v>
      </c>
      <c r="Z60" s="651" t="s">
        <v>3881</v>
      </c>
      <c r="AA60" s="626">
        <v>202.63</v>
      </c>
      <c r="AB60" s="630">
        <v>10.130000000000001</v>
      </c>
      <c r="AC60" s="630"/>
      <c r="AD60" s="630"/>
      <c r="AE60" s="630"/>
      <c r="AF60" s="630"/>
      <c r="AG60" s="630">
        <v>192.5</v>
      </c>
      <c r="AH60" s="630"/>
    </row>
    <row r="61" spans="1:34" ht="27" customHeight="1" x14ac:dyDescent="0.25">
      <c r="A61" s="642"/>
      <c r="B61" s="642" t="s">
        <v>3906</v>
      </c>
      <c r="C61" s="643" t="s">
        <v>14</v>
      </c>
      <c r="D61" s="644">
        <v>3313</v>
      </c>
      <c r="E61" s="645" t="s">
        <v>9</v>
      </c>
      <c r="F61" s="646">
        <v>0.95</v>
      </c>
      <c r="G61" s="647">
        <v>4457.5599999999995</v>
      </c>
      <c r="H61" s="648">
        <v>0</v>
      </c>
      <c r="I61" s="648">
        <v>0</v>
      </c>
      <c r="J61" s="648">
        <v>0</v>
      </c>
      <c r="K61" s="648">
        <v>3292.63</v>
      </c>
      <c r="L61" s="648">
        <v>0</v>
      </c>
      <c r="M61" s="648">
        <v>0</v>
      </c>
      <c r="N61" s="648">
        <v>0</v>
      </c>
      <c r="O61" s="648">
        <v>0</v>
      </c>
      <c r="P61" s="648">
        <v>0</v>
      </c>
      <c r="Q61" s="648">
        <v>0</v>
      </c>
      <c r="R61" s="648">
        <v>0</v>
      </c>
      <c r="S61" s="648">
        <v>0</v>
      </c>
      <c r="T61" s="626">
        <f t="shared" si="0"/>
        <v>0</v>
      </c>
      <c r="U61" s="649" t="s">
        <v>3880</v>
      </c>
      <c r="V61" s="650" t="s">
        <v>3881</v>
      </c>
      <c r="W61" s="649" t="s">
        <v>231</v>
      </c>
      <c r="X61" s="651" t="s">
        <v>3881</v>
      </c>
      <c r="Y61" s="651" t="s">
        <v>3916</v>
      </c>
      <c r="Z61" s="651" t="s">
        <v>3881</v>
      </c>
      <c r="AA61" s="626">
        <v>762.56</v>
      </c>
      <c r="AB61" s="630">
        <v>38.130000000000003</v>
      </c>
      <c r="AC61" s="630"/>
      <c r="AD61" s="630"/>
      <c r="AE61" s="630"/>
      <c r="AF61" s="630"/>
      <c r="AG61" s="630">
        <v>724.43</v>
      </c>
      <c r="AH61" s="630"/>
    </row>
    <row r="62" spans="1:34" ht="32.25" customHeight="1" x14ac:dyDescent="0.25">
      <c r="A62" s="642"/>
      <c r="B62" s="642" t="s">
        <v>3906</v>
      </c>
      <c r="C62" s="643" t="s">
        <v>3917</v>
      </c>
      <c r="D62" s="644">
        <v>3314</v>
      </c>
      <c r="E62" s="645" t="s">
        <v>9</v>
      </c>
      <c r="F62" s="646">
        <v>0.95</v>
      </c>
      <c r="G62" s="647">
        <v>7300.2199999999993</v>
      </c>
      <c r="H62" s="648">
        <v>0</v>
      </c>
      <c r="I62" s="648">
        <v>0</v>
      </c>
      <c r="J62" s="648">
        <v>3421.56</v>
      </c>
      <c r="K62" s="648">
        <v>938.16</v>
      </c>
      <c r="L62" s="648">
        <v>0</v>
      </c>
      <c r="M62" s="648">
        <v>0</v>
      </c>
      <c r="N62" s="648">
        <v>0</v>
      </c>
      <c r="O62" s="648">
        <v>0</v>
      </c>
      <c r="P62" s="648">
        <v>0</v>
      </c>
      <c r="Q62" s="648">
        <v>0</v>
      </c>
      <c r="R62" s="648">
        <v>0</v>
      </c>
      <c r="S62" s="648">
        <v>0</v>
      </c>
      <c r="T62" s="626">
        <f t="shared" si="0"/>
        <v>0</v>
      </c>
      <c r="U62" s="649" t="s">
        <v>3880</v>
      </c>
      <c r="V62" s="650" t="s">
        <v>3881</v>
      </c>
      <c r="W62" s="649" t="s">
        <v>231</v>
      </c>
      <c r="X62" s="651" t="s">
        <v>3881</v>
      </c>
      <c r="Y62" s="651" t="s">
        <v>3918</v>
      </c>
      <c r="Z62" s="651" t="s">
        <v>3881</v>
      </c>
      <c r="AA62" s="626">
        <v>6.22</v>
      </c>
      <c r="AB62" s="630">
        <v>0.31</v>
      </c>
      <c r="AC62" s="630"/>
      <c r="AD62" s="630"/>
      <c r="AE62" s="630"/>
      <c r="AF62" s="630"/>
      <c r="AG62" s="630">
        <v>5.91</v>
      </c>
      <c r="AH62" s="630">
        <v>938.16</v>
      </c>
    </row>
    <row r="63" spans="1:34" ht="17.25" customHeight="1" x14ac:dyDescent="0.25">
      <c r="A63" s="642"/>
      <c r="B63" s="642" t="s">
        <v>3906</v>
      </c>
      <c r="C63" s="643" t="s">
        <v>3919</v>
      </c>
      <c r="D63" s="644">
        <v>3315</v>
      </c>
      <c r="E63" s="645" t="s">
        <v>9</v>
      </c>
      <c r="F63" s="646">
        <v>0.95</v>
      </c>
      <c r="G63" s="647">
        <v>1608.1</v>
      </c>
      <c r="H63" s="648">
        <v>0</v>
      </c>
      <c r="I63" s="648">
        <v>0</v>
      </c>
      <c r="J63" s="648">
        <v>0</v>
      </c>
      <c r="K63" s="648">
        <v>7.76</v>
      </c>
      <c r="L63" s="648">
        <v>0</v>
      </c>
      <c r="M63" s="648">
        <v>0</v>
      </c>
      <c r="N63" s="648">
        <v>0</v>
      </c>
      <c r="O63" s="648">
        <v>0</v>
      </c>
      <c r="P63" s="648">
        <v>0</v>
      </c>
      <c r="Q63" s="648">
        <v>0</v>
      </c>
      <c r="R63" s="648">
        <v>0</v>
      </c>
      <c r="S63" s="648">
        <v>0</v>
      </c>
      <c r="T63" s="626">
        <f t="shared" si="0"/>
        <v>0</v>
      </c>
      <c r="U63" s="649" t="s">
        <v>3880</v>
      </c>
      <c r="V63" s="650" t="s">
        <v>3881</v>
      </c>
      <c r="W63" s="649" t="s">
        <v>231</v>
      </c>
      <c r="X63" s="651" t="s">
        <v>3881</v>
      </c>
      <c r="Y63" s="651" t="s">
        <v>3920</v>
      </c>
      <c r="Z63" s="651" t="s">
        <v>3881</v>
      </c>
      <c r="AA63" s="626">
        <v>-19.88</v>
      </c>
      <c r="AB63" s="630">
        <v>-0.99</v>
      </c>
      <c r="AC63" s="630"/>
      <c r="AD63" s="630"/>
      <c r="AE63" s="630"/>
      <c r="AF63" s="630"/>
      <c r="AG63" s="630">
        <v>-18.89</v>
      </c>
      <c r="AH63" s="630"/>
    </row>
    <row r="64" spans="1:34" x14ac:dyDescent="0.25">
      <c r="A64" s="621" t="s">
        <v>3881</v>
      </c>
      <c r="B64" s="621" t="s">
        <v>3879</v>
      </c>
      <c r="C64" s="631" t="s">
        <v>15</v>
      </c>
      <c r="D64" s="623">
        <v>3207</v>
      </c>
      <c r="E64" s="632" t="s">
        <v>3829</v>
      </c>
      <c r="F64" s="624">
        <v>0.85</v>
      </c>
      <c r="G64" s="625">
        <v>100000</v>
      </c>
      <c r="H64" s="626">
        <v>0</v>
      </c>
      <c r="I64" s="626">
        <v>0</v>
      </c>
      <c r="J64" s="626">
        <v>131.88999999999999</v>
      </c>
      <c r="K64" s="626">
        <v>0</v>
      </c>
      <c r="L64" s="626">
        <v>0</v>
      </c>
      <c r="M64" s="626">
        <v>0</v>
      </c>
      <c r="N64" s="626">
        <v>468.11</v>
      </c>
      <c r="O64" s="626">
        <v>99400</v>
      </c>
      <c r="P64" s="626">
        <v>0</v>
      </c>
      <c r="Q64" s="626">
        <v>0</v>
      </c>
      <c r="R64" s="626">
        <v>0</v>
      </c>
      <c r="S64" s="626">
        <v>0</v>
      </c>
      <c r="T64" s="626">
        <f t="shared" si="0"/>
        <v>0</v>
      </c>
      <c r="U64" s="627" t="s">
        <v>3882</v>
      </c>
      <c r="V64" s="628"/>
      <c r="W64" s="627" t="s">
        <v>231</v>
      </c>
      <c r="X64" s="629"/>
      <c r="Y64" s="629"/>
      <c r="Z64" s="629"/>
      <c r="AA64" s="626">
        <v>0</v>
      </c>
      <c r="AB64" s="630"/>
      <c r="AC64" s="630"/>
      <c r="AD64" s="630"/>
      <c r="AE64" s="630"/>
      <c r="AF64" s="630"/>
      <c r="AG64" s="630"/>
      <c r="AH64" s="630"/>
    </row>
    <row r="65" spans="1:34" x14ac:dyDescent="0.25">
      <c r="A65" s="621"/>
      <c r="B65" s="621" t="s">
        <v>3879</v>
      </c>
      <c r="C65" s="631" t="s">
        <v>3198</v>
      </c>
      <c r="D65" s="882">
        <v>3519</v>
      </c>
      <c r="E65" s="632" t="s">
        <v>3921</v>
      </c>
      <c r="F65" s="624">
        <v>0.85</v>
      </c>
      <c r="G65" s="625">
        <v>3000</v>
      </c>
      <c r="H65" s="626">
        <v>0</v>
      </c>
      <c r="I65" s="653">
        <v>0</v>
      </c>
      <c r="J65" s="626">
        <v>0</v>
      </c>
      <c r="K65" s="626">
        <v>0</v>
      </c>
      <c r="L65" s="626">
        <v>0</v>
      </c>
      <c r="M65" s="626">
        <v>0</v>
      </c>
      <c r="N65" s="626">
        <v>3000</v>
      </c>
      <c r="O65" s="626">
        <v>0</v>
      </c>
      <c r="P65" s="626">
        <v>0</v>
      </c>
      <c r="Q65" s="626">
        <v>0</v>
      </c>
      <c r="R65" s="626">
        <v>0</v>
      </c>
      <c r="S65" s="626">
        <v>0</v>
      </c>
      <c r="T65" s="626">
        <f t="shared" si="0"/>
        <v>0</v>
      </c>
      <c r="U65" s="627" t="s">
        <v>3882</v>
      </c>
      <c r="V65" s="628"/>
      <c r="W65" s="627" t="s">
        <v>231</v>
      </c>
      <c r="X65" s="629"/>
      <c r="Y65" s="629"/>
      <c r="Z65" s="629"/>
      <c r="AA65" s="626">
        <v>0</v>
      </c>
      <c r="AB65" s="630"/>
      <c r="AC65" s="630"/>
      <c r="AD65" s="630"/>
      <c r="AE65" s="630"/>
      <c r="AF65" s="630"/>
      <c r="AG65" s="630"/>
      <c r="AH65" s="630"/>
    </row>
    <row r="66" spans="1:34" x14ac:dyDescent="0.25">
      <c r="A66" s="621"/>
      <c r="B66" s="621" t="s">
        <v>3887</v>
      </c>
      <c r="C66" s="631" t="s">
        <v>156</v>
      </c>
      <c r="D66" s="881">
        <v>3399</v>
      </c>
      <c r="E66" s="632" t="s">
        <v>3829</v>
      </c>
      <c r="F66" s="624">
        <v>0.85</v>
      </c>
      <c r="G66" s="625">
        <v>199996.56</v>
      </c>
      <c r="H66" s="626">
        <v>0</v>
      </c>
      <c r="I66" s="653">
        <v>0</v>
      </c>
      <c r="J66" s="626">
        <v>0</v>
      </c>
      <c r="K66" s="626">
        <v>0</v>
      </c>
      <c r="L66" s="626">
        <v>0</v>
      </c>
      <c r="M66" s="626">
        <v>0</v>
      </c>
      <c r="N66" s="626">
        <v>1300</v>
      </c>
      <c r="O66" s="626">
        <v>70000</v>
      </c>
      <c r="P66" s="626">
        <v>128630</v>
      </c>
      <c r="Q66" s="626">
        <v>0</v>
      </c>
      <c r="R66" s="626">
        <v>0</v>
      </c>
      <c r="S66" s="626">
        <v>0</v>
      </c>
      <c r="T66" s="626">
        <f t="shared" si="0"/>
        <v>0</v>
      </c>
      <c r="U66" s="627" t="s">
        <v>3882</v>
      </c>
      <c r="V66" s="628"/>
      <c r="W66" s="627" t="s">
        <v>231</v>
      </c>
      <c r="X66" s="629"/>
      <c r="Y66" s="629"/>
      <c r="Z66" s="629"/>
      <c r="AA66" s="626">
        <v>0</v>
      </c>
      <c r="AB66" s="630"/>
      <c r="AC66" s="630"/>
      <c r="AD66" s="630"/>
      <c r="AE66" s="630"/>
      <c r="AF66" s="630"/>
      <c r="AG66" s="630"/>
      <c r="AH66" s="630"/>
    </row>
    <row r="67" spans="1:34" x14ac:dyDescent="0.25">
      <c r="A67" s="633"/>
      <c r="B67" s="633"/>
      <c r="C67" s="634" t="s">
        <v>3922</v>
      </c>
      <c r="D67" s="635">
        <v>8</v>
      </c>
      <c r="E67" s="636"/>
      <c r="F67" s="637"/>
      <c r="G67" s="635">
        <v>418326.86</v>
      </c>
      <c r="H67" s="635">
        <v>0</v>
      </c>
      <c r="I67" s="635">
        <v>0</v>
      </c>
      <c r="J67" s="635">
        <v>3685.3399999999997</v>
      </c>
      <c r="K67" s="635">
        <v>10816.42</v>
      </c>
      <c r="L67" s="635">
        <v>0</v>
      </c>
      <c r="M67" s="635">
        <v>0</v>
      </c>
      <c r="N67" s="635">
        <v>5236.22</v>
      </c>
      <c r="O67" s="635">
        <v>263800</v>
      </c>
      <c r="P67" s="635">
        <v>128630</v>
      </c>
      <c r="Q67" s="635">
        <v>0</v>
      </c>
      <c r="R67" s="635">
        <v>0</v>
      </c>
      <c r="S67" s="635">
        <v>0</v>
      </c>
      <c r="T67" s="626">
        <f t="shared" si="0"/>
        <v>0</v>
      </c>
      <c r="U67" s="638"/>
      <c r="V67" s="638"/>
      <c r="W67" s="638" t="s">
        <v>231</v>
      </c>
      <c r="X67" s="633"/>
      <c r="Y67" s="633"/>
      <c r="Z67" s="633"/>
      <c r="AA67" s="634">
        <v>951.53</v>
      </c>
      <c r="AB67" s="634">
        <v>47.580000000000005</v>
      </c>
      <c r="AC67" s="634">
        <v>0</v>
      </c>
      <c r="AD67" s="634">
        <v>0</v>
      </c>
      <c r="AE67" s="634">
        <v>0</v>
      </c>
      <c r="AF67" s="634">
        <v>0</v>
      </c>
      <c r="AG67" s="634">
        <v>903.94999999999993</v>
      </c>
      <c r="AH67" s="634">
        <v>938.16</v>
      </c>
    </row>
    <row r="68" spans="1:34" ht="18" customHeight="1" x14ac:dyDescent="0.25">
      <c r="A68" s="642"/>
      <c r="B68" s="642" t="s">
        <v>3879</v>
      </c>
      <c r="C68" s="643" t="s">
        <v>16</v>
      </c>
      <c r="D68" s="883">
        <v>3327</v>
      </c>
      <c r="E68" s="645" t="s">
        <v>17</v>
      </c>
      <c r="F68" s="646">
        <v>0.9</v>
      </c>
      <c r="G68" s="647">
        <v>7809.2400000000007</v>
      </c>
      <c r="H68" s="648">
        <v>0</v>
      </c>
      <c r="I68" s="648">
        <v>0</v>
      </c>
      <c r="J68" s="648">
        <v>0</v>
      </c>
      <c r="K68" s="648">
        <v>175.8</v>
      </c>
      <c r="L68" s="648">
        <v>0</v>
      </c>
      <c r="M68" s="648">
        <v>0</v>
      </c>
      <c r="N68" s="648">
        <v>0</v>
      </c>
      <c r="O68" s="648">
        <v>0</v>
      </c>
      <c r="P68" s="648">
        <v>0</v>
      </c>
      <c r="Q68" s="648">
        <v>0</v>
      </c>
      <c r="R68" s="648">
        <v>0</v>
      </c>
      <c r="S68" s="648">
        <v>0</v>
      </c>
      <c r="T68" s="626">
        <f t="shared" si="0"/>
        <v>0</v>
      </c>
      <c r="U68" s="649" t="s">
        <v>3882</v>
      </c>
      <c r="V68" s="650"/>
      <c r="W68" s="649" t="s">
        <v>226</v>
      </c>
      <c r="X68" s="651" t="s">
        <v>3881</v>
      </c>
      <c r="Y68" s="651" t="s">
        <v>3923</v>
      </c>
      <c r="Z68" s="651" t="s">
        <v>3881</v>
      </c>
      <c r="AA68" s="626">
        <v>0</v>
      </c>
      <c r="AB68" s="630"/>
      <c r="AC68" s="630"/>
      <c r="AD68" s="630"/>
      <c r="AE68" s="630"/>
      <c r="AF68" s="630"/>
      <c r="AG68" s="630"/>
      <c r="AH68" s="630"/>
    </row>
    <row r="69" spans="1:34" x14ac:dyDescent="0.25">
      <c r="A69" s="621"/>
      <c r="B69" s="621" t="s">
        <v>3879</v>
      </c>
      <c r="C69" s="622" t="s">
        <v>3924</v>
      </c>
      <c r="D69" s="881">
        <v>3247</v>
      </c>
      <c r="E69" s="621" t="s">
        <v>17</v>
      </c>
      <c r="F69" s="624">
        <v>0.9</v>
      </c>
      <c r="G69" s="625">
        <v>30120.949999999997</v>
      </c>
      <c r="H69" s="626">
        <v>0</v>
      </c>
      <c r="I69" s="626">
        <v>0</v>
      </c>
      <c r="J69" s="626">
        <v>0</v>
      </c>
      <c r="K69" s="626">
        <v>54.45</v>
      </c>
      <c r="L69" s="626">
        <v>16868.559999999998</v>
      </c>
      <c r="M69" s="626">
        <v>13197.890000000001</v>
      </c>
      <c r="N69" s="626">
        <v>0</v>
      </c>
      <c r="O69" s="626">
        <v>0</v>
      </c>
      <c r="P69" s="626">
        <v>0</v>
      </c>
      <c r="Q69" s="626">
        <v>0</v>
      </c>
      <c r="R69" s="626">
        <v>0</v>
      </c>
      <c r="S69" s="626">
        <v>0</v>
      </c>
      <c r="T69" s="626">
        <f t="shared" si="0"/>
        <v>0</v>
      </c>
      <c r="U69" s="627" t="s">
        <v>3882</v>
      </c>
      <c r="V69" s="628"/>
      <c r="W69" s="627" t="s">
        <v>226</v>
      </c>
      <c r="X69" s="629" t="s">
        <v>3881</v>
      </c>
      <c r="Y69" s="629" t="s">
        <v>3925</v>
      </c>
      <c r="Z69" s="629"/>
      <c r="AA69" s="626">
        <v>0</v>
      </c>
      <c r="AB69" s="630"/>
      <c r="AC69" s="630"/>
      <c r="AD69" s="630"/>
      <c r="AE69" s="630"/>
      <c r="AF69" s="630"/>
      <c r="AG69" s="630"/>
      <c r="AH69" s="630"/>
    </row>
    <row r="70" spans="1:34" ht="13.5" customHeight="1" x14ac:dyDescent="0.25">
      <c r="A70" s="621"/>
      <c r="B70" s="621" t="s">
        <v>3887</v>
      </c>
      <c r="C70" s="622" t="s">
        <v>3926</v>
      </c>
      <c r="D70" s="623">
        <v>3250</v>
      </c>
      <c r="E70" s="621" t="s">
        <v>5</v>
      </c>
      <c r="F70" s="624">
        <v>0.9</v>
      </c>
      <c r="G70" s="625">
        <v>40950.1</v>
      </c>
      <c r="H70" s="626">
        <v>0</v>
      </c>
      <c r="I70" s="626">
        <v>198.68</v>
      </c>
      <c r="J70" s="626">
        <v>170.44</v>
      </c>
      <c r="K70" s="626">
        <v>11038.75</v>
      </c>
      <c r="L70" s="626">
        <v>22509.78</v>
      </c>
      <c r="M70" s="626">
        <v>6815.32</v>
      </c>
      <c r="N70" s="626">
        <v>0</v>
      </c>
      <c r="O70" s="626">
        <v>0</v>
      </c>
      <c r="P70" s="626">
        <v>0</v>
      </c>
      <c r="Q70" s="626">
        <v>0</v>
      </c>
      <c r="R70" s="626">
        <v>0</v>
      </c>
      <c r="S70" s="626">
        <v>0</v>
      </c>
      <c r="T70" s="626">
        <f t="shared" si="0"/>
        <v>0</v>
      </c>
      <c r="U70" s="627" t="s">
        <v>3882</v>
      </c>
      <c r="V70" s="628"/>
      <c r="W70" s="627" t="s">
        <v>226</v>
      </c>
      <c r="X70" s="629" t="s">
        <v>3881</v>
      </c>
      <c r="Y70" s="629"/>
      <c r="Z70" s="629" t="s">
        <v>3881</v>
      </c>
      <c r="AA70" s="626">
        <v>0</v>
      </c>
      <c r="AB70" s="630"/>
      <c r="AC70" s="630"/>
      <c r="AD70" s="630"/>
      <c r="AE70" s="630"/>
      <c r="AF70" s="630"/>
      <c r="AG70" s="630"/>
      <c r="AH70" s="630"/>
    </row>
    <row r="71" spans="1:34" ht="14.25" customHeight="1" x14ac:dyDescent="0.25">
      <c r="A71" s="645"/>
      <c r="B71" s="645" t="s">
        <v>3887</v>
      </c>
      <c r="C71" s="643" t="s">
        <v>3927</v>
      </c>
      <c r="D71" s="652">
        <v>3253</v>
      </c>
      <c r="E71" s="645" t="s">
        <v>5</v>
      </c>
      <c r="F71" s="646">
        <v>0.9</v>
      </c>
      <c r="G71" s="647">
        <v>34841.69</v>
      </c>
      <c r="H71" s="648">
        <v>0</v>
      </c>
      <c r="I71" s="648">
        <v>208.2</v>
      </c>
      <c r="J71" s="648">
        <v>419.51</v>
      </c>
      <c r="K71" s="648">
        <v>17502.45</v>
      </c>
      <c r="L71" s="648">
        <v>13583.34</v>
      </c>
      <c r="M71" s="648">
        <v>0</v>
      </c>
      <c r="N71" s="648">
        <v>0</v>
      </c>
      <c r="O71" s="648">
        <v>0</v>
      </c>
      <c r="P71" s="648">
        <v>0</v>
      </c>
      <c r="Q71" s="648">
        <v>0</v>
      </c>
      <c r="R71" s="648">
        <v>0</v>
      </c>
      <c r="S71" s="648">
        <v>0</v>
      </c>
      <c r="T71" s="626">
        <f t="shared" ref="T71:T134" si="1">R71+S71</f>
        <v>0</v>
      </c>
      <c r="U71" s="649" t="s">
        <v>3882</v>
      </c>
      <c r="V71" s="650"/>
      <c r="W71" s="649" t="s">
        <v>226</v>
      </c>
      <c r="X71" s="651"/>
      <c r="Y71" s="651"/>
      <c r="Z71" s="651" t="s">
        <v>3881</v>
      </c>
      <c r="AA71" s="626">
        <v>0</v>
      </c>
      <c r="AB71" s="630"/>
      <c r="AC71" s="630"/>
      <c r="AD71" s="630"/>
      <c r="AE71" s="630"/>
      <c r="AF71" s="630"/>
      <c r="AG71" s="630"/>
      <c r="AH71" s="630"/>
    </row>
    <row r="72" spans="1:34" ht="25.5" customHeight="1" x14ac:dyDescent="0.25">
      <c r="A72" s="621"/>
      <c r="B72" s="621" t="s">
        <v>3887</v>
      </c>
      <c r="C72" s="622" t="s">
        <v>70</v>
      </c>
      <c r="D72" s="881">
        <v>3267</v>
      </c>
      <c r="E72" s="621" t="s">
        <v>5</v>
      </c>
      <c r="F72" s="624">
        <v>0.9</v>
      </c>
      <c r="G72" s="625">
        <v>51148.42</v>
      </c>
      <c r="H72" s="626">
        <v>0</v>
      </c>
      <c r="I72" s="626">
        <v>1037.51</v>
      </c>
      <c r="J72" s="626">
        <v>545.31999999999994</v>
      </c>
      <c r="K72" s="626">
        <v>24900.27</v>
      </c>
      <c r="L72" s="626">
        <v>0</v>
      </c>
      <c r="M72" s="626">
        <v>0</v>
      </c>
      <c r="N72" s="626">
        <v>0</v>
      </c>
      <c r="O72" s="626">
        <v>0</v>
      </c>
      <c r="P72" s="626">
        <v>0</v>
      </c>
      <c r="Q72" s="626">
        <v>0</v>
      </c>
      <c r="R72" s="626">
        <v>0</v>
      </c>
      <c r="S72" s="626">
        <v>0</v>
      </c>
      <c r="T72" s="626">
        <f t="shared" si="1"/>
        <v>0</v>
      </c>
      <c r="U72" s="627" t="s">
        <v>3882</v>
      </c>
      <c r="V72" s="628"/>
      <c r="W72" s="627" t="s">
        <v>226</v>
      </c>
      <c r="X72" s="629" t="s">
        <v>3881</v>
      </c>
      <c r="Y72" s="629"/>
      <c r="Z72" s="629"/>
      <c r="AA72" s="626">
        <v>0</v>
      </c>
      <c r="AB72" s="630"/>
      <c r="AC72" s="630"/>
      <c r="AD72" s="630"/>
      <c r="AE72" s="630"/>
      <c r="AF72" s="630"/>
      <c r="AG72" s="630"/>
      <c r="AH72" s="630"/>
    </row>
    <row r="73" spans="1:34" x14ac:dyDescent="0.25">
      <c r="A73" s="621"/>
      <c r="B73" s="621" t="s">
        <v>3887</v>
      </c>
      <c r="C73" s="622" t="s">
        <v>71</v>
      </c>
      <c r="D73" s="881">
        <v>3304</v>
      </c>
      <c r="E73" s="659" t="s">
        <v>5</v>
      </c>
      <c r="F73" s="624">
        <v>0.9</v>
      </c>
      <c r="G73" s="625">
        <v>112803.79999999999</v>
      </c>
      <c r="H73" s="626">
        <v>1901</v>
      </c>
      <c r="I73" s="626">
        <v>3089.9500000000003</v>
      </c>
      <c r="J73" s="626">
        <v>368.86</v>
      </c>
      <c r="K73" s="626">
        <v>60119.65</v>
      </c>
      <c r="L73" s="626">
        <v>32782.379999999997</v>
      </c>
      <c r="M73" s="626">
        <v>0</v>
      </c>
      <c r="N73" s="626">
        <v>0</v>
      </c>
      <c r="O73" s="626">
        <v>0</v>
      </c>
      <c r="P73" s="626">
        <v>0</v>
      </c>
      <c r="Q73" s="626">
        <v>0</v>
      </c>
      <c r="R73" s="626">
        <v>0</v>
      </c>
      <c r="S73" s="626">
        <v>0</v>
      </c>
      <c r="T73" s="626">
        <f t="shared" si="1"/>
        <v>0</v>
      </c>
      <c r="U73" s="627" t="s">
        <v>3882</v>
      </c>
      <c r="V73" s="628"/>
      <c r="W73" s="627" t="s">
        <v>226</v>
      </c>
      <c r="X73" s="629" t="s">
        <v>3881</v>
      </c>
      <c r="Y73" s="629"/>
      <c r="Z73" s="629"/>
      <c r="AA73" s="626">
        <v>0</v>
      </c>
      <c r="AB73" s="630"/>
      <c r="AC73" s="630"/>
      <c r="AD73" s="630"/>
      <c r="AE73" s="630"/>
      <c r="AF73" s="630"/>
      <c r="AG73" s="630"/>
      <c r="AH73" s="630"/>
    </row>
    <row r="74" spans="1:34" ht="18" customHeight="1" x14ac:dyDescent="0.25">
      <c r="A74" s="621"/>
      <c r="B74" s="621" t="s">
        <v>3887</v>
      </c>
      <c r="C74" s="622" t="s">
        <v>72</v>
      </c>
      <c r="D74" s="881">
        <v>3305</v>
      </c>
      <c r="E74" s="659" t="s">
        <v>5</v>
      </c>
      <c r="F74" s="624">
        <v>0.9</v>
      </c>
      <c r="G74" s="625">
        <v>171135.61</v>
      </c>
      <c r="H74" s="626">
        <v>0</v>
      </c>
      <c r="I74" s="626">
        <v>52.28</v>
      </c>
      <c r="J74" s="626">
        <v>19.529999999999998</v>
      </c>
      <c r="K74" s="626">
        <v>20362.560000000001</v>
      </c>
      <c r="L74" s="626">
        <v>108185.19</v>
      </c>
      <c r="M74" s="626">
        <v>41959.45</v>
      </c>
      <c r="N74" s="626">
        <v>0</v>
      </c>
      <c r="O74" s="626">
        <v>0</v>
      </c>
      <c r="P74" s="626">
        <v>0</v>
      </c>
      <c r="Q74" s="626">
        <v>0</v>
      </c>
      <c r="R74" s="626">
        <v>0</v>
      </c>
      <c r="S74" s="626">
        <v>0</v>
      </c>
      <c r="T74" s="626">
        <f t="shared" si="1"/>
        <v>0</v>
      </c>
      <c r="U74" s="627" t="s">
        <v>3882</v>
      </c>
      <c r="V74" s="628"/>
      <c r="W74" s="627" t="s">
        <v>226</v>
      </c>
      <c r="X74" s="629" t="s">
        <v>3881</v>
      </c>
      <c r="Y74" s="629"/>
      <c r="Z74" s="629" t="s">
        <v>3881</v>
      </c>
      <c r="AA74" s="626">
        <v>0</v>
      </c>
      <c r="AB74" s="630"/>
      <c r="AC74" s="630"/>
      <c r="AD74" s="630"/>
      <c r="AE74" s="630"/>
      <c r="AF74" s="630"/>
      <c r="AG74" s="630"/>
      <c r="AH74" s="630"/>
    </row>
    <row r="75" spans="1:34" ht="17.25" customHeight="1" x14ac:dyDescent="0.25">
      <c r="A75" s="621"/>
      <c r="B75" s="621" t="s">
        <v>3887</v>
      </c>
      <c r="C75" s="622" t="s">
        <v>73</v>
      </c>
      <c r="D75" s="881">
        <v>3233</v>
      </c>
      <c r="E75" s="654" t="s">
        <v>5</v>
      </c>
      <c r="F75" s="624">
        <v>0.9</v>
      </c>
      <c r="G75" s="625">
        <v>25573.850000000002</v>
      </c>
      <c r="H75" s="626">
        <v>0</v>
      </c>
      <c r="I75" s="626">
        <v>8.1999999999999993</v>
      </c>
      <c r="J75" s="626">
        <v>73.67</v>
      </c>
      <c r="K75" s="626">
        <v>12461.150000000001</v>
      </c>
      <c r="L75" s="626">
        <v>10145.51</v>
      </c>
      <c r="M75" s="626">
        <v>45.980000000000004</v>
      </c>
      <c r="N75" s="626">
        <v>0</v>
      </c>
      <c r="O75" s="626">
        <v>0</v>
      </c>
      <c r="P75" s="626">
        <v>0</v>
      </c>
      <c r="Q75" s="626">
        <v>0</v>
      </c>
      <c r="R75" s="626">
        <v>0</v>
      </c>
      <c r="S75" s="626">
        <v>0</v>
      </c>
      <c r="T75" s="626">
        <f t="shared" si="1"/>
        <v>0</v>
      </c>
      <c r="U75" s="627" t="s">
        <v>3882</v>
      </c>
      <c r="V75" s="628"/>
      <c r="W75" s="627" t="s">
        <v>226</v>
      </c>
      <c r="X75" s="629" t="s">
        <v>3881</v>
      </c>
      <c r="Y75" s="629"/>
      <c r="Z75" s="629" t="s">
        <v>3881</v>
      </c>
      <c r="AA75" s="626">
        <v>0</v>
      </c>
      <c r="AB75" s="630"/>
      <c r="AC75" s="630"/>
      <c r="AD75" s="630"/>
      <c r="AE75" s="630"/>
      <c r="AF75" s="630"/>
      <c r="AG75" s="630"/>
      <c r="AH75" s="630"/>
    </row>
    <row r="76" spans="1:34" x14ac:dyDescent="0.25">
      <c r="A76" s="621"/>
      <c r="B76" s="621" t="s">
        <v>3887</v>
      </c>
      <c r="C76" s="622" t="s">
        <v>3928</v>
      </c>
      <c r="D76" s="881">
        <v>3236</v>
      </c>
      <c r="E76" s="654" t="s">
        <v>5</v>
      </c>
      <c r="F76" s="624">
        <v>0.9</v>
      </c>
      <c r="G76" s="625">
        <v>19349.28</v>
      </c>
      <c r="H76" s="626">
        <v>0</v>
      </c>
      <c r="I76" s="626">
        <v>0</v>
      </c>
      <c r="J76" s="626">
        <v>36.300000000000004</v>
      </c>
      <c r="K76" s="626">
        <v>28.32</v>
      </c>
      <c r="L76" s="626">
        <v>0</v>
      </c>
      <c r="M76" s="626">
        <v>301.62</v>
      </c>
      <c r="N76" s="626">
        <v>18723.37</v>
      </c>
      <c r="O76" s="626">
        <v>0</v>
      </c>
      <c r="P76" s="626">
        <v>0</v>
      </c>
      <c r="Q76" s="626">
        <v>0</v>
      </c>
      <c r="R76" s="626">
        <v>0</v>
      </c>
      <c r="S76" s="626">
        <v>0</v>
      </c>
      <c r="T76" s="626">
        <f t="shared" si="1"/>
        <v>0</v>
      </c>
      <c r="U76" s="627" t="s">
        <v>3882</v>
      </c>
      <c r="V76" s="628"/>
      <c r="W76" s="627" t="s">
        <v>226</v>
      </c>
      <c r="X76" s="629" t="s">
        <v>3881</v>
      </c>
      <c r="Y76" s="629"/>
      <c r="Z76" s="629"/>
      <c r="AA76" s="626">
        <v>0</v>
      </c>
      <c r="AB76" s="630"/>
      <c r="AC76" s="630"/>
      <c r="AD76" s="630"/>
      <c r="AE76" s="630"/>
      <c r="AF76" s="630"/>
      <c r="AG76" s="630"/>
      <c r="AH76" s="630"/>
    </row>
    <row r="77" spans="1:34" x14ac:dyDescent="0.25">
      <c r="A77" s="621"/>
      <c r="B77" s="621" t="s">
        <v>3887</v>
      </c>
      <c r="C77" s="622" t="s">
        <v>3929</v>
      </c>
      <c r="D77" s="881">
        <v>3234</v>
      </c>
      <c r="E77" s="654" t="s">
        <v>5</v>
      </c>
      <c r="F77" s="624">
        <v>0.9</v>
      </c>
      <c r="G77" s="625">
        <v>55695.88</v>
      </c>
      <c r="H77" s="626">
        <v>0</v>
      </c>
      <c r="I77" s="626">
        <v>0</v>
      </c>
      <c r="J77" s="626">
        <v>0</v>
      </c>
      <c r="K77" s="626">
        <v>0</v>
      </c>
      <c r="L77" s="626">
        <v>2119.04</v>
      </c>
      <c r="M77" s="626">
        <v>22974.120000000003</v>
      </c>
      <c r="N77" s="626">
        <v>21906.46</v>
      </c>
      <c r="O77" s="626">
        <v>0</v>
      </c>
      <c r="P77" s="626">
        <v>0</v>
      </c>
      <c r="Q77" s="626">
        <v>0</v>
      </c>
      <c r="R77" s="626">
        <v>0</v>
      </c>
      <c r="S77" s="626">
        <v>0</v>
      </c>
      <c r="T77" s="626">
        <f t="shared" si="1"/>
        <v>0</v>
      </c>
      <c r="U77" s="627" t="s">
        <v>3882</v>
      </c>
      <c r="V77" s="628"/>
      <c r="W77" s="627" t="s">
        <v>226</v>
      </c>
      <c r="X77" s="629" t="s">
        <v>3881</v>
      </c>
      <c r="Y77" s="629"/>
      <c r="Z77" s="629"/>
      <c r="AA77" s="626">
        <v>0</v>
      </c>
      <c r="AB77" s="630"/>
      <c r="AC77" s="630"/>
      <c r="AD77" s="630"/>
      <c r="AE77" s="630"/>
      <c r="AF77" s="630"/>
      <c r="AG77" s="630"/>
      <c r="AH77" s="630"/>
    </row>
    <row r="78" spans="1:34" x14ac:dyDescent="0.25">
      <c r="A78" s="621"/>
      <c r="B78" s="621" t="s">
        <v>3879</v>
      </c>
      <c r="C78" s="631" t="s">
        <v>3930</v>
      </c>
      <c r="D78" s="881">
        <v>3505</v>
      </c>
      <c r="E78" s="632" t="s">
        <v>3931</v>
      </c>
      <c r="F78" s="624">
        <v>0.85</v>
      </c>
      <c r="G78" s="625">
        <v>1999999.75</v>
      </c>
      <c r="H78" s="626">
        <v>0</v>
      </c>
      <c r="I78" s="626"/>
      <c r="J78" s="626">
        <v>0</v>
      </c>
      <c r="K78" s="626">
        <v>0</v>
      </c>
      <c r="L78" s="626">
        <v>13385.44</v>
      </c>
      <c r="M78" s="626">
        <v>9552.5500000000011</v>
      </c>
      <c r="N78" s="626">
        <v>81265.759999999995</v>
      </c>
      <c r="O78" s="626">
        <v>352000</v>
      </c>
      <c r="P78" s="626">
        <v>506000</v>
      </c>
      <c r="Q78" s="626">
        <v>568000</v>
      </c>
      <c r="R78" s="626">
        <v>467796</v>
      </c>
      <c r="S78" s="626">
        <v>2000</v>
      </c>
      <c r="T78" s="626">
        <f t="shared" si="1"/>
        <v>469796</v>
      </c>
      <c r="U78" s="627" t="s">
        <v>3882</v>
      </c>
      <c r="V78" s="628"/>
      <c r="W78" s="627" t="s">
        <v>226</v>
      </c>
      <c r="X78" s="629" t="s">
        <v>3881</v>
      </c>
      <c r="Y78" s="629"/>
      <c r="Z78" s="629"/>
      <c r="AA78" s="626">
        <v>0</v>
      </c>
      <c r="AB78" s="630"/>
      <c r="AC78" s="630"/>
      <c r="AD78" s="630"/>
      <c r="AE78" s="630"/>
      <c r="AF78" s="630"/>
      <c r="AG78" s="630"/>
      <c r="AH78" s="630"/>
    </row>
    <row r="79" spans="1:34" x14ac:dyDescent="0.25">
      <c r="A79" s="621"/>
      <c r="B79" s="621" t="s">
        <v>3887</v>
      </c>
      <c r="C79" s="631" t="s">
        <v>3611</v>
      </c>
      <c r="D79" s="881">
        <v>3513</v>
      </c>
      <c r="E79" s="632" t="s">
        <v>3921</v>
      </c>
      <c r="F79" s="624">
        <v>0.85</v>
      </c>
      <c r="G79" s="625">
        <v>78000</v>
      </c>
      <c r="H79" s="626">
        <v>0</v>
      </c>
      <c r="I79" s="626"/>
      <c r="J79" s="626">
        <v>0</v>
      </c>
      <c r="K79" s="626">
        <v>0</v>
      </c>
      <c r="L79" s="626">
        <v>0</v>
      </c>
      <c r="M79" s="626">
        <v>0</v>
      </c>
      <c r="N79" s="626">
        <v>6000</v>
      </c>
      <c r="O79" s="626">
        <v>500</v>
      </c>
      <c r="P79" s="626">
        <v>23000</v>
      </c>
      <c r="Q79" s="626">
        <v>48500</v>
      </c>
      <c r="R79" s="626">
        <v>0</v>
      </c>
      <c r="S79" s="626">
        <v>0</v>
      </c>
      <c r="T79" s="626">
        <f t="shared" si="1"/>
        <v>0</v>
      </c>
      <c r="U79" s="627" t="s">
        <v>3882</v>
      </c>
      <c r="V79" s="628"/>
      <c r="W79" s="627" t="s">
        <v>226</v>
      </c>
      <c r="X79" s="629"/>
      <c r="Y79" s="629"/>
      <c r="Z79" s="629"/>
      <c r="AA79" s="626">
        <v>0</v>
      </c>
      <c r="AB79" s="630"/>
      <c r="AC79" s="630"/>
      <c r="AD79" s="630"/>
      <c r="AE79" s="630"/>
      <c r="AF79" s="630"/>
      <c r="AG79" s="630"/>
      <c r="AH79" s="630"/>
    </row>
    <row r="80" spans="1:34" x14ac:dyDescent="0.25">
      <c r="A80" s="621"/>
      <c r="B80" s="621" t="s">
        <v>3887</v>
      </c>
      <c r="C80" s="631" t="s">
        <v>3612</v>
      </c>
      <c r="D80" s="881">
        <v>3514</v>
      </c>
      <c r="E80" s="632" t="s">
        <v>3921</v>
      </c>
      <c r="F80" s="624">
        <v>0.85</v>
      </c>
      <c r="G80" s="625">
        <v>141500</v>
      </c>
      <c r="H80" s="626">
        <v>0</v>
      </c>
      <c r="I80" s="626"/>
      <c r="J80" s="626">
        <v>0</v>
      </c>
      <c r="K80" s="626">
        <v>0</v>
      </c>
      <c r="L80" s="626">
        <v>0</v>
      </c>
      <c r="M80" s="626">
        <v>467.08</v>
      </c>
      <c r="N80" s="626">
        <v>2032.92</v>
      </c>
      <c r="O80" s="626">
        <v>500</v>
      </c>
      <c r="P80" s="626">
        <v>32000</v>
      </c>
      <c r="Q80" s="626">
        <v>84000</v>
      </c>
      <c r="R80" s="626">
        <v>22500</v>
      </c>
      <c r="S80" s="626">
        <v>0</v>
      </c>
      <c r="T80" s="626">
        <f t="shared" si="1"/>
        <v>22500</v>
      </c>
      <c r="U80" s="627" t="s">
        <v>3882</v>
      </c>
      <c r="V80" s="628"/>
      <c r="W80" s="627" t="s">
        <v>226</v>
      </c>
      <c r="X80" s="629"/>
      <c r="Y80" s="629"/>
      <c r="Z80" s="629"/>
      <c r="AA80" s="626">
        <v>0</v>
      </c>
      <c r="AB80" s="630"/>
      <c r="AC80" s="630"/>
      <c r="AD80" s="630"/>
      <c r="AE80" s="630"/>
      <c r="AF80" s="630"/>
      <c r="AG80" s="630"/>
      <c r="AH80" s="630"/>
    </row>
    <row r="81" spans="1:34" x14ac:dyDescent="0.25">
      <c r="A81" s="621"/>
      <c r="B81" s="621" t="s">
        <v>3887</v>
      </c>
      <c r="C81" s="631" t="s">
        <v>3777</v>
      </c>
      <c r="D81" s="882">
        <v>3523</v>
      </c>
      <c r="E81" s="632" t="s">
        <v>3822</v>
      </c>
      <c r="F81" s="624">
        <v>0.75</v>
      </c>
      <c r="G81" s="625">
        <v>0</v>
      </c>
      <c r="H81" s="626">
        <v>0</v>
      </c>
      <c r="I81" s="626"/>
      <c r="J81" s="626">
        <v>0</v>
      </c>
      <c r="K81" s="626">
        <v>0</v>
      </c>
      <c r="L81" s="626">
        <v>0</v>
      </c>
      <c r="M81" s="626">
        <v>0</v>
      </c>
      <c r="N81" s="626">
        <v>0</v>
      </c>
      <c r="O81" s="626">
        <v>0</v>
      </c>
      <c r="P81" s="626">
        <v>0</v>
      </c>
      <c r="Q81" s="626">
        <v>0</v>
      </c>
      <c r="R81" s="626"/>
      <c r="S81" s="626"/>
      <c r="T81" s="626">
        <f t="shared" si="1"/>
        <v>0</v>
      </c>
      <c r="U81" s="627" t="s">
        <v>3882</v>
      </c>
      <c r="V81" s="628"/>
      <c r="W81" s="627" t="s">
        <v>226</v>
      </c>
      <c r="X81" s="629"/>
      <c r="Y81" s="629"/>
      <c r="Z81" s="629"/>
      <c r="AA81" s="626">
        <v>0</v>
      </c>
      <c r="AB81" s="630"/>
      <c r="AC81" s="630"/>
      <c r="AD81" s="630"/>
      <c r="AE81" s="630"/>
      <c r="AF81" s="630"/>
      <c r="AG81" s="630"/>
      <c r="AH81" s="630"/>
    </row>
    <row r="82" spans="1:34" x14ac:dyDescent="0.25">
      <c r="A82" s="621"/>
      <c r="B82" s="621" t="s">
        <v>3887</v>
      </c>
      <c r="C82" s="631" t="s">
        <v>3779</v>
      </c>
      <c r="D82" s="882">
        <v>3524</v>
      </c>
      <c r="E82" s="632" t="s">
        <v>3822</v>
      </c>
      <c r="F82" s="624">
        <v>0.75</v>
      </c>
      <c r="G82" s="625">
        <v>115</v>
      </c>
      <c r="H82" s="626">
        <v>0</v>
      </c>
      <c r="I82" s="626"/>
      <c r="J82" s="626">
        <v>0</v>
      </c>
      <c r="K82" s="626">
        <v>0</v>
      </c>
      <c r="L82" s="626">
        <v>0</v>
      </c>
      <c r="M82" s="626">
        <v>0</v>
      </c>
      <c r="N82" s="626">
        <v>115</v>
      </c>
      <c r="O82" s="626">
        <v>0</v>
      </c>
      <c r="P82" s="626">
        <v>0</v>
      </c>
      <c r="Q82" s="626">
        <v>0</v>
      </c>
      <c r="R82" s="626"/>
      <c r="S82" s="626"/>
      <c r="T82" s="626">
        <f t="shared" si="1"/>
        <v>0</v>
      </c>
      <c r="U82" s="627" t="s">
        <v>3882</v>
      </c>
      <c r="V82" s="628"/>
      <c r="W82" s="627" t="s">
        <v>226</v>
      </c>
      <c r="X82" s="629"/>
      <c r="Y82" s="629"/>
      <c r="Z82" s="629"/>
      <c r="AA82" s="626">
        <v>0</v>
      </c>
      <c r="AB82" s="630"/>
      <c r="AC82" s="630"/>
      <c r="AD82" s="630"/>
      <c r="AE82" s="630"/>
      <c r="AF82" s="630"/>
      <c r="AG82" s="630"/>
      <c r="AH82" s="630"/>
    </row>
    <row r="83" spans="1:34" x14ac:dyDescent="0.25">
      <c r="A83" s="621"/>
      <c r="B83" s="621"/>
      <c r="C83" s="631" t="s">
        <v>3932</v>
      </c>
      <c r="D83" s="623"/>
      <c r="E83" s="632" t="s">
        <v>3829</v>
      </c>
      <c r="F83" s="624">
        <v>0.85</v>
      </c>
      <c r="G83" s="625">
        <v>83000</v>
      </c>
      <c r="H83" s="626">
        <v>0</v>
      </c>
      <c r="I83" s="626"/>
      <c r="J83" s="626">
        <v>0</v>
      </c>
      <c r="K83" s="626">
        <v>0</v>
      </c>
      <c r="L83" s="626">
        <v>0</v>
      </c>
      <c r="M83" s="626">
        <v>0</v>
      </c>
      <c r="N83" s="626">
        <v>0</v>
      </c>
      <c r="O83" s="626">
        <v>1000</v>
      </c>
      <c r="P83" s="626">
        <v>30000</v>
      </c>
      <c r="Q83" s="626">
        <v>52000</v>
      </c>
      <c r="R83" s="626">
        <v>0</v>
      </c>
      <c r="S83" s="626">
        <v>0</v>
      </c>
      <c r="T83" s="626">
        <f t="shared" si="1"/>
        <v>0</v>
      </c>
      <c r="U83" s="627" t="s">
        <v>3882</v>
      </c>
      <c r="V83" s="628"/>
      <c r="W83" s="627" t="s">
        <v>226</v>
      </c>
      <c r="X83" s="629"/>
      <c r="Y83" s="629"/>
      <c r="Z83" s="629"/>
      <c r="AA83" s="626">
        <v>0</v>
      </c>
      <c r="AB83" s="630"/>
      <c r="AC83" s="630"/>
      <c r="AD83" s="630"/>
      <c r="AE83" s="630"/>
      <c r="AF83" s="630"/>
      <c r="AG83" s="630"/>
      <c r="AH83" s="630"/>
    </row>
    <row r="84" spans="1:34" x14ac:dyDescent="0.25">
      <c r="A84" s="633"/>
      <c r="B84" s="633"/>
      <c r="C84" s="634" t="s">
        <v>3933</v>
      </c>
      <c r="D84" s="635">
        <v>15</v>
      </c>
      <c r="E84" s="636"/>
      <c r="F84" s="637"/>
      <c r="G84" s="635">
        <v>2852043.57</v>
      </c>
      <c r="H84" s="635">
        <v>1901</v>
      </c>
      <c r="I84" s="635">
        <v>4594.82</v>
      </c>
      <c r="J84" s="635">
        <v>1633.63</v>
      </c>
      <c r="K84" s="635">
        <v>146643.4</v>
      </c>
      <c r="L84" s="635">
        <v>219579.24000000002</v>
      </c>
      <c r="M84" s="635">
        <v>95314.010000000009</v>
      </c>
      <c r="N84" s="635">
        <v>130043.51</v>
      </c>
      <c r="O84" s="635">
        <v>354000</v>
      </c>
      <c r="P84" s="635">
        <v>591000</v>
      </c>
      <c r="Q84" s="635">
        <v>752500</v>
      </c>
      <c r="R84" s="635">
        <v>490296</v>
      </c>
      <c r="S84" s="635">
        <v>2000</v>
      </c>
      <c r="T84" s="626">
        <f t="shared" si="1"/>
        <v>492296</v>
      </c>
      <c r="U84" s="635"/>
      <c r="V84" s="635"/>
      <c r="W84" s="660" t="s">
        <v>226</v>
      </c>
      <c r="X84" s="635"/>
      <c r="Y84" s="635"/>
      <c r="Z84" s="635"/>
      <c r="AA84" s="635">
        <v>0</v>
      </c>
      <c r="AB84" s="635">
        <v>0</v>
      </c>
      <c r="AC84" s="635">
        <v>0</v>
      </c>
      <c r="AD84" s="635">
        <v>0</v>
      </c>
      <c r="AE84" s="635">
        <v>0</v>
      </c>
      <c r="AF84" s="635">
        <v>0</v>
      </c>
      <c r="AG84" s="635">
        <v>0</v>
      </c>
      <c r="AH84" s="635">
        <v>0</v>
      </c>
    </row>
    <row r="85" spans="1:34" ht="15" customHeight="1" x14ac:dyDescent="0.25">
      <c r="A85" s="645"/>
      <c r="B85" s="645" t="s">
        <v>3906</v>
      </c>
      <c r="C85" s="661" t="s">
        <v>142</v>
      </c>
      <c r="D85" s="884">
        <v>3269</v>
      </c>
      <c r="E85" s="645" t="s">
        <v>17</v>
      </c>
      <c r="F85" s="646">
        <v>0.9</v>
      </c>
      <c r="G85" s="647">
        <v>94.06</v>
      </c>
      <c r="H85" s="648">
        <v>0</v>
      </c>
      <c r="I85" s="648">
        <v>0</v>
      </c>
      <c r="J85" s="648">
        <v>0</v>
      </c>
      <c r="K85" s="648">
        <v>0</v>
      </c>
      <c r="L85" s="648">
        <v>94.06</v>
      </c>
      <c r="M85" s="648">
        <v>0</v>
      </c>
      <c r="N85" s="648">
        <v>0</v>
      </c>
      <c r="O85" s="648">
        <v>0</v>
      </c>
      <c r="P85" s="648">
        <v>0</v>
      </c>
      <c r="Q85" s="648">
        <v>0</v>
      </c>
      <c r="R85" s="648">
        <v>0</v>
      </c>
      <c r="S85" s="648">
        <v>0</v>
      </c>
      <c r="T85" s="626">
        <f t="shared" si="1"/>
        <v>0</v>
      </c>
      <c r="U85" s="649" t="s">
        <v>3880</v>
      </c>
      <c r="V85" s="650"/>
      <c r="W85" s="649" t="s">
        <v>235</v>
      </c>
      <c r="X85" s="651" t="s">
        <v>3881</v>
      </c>
      <c r="Y85" s="651" t="s">
        <v>3934</v>
      </c>
      <c r="Z85" s="651" t="s">
        <v>3881</v>
      </c>
      <c r="AA85" s="626">
        <v>0</v>
      </c>
      <c r="AB85" s="630"/>
      <c r="AC85" s="630"/>
      <c r="AD85" s="630"/>
      <c r="AE85" s="630"/>
      <c r="AF85" s="630"/>
      <c r="AG85" s="630"/>
      <c r="AH85" s="630"/>
    </row>
    <row r="86" spans="1:34" x14ac:dyDescent="0.25">
      <c r="A86" s="621"/>
      <c r="B86" s="621" t="s">
        <v>3906</v>
      </c>
      <c r="C86" s="662" t="s">
        <v>3157</v>
      </c>
      <c r="D86" s="881">
        <v>3451</v>
      </c>
      <c r="E86" s="621" t="s">
        <v>2835</v>
      </c>
      <c r="F86" s="624">
        <v>0.69830000000000003</v>
      </c>
      <c r="G86" s="625">
        <v>806.31999999999994</v>
      </c>
      <c r="H86" s="626">
        <v>0</v>
      </c>
      <c r="I86" s="626">
        <v>0</v>
      </c>
      <c r="J86" s="626">
        <v>0</v>
      </c>
      <c r="K86" s="626">
        <v>37.230000000000004</v>
      </c>
      <c r="L86" s="626">
        <v>769.08999999999992</v>
      </c>
      <c r="M86" s="626">
        <v>0</v>
      </c>
      <c r="N86" s="626">
        <v>0</v>
      </c>
      <c r="O86" s="626">
        <v>0</v>
      </c>
      <c r="P86" s="626">
        <v>0</v>
      </c>
      <c r="Q86" s="626">
        <v>0</v>
      </c>
      <c r="R86" s="626">
        <v>0</v>
      </c>
      <c r="S86" s="626">
        <v>0</v>
      </c>
      <c r="T86" s="626">
        <f t="shared" si="1"/>
        <v>0</v>
      </c>
      <c r="U86" s="627" t="s">
        <v>3880</v>
      </c>
      <c r="V86" s="628"/>
      <c r="W86" s="627" t="s">
        <v>235</v>
      </c>
      <c r="X86" s="629" t="s">
        <v>3881</v>
      </c>
      <c r="Y86" s="629"/>
      <c r="Z86" s="629"/>
      <c r="AA86" s="626">
        <v>0</v>
      </c>
      <c r="AB86" s="630"/>
      <c r="AC86" s="630"/>
      <c r="AD86" s="630"/>
      <c r="AE86" s="630"/>
      <c r="AF86" s="630"/>
      <c r="AG86" s="630"/>
      <c r="AH86" s="630"/>
    </row>
    <row r="87" spans="1:34" ht="12" customHeight="1" x14ac:dyDescent="0.25">
      <c r="A87" s="642"/>
      <c r="B87" s="642" t="s">
        <v>3906</v>
      </c>
      <c r="C87" s="643" t="s">
        <v>139</v>
      </c>
      <c r="D87" s="883">
        <v>3277</v>
      </c>
      <c r="E87" s="645" t="s">
        <v>17</v>
      </c>
      <c r="F87" s="646">
        <v>0.9</v>
      </c>
      <c r="G87" s="647">
        <v>3733.25</v>
      </c>
      <c r="H87" s="648">
        <v>0</v>
      </c>
      <c r="I87" s="648">
        <v>50</v>
      </c>
      <c r="J87" s="648">
        <v>0</v>
      </c>
      <c r="K87" s="648">
        <v>2143.83</v>
      </c>
      <c r="L87" s="648">
        <v>0</v>
      </c>
      <c r="M87" s="648">
        <v>0</v>
      </c>
      <c r="N87" s="648">
        <v>0</v>
      </c>
      <c r="O87" s="648">
        <v>0</v>
      </c>
      <c r="P87" s="648">
        <v>0</v>
      </c>
      <c r="Q87" s="648">
        <v>0</v>
      </c>
      <c r="R87" s="648">
        <v>0</v>
      </c>
      <c r="S87" s="648">
        <v>0</v>
      </c>
      <c r="T87" s="626">
        <f t="shared" si="1"/>
        <v>0</v>
      </c>
      <c r="U87" s="649" t="s">
        <v>3880</v>
      </c>
      <c r="V87" s="650"/>
      <c r="W87" s="649" t="s">
        <v>235</v>
      </c>
      <c r="X87" s="651" t="s">
        <v>3881</v>
      </c>
      <c r="Y87" s="651" t="s">
        <v>3935</v>
      </c>
      <c r="Z87" s="651" t="s">
        <v>3881</v>
      </c>
      <c r="AA87" s="626">
        <v>0</v>
      </c>
      <c r="AB87" s="630"/>
      <c r="AC87" s="630"/>
      <c r="AD87" s="630"/>
      <c r="AE87" s="630"/>
      <c r="AF87" s="630"/>
      <c r="AG87" s="630"/>
      <c r="AH87" s="630"/>
    </row>
    <row r="88" spans="1:34" x14ac:dyDescent="0.25">
      <c r="A88" s="633"/>
      <c r="B88" s="633"/>
      <c r="C88" s="634" t="s">
        <v>3936</v>
      </c>
      <c r="D88" s="635">
        <v>3</v>
      </c>
      <c r="E88" s="636"/>
      <c r="F88" s="637"/>
      <c r="G88" s="635">
        <v>4633.63</v>
      </c>
      <c r="H88" s="635">
        <v>0</v>
      </c>
      <c r="I88" s="635">
        <v>50</v>
      </c>
      <c r="J88" s="635">
        <v>0</v>
      </c>
      <c r="K88" s="635">
        <v>2181.06</v>
      </c>
      <c r="L88" s="635">
        <v>863.14999999999986</v>
      </c>
      <c r="M88" s="635">
        <v>0</v>
      </c>
      <c r="N88" s="635">
        <v>0</v>
      </c>
      <c r="O88" s="635">
        <v>0</v>
      </c>
      <c r="P88" s="635">
        <v>0</v>
      </c>
      <c r="Q88" s="635">
        <v>0</v>
      </c>
      <c r="R88" s="635">
        <v>0</v>
      </c>
      <c r="S88" s="635">
        <v>0</v>
      </c>
      <c r="T88" s="626">
        <f t="shared" si="1"/>
        <v>0</v>
      </c>
      <c r="U88" s="638"/>
      <c r="V88" s="639"/>
      <c r="W88" s="638" t="s">
        <v>235</v>
      </c>
      <c r="X88" s="633"/>
      <c r="Y88" s="633"/>
      <c r="Z88" s="633"/>
      <c r="AA88" s="635">
        <v>0</v>
      </c>
      <c r="AB88" s="635">
        <v>0</v>
      </c>
      <c r="AC88" s="635">
        <v>0</v>
      </c>
      <c r="AD88" s="635">
        <v>0</v>
      </c>
      <c r="AE88" s="635">
        <v>0</v>
      </c>
      <c r="AF88" s="635">
        <v>0</v>
      </c>
      <c r="AG88" s="635">
        <v>0</v>
      </c>
      <c r="AH88" s="635">
        <v>0</v>
      </c>
    </row>
    <row r="89" spans="1:34" ht="21.75" customHeight="1" x14ac:dyDescent="0.25">
      <c r="A89" s="642"/>
      <c r="B89" s="642" t="s">
        <v>3906</v>
      </c>
      <c r="C89" s="643" t="s">
        <v>19</v>
      </c>
      <c r="D89" s="644">
        <v>3256</v>
      </c>
      <c r="E89" s="645" t="s">
        <v>20</v>
      </c>
      <c r="F89" s="646">
        <v>0.85</v>
      </c>
      <c r="G89" s="647">
        <v>33027.440000000002</v>
      </c>
      <c r="H89" s="648">
        <v>0</v>
      </c>
      <c r="I89" s="648">
        <v>3723.31</v>
      </c>
      <c r="J89" s="648">
        <v>14812.54</v>
      </c>
      <c r="K89" s="648">
        <v>5490.91</v>
      </c>
      <c r="L89" s="648">
        <v>0</v>
      </c>
      <c r="M89" s="648">
        <v>0</v>
      </c>
      <c r="N89" s="648">
        <v>0</v>
      </c>
      <c r="O89" s="648">
        <v>0</v>
      </c>
      <c r="P89" s="648">
        <v>0</v>
      </c>
      <c r="Q89" s="648">
        <v>0</v>
      </c>
      <c r="R89" s="648">
        <v>0</v>
      </c>
      <c r="S89" s="648">
        <v>0</v>
      </c>
      <c r="T89" s="626">
        <f t="shared" si="1"/>
        <v>0</v>
      </c>
      <c r="U89" s="649" t="s">
        <v>3880</v>
      </c>
      <c r="V89" s="650" t="s">
        <v>3881</v>
      </c>
      <c r="W89" s="649" t="s">
        <v>227</v>
      </c>
      <c r="X89" s="651" t="s">
        <v>3881</v>
      </c>
      <c r="Y89" s="651" t="s">
        <v>3937</v>
      </c>
      <c r="Z89" s="651" t="s">
        <v>3881</v>
      </c>
      <c r="AA89" s="626">
        <v>-5094.8600000000006</v>
      </c>
      <c r="AB89" s="630">
        <v>-764.23</v>
      </c>
      <c r="AC89" s="630"/>
      <c r="AD89" s="630"/>
      <c r="AE89" s="630"/>
      <c r="AF89" s="630"/>
      <c r="AG89" s="630">
        <v>-4330.63</v>
      </c>
      <c r="AH89" s="630">
        <v>4491.72</v>
      </c>
    </row>
    <row r="90" spans="1:34" x14ac:dyDescent="0.25">
      <c r="A90" s="621"/>
      <c r="B90" s="621" t="s">
        <v>3906</v>
      </c>
      <c r="C90" s="657" t="s">
        <v>22</v>
      </c>
      <c r="D90" s="881">
        <v>3280</v>
      </c>
      <c r="E90" s="621" t="s">
        <v>17</v>
      </c>
      <c r="F90" s="624">
        <v>0.9</v>
      </c>
      <c r="G90" s="625">
        <v>4387.5600000000004</v>
      </c>
      <c r="H90" s="626">
        <v>0</v>
      </c>
      <c r="I90" s="626">
        <v>0</v>
      </c>
      <c r="J90" s="626">
        <v>0</v>
      </c>
      <c r="K90" s="626">
        <v>739.7</v>
      </c>
      <c r="L90" s="626">
        <v>965.11</v>
      </c>
      <c r="M90" s="626">
        <v>752.44</v>
      </c>
      <c r="N90" s="626">
        <v>1427.3</v>
      </c>
      <c r="O90" s="626">
        <v>0</v>
      </c>
      <c r="P90" s="626">
        <v>0</v>
      </c>
      <c r="Q90" s="626">
        <v>0</v>
      </c>
      <c r="R90" s="626">
        <v>0</v>
      </c>
      <c r="S90" s="626">
        <v>0</v>
      </c>
      <c r="T90" s="626">
        <f t="shared" si="1"/>
        <v>0</v>
      </c>
      <c r="U90" s="627" t="s">
        <v>3880</v>
      </c>
      <c r="V90" s="628"/>
      <c r="W90" s="627" t="s">
        <v>227</v>
      </c>
      <c r="X90" s="629" t="s">
        <v>3881</v>
      </c>
      <c r="Y90" s="629" t="s">
        <v>3938</v>
      </c>
      <c r="Z90" s="629"/>
      <c r="AA90" s="626">
        <v>0</v>
      </c>
      <c r="AB90" s="630"/>
      <c r="AC90" s="630"/>
      <c r="AD90" s="630"/>
      <c r="AE90" s="630"/>
      <c r="AF90" s="630"/>
      <c r="AG90" s="630"/>
      <c r="AH90" s="630"/>
    </row>
    <row r="91" spans="1:34" x14ac:dyDescent="0.25">
      <c r="A91" s="621"/>
      <c r="B91" s="621" t="s">
        <v>2444</v>
      </c>
      <c r="C91" s="622" t="s">
        <v>3939</v>
      </c>
      <c r="D91" s="881">
        <v>3998</v>
      </c>
      <c r="E91" s="621"/>
      <c r="F91" s="624"/>
      <c r="G91" s="625">
        <v>195929.81</v>
      </c>
      <c r="H91" s="626">
        <v>0</v>
      </c>
      <c r="I91" s="626">
        <v>799.8</v>
      </c>
      <c r="J91" s="626">
        <v>139.16</v>
      </c>
      <c r="K91" s="626">
        <v>110.11</v>
      </c>
      <c r="L91" s="626">
        <v>397.03</v>
      </c>
      <c r="M91" s="626">
        <v>0</v>
      </c>
      <c r="N91" s="626">
        <v>44483.71</v>
      </c>
      <c r="O91" s="626">
        <v>30000</v>
      </c>
      <c r="P91" s="626">
        <v>30000</v>
      </c>
      <c r="Q91" s="626">
        <v>30000</v>
      </c>
      <c r="R91" s="626">
        <v>30000</v>
      </c>
      <c r="S91" s="626">
        <v>30000</v>
      </c>
      <c r="T91" s="626">
        <f t="shared" si="1"/>
        <v>60000</v>
      </c>
      <c r="U91" s="628" t="s">
        <v>236</v>
      </c>
      <c r="V91" s="628"/>
      <c r="W91" s="627" t="s">
        <v>227</v>
      </c>
      <c r="X91" s="629" t="s">
        <v>236</v>
      </c>
      <c r="Y91" s="629"/>
      <c r="Z91" s="629"/>
      <c r="AA91" s="626">
        <v>0</v>
      </c>
      <c r="AB91" s="630"/>
      <c r="AC91" s="630"/>
      <c r="AD91" s="630"/>
      <c r="AE91" s="630"/>
      <c r="AF91" s="630"/>
      <c r="AG91" s="630"/>
      <c r="AH91" s="630"/>
    </row>
    <row r="92" spans="1:34" x14ac:dyDescent="0.25">
      <c r="A92" s="633"/>
      <c r="B92" s="633"/>
      <c r="C92" s="634" t="s">
        <v>3940</v>
      </c>
      <c r="D92" s="635">
        <v>3</v>
      </c>
      <c r="E92" s="636"/>
      <c r="F92" s="637"/>
      <c r="G92" s="635">
        <v>233344.81</v>
      </c>
      <c r="H92" s="635">
        <v>0</v>
      </c>
      <c r="I92" s="635">
        <v>4523.1099999999997</v>
      </c>
      <c r="J92" s="635">
        <v>14951.7</v>
      </c>
      <c r="K92" s="635">
        <v>6340.7199999999993</v>
      </c>
      <c r="L92" s="635">
        <v>1362.1399999999999</v>
      </c>
      <c r="M92" s="635">
        <v>752.44</v>
      </c>
      <c r="N92" s="635">
        <v>45911.01</v>
      </c>
      <c r="O92" s="635">
        <v>30000</v>
      </c>
      <c r="P92" s="635">
        <v>30000</v>
      </c>
      <c r="Q92" s="635">
        <v>30000</v>
      </c>
      <c r="R92" s="635">
        <v>30000</v>
      </c>
      <c r="S92" s="635">
        <v>30000</v>
      </c>
      <c r="T92" s="626">
        <f t="shared" si="1"/>
        <v>60000</v>
      </c>
      <c r="U92" s="638"/>
      <c r="V92" s="638"/>
      <c r="W92" s="638" t="s">
        <v>227</v>
      </c>
      <c r="X92" s="634"/>
      <c r="Y92" s="634"/>
      <c r="Z92" s="634"/>
      <c r="AA92" s="634">
        <v>-5094.8600000000006</v>
      </c>
      <c r="AB92" s="634">
        <v>-764.23</v>
      </c>
      <c r="AC92" s="634">
        <v>0</v>
      </c>
      <c r="AD92" s="634">
        <v>0</v>
      </c>
      <c r="AE92" s="634">
        <v>0</v>
      </c>
      <c r="AF92" s="634">
        <v>0</v>
      </c>
      <c r="AG92" s="634">
        <v>-4330.63</v>
      </c>
      <c r="AH92" s="634">
        <v>4491.72</v>
      </c>
    </row>
    <row r="93" spans="1:34" ht="12" customHeight="1" x14ac:dyDescent="0.25">
      <c r="A93" s="645"/>
      <c r="B93" s="645" t="s">
        <v>3906</v>
      </c>
      <c r="C93" s="643" t="s">
        <v>3941</v>
      </c>
      <c r="D93" s="652">
        <v>3213</v>
      </c>
      <c r="E93" s="645" t="s">
        <v>9</v>
      </c>
      <c r="F93" s="646">
        <v>0.95</v>
      </c>
      <c r="G93" s="647">
        <v>11157.17</v>
      </c>
      <c r="H93" s="648">
        <v>0</v>
      </c>
      <c r="I93" s="648">
        <v>2057.6799999999998</v>
      </c>
      <c r="J93" s="648">
        <v>3515.38</v>
      </c>
      <c r="K93" s="648">
        <v>3696.81</v>
      </c>
      <c r="L93" s="648">
        <v>0</v>
      </c>
      <c r="M93" s="648">
        <v>4650.6499999999996</v>
      </c>
      <c r="N93" s="648">
        <v>0</v>
      </c>
      <c r="O93" s="648">
        <v>0</v>
      </c>
      <c r="P93" s="648">
        <v>0</v>
      </c>
      <c r="Q93" s="648">
        <v>0</v>
      </c>
      <c r="R93" s="648">
        <v>0</v>
      </c>
      <c r="S93" s="648">
        <v>0</v>
      </c>
      <c r="T93" s="626">
        <f t="shared" si="1"/>
        <v>0</v>
      </c>
      <c r="U93" s="649" t="s">
        <v>3880</v>
      </c>
      <c r="V93" s="650" t="s">
        <v>3881</v>
      </c>
      <c r="W93" s="649" t="s">
        <v>228</v>
      </c>
      <c r="X93" s="651" t="s">
        <v>3881</v>
      </c>
      <c r="Y93" s="651" t="s">
        <v>3942</v>
      </c>
      <c r="Z93" s="651" t="s">
        <v>3881</v>
      </c>
      <c r="AA93" s="626">
        <v>-4650.6499999999996</v>
      </c>
      <c r="AB93" s="630">
        <v>-2154.7000000000003</v>
      </c>
      <c r="AC93" s="630"/>
      <c r="AD93" s="630"/>
      <c r="AE93" s="630"/>
      <c r="AF93" s="630"/>
      <c r="AG93" s="630">
        <v>-2495.9499999999998</v>
      </c>
      <c r="AH93" s="630">
        <v>3018.23</v>
      </c>
    </row>
    <row r="94" spans="1:34" x14ac:dyDescent="0.25">
      <c r="A94" s="621"/>
      <c r="B94" s="621" t="s">
        <v>3906</v>
      </c>
      <c r="C94" s="622" t="s">
        <v>3158</v>
      </c>
      <c r="D94" s="881">
        <v>3459</v>
      </c>
      <c r="E94" s="621" t="s">
        <v>9</v>
      </c>
      <c r="F94" s="624">
        <v>0.95</v>
      </c>
      <c r="G94" s="625">
        <v>23596.799999999999</v>
      </c>
      <c r="H94" s="626">
        <v>0</v>
      </c>
      <c r="I94" s="626">
        <v>0</v>
      </c>
      <c r="J94" s="626">
        <v>0</v>
      </c>
      <c r="K94" s="626">
        <v>789.83</v>
      </c>
      <c r="L94" s="626">
        <v>5718.97</v>
      </c>
      <c r="M94" s="626">
        <v>6514.34</v>
      </c>
      <c r="N94" s="626">
        <v>10573.66</v>
      </c>
      <c r="O94" s="626">
        <v>0</v>
      </c>
      <c r="P94" s="626">
        <v>0</v>
      </c>
      <c r="Q94" s="626">
        <v>0</v>
      </c>
      <c r="R94" s="626">
        <v>0</v>
      </c>
      <c r="S94" s="626">
        <v>0</v>
      </c>
      <c r="T94" s="626">
        <f t="shared" si="1"/>
        <v>0</v>
      </c>
      <c r="U94" s="627" t="s">
        <v>3880</v>
      </c>
      <c r="V94" s="628" t="s">
        <v>3881</v>
      </c>
      <c r="W94" s="627" t="s">
        <v>228</v>
      </c>
      <c r="X94" s="629" t="s">
        <v>3881</v>
      </c>
      <c r="Y94" s="629" t="s">
        <v>3943</v>
      </c>
      <c r="Z94" s="629"/>
      <c r="AA94" s="626">
        <v>0</v>
      </c>
      <c r="AB94" s="630"/>
      <c r="AC94" s="630"/>
      <c r="AD94" s="630"/>
      <c r="AE94" s="630"/>
      <c r="AF94" s="630"/>
      <c r="AG94" s="630"/>
      <c r="AH94" s="630"/>
    </row>
    <row r="95" spans="1:34" x14ac:dyDescent="0.25">
      <c r="A95" s="621"/>
      <c r="B95" s="621" t="s">
        <v>3906</v>
      </c>
      <c r="C95" s="622" t="s">
        <v>313</v>
      </c>
      <c r="D95" s="881">
        <v>3417</v>
      </c>
      <c r="E95" s="621" t="s">
        <v>9</v>
      </c>
      <c r="F95" s="624">
        <v>0.95</v>
      </c>
      <c r="G95" s="625">
        <v>3495.76</v>
      </c>
      <c r="H95" s="626">
        <v>0</v>
      </c>
      <c r="I95" s="626"/>
      <c r="J95" s="626"/>
      <c r="K95" s="626">
        <v>0</v>
      </c>
      <c r="L95" s="626">
        <v>70.87</v>
      </c>
      <c r="M95" s="626">
        <v>523.41</v>
      </c>
      <c r="N95" s="626">
        <v>2901.48</v>
      </c>
      <c r="O95" s="626">
        <v>0</v>
      </c>
      <c r="P95" s="626">
        <v>0</v>
      </c>
      <c r="Q95" s="626">
        <v>0</v>
      </c>
      <c r="R95" s="626">
        <v>0</v>
      </c>
      <c r="S95" s="626">
        <v>0</v>
      </c>
      <c r="T95" s="626">
        <f t="shared" si="1"/>
        <v>0</v>
      </c>
      <c r="U95" s="627" t="s">
        <v>3880</v>
      </c>
      <c r="V95" s="628" t="s">
        <v>3881</v>
      </c>
      <c r="W95" s="627" t="s">
        <v>228</v>
      </c>
      <c r="X95" s="629" t="s">
        <v>3881</v>
      </c>
      <c r="Y95" s="629"/>
      <c r="Z95" s="629"/>
      <c r="AA95" s="626">
        <v>0</v>
      </c>
      <c r="AB95" s="630"/>
      <c r="AC95" s="630"/>
      <c r="AD95" s="630"/>
      <c r="AE95" s="630"/>
      <c r="AF95" s="630"/>
      <c r="AG95" s="630"/>
      <c r="AH95" s="630"/>
    </row>
    <row r="96" spans="1:34" ht="13.5" customHeight="1" x14ac:dyDescent="0.25">
      <c r="A96" s="642"/>
      <c r="B96" s="642" t="s">
        <v>3906</v>
      </c>
      <c r="C96" s="643" t="s">
        <v>24</v>
      </c>
      <c r="D96" s="644">
        <v>3203</v>
      </c>
      <c r="E96" s="645" t="s">
        <v>9</v>
      </c>
      <c r="F96" s="646">
        <v>0.95</v>
      </c>
      <c r="G96" s="647">
        <v>8096.1600000000017</v>
      </c>
      <c r="H96" s="648">
        <v>0</v>
      </c>
      <c r="I96" s="648">
        <v>1957.3400000000001</v>
      </c>
      <c r="J96" s="648">
        <v>2945.02</v>
      </c>
      <c r="K96" s="648">
        <v>1926.23</v>
      </c>
      <c r="L96" s="648">
        <v>0</v>
      </c>
      <c r="M96" s="648">
        <v>0</v>
      </c>
      <c r="N96" s="648">
        <v>0</v>
      </c>
      <c r="O96" s="648">
        <v>0</v>
      </c>
      <c r="P96" s="648">
        <v>0</v>
      </c>
      <c r="Q96" s="648">
        <v>0</v>
      </c>
      <c r="R96" s="648">
        <v>0</v>
      </c>
      <c r="S96" s="648">
        <v>0</v>
      </c>
      <c r="T96" s="626">
        <f t="shared" si="1"/>
        <v>0</v>
      </c>
      <c r="U96" s="649" t="s">
        <v>3880</v>
      </c>
      <c r="V96" s="650" t="s">
        <v>3881</v>
      </c>
      <c r="W96" s="649" t="s">
        <v>228</v>
      </c>
      <c r="X96" s="651" t="s">
        <v>3881</v>
      </c>
      <c r="Y96" s="651" t="s">
        <v>3944</v>
      </c>
      <c r="Z96" s="651" t="s">
        <v>3881</v>
      </c>
      <c r="AA96" s="626">
        <v>1.7000000000000002</v>
      </c>
      <c r="AB96" s="630">
        <v>0.08</v>
      </c>
      <c r="AC96" s="630"/>
      <c r="AD96" s="630"/>
      <c r="AE96" s="630"/>
      <c r="AF96" s="630"/>
      <c r="AG96" s="630">
        <v>1.62</v>
      </c>
      <c r="AH96" s="630">
        <v>1483.23</v>
      </c>
    </row>
    <row r="97" spans="1:34" x14ac:dyDescent="0.25">
      <c r="A97" s="621"/>
      <c r="B97" s="621" t="s">
        <v>3906</v>
      </c>
      <c r="C97" s="622" t="s">
        <v>314</v>
      </c>
      <c r="D97" s="881">
        <v>3418</v>
      </c>
      <c r="E97" s="621" t="s">
        <v>9</v>
      </c>
      <c r="F97" s="624">
        <v>0.95</v>
      </c>
      <c r="G97" s="625">
        <v>13537.689999999999</v>
      </c>
      <c r="H97" s="626">
        <v>0</v>
      </c>
      <c r="I97" s="626"/>
      <c r="J97" s="626"/>
      <c r="K97" s="626">
        <v>2863.6099999999997</v>
      </c>
      <c r="L97" s="626">
        <v>3281.46</v>
      </c>
      <c r="M97" s="626">
        <v>3369.3199999999997</v>
      </c>
      <c r="N97" s="626">
        <v>4023.3</v>
      </c>
      <c r="O97" s="626">
        <v>0</v>
      </c>
      <c r="P97" s="626">
        <v>0</v>
      </c>
      <c r="Q97" s="626">
        <v>0</v>
      </c>
      <c r="R97" s="626">
        <v>0</v>
      </c>
      <c r="S97" s="626">
        <v>0</v>
      </c>
      <c r="T97" s="626">
        <f t="shared" si="1"/>
        <v>0</v>
      </c>
      <c r="U97" s="627" t="s">
        <v>3880</v>
      </c>
      <c r="V97" s="628" t="s">
        <v>3881</v>
      </c>
      <c r="W97" s="627" t="s">
        <v>228</v>
      </c>
      <c r="X97" s="629" t="s">
        <v>3881</v>
      </c>
      <c r="Y97" s="629"/>
      <c r="Z97" s="629"/>
      <c r="AA97" s="626">
        <v>0</v>
      </c>
      <c r="AB97" s="630"/>
      <c r="AC97" s="630"/>
      <c r="AD97" s="630"/>
      <c r="AE97" s="630"/>
      <c r="AF97" s="630"/>
      <c r="AG97" s="630"/>
      <c r="AH97" s="630"/>
    </row>
    <row r="98" spans="1:34" ht="17.25" customHeight="1" x14ac:dyDescent="0.25">
      <c r="A98" s="642"/>
      <c r="B98" s="642" t="s">
        <v>3906</v>
      </c>
      <c r="C98" s="643" t="s">
        <v>25</v>
      </c>
      <c r="D98" s="644">
        <v>3214</v>
      </c>
      <c r="E98" s="645" t="s">
        <v>9</v>
      </c>
      <c r="F98" s="646">
        <v>0.95</v>
      </c>
      <c r="G98" s="647">
        <v>6438.3</v>
      </c>
      <c r="H98" s="648">
        <v>0</v>
      </c>
      <c r="I98" s="648">
        <v>2663.08</v>
      </c>
      <c r="J98" s="648">
        <v>2316.17</v>
      </c>
      <c r="K98" s="648">
        <v>641.79999999999995</v>
      </c>
      <c r="L98" s="648">
        <v>0</v>
      </c>
      <c r="M98" s="648">
        <v>0</v>
      </c>
      <c r="N98" s="648">
        <v>0</v>
      </c>
      <c r="O98" s="648">
        <v>0</v>
      </c>
      <c r="P98" s="648">
        <v>0</v>
      </c>
      <c r="Q98" s="648">
        <v>0</v>
      </c>
      <c r="R98" s="648">
        <v>0</v>
      </c>
      <c r="S98" s="648">
        <v>0</v>
      </c>
      <c r="T98" s="626">
        <f t="shared" si="1"/>
        <v>0</v>
      </c>
      <c r="U98" s="649" t="s">
        <v>3880</v>
      </c>
      <c r="V98" s="650" t="s">
        <v>3881</v>
      </c>
      <c r="W98" s="649" t="s">
        <v>228</v>
      </c>
      <c r="X98" s="651" t="s">
        <v>3881</v>
      </c>
      <c r="Y98" s="651" t="s">
        <v>3945</v>
      </c>
      <c r="Z98" s="651" t="s">
        <v>3881</v>
      </c>
      <c r="AA98" s="626">
        <v>287.10000000000002</v>
      </c>
      <c r="AB98" s="630">
        <v>120.17</v>
      </c>
      <c r="AC98" s="630"/>
      <c r="AD98" s="630"/>
      <c r="AE98" s="630"/>
      <c r="AF98" s="630"/>
      <c r="AG98" s="630">
        <v>166.93</v>
      </c>
      <c r="AH98" s="630">
        <v>774.07</v>
      </c>
    </row>
    <row r="99" spans="1:34" x14ac:dyDescent="0.25">
      <c r="A99" s="621"/>
      <c r="B99" s="621" t="s">
        <v>3906</v>
      </c>
      <c r="C99" s="622" t="s">
        <v>3946</v>
      </c>
      <c r="D99" s="881">
        <v>3419</v>
      </c>
      <c r="E99" s="621" t="s">
        <v>9</v>
      </c>
      <c r="F99" s="624">
        <v>0.95</v>
      </c>
      <c r="G99" s="625">
        <v>10083.450000000001</v>
      </c>
      <c r="H99" s="626">
        <v>0</v>
      </c>
      <c r="I99" s="626"/>
      <c r="J99" s="626"/>
      <c r="K99" s="626">
        <v>772.43</v>
      </c>
      <c r="L99" s="626">
        <v>1405.27</v>
      </c>
      <c r="M99" s="626">
        <v>2108.54</v>
      </c>
      <c r="N99" s="626">
        <v>5797.21</v>
      </c>
      <c r="O99" s="626">
        <v>0</v>
      </c>
      <c r="P99" s="626">
        <v>0</v>
      </c>
      <c r="Q99" s="626">
        <v>0</v>
      </c>
      <c r="R99" s="626">
        <v>0</v>
      </c>
      <c r="S99" s="626">
        <v>0</v>
      </c>
      <c r="T99" s="626">
        <f t="shared" si="1"/>
        <v>0</v>
      </c>
      <c r="U99" s="627" t="s">
        <v>3880</v>
      </c>
      <c r="V99" s="628" t="s">
        <v>3881</v>
      </c>
      <c r="W99" s="627" t="s">
        <v>228</v>
      </c>
      <c r="X99" s="629" t="s">
        <v>3881</v>
      </c>
      <c r="Y99" s="629" t="s">
        <v>3947</v>
      </c>
      <c r="Z99" s="629"/>
      <c r="AA99" s="626">
        <v>0</v>
      </c>
      <c r="AB99" s="630"/>
      <c r="AC99" s="630"/>
      <c r="AD99" s="630"/>
      <c r="AE99" s="630"/>
      <c r="AF99" s="630"/>
      <c r="AG99" s="630"/>
      <c r="AH99" s="630"/>
    </row>
    <row r="100" spans="1:34" x14ac:dyDescent="0.25">
      <c r="A100" s="656"/>
      <c r="B100" s="656" t="s">
        <v>3906</v>
      </c>
      <c r="C100" s="631" t="s">
        <v>3948</v>
      </c>
      <c r="D100" s="885">
        <v>3506</v>
      </c>
      <c r="E100" s="632" t="s">
        <v>3949</v>
      </c>
      <c r="F100" s="624">
        <v>0.9</v>
      </c>
      <c r="G100" s="625">
        <v>1600</v>
      </c>
      <c r="H100" s="626">
        <v>0</v>
      </c>
      <c r="I100" s="626"/>
      <c r="J100" s="626"/>
      <c r="K100" s="626">
        <v>0</v>
      </c>
      <c r="L100" s="626"/>
      <c r="M100" s="626">
        <v>0</v>
      </c>
      <c r="N100" s="626">
        <v>200</v>
      </c>
      <c r="O100" s="626">
        <v>600</v>
      </c>
      <c r="P100" s="626">
        <v>600</v>
      </c>
      <c r="Q100" s="626">
        <v>200</v>
      </c>
      <c r="R100" s="626">
        <v>0</v>
      </c>
      <c r="S100" s="626">
        <v>0</v>
      </c>
      <c r="T100" s="626">
        <f t="shared" si="1"/>
        <v>0</v>
      </c>
      <c r="U100" s="627" t="s">
        <v>3880</v>
      </c>
      <c r="V100" s="628" t="s">
        <v>3881</v>
      </c>
      <c r="W100" s="627" t="s">
        <v>228</v>
      </c>
      <c r="X100" s="629"/>
      <c r="Y100" s="629"/>
      <c r="Z100" s="629"/>
      <c r="AA100" s="626">
        <v>0</v>
      </c>
      <c r="AB100" s="630"/>
      <c r="AC100" s="630"/>
      <c r="AD100" s="630"/>
      <c r="AE100" s="630"/>
      <c r="AF100" s="630"/>
      <c r="AG100" s="630"/>
      <c r="AH100" s="630"/>
    </row>
    <row r="101" spans="1:34" ht="19.5" customHeight="1" x14ac:dyDescent="0.25">
      <c r="A101" s="642"/>
      <c r="B101" s="642" t="s">
        <v>3906</v>
      </c>
      <c r="C101" s="643" t="s">
        <v>26</v>
      </c>
      <c r="D101" s="644">
        <v>3258</v>
      </c>
      <c r="E101" s="645" t="s">
        <v>9</v>
      </c>
      <c r="F101" s="646">
        <v>0.95</v>
      </c>
      <c r="G101" s="647">
        <v>17134.670000000002</v>
      </c>
      <c r="H101" s="648">
        <v>0</v>
      </c>
      <c r="I101" s="648">
        <v>250.65</v>
      </c>
      <c r="J101" s="648">
        <v>7469.2300000000005</v>
      </c>
      <c r="K101" s="648">
        <v>1098.27</v>
      </c>
      <c r="L101" s="648">
        <v>0</v>
      </c>
      <c r="M101" s="648">
        <v>0</v>
      </c>
      <c r="N101" s="648">
        <v>0</v>
      </c>
      <c r="O101" s="648">
        <v>0</v>
      </c>
      <c r="P101" s="648">
        <v>0</v>
      </c>
      <c r="Q101" s="648">
        <v>0</v>
      </c>
      <c r="R101" s="648">
        <v>0</v>
      </c>
      <c r="S101" s="648">
        <v>0</v>
      </c>
      <c r="T101" s="626">
        <f t="shared" si="1"/>
        <v>0</v>
      </c>
      <c r="U101" s="649" t="s">
        <v>3880</v>
      </c>
      <c r="V101" s="650" t="s">
        <v>3881</v>
      </c>
      <c r="W101" s="649" t="s">
        <v>228</v>
      </c>
      <c r="X101" s="651" t="s">
        <v>3881</v>
      </c>
      <c r="Y101" s="651" t="s">
        <v>3950</v>
      </c>
      <c r="Z101" s="651" t="s">
        <v>3881</v>
      </c>
      <c r="AA101" s="626">
        <v>-53</v>
      </c>
      <c r="AB101" s="630">
        <v>1450.96</v>
      </c>
      <c r="AC101" s="630"/>
      <c r="AD101" s="630"/>
      <c r="AE101" s="630"/>
      <c r="AF101" s="630"/>
      <c r="AG101" s="630">
        <v>-1503.96</v>
      </c>
      <c r="AH101" s="630">
        <v>594.94000000000005</v>
      </c>
    </row>
    <row r="102" spans="1:34" x14ac:dyDescent="0.25">
      <c r="A102" s="621"/>
      <c r="B102" s="621" t="s">
        <v>3906</v>
      </c>
      <c r="C102" s="622" t="s">
        <v>160</v>
      </c>
      <c r="D102" s="881">
        <v>3401</v>
      </c>
      <c r="E102" s="621" t="s">
        <v>9</v>
      </c>
      <c r="F102" s="624">
        <v>0.95</v>
      </c>
      <c r="G102" s="625">
        <v>20399.090000000004</v>
      </c>
      <c r="H102" s="626">
        <v>0</v>
      </c>
      <c r="I102" s="626">
        <v>0</v>
      </c>
      <c r="J102" s="626">
        <v>0</v>
      </c>
      <c r="K102" s="626">
        <v>1968.02</v>
      </c>
      <c r="L102" s="626">
        <v>5520.1100000000006</v>
      </c>
      <c r="M102" s="626">
        <v>7389.47</v>
      </c>
      <c r="N102" s="626">
        <v>5521.49</v>
      </c>
      <c r="O102" s="626">
        <v>0</v>
      </c>
      <c r="P102" s="626">
        <v>0</v>
      </c>
      <c r="Q102" s="626">
        <v>0</v>
      </c>
      <c r="R102" s="626">
        <v>0</v>
      </c>
      <c r="S102" s="626">
        <v>0</v>
      </c>
      <c r="T102" s="626">
        <f t="shared" si="1"/>
        <v>0</v>
      </c>
      <c r="U102" s="627" t="s">
        <v>3880</v>
      </c>
      <c r="V102" s="628" t="s">
        <v>3881</v>
      </c>
      <c r="W102" s="627" t="s">
        <v>228</v>
      </c>
      <c r="X102" s="629" t="s">
        <v>3881</v>
      </c>
      <c r="Y102" s="629" t="s">
        <v>3951</v>
      </c>
      <c r="Z102" s="629"/>
      <c r="AA102" s="626">
        <v>0</v>
      </c>
      <c r="AB102" s="630"/>
      <c r="AC102" s="630"/>
      <c r="AD102" s="630"/>
      <c r="AE102" s="630"/>
      <c r="AF102" s="630"/>
      <c r="AG102" s="630"/>
      <c r="AH102" s="630"/>
    </row>
    <row r="103" spans="1:34" x14ac:dyDescent="0.25">
      <c r="A103" s="621"/>
      <c r="B103" s="621" t="s">
        <v>3906</v>
      </c>
      <c r="C103" s="622" t="s">
        <v>3159</v>
      </c>
      <c r="D103" s="881">
        <v>3463</v>
      </c>
      <c r="E103" s="621" t="s">
        <v>9</v>
      </c>
      <c r="F103" s="624">
        <v>0.95</v>
      </c>
      <c r="G103" s="625">
        <v>16287.48</v>
      </c>
      <c r="H103" s="626">
        <v>0</v>
      </c>
      <c r="I103" s="626">
        <v>0</v>
      </c>
      <c r="J103" s="626">
        <v>0</v>
      </c>
      <c r="K103" s="626">
        <v>0</v>
      </c>
      <c r="L103" s="626">
        <v>826.89</v>
      </c>
      <c r="M103" s="626">
        <v>4097.38</v>
      </c>
      <c r="N103" s="626">
        <v>11363.21</v>
      </c>
      <c r="O103" s="626">
        <v>0</v>
      </c>
      <c r="P103" s="626">
        <v>0</v>
      </c>
      <c r="Q103" s="626">
        <v>0</v>
      </c>
      <c r="R103" s="626">
        <v>0</v>
      </c>
      <c r="S103" s="626">
        <v>0</v>
      </c>
      <c r="T103" s="626">
        <f t="shared" si="1"/>
        <v>0</v>
      </c>
      <c r="U103" s="627" t="s">
        <v>3880</v>
      </c>
      <c r="V103" s="628" t="s">
        <v>3881</v>
      </c>
      <c r="W103" s="627" t="s">
        <v>228</v>
      </c>
      <c r="X103" s="629" t="s">
        <v>3881</v>
      </c>
      <c r="Y103" s="629"/>
      <c r="Z103" s="629"/>
      <c r="AA103" s="626">
        <v>0</v>
      </c>
      <c r="AB103" s="630"/>
      <c r="AC103" s="630"/>
      <c r="AD103" s="630"/>
      <c r="AE103" s="630"/>
      <c r="AF103" s="630"/>
      <c r="AG103" s="630"/>
      <c r="AH103" s="630"/>
    </row>
    <row r="104" spans="1:34" x14ac:dyDescent="0.25">
      <c r="A104" s="656"/>
      <c r="B104" s="656" t="s">
        <v>3906</v>
      </c>
      <c r="C104" s="631" t="s">
        <v>3584</v>
      </c>
      <c r="D104" s="885">
        <v>3507</v>
      </c>
      <c r="E104" s="632" t="s">
        <v>3949</v>
      </c>
      <c r="F104" s="624">
        <v>0.9</v>
      </c>
      <c r="G104" s="625">
        <v>2700</v>
      </c>
      <c r="H104" s="626">
        <v>0</v>
      </c>
      <c r="I104" s="626">
        <v>0</v>
      </c>
      <c r="J104" s="626">
        <v>0</v>
      </c>
      <c r="K104" s="626">
        <v>0</v>
      </c>
      <c r="L104" s="626">
        <v>0</v>
      </c>
      <c r="M104" s="626">
        <v>0</v>
      </c>
      <c r="N104" s="626">
        <v>300</v>
      </c>
      <c r="O104" s="626">
        <v>700</v>
      </c>
      <c r="P104" s="626">
        <v>800</v>
      </c>
      <c r="Q104" s="626">
        <v>700</v>
      </c>
      <c r="R104" s="626">
        <v>200</v>
      </c>
      <c r="S104" s="626">
        <v>0</v>
      </c>
      <c r="T104" s="626">
        <f t="shared" si="1"/>
        <v>200</v>
      </c>
      <c r="U104" s="627" t="s">
        <v>3880</v>
      </c>
      <c r="V104" s="628" t="s">
        <v>3881</v>
      </c>
      <c r="W104" s="627" t="s">
        <v>228</v>
      </c>
      <c r="X104" s="629"/>
      <c r="Y104" s="629"/>
      <c r="Z104" s="629"/>
      <c r="AA104" s="626">
        <v>0</v>
      </c>
      <c r="AB104" s="630"/>
      <c r="AC104" s="630"/>
      <c r="AD104" s="630"/>
      <c r="AE104" s="630"/>
      <c r="AF104" s="630"/>
      <c r="AG104" s="630"/>
      <c r="AH104" s="630"/>
    </row>
    <row r="105" spans="1:34" ht="14.25" customHeight="1" x14ac:dyDescent="0.25">
      <c r="A105" s="642"/>
      <c r="B105" s="642" t="s">
        <v>3906</v>
      </c>
      <c r="C105" s="643" t="s">
        <v>27</v>
      </c>
      <c r="D105" s="644">
        <v>3215</v>
      </c>
      <c r="E105" s="645" t="s">
        <v>9</v>
      </c>
      <c r="F105" s="646">
        <v>0.95</v>
      </c>
      <c r="G105" s="647">
        <v>12560.480000000001</v>
      </c>
      <c r="H105" s="648">
        <v>0</v>
      </c>
      <c r="I105" s="648">
        <v>662.38</v>
      </c>
      <c r="J105" s="648">
        <v>3581.0299999999997</v>
      </c>
      <c r="K105" s="648">
        <v>3774.93</v>
      </c>
      <c r="L105" s="648">
        <v>0</v>
      </c>
      <c r="M105" s="648">
        <v>0</v>
      </c>
      <c r="N105" s="648">
        <v>0</v>
      </c>
      <c r="O105" s="648">
        <v>0</v>
      </c>
      <c r="P105" s="648">
        <v>0</v>
      </c>
      <c r="Q105" s="648">
        <v>0</v>
      </c>
      <c r="R105" s="648">
        <v>0</v>
      </c>
      <c r="S105" s="648">
        <v>0</v>
      </c>
      <c r="T105" s="626">
        <f t="shared" si="1"/>
        <v>0</v>
      </c>
      <c r="U105" s="649" t="s">
        <v>3880</v>
      </c>
      <c r="V105" s="650" t="s">
        <v>3881</v>
      </c>
      <c r="W105" s="649" t="s">
        <v>228</v>
      </c>
      <c r="X105" s="651" t="s">
        <v>3881</v>
      </c>
      <c r="Y105" s="651" t="s">
        <v>3952</v>
      </c>
      <c r="Z105" s="651" t="s">
        <v>3881</v>
      </c>
      <c r="AA105" s="626">
        <v>-56.240000000000009</v>
      </c>
      <c r="AB105" s="630">
        <v>918.74</v>
      </c>
      <c r="AC105" s="630"/>
      <c r="AD105" s="630"/>
      <c r="AE105" s="630"/>
      <c r="AF105" s="630"/>
      <c r="AG105" s="630">
        <v>-974.98</v>
      </c>
      <c r="AH105" s="630">
        <v>2046.97</v>
      </c>
    </row>
    <row r="106" spans="1:34" x14ac:dyDescent="0.25">
      <c r="A106" s="621"/>
      <c r="B106" s="621" t="s">
        <v>3906</v>
      </c>
      <c r="C106" s="622" t="s">
        <v>3193</v>
      </c>
      <c r="D106" s="881">
        <v>3460</v>
      </c>
      <c r="E106" s="621" t="s">
        <v>9</v>
      </c>
      <c r="F106" s="624">
        <v>0.95</v>
      </c>
      <c r="G106" s="625">
        <v>7142.5</v>
      </c>
      <c r="H106" s="626">
        <v>0</v>
      </c>
      <c r="I106" s="626">
        <v>0</v>
      </c>
      <c r="J106" s="626">
        <v>0</v>
      </c>
      <c r="K106" s="626">
        <v>0</v>
      </c>
      <c r="L106" s="626">
        <v>189.12</v>
      </c>
      <c r="M106" s="626">
        <v>674.81999999999994</v>
      </c>
      <c r="N106" s="626">
        <v>6278.56</v>
      </c>
      <c r="O106" s="626">
        <v>0</v>
      </c>
      <c r="P106" s="626">
        <v>0</v>
      </c>
      <c r="Q106" s="626">
        <v>0</v>
      </c>
      <c r="R106" s="626">
        <v>0</v>
      </c>
      <c r="S106" s="626">
        <v>0</v>
      </c>
      <c r="T106" s="626">
        <f t="shared" si="1"/>
        <v>0</v>
      </c>
      <c r="U106" s="627" t="s">
        <v>3880</v>
      </c>
      <c r="V106" s="628" t="s">
        <v>3881</v>
      </c>
      <c r="W106" s="627" t="s">
        <v>228</v>
      </c>
      <c r="X106" s="629" t="s">
        <v>3881</v>
      </c>
      <c r="Y106" s="629"/>
      <c r="Z106" s="629"/>
      <c r="AA106" s="626">
        <v>0</v>
      </c>
      <c r="AB106" s="630"/>
      <c r="AC106" s="630"/>
      <c r="AD106" s="630"/>
      <c r="AE106" s="630"/>
      <c r="AF106" s="630"/>
      <c r="AG106" s="630"/>
      <c r="AH106" s="630"/>
    </row>
    <row r="107" spans="1:34" x14ac:dyDescent="0.25">
      <c r="A107" s="621"/>
      <c r="B107" s="621" t="s">
        <v>3906</v>
      </c>
      <c r="C107" s="631" t="s">
        <v>3953</v>
      </c>
      <c r="D107" s="885">
        <v>3508</v>
      </c>
      <c r="E107" s="632" t="s">
        <v>3949</v>
      </c>
      <c r="F107" s="624">
        <v>0.9</v>
      </c>
      <c r="G107" s="625">
        <v>1900</v>
      </c>
      <c r="H107" s="626">
        <v>0</v>
      </c>
      <c r="I107" s="626">
        <v>0</v>
      </c>
      <c r="J107" s="626">
        <v>0</v>
      </c>
      <c r="K107" s="626">
        <v>0</v>
      </c>
      <c r="L107" s="626">
        <v>0</v>
      </c>
      <c r="M107" s="626">
        <v>0</v>
      </c>
      <c r="N107" s="626">
        <v>200</v>
      </c>
      <c r="O107" s="626">
        <v>600</v>
      </c>
      <c r="P107" s="626">
        <v>600</v>
      </c>
      <c r="Q107" s="626">
        <v>500</v>
      </c>
      <c r="R107" s="626">
        <v>0</v>
      </c>
      <c r="S107" s="626">
        <v>0</v>
      </c>
      <c r="T107" s="626">
        <f t="shared" si="1"/>
        <v>0</v>
      </c>
      <c r="U107" s="627" t="s">
        <v>3880</v>
      </c>
      <c r="V107" s="628" t="s">
        <v>3881</v>
      </c>
      <c r="W107" s="627" t="s">
        <v>228</v>
      </c>
      <c r="X107" s="629"/>
      <c r="Y107" s="629"/>
      <c r="Z107" s="629"/>
      <c r="AA107" s="626">
        <v>0</v>
      </c>
      <c r="AB107" s="630"/>
      <c r="AC107" s="630"/>
      <c r="AD107" s="630"/>
      <c r="AE107" s="630"/>
      <c r="AF107" s="630"/>
      <c r="AG107" s="630"/>
      <c r="AH107" s="630"/>
    </row>
    <row r="108" spans="1:34" x14ac:dyDescent="0.25">
      <c r="A108" s="621"/>
      <c r="B108" s="621" t="s">
        <v>3906</v>
      </c>
      <c r="C108" s="631" t="s">
        <v>3954</v>
      </c>
      <c r="D108" s="881">
        <v>3509</v>
      </c>
      <c r="E108" s="632" t="s">
        <v>3949</v>
      </c>
      <c r="F108" s="624">
        <v>0.9</v>
      </c>
      <c r="G108" s="625">
        <v>1700</v>
      </c>
      <c r="H108" s="626">
        <v>0</v>
      </c>
      <c r="I108" s="626">
        <v>0</v>
      </c>
      <c r="J108" s="626">
        <v>0</v>
      </c>
      <c r="K108" s="626">
        <v>0</v>
      </c>
      <c r="L108" s="626">
        <v>0</v>
      </c>
      <c r="M108" s="626">
        <v>0</v>
      </c>
      <c r="N108" s="626">
        <v>200</v>
      </c>
      <c r="O108" s="626">
        <v>400</v>
      </c>
      <c r="P108" s="626">
        <v>400</v>
      </c>
      <c r="Q108" s="626">
        <v>400</v>
      </c>
      <c r="R108" s="626">
        <v>300</v>
      </c>
      <c r="S108" s="626">
        <v>0</v>
      </c>
      <c r="T108" s="626">
        <f t="shared" si="1"/>
        <v>300</v>
      </c>
      <c r="U108" s="627" t="s">
        <v>3880</v>
      </c>
      <c r="V108" s="628" t="s">
        <v>3881</v>
      </c>
      <c r="W108" s="627" t="s">
        <v>228</v>
      </c>
      <c r="X108" s="629"/>
      <c r="Y108" s="629"/>
      <c r="Z108" s="629"/>
      <c r="AA108" s="626">
        <v>0</v>
      </c>
      <c r="AB108" s="630"/>
      <c r="AC108" s="630"/>
      <c r="AD108" s="630"/>
      <c r="AE108" s="630"/>
      <c r="AF108" s="630"/>
      <c r="AG108" s="630"/>
      <c r="AH108" s="630"/>
    </row>
    <row r="109" spans="1:34" x14ac:dyDescent="0.25">
      <c r="A109" s="621"/>
      <c r="B109" s="621" t="s">
        <v>3906</v>
      </c>
      <c r="C109" s="631" t="s">
        <v>3583</v>
      </c>
      <c r="D109" s="885">
        <v>3510</v>
      </c>
      <c r="E109" s="632" t="s">
        <v>3949</v>
      </c>
      <c r="F109" s="624">
        <v>0.9</v>
      </c>
      <c r="G109" s="625">
        <v>2500</v>
      </c>
      <c r="H109" s="626">
        <v>0</v>
      </c>
      <c r="I109" s="626">
        <v>0</v>
      </c>
      <c r="J109" s="626">
        <v>0</v>
      </c>
      <c r="K109" s="626">
        <v>0</v>
      </c>
      <c r="L109" s="626">
        <v>0</v>
      </c>
      <c r="M109" s="626">
        <v>0</v>
      </c>
      <c r="N109" s="626">
        <v>300</v>
      </c>
      <c r="O109" s="626">
        <v>700</v>
      </c>
      <c r="P109" s="626">
        <v>800</v>
      </c>
      <c r="Q109" s="626">
        <v>700</v>
      </c>
      <c r="R109" s="626">
        <v>0</v>
      </c>
      <c r="S109" s="626">
        <v>0</v>
      </c>
      <c r="T109" s="626">
        <f t="shared" si="1"/>
        <v>0</v>
      </c>
      <c r="U109" s="627" t="s">
        <v>3880</v>
      </c>
      <c r="V109" s="628" t="s">
        <v>3881</v>
      </c>
      <c r="W109" s="627" t="s">
        <v>228</v>
      </c>
      <c r="X109" s="629"/>
      <c r="Y109" s="629"/>
      <c r="Z109" s="629"/>
      <c r="AA109" s="626">
        <v>0</v>
      </c>
      <c r="AB109" s="630"/>
      <c r="AC109" s="630"/>
      <c r="AD109" s="630"/>
      <c r="AE109" s="630"/>
      <c r="AF109" s="630"/>
      <c r="AG109" s="630"/>
      <c r="AH109" s="630"/>
    </row>
    <row r="110" spans="1:34" x14ac:dyDescent="0.25">
      <c r="A110" s="621"/>
      <c r="B110" s="621" t="s">
        <v>3906</v>
      </c>
      <c r="C110" s="631" t="s">
        <v>3582</v>
      </c>
      <c r="D110" s="885">
        <v>3511</v>
      </c>
      <c r="E110" s="632" t="s">
        <v>3949</v>
      </c>
      <c r="F110" s="624">
        <v>0.9</v>
      </c>
      <c r="G110" s="625">
        <v>2200</v>
      </c>
      <c r="H110" s="626">
        <v>0</v>
      </c>
      <c r="I110" s="626">
        <v>0</v>
      </c>
      <c r="J110" s="626">
        <v>0</v>
      </c>
      <c r="K110" s="626">
        <v>0</v>
      </c>
      <c r="L110" s="626">
        <v>0</v>
      </c>
      <c r="M110" s="626">
        <v>0</v>
      </c>
      <c r="N110" s="626">
        <v>200</v>
      </c>
      <c r="O110" s="626">
        <v>700</v>
      </c>
      <c r="P110" s="626">
        <v>700</v>
      </c>
      <c r="Q110" s="626">
        <v>600</v>
      </c>
      <c r="R110" s="626">
        <v>0</v>
      </c>
      <c r="S110" s="626">
        <v>0</v>
      </c>
      <c r="T110" s="626">
        <f t="shared" si="1"/>
        <v>0</v>
      </c>
      <c r="U110" s="627" t="s">
        <v>3880</v>
      </c>
      <c r="V110" s="628" t="s">
        <v>3881</v>
      </c>
      <c r="W110" s="627" t="s">
        <v>228</v>
      </c>
      <c r="X110" s="629"/>
      <c r="Y110" s="629"/>
      <c r="Z110" s="629"/>
      <c r="AA110" s="626">
        <v>0</v>
      </c>
      <c r="AB110" s="630"/>
      <c r="AC110" s="630"/>
      <c r="AD110" s="630"/>
      <c r="AE110" s="630"/>
      <c r="AF110" s="630"/>
      <c r="AG110" s="630"/>
      <c r="AH110" s="630"/>
    </row>
    <row r="111" spans="1:34" ht="15.75" customHeight="1" x14ac:dyDescent="0.25">
      <c r="A111" s="642"/>
      <c r="B111" s="642" t="s">
        <v>3906</v>
      </c>
      <c r="C111" s="643" t="s">
        <v>28</v>
      </c>
      <c r="D111" s="644">
        <v>3259</v>
      </c>
      <c r="E111" s="645" t="s">
        <v>9</v>
      </c>
      <c r="F111" s="646">
        <v>0.95</v>
      </c>
      <c r="G111" s="647">
        <v>5543.2099999999991</v>
      </c>
      <c r="H111" s="648">
        <v>0</v>
      </c>
      <c r="I111" s="648">
        <v>0</v>
      </c>
      <c r="J111" s="648">
        <v>28.509999999999998</v>
      </c>
      <c r="K111" s="648">
        <v>1905.35</v>
      </c>
      <c r="L111" s="648">
        <v>2916.16</v>
      </c>
      <c r="M111" s="648">
        <v>1067.01</v>
      </c>
      <c r="N111" s="648">
        <v>0</v>
      </c>
      <c r="O111" s="648">
        <v>0</v>
      </c>
      <c r="P111" s="648">
        <v>0</v>
      </c>
      <c r="Q111" s="648">
        <v>0</v>
      </c>
      <c r="R111" s="648">
        <v>0</v>
      </c>
      <c r="S111" s="648">
        <v>0</v>
      </c>
      <c r="T111" s="626">
        <f t="shared" si="1"/>
        <v>0</v>
      </c>
      <c r="U111" s="649" t="s">
        <v>3880</v>
      </c>
      <c r="V111" s="650" t="s">
        <v>3881</v>
      </c>
      <c r="W111" s="649" t="s">
        <v>228</v>
      </c>
      <c r="X111" s="651" t="s">
        <v>3881</v>
      </c>
      <c r="Y111" s="651" t="s">
        <v>3955</v>
      </c>
      <c r="Z111" s="651" t="s">
        <v>3881</v>
      </c>
      <c r="AA111" s="626">
        <v>5.25</v>
      </c>
      <c r="AB111" s="630">
        <v>0.26</v>
      </c>
      <c r="AC111" s="630"/>
      <c r="AD111" s="630"/>
      <c r="AE111" s="630"/>
      <c r="AF111" s="630"/>
      <c r="AG111" s="630">
        <v>4.99</v>
      </c>
      <c r="AH111" s="630">
        <v>1067.02</v>
      </c>
    </row>
    <row r="112" spans="1:34" ht="21.75" customHeight="1" x14ac:dyDescent="0.25">
      <c r="A112" s="642"/>
      <c r="B112" s="642" t="s">
        <v>3906</v>
      </c>
      <c r="C112" s="643" t="s">
        <v>29</v>
      </c>
      <c r="D112" s="644">
        <v>3212</v>
      </c>
      <c r="E112" s="645" t="s">
        <v>9</v>
      </c>
      <c r="F112" s="646">
        <v>0.95</v>
      </c>
      <c r="G112" s="647">
        <v>54510.46</v>
      </c>
      <c r="H112" s="648">
        <v>0</v>
      </c>
      <c r="I112" s="648">
        <v>17628.48</v>
      </c>
      <c r="J112" s="648">
        <v>18325.87</v>
      </c>
      <c r="K112" s="648">
        <v>1018.9300000000001</v>
      </c>
      <c r="L112" s="648">
        <v>0</v>
      </c>
      <c r="M112" s="648">
        <v>0</v>
      </c>
      <c r="N112" s="648">
        <v>0</v>
      </c>
      <c r="O112" s="648">
        <v>0</v>
      </c>
      <c r="P112" s="648">
        <v>0</v>
      </c>
      <c r="Q112" s="648">
        <v>0</v>
      </c>
      <c r="R112" s="648">
        <v>0</v>
      </c>
      <c r="S112" s="648">
        <v>0</v>
      </c>
      <c r="T112" s="626">
        <f t="shared" si="1"/>
        <v>0</v>
      </c>
      <c r="U112" s="649" t="s">
        <v>3880</v>
      </c>
      <c r="V112" s="650" t="s">
        <v>3881</v>
      </c>
      <c r="W112" s="649" t="s">
        <v>228</v>
      </c>
      <c r="X112" s="651" t="s">
        <v>3881</v>
      </c>
      <c r="Y112" s="651" t="s">
        <v>3956</v>
      </c>
      <c r="Z112" s="651" t="s">
        <v>3881</v>
      </c>
      <c r="AA112" s="626">
        <v>-1026.9099999999999</v>
      </c>
      <c r="AB112" s="630">
        <v>-51.35</v>
      </c>
      <c r="AC112" s="630"/>
      <c r="AD112" s="630"/>
      <c r="AE112" s="630"/>
      <c r="AF112" s="630"/>
      <c r="AG112" s="630">
        <v>-975.56</v>
      </c>
      <c r="AH112" s="630">
        <v>354.12</v>
      </c>
    </row>
    <row r="113" spans="1:34" ht="10.5" customHeight="1" x14ac:dyDescent="0.25">
      <c r="A113" s="642"/>
      <c r="B113" s="642" t="s">
        <v>3906</v>
      </c>
      <c r="C113" s="643" t="s">
        <v>30</v>
      </c>
      <c r="D113" s="883">
        <v>3281</v>
      </c>
      <c r="E113" s="645" t="s">
        <v>9</v>
      </c>
      <c r="F113" s="646">
        <v>0.95</v>
      </c>
      <c r="G113" s="647">
        <v>338680.42000000004</v>
      </c>
      <c r="H113" s="648">
        <v>0</v>
      </c>
      <c r="I113" s="648">
        <v>0</v>
      </c>
      <c r="J113" s="648">
        <v>102864.74</v>
      </c>
      <c r="K113" s="648">
        <v>132290.07</v>
      </c>
      <c r="L113" s="648">
        <v>2836.39</v>
      </c>
      <c r="M113" s="648">
        <v>2976.98</v>
      </c>
      <c r="N113" s="648">
        <v>0</v>
      </c>
      <c r="O113" s="648">
        <v>0</v>
      </c>
      <c r="P113" s="648">
        <v>0</v>
      </c>
      <c r="Q113" s="648">
        <v>0</v>
      </c>
      <c r="R113" s="648">
        <v>0</v>
      </c>
      <c r="S113" s="648">
        <v>0</v>
      </c>
      <c r="T113" s="626">
        <f t="shared" si="1"/>
        <v>0</v>
      </c>
      <c r="U113" s="649" t="s">
        <v>3880</v>
      </c>
      <c r="V113" s="650" t="s">
        <v>3881</v>
      </c>
      <c r="W113" s="649" t="s">
        <v>228</v>
      </c>
      <c r="X113" s="651" t="s">
        <v>3881</v>
      </c>
      <c r="Y113" s="651" t="s">
        <v>3957</v>
      </c>
      <c r="Z113" s="651" t="s">
        <v>3881</v>
      </c>
      <c r="AA113" s="626">
        <v>-2334.7399999999998</v>
      </c>
      <c r="AB113" s="630">
        <v>-116.74</v>
      </c>
      <c r="AC113" s="630"/>
      <c r="AD113" s="630"/>
      <c r="AE113" s="630"/>
      <c r="AF113" s="630"/>
      <c r="AG113" s="630">
        <v>-2218</v>
      </c>
      <c r="AH113" s="630">
        <v>3333.6</v>
      </c>
    </row>
    <row r="114" spans="1:34" x14ac:dyDescent="0.25">
      <c r="A114" s="621"/>
      <c r="B114" s="621" t="s">
        <v>3906</v>
      </c>
      <c r="C114" s="622" t="s">
        <v>238</v>
      </c>
      <c r="D114" s="881">
        <v>3461</v>
      </c>
      <c r="E114" s="621" t="s">
        <v>9</v>
      </c>
      <c r="F114" s="624">
        <v>0.95</v>
      </c>
      <c r="G114" s="625">
        <v>640709.55000000005</v>
      </c>
      <c r="H114" s="626">
        <v>0</v>
      </c>
      <c r="I114" s="626">
        <v>0</v>
      </c>
      <c r="J114" s="626">
        <v>0</v>
      </c>
      <c r="K114" s="626">
        <v>0</v>
      </c>
      <c r="L114" s="626">
        <v>217914.25999999998</v>
      </c>
      <c r="M114" s="626">
        <v>277807.77</v>
      </c>
      <c r="N114" s="626">
        <v>144987.51999999999</v>
      </c>
      <c r="O114" s="626">
        <v>0</v>
      </c>
      <c r="P114" s="626">
        <v>0</v>
      </c>
      <c r="Q114" s="626">
        <v>0</v>
      </c>
      <c r="R114" s="626">
        <v>0</v>
      </c>
      <c r="S114" s="626">
        <v>0</v>
      </c>
      <c r="T114" s="626">
        <f t="shared" si="1"/>
        <v>0</v>
      </c>
      <c r="U114" s="627" t="s">
        <v>3880</v>
      </c>
      <c r="V114" s="628" t="s">
        <v>3881</v>
      </c>
      <c r="W114" s="627" t="s">
        <v>228</v>
      </c>
      <c r="X114" s="629" t="s">
        <v>3881</v>
      </c>
      <c r="Y114" s="629" t="s">
        <v>3958</v>
      </c>
      <c r="Z114" s="629"/>
      <c r="AA114" s="626">
        <v>0</v>
      </c>
      <c r="AB114" s="630"/>
      <c r="AC114" s="630"/>
      <c r="AD114" s="630"/>
      <c r="AE114" s="630"/>
      <c r="AF114" s="630"/>
      <c r="AG114" s="630"/>
      <c r="AH114" s="630"/>
    </row>
    <row r="115" spans="1:34" ht="21.75" customHeight="1" x14ac:dyDescent="0.25">
      <c r="A115" s="642"/>
      <c r="B115" s="642" t="s">
        <v>3906</v>
      </c>
      <c r="C115" s="643" t="s">
        <v>159</v>
      </c>
      <c r="D115" s="883">
        <v>3398</v>
      </c>
      <c r="E115" s="645" t="s">
        <v>9</v>
      </c>
      <c r="F115" s="646">
        <v>0.95</v>
      </c>
      <c r="G115" s="647">
        <v>108678.77</v>
      </c>
      <c r="H115" s="648">
        <v>0</v>
      </c>
      <c r="I115" s="648">
        <v>0</v>
      </c>
      <c r="J115" s="648">
        <v>0</v>
      </c>
      <c r="K115" s="648">
        <v>49400.91</v>
      </c>
      <c r="L115" s="648">
        <v>50696.53</v>
      </c>
      <c r="M115" s="648">
        <v>1308.3799999999999</v>
      </c>
      <c r="N115" s="648">
        <v>0</v>
      </c>
      <c r="O115" s="648">
        <v>0</v>
      </c>
      <c r="P115" s="648">
        <v>0</v>
      </c>
      <c r="Q115" s="648">
        <v>0</v>
      </c>
      <c r="R115" s="648">
        <v>0</v>
      </c>
      <c r="S115" s="648">
        <v>0</v>
      </c>
      <c r="T115" s="626">
        <f t="shared" si="1"/>
        <v>0</v>
      </c>
      <c r="U115" s="649" t="s">
        <v>3880</v>
      </c>
      <c r="V115" s="650" t="s">
        <v>3881</v>
      </c>
      <c r="W115" s="649" t="s">
        <v>228</v>
      </c>
      <c r="X115" s="651" t="s">
        <v>3881</v>
      </c>
      <c r="Y115" s="651" t="s">
        <v>3959</v>
      </c>
      <c r="Z115" s="651" t="s">
        <v>3881</v>
      </c>
      <c r="AA115" s="626">
        <v>-677.54</v>
      </c>
      <c r="AB115" s="630">
        <v>-33.880000000000003</v>
      </c>
      <c r="AC115" s="630"/>
      <c r="AD115" s="630"/>
      <c r="AE115" s="630"/>
      <c r="AF115" s="630"/>
      <c r="AG115" s="630">
        <v>-643.66</v>
      </c>
      <c r="AH115" s="630">
        <v>922.6</v>
      </c>
    </row>
    <row r="116" spans="1:34" x14ac:dyDescent="0.25">
      <c r="A116" s="621"/>
      <c r="B116" s="621" t="s">
        <v>3906</v>
      </c>
      <c r="C116" s="631" t="s">
        <v>3773</v>
      </c>
      <c r="D116" s="886">
        <v>3521</v>
      </c>
      <c r="E116" s="632" t="s">
        <v>3949</v>
      </c>
      <c r="F116" s="624">
        <v>0.9</v>
      </c>
      <c r="G116" s="625">
        <v>555485</v>
      </c>
      <c r="H116" s="626">
        <v>0</v>
      </c>
      <c r="I116" s="626">
        <v>0</v>
      </c>
      <c r="J116" s="626">
        <v>0</v>
      </c>
      <c r="K116" s="626">
        <v>0</v>
      </c>
      <c r="L116" s="626">
        <v>0</v>
      </c>
      <c r="M116" s="626">
        <v>0</v>
      </c>
      <c r="N116" s="626">
        <v>48650</v>
      </c>
      <c r="O116" s="663">
        <v>253418</v>
      </c>
      <c r="P116" s="663">
        <v>253417</v>
      </c>
      <c r="Q116" s="626">
        <v>0</v>
      </c>
      <c r="R116" s="626">
        <v>0</v>
      </c>
      <c r="S116" s="626">
        <v>0</v>
      </c>
      <c r="T116" s="626">
        <f t="shared" si="1"/>
        <v>0</v>
      </c>
      <c r="U116" s="627" t="s">
        <v>3880</v>
      </c>
      <c r="V116" s="628" t="s">
        <v>3881</v>
      </c>
      <c r="W116" s="627" t="s">
        <v>228</v>
      </c>
      <c r="X116" s="629"/>
      <c r="Y116" s="629"/>
      <c r="Z116" s="629"/>
      <c r="AA116" s="626">
        <v>0</v>
      </c>
      <c r="AB116" s="630"/>
      <c r="AC116" s="630"/>
      <c r="AD116" s="630"/>
      <c r="AE116" s="630"/>
      <c r="AF116" s="630"/>
      <c r="AG116" s="630"/>
      <c r="AH116" s="630"/>
    </row>
    <row r="117" spans="1:34" ht="17.25" customHeight="1" x14ac:dyDescent="0.25">
      <c r="A117" s="645"/>
      <c r="B117" s="645" t="s">
        <v>3906</v>
      </c>
      <c r="C117" s="643" t="s">
        <v>31</v>
      </c>
      <c r="D117" s="652">
        <v>3202</v>
      </c>
      <c r="E117" s="645" t="s">
        <v>9</v>
      </c>
      <c r="F117" s="646">
        <v>0.95</v>
      </c>
      <c r="G117" s="647">
        <v>3660.8</v>
      </c>
      <c r="H117" s="648">
        <v>0</v>
      </c>
      <c r="I117" s="648">
        <v>80.22</v>
      </c>
      <c r="J117" s="648">
        <v>2964.84</v>
      </c>
      <c r="K117" s="648">
        <v>0</v>
      </c>
      <c r="L117" s="648">
        <v>0</v>
      </c>
      <c r="M117" s="648">
        <v>0</v>
      </c>
      <c r="N117" s="648">
        <v>0</v>
      </c>
      <c r="O117" s="648">
        <v>0</v>
      </c>
      <c r="P117" s="648">
        <v>0</v>
      </c>
      <c r="Q117" s="648">
        <v>0</v>
      </c>
      <c r="R117" s="648">
        <v>0</v>
      </c>
      <c r="S117" s="648">
        <v>0</v>
      </c>
      <c r="T117" s="626">
        <f t="shared" si="1"/>
        <v>0</v>
      </c>
      <c r="U117" s="649" t="s">
        <v>3880</v>
      </c>
      <c r="V117" s="650" t="s">
        <v>3881</v>
      </c>
      <c r="W117" s="649" t="s">
        <v>228</v>
      </c>
      <c r="X117" s="651" t="s">
        <v>3881</v>
      </c>
      <c r="Y117" s="651" t="s">
        <v>3960</v>
      </c>
      <c r="Z117" s="651" t="s">
        <v>3881</v>
      </c>
      <c r="AA117" s="626">
        <v>0</v>
      </c>
      <c r="AB117" s="630"/>
      <c r="AC117" s="630"/>
      <c r="AD117" s="630"/>
      <c r="AE117" s="630"/>
      <c r="AF117" s="630"/>
      <c r="AG117" s="630"/>
      <c r="AH117" s="630"/>
    </row>
    <row r="118" spans="1:34" x14ac:dyDescent="0.25">
      <c r="A118" s="621"/>
      <c r="B118" s="621" t="s">
        <v>3906</v>
      </c>
      <c r="C118" s="622" t="s">
        <v>2859</v>
      </c>
      <c r="D118" s="881">
        <v>3420</v>
      </c>
      <c r="E118" s="621" t="s">
        <v>9</v>
      </c>
      <c r="F118" s="624">
        <v>0.95</v>
      </c>
      <c r="G118" s="625">
        <v>18680.82</v>
      </c>
      <c r="H118" s="626">
        <v>0</v>
      </c>
      <c r="I118" s="626"/>
      <c r="J118" s="626"/>
      <c r="K118" s="626">
        <v>13.37</v>
      </c>
      <c r="L118" s="626">
        <v>937.77</v>
      </c>
      <c r="M118" s="626">
        <v>10806.21</v>
      </c>
      <c r="N118" s="626">
        <v>6923.4699999999993</v>
      </c>
      <c r="O118" s="626">
        <v>0</v>
      </c>
      <c r="P118" s="626">
        <v>0</v>
      </c>
      <c r="Q118" s="626">
        <v>0</v>
      </c>
      <c r="R118" s="626">
        <v>0</v>
      </c>
      <c r="S118" s="626">
        <v>0</v>
      </c>
      <c r="T118" s="626">
        <f t="shared" si="1"/>
        <v>0</v>
      </c>
      <c r="U118" s="627" t="s">
        <v>3880</v>
      </c>
      <c r="V118" s="628" t="s">
        <v>3881</v>
      </c>
      <c r="W118" s="627" t="s">
        <v>228</v>
      </c>
      <c r="X118" s="629" t="s">
        <v>3881</v>
      </c>
      <c r="Y118" s="629" t="s">
        <v>3961</v>
      </c>
      <c r="Z118" s="629"/>
      <c r="AA118" s="626">
        <v>0</v>
      </c>
      <c r="AB118" s="630"/>
      <c r="AC118" s="630"/>
      <c r="AD118" s="630"/>
      <c r="AE118" s="630"/>
      <c r="AF118" s="630"/>
      <c r="AG118" s="630"/>
      <c r="AH118" s="630"/>
    </row>
    <row r="119" spans="1:34" x14ac:dyDescent="0.25">
      <c r="A119" s="621"/>
      <c r="B119" s="621" t="s">
        <v>3906</v>
      </c>
      <c r="C119" s="622" t="s">
        <v>239</v>
      </c>
      <c r="D119" s="881">
        <v>3421</v>
      </c>
      <c r="E119" s="621" t="s">
        <v>9</v>
      </c>
      <c r="F119" s="624">
        <v>0.95</v>
      </c>
      <c r="G119" s="625">
        <v>15827.109999999997</v>
      </c>
      <c r="H119" s="626">
        <v>0</v>
      </c>
      <c r="I119" s="626"/>
      <c r="J119" s="626"/>
      <c r="K119" s="626">
        <v>889.99</v>
      </c>
      <c r="L119" s="626">
        <v>3249.74</v>
      </c>
      <c r="M119" s="626">
        <v>5565.21</v>
      </c>
      <c r="N119" s="626">
        <v>6122.1699999999992</v>
      </c>
      <c r="O119" s="626">
        <v>0</v>
      </c>
      <c r="P119" s="626">
        <v>0</v>
      </c>
      <c r="Q119" s="626">
        <v>0</v>
      </c>
      <c r="R119" s="626">
        <v>0</v>
      </c>
      <c r="S119" s="626">
        <v>0</v>
      </c>
      <c r="T119" s="626">
        <f t="shared" si="1"/>
        <v>0</v>
      </c>
      <c r="U119" s="627" t="s">
        <v>3880</v>
      </c>
      <c r="V119" s="628" t="s">
        <v>3881</v>
      </c>
      <c r="W119" s="627" t="s">
        <v>228</v>
      </c>
      <c r="X119" s="629" t="s">
        <v>3881</v>
      </c>
      <c r="Y119" s="629" t="s">
        <v>3962</v>
      </c>
      <c r="Z119" s="629"/>
      <c r="AA119" s="626">
        <v>0</v>
      </c>
      <c r="AB119" s="630"/>
      <c r="AC119" s="630"/>
      <c r="AD119" s="630"/>
      <c r="AE119" s="630"/>
      <c r="AF119" s="630"/>
      <c r="AG119" s="630"/>
      <c r="AH119" s="630"/>
    </row>
    <row r="120" spans="1:34" x14ac:dyDescent="0.25">
      <c r="A120" s="621"/>
      <c r="B120" s="621" t="s">
        <v>3879</v>
      </c>
      <c r="C120" s="664" t="s">
        <v>3963</v>
      </c>
      <c r="D120" s="623" t="s">
        <v>3964</v>
      </c>
      <c r="E120" s="621" t="s">
        <v>5</v>
      </c>
      <c r="F120" s="624">
        <v>0.9</v>
      </c>
      <c r="G120" s="625">
        <v>3112.8399999999997</v>
      </c>
      <c r="H120" s="626">
        <v>0</v>
      </c>
      <c r="I120" s="626"/>
      <c r="J120" s="626">
        <v>0</v>
      </c>
      <c r="K120" s="626">
        <v>29.64</v>
      </c>
      <c r="L120" s="626">
        <v>12.7</v>
      </c>
      <c r="M120" s="626">
        <v>0</v>
      </c>
      <c r="N120" s="626">
        <v>165</v>
      </c>
      <c r="O120" s="626">
        <v>0</v>
      </c>
      <c r="P120" s="626">
        <v>0</v>
      </c>
      <c r="Q120" s="626">
        <v>0</v>
      </c>
      <c r="R120" s="626">
        <v>0</v>
      </c>
      <c r="S120" s="626">
        <v>0</v>
      </c>
      <c r="T120" s="626">
        <f t="shared" si="1"/>
        <v>0</v>
      </c>
      <c r="U120" s="627" t="s">
        <v>3882</v>
      </c>
      <c r="V120" s="628"/>
      <c r="W120" s="627" t="s">
        <v>228</v>
      </c>
      <c r="X120" s="629" t="s">
        <v>3881</v>
      </c>
      <c r="Y120" s="629"/>
      <c r="Z120" s="629"/>
      <c r="AA120" s="626">
        <v>0</v>
      </c>
      <c r="AB120" s="630">
        <v>2653.06</v>
      </c>
      <c r="AC120" s="630"/>
      <c r="AD120" s="630">
        <v>-2653.06</v>
      </c>
      <c r="AE120" s="630"/>
      <c r="AF120" s="630"/>
      <c r="AG120" s="630"/>
      <c r="AH120" s="630"/>
    </row>
    <row r="121" spans="1:34" ht="15" customHeight="1" x14ac:dyDescent="0.25">
      <c r="A121" s="645"/>
      <c r="B121" s="645" t="s">
        <v>3879</v>
      </c>
      <c r="C121" s="643" t="s">
        <v>240</v>
      </c>
      <c r="D121" s="884">
        <v>3333</v>
      </c>
      <c r="E121" s="645" t="s">
        <v>5</v>
      </c>
      <c r="F121" s="646">
        <v>0.9</v>
      </c>
      <c r="G121" s="647">
        <v>7355.24</v>
      </c>
      <c r="H121" s="648">
        <v>0</v>
      </c>
      <c r="I121" s="648">
        <v>6195.59</v>
      </c>
      <c r="J121" s="648">
        <v>1159.6500000000001</v>
      </c>
      <c r="K121" s="648">
        <v>0</v>
      </c>
      <c r="L121" s="648">
        <v>0</v>
      </c>
      <c r="M121" s="648">
        <v>0</v>
      </c>
      <c r="N121" s="648">
        <v>0</v>
      </c>
      <c r="O121" s="648">
        <v>0</v>
      </c>
      <c r="P121" s="648">
        <v>0</v>
      </c>
      <c r="Q121" s="648">
        <v>0</v>
      </c>
      <c r="R121" s="648">
        <v>0</v>
      </c>
      <c r="S121" s="648">
        <v>0</v>
      </c>
      <c r="T121" s="626">
        <f t="shared" si="1"/>
        <v>0</v>
      </c>
      <c r="U121" s="649" t="s">
        <v>3882</v>
      </c>
      <c r="V121" s="650"/>
      <c r="W121" s="649" t="s">
        <v>228</v>
      </c>
      <c r="X121" s="651" t="s">
        <v>3881</v>
      </c>
      <c r="Y121" s="651" t="s">
        <v>3965</v>
      </c>
      <c r="Z121" s="651" t="s">
        <v>3881</v>
      </c>
      <c r="AA121" s="626">
        <v>0</v>
      </c>
      <c r="AB121" s="630"/>
      <c r="AC121" s="630"/>
      <c r="AD121" s="630"/>
      <c r="AE121" s="630"/>
      <c r="AF121" s="630"/>
      <c r="AG121" s="630"/>
      <c r="AH121" s="630"/>
    </row>
    <row r="122" spans="1:34" x14ac:dyDescent="0.25">
      <c r="A122" s="621"/>
      <c r="B122" s="621" t="s">
        <v>3879</v>
      </c>
      <c r="C122" s="622" t="s">
        <v>3966</v>
      </c>
      <c r="D122" s="881">
        <v>3335</v>
      </c>
      <c r="E122" s="621" t="s">
        <v>5</v>
      </c>
      <c r="F122" s="624">
        <v>0.9</v>
      </c>
      <c r="G122" s="625">
        <v>9913.07</v>
      </c>
      <c r="H122" s="626">
        <v>0</v>
      </c>
      <c r="I122" s="626">
        <v>0</v>
      </c>
      <c r="J122" s="626">
        <v>6104.2</v>
      </c>
      <c r="K122" s="626">
        <v>3652.17</v>
      </c>
      <c r="L122" s="626">
        <v>25.41</v>
      </c>
      <c r="M122" s="626">
        <v>0</v>
      </c>
      <c r="N122" s="626">
        <v>0</v>
      </c>
      <c r="O122" s="626">
        <v>0</v>
      </c>
      <c r="P122" s="626">
        <v>0</v>
      </c>
      <c r="Q122" s="626">
        <v>0</v>
      </c>
      <c r="R122" s="626">
        <v>0</v>
      </c>
      <c r="S122" s="626">
        <v>0</v>
      </c>
      <c r="T122" s="626">
        <f t="shared" si="1"/>
        <v>0</v>
      </c>
      <c r="U122" s="627" t="s">
        <v>3882</v>
      </c>
      <c r="V122" s="628"/>
      <c r="W122" s="627" t="s">
        <v>228</v>
      </c>
      <c r="X122" s="629" t="s">
        <v>3881</v>
      </c>
      <c r="Y122" s="629" t="s">
        <v>3967</v>
      </c>
      <c r="Z122" s="629"/>
      <c r="AA122" s="626">
        <v>0</v>
      </c>
      <c r="AB122" s="630">
        <v>142.9</v>
      </c>
      <c r="AC122" s="630"/>
      <c r="AD122" s="630">
        <v>-142.9</v>
      </c>
      <c r="AE122" s="630"/>
      <c r="AF122" s="630"/>
      <c r="AG122" s="630"/>
      <c r="AH122" s="630"/>
    </row>
    <row r="123" spans="1:34" ht="12" customHeight="1" x14ac:dyDescent="0.25">
      <c r="A123" s="645"/>
      <c r="B123" s="645" t="s">
        <v>3906</v>
      </c>
      <c r="C123" s="643" t="s">
        <v>32</v>
      </c>
      <c r="D123" s="884">
        <v>3336</v>
      </c>
      <c r="E123" s="645" t="s">
        <v>9</v>
      </c>
      <c r="F123" s="646">
        <v>0.95</v>
      </c>
      <c r="G123" s="647">
        <v>5682.09</v>
      </c>
      <c r="H123" s="648">
        <v>0</v>
      </c>
      <c r="I123" s="648">
        <v>0</v>
      </c>
      <c r="J123" s="648">
        <v>117.41000000000001</v>
      </c>
      <c r="K123" s="648">
        <v>2257.48</v>
      </c>
      <c r="L123" s="648">
        <v>2659.92</v>
      </c>
      <c r="M123" s="648">
        <v>0</v>
      </c>
      <c r="N123" s="648">
        <v>0</v>
      </c>
      <c r="O123" s="648">
        <v>0</v>
      </c>
      <c r="P123" s="648">
        <v>0</v>
      </c>
      <c r="Q123" s="648">
        <v>0</v>
      </c>
      <c r="R123" s="648">
        <v>0</v>
      </c>
      <c r="S123" s="648">
        <v>0</v>
      </c>
      <c r="T123" s="626">
        <f t="shared" si="1"/>
        <v>0</v>
      </c>
      <c r="U123" s="649" t="s">
        <v>3880</v>
      </c>
      <c r="V123" s="650" t="s">
        <v>3881</v>
      </c>
      <c r="W123" s="649" t="s">
        <v>228</v>
      </c>
      <c r="X123" s="651" t="s">
        <v>3881</v>
      </c>
      <c r="Y123" s="651" t="s">
        <v>3968</v>
      </c>
      <c r="Z123" s="651" t="s">
        <v>3881</v>
      </c>
      <c r="AA123" s="626">
        <v>0</v>
      </c>
      <c r="AB123" s="630"/>
      <c r="AC123" s="630"/>
      <c r="AD123" s="630"/>
      <c r="AE123" s="630"/>
      <c r="AF123" s="630"/>
      <c r="AG123" s="630"/>
      <c r="AH123" s="630">
        <v>744.21</v>
      </c>
    </row>
    <row r="124" spans="1:34" ht="17.25" customHeight="1" x14ac:dyDescent="0.25">
      <c r="A124" s="645"/>
      <c r="B124" s="645" t="s">
        <v>3906</v>
      </c>
      <c r="C124" s="643" t="s">
        <v>3969</v>
      </c>
      <c r="D124" s="884">
        <v>3404</v>
      </c>
      <c r="E124" s="645" t="s">
        <v>9</v>
      </c>
      <c r="F124" s="646">
        <v>0.95</v>
      </c>
      <c r="G124" s="647">
        <v>11190.24</v>
      </c>
      <c r="H124" s="648">
        <v>0</v>
      </c>
      <c r="I124" s="648">
        <v>0</v>
      </c>
      <c r="J124" s="648">
        <v>0</v>
      </c>
      <c r="K124" s="648">
        <v>9048.4500000000007</v>
      </c>
      <c r="L124" s="648">
        <v>3838.4</v>
      </c>
      <c r="M124" s="648">
        <v>0</v>
      </c>
      <c r="N124" s="648">
        <v>0</v>
      </c>
      <c r="O124" s="648">
        <v>0</v>
      </c>
      <c r="P124" s="648">
        <v>0</v>
      </c>
      <c r="Q124" s="648">
        <v>0</v>
      </c>
      <c r="R124" s="648">
        <v>0</v>
      </c>
      <c r="S124" s="648">
        <v>0</v>
      </c>
      <c r="T124" s="626">
        <f t="shared" si="1"/>
        <v>0</v>
      </c>
      <c r="U124" s="649" t="s">
        <v>3880</v>
      </c>
      <c r="V124" s="650" t="s">
        <v>3881</v>
      </c>
      <c r="W124" s="649" t="s">
        <v>228</v>
      </c>
      <c r="X124" s="651" t="s">
        <v>3881</v>
      </c>
      <c r="Y124" s="651" t="s">
        <v>3970</v>
      </c>
      <c r="Z124" s="651" t="s">
        <v>3881</v>
      </c>
      <c r="AA124" s="626">
        <v>86.58</v>
      </c>
      <c r="AB124" s="630">
        <v>4.33</v>
      </c>
      <c r="AC124" s="630"/>
      <c r="AD124" s="630"/>
      <c r="AE124" s="630"/>
      <c r="AF124" s="630"/>
      <c r="AG124" s="630">
        <v>82.25</v>
      </c>
      <c r="AH124" s="630">
        <v>3670.67</v>
      </c>
    </row>
    <row r="125" spans="1:34" x14ac:dyDescent="0.25">
      <c r="A125" s="621"/>
      <c r="B125" s="621" t="s">
        <v>3906</v>
      </c>
      <c r="C125" s="622" t="s">
        <v>241</v>
      </c>
      <c r="D125" s="881">
        <v>3337</v>
      </c>
      <c r="E125" s="621" t="s">
        <v>9</v>
      </c>
      <c r="F125" s="624">
        <v>0.95</v>
      </c>
      <c r="G125" s="625">
        <v>13589.22</v>
      </c>
      <c r="H125" s="626">
        <v>0</v>
      </c>
      <c r="I125" s="626">
        <v>0</v>
      </c>
      <c r="J125" s="626">
        <v>0</v>
      </c>
      <c r="K125" s="626">
        <v>393.63</v>
      </c>
      <c r="L125" s="626">
        <v>1975.37</v>
      </c>
      <c r="M125" s="626">
        <v>2918.5099999999998</v>
      </c>
      <c r="N125" s="626">
        <v>8301.7099999999991</v>
      </c>
      <c r="O125" s="626">
        <v>0</v>
      </c>
      <c r="P125" s="626">
        <v>0</v>
      </c>
      <c r="Q125" s="626">
        <v>0</v>
      </c>
      <c r="R125" s="626">
        <v>0</v>
      </c>
      <c r="S125" s="626">
        <v>0</v>
      </c>
      <c r="T125" s="626">
        <f t="shared" si="1"/>
        <v>0</v>
      </c>
      <c r="U125" s="627" t="s">
        <v>3880</v>
      </c>
      <c r="V125" s="628" t="s">
        <v>3881</v>
      </c>
      <c r="W125" s="627" t="s">
        <v>228</v>
      </c>
      <c r="X125" s="629" t="s">
        <v>3881</v>
      </c>
      <c r="Y125" s="629" t="s">
        <v>3971</v>
      </c>
      <c r="Z125" s="629"/>
      <c r="AA125" s="626">
        <v>0</v>
      </c>
      <c r="AB125" s="630"/>
      <c r="AC125" s="630"/>
      <c r="AD125" s="630"/>
      <c r="AE125" s="630"/>
      <c r="AF125" s="630"/>
      <c r="AG125" s="630"/>
      <c r="AH125" s="630"/>
    </row>
    <row r="126" spans="1:34" x14ac:dyDescent="0.25">
      <c r="A126" s="621"/>
      <c r="B126" s="621" t="s">
        <v>3906</v>
      </c>
      <c r="C126" s="622" t="s">
        <v>3310</v>
      </c>
      <c r="D126" s="881">
        <v>3471</v>
      </c>
      <c r="E126" s="621" t="s">
        <v>9</v>
      </c>
      <c r="F126" s="624">
        <v>0.95</v>
      </c>
      <c r="G126" s="625">
        <v>10569.179999999998</v>
      </c>
      <c r="H126" s="626">
        <v>0</v>
      </c>
      <c r="I126" s="626">
        <v>0</v>
      </c>
      <c r="J126" s="626">
        <v>0</v>
      </c>
      <c r="K126" s="626">
        <v>0</v>
      </c>
      <c r="L126" s="626">
        <v>83.49</v>
      </c>
      <c r="M126" s="626">
        <v>3874.97</v>
      </c>
      <c r="N126" s="626">
        <v>6610.7199999999993</v>
      </c>
      <c r="O126" s="626">
        <v>0</v>
      </c>
      <c r="P126" s="626">
        <v>0</v>
      </c>
      <c r="Q126" s="626">
        <v>0</v>
      </c>
      <c r="R126" s="626">
        <v>0</v>
      </c>
      <c r="S126" s="626">
        <v>0</v>
      </c>
      <c r="T126" s="626">
        <f t="shared" si="1"/>
        <v>0</v>
      </c>
      <c r="U126" s="627" t="s">
        <v>3880</v>
      </c>
      <c r="V126" s="628" t="s">
        <v>3881</v>
      </c>
      <c r="W126" s="627" t="s">
        <v>228</v>
      </c>
      <c r="X126" s="629" t="s">
        <v>3881</v>
      </c>
      <c r="Y126" s="629"/>
      <c r="Z126" s="629"/>
      <c r="AA126" s="626">
        <v>0</v>
      </c>
      <c r="AB126" s="630"/>
      <c r="AC126" s="630"/>
      <c r="AD126" s="630"/>
      <c r="AE126" s="630"/>
      <c r="AF126" s="630"/>
      <c r="AG126" s="630"/>
      <c r="AH126" s="630"/>
    </row>
    <row r="127" spans="1:34" x14ac:dyDescent="0.25">
      <c r="A127" s="621"/>
      <c r="B127" s="621" t="s">
        <v>3887</v>
      </c>
      <c r="C127" s="622" t="s">
        <v>75</v>
      </c>
      <c r="D127" s="623">
        <v>3210</v>
      </c>
      <c r="E127" s="621" t="s">
        <v>5</v>
      </c>
      <c r="F127" s="624">
        <v>0.9</v>
      </c>
      <c r="G127" s="625">
        <v>57999.5</v>
      </c>
      <c r="H127" s="626">
        <v>0</v>
      </c>
      <c r="I127" s="653">
        <v>196.01999999999998</v>
      </c>
      <c r="J127" s="626">
        <v>1046.2</v>
      </c>
      <c r="K127" s="626">
        <v>214.26999999999998</v>
      </c>
      <c r="L127" s="626">
        <v>19712.78</v>
      </c>
      <c r="M127" s="626">
        <v>24357.559999999998</v>
      </c>
      <c r="N127" s="626">
        <v>12424.03</v>
      </c>
      <c r="O127" s="626">
        <v>0</v>
      </c>
      <c r="P127" s="626">
        <v>0</v>
      </c>
      <c r="Q127" s="626">
        <v>0</v>
      </c>
      <c r="R127" s="626">
        <v>0</v>
      </c>
      <c r="S127" s="626">
        <v>0</v>
      </c>
      <c r="T127" s="626">
        <f t="shared" si="1"/>
        <v>0</v>
      </c>
      <c r="U127" s="627" t="s">
        <v>3882</v>
      </c>
      <c r="V127" s="628"/>
      <c r="W127" s="627" t="s">
        <v>228</v>
      </c>
      <c r="X127" s="629" t="s">
        <v>3881</v>
      </c>
      <c r="Y127" s="629"/>
      <c r="Z127" s="629"/>
      <c r="AA127" s="626">
        <v>0</v>
      </c>
      <c r="AB127" s="630"/>
      <c r="AC127" s="630"/>
      <c r="AD127" s="630"/>
      <c r="AE127" s="630"/>
      <c r="AF127" s="630"/>
      <c r="AG127" s="630"/>
      <c r="AH127" s="630"/>
    </row>
    <row r="128" spans="1:34" x14ac:dyDescent="0.25">
      <c r="A128" s="621"/>
      <c r="B128" s="621" t="s">
        <v>3887</v>
      </c>
      <c r="C128" s="622" t="s">
        <v>76</v>
      </c>
      <c r="D128" s="623">
        <v>3211</v>
      </c>
      <c r="E128" s="621" t="s">
        <v>5</v>
      </c>
      <c r="F128" s="624">
        <v>0.9</v>
      </c>
      <c r="G128" s="625">
        <v>27470.35</v>
      </c>
      <c r="H128" s="626">
        <v>0</v>
      </c>
      <c r="I128" s="653">
        <v>196.08</v>
      </c>
      <c r="J128" s="626">
        <v>336.74</v>
      </c>
      <c r="K128" s="626">
        <v>229.84</v>
      </c>
      <c r="L128" s="626">
        <v>6884.24</v>
      </c>
      <c r="M128" s="626">
        <v>17227.28</v>
      </c>
      <c r="N128" s="626">
        <v>2044.65</v>
      </c>
      <c r="O128" s="626">
        <v>0</v>
      </c>
      <c r="P128" s="626">
        <v>0</v>
      </c>
      <c r="Q128" s="626">
        <v>0</v>
      </c>
      <c r="R128" s="626">
        <v>0</v>
      </c>
      <c r="S128" s="626">
        <v>0</v>
      </c>
      <c r="T128" s="626">
        <f t="shared" si="1"/>
        <v>0</v>
      </c>
      <c r="U128" s="627" t="s">
        <v>3882</v>
      </c>
      <c r="V128" s="628"/>
      <c r="W128" s="627" t="s">
        <v>228</v>
      </c>
      <c r="X128" s="629" t="s">
        <v>3881</v>
      </c>
      <c r="Y128" s="629"/>
      <c r="Z128" s="629"/>
      <c r="AA128" s="626">
        <v>0</v>
      </c>
      <c r="AB128" s="630"/>
      <c r="AC128" s="630"/>
      <c r="AD128" s="630"/>
      <c r="AE128" s="630"/>
      <c r="AF128" s="630"/>
      <c r="AG128" s="630"/>
      <c r="AH128" s="630"/>
    </row>
    <row r="129" spans="1:34" x14ac:dyDescent="0.25">
      <c r="A129" s="621"/>
      <c r="B129" s="621" t="s">
        <v>3887</v>
      </c>
      <c r="C129" s="631" t="s">
        <v>3736</v>
      </c>
      <c r="D129" s="881">
        <v>3512</v>
      </c>
      <c r="E129" s="632" t="s">
        <v>3829</v>
      </c>
      <c r="F129" s="624">
        <v>0.9</v>
      </c>
      <c r="G129" s="625">
        <v>19000</v>
      </c>
      <c r="H129" s="626">
        <v>0</v>
      </c>
      <c r="I129" s="653">
        <v>0</v>
      </c>
      <c r="J129" s="653">
        <v>0</v>
      </c>
      <c r="K129" s="653">
        <v>0</v>
      </c>
      <c r="L129" s="653">
        <v>0</v>
      </c>
      <c r="M129" s="653">
        <v>0</v>
      </c>
      <c r="N129" s="626">
        <v>9500</v>
      </c>
      <c r="O129" s="626">
        <v>9500</v>
      </c>
      <c r="P129" s="626">
        <v>0</v>
      </c>
      <c r="Q129" s="626">
        <v>0</v>
      </c>
      <c r="R129" s="626">
        <v>0</v>
      </c>
      <c r="S129" s="626">
        <v>0</v>
      </c>
      <c r="T129" s="626">
        <f t="shared" si="1"/>
        <v>0</v>
      </c>
      <c r="U129" s="627" t="s">
        <v>3882</v>
      </c>
      <c r="V129" s="628"/>
      <c r="W129" s="627" t="s">
        <v>228</v>
      </c>
      <c r="X129" s="629"/>
      <c r="Y129" s="629"/>
      <c r="Z129" s="629"/>
      <c r="AA129" s="626">
        <v>0</v>
      </c>
      <c r="AB129" s="630"/>
      <c r="AC129" s="630"/>
      <c r="AD129" s="630"/>
      <c r="AE129" s="630"/>
      <c r="AF129" s="630"/>
      <c r="AG129" s="630"/>
      <c r="AH129" s="630"/>
    </row>
    <row r="130" spans="1:34" x14ac:dyDescent="0.25">
      <c r="A130" s="621"/>
      <c r="B130" s="621" t="s">
        <v>3887</v>
      </c>
      <c r="C130" s="622" t="s">
        <v>77</v>
      </c>
      <c r="D130" s="623">
        <v>3209</v>
      </c>
      <c r="E130" s="621" t="s">
        <v>5</v>
      </c>
      <c r="F130" s="624">
        <v>0.9</v>
      </c>
      <c r="G130" s="625">
        <v>44709.11</v>
      </c>
      <c r="H130" s="626">
        <v>0</v>
      </c>
      <c r="I130" s="653">
        <v>173.14</v>
      </c>
      <c r="J130" s="626">
        <v>904.17</v>
      </c>
      <c r="K130" s="626">
        <v>176.26</v>
      </c>
      <c r="L130" s="626">
        <v>13532.76</v>
      </c>
      <c r="M130" s="626">
        <v>20313.89</v>
      </c>
      <c r="N130" s="626">
        <v>9569.32</v>
      </c>
      <c r="O130" s="626">
        <v>0</v>
      </c>
      <c r="P130" s="626">
        <v>0</v>
      </c>
      <c r="Q130" s="626">
        <v>0</v>
      </c>
      <c r="R130" s="626">
        <v>0</v>
      </c>
      <c r="S130" s="626">
        <v>0</v>
      </c>
      <c r="T130" s="626">
        <f t="shared" si="1"/>
        <v>0</v>
      </c>
      <c r="U130" s="627" t="s">
        <v>3882</v>
      </c>
      <c r="V130" s="628"/>
      <c r="W130" s="627" t="s">
        <v>228</v>
      </c>
      <c r="X130" s="629" t="s">
        <v>3881</v>
      </c>
      <c r="Y130" s="629"/>
      <c r="Z130" s="629"/>
      <c r="AA130" s="626">
        <v>0</v>
      </c>
      <c r="AB130" s="630"/>
      <c r="AC130" s="630"/>
      <c r="AD130" s="630"/>
      <c r="AE130" s="630"/>
      <c r="AF130" s="630"/>
      <c r="AG130" s="630"/>
      <c r="AH130" s="630"/>
    </row>
    <row r="131" spans="1:34" x14ac:dyDescent="0.25">
      <c r="A131" s="621"/>
      <c r="B131" s="621" t="s">
        <v>3887</v>
      </c>
      <c r="C131" s="622" t="s">
        <v>78</v>
      </c>
      <c r="D131" s="881">
        <v>3371</v>
      </c>
      <c r="E131" s="621" t="s">
        <v>5</v>
      </c>
      <c r="F131" s="624">
        <v>0.9</v>
      </c>
      <c r="G131" s="625">
        <v>50000.17</v>
      </c>
      <c r="H131" s="626">
        <v>0</v>
      </c>
      <c r="I131" s="626">
        <v>0</v>
      </c>
      <c r="J131" s="626">
        <v>249.26</v>
      </c>
      <c r="K131" s="626">
        <v>976.70999999999992</v>
      </c>
      <c r="L131" s="626">
        <v>36.909999999999997</v>
      </c>
      <c r="M131" s="626">
        <v>55.42</v>
      </c>
      <c r="N131" s="626">
        <v>48622.58</v>
      </c>
      <c r="O131" s="626">
        <v>0</v>
      </c>
      <c r="P131" s="626">
        <v>0</v>
      </c>
      <c r="Q131" s="626">
        <v>0</v>
      </c>
      <c r="R131" s="626">
        <v>0</v>
      </c>
      <c r="S131" s="626">
        <v>0</v>
      </c>
      <c r="T131" s="626">
        <f t="shared" si="1"/>
        <v>0</v>
      </c>
      <c r="U131" s="627" t="s">
        <v>3882</v>
      </c>
      <c r="V131" s="628"/>
      <c r="W131" s="627" t="s">
        <v>228</v>
      </c>
      <c r="X131" s="629" t="s">
        <v>3881</v>
      </c>
      <c r="Y131" s="629"/>
      <c r="Z131" s="629"/>
      <c r="AA131" s="626">
        <v>0</v>
      </c>
      <c r="AB131" s="630"/>
      <c r="AC131" s="630"/>
      <c r="AD131" s="630"/>
      <c r="AE131" s="630"/>
      <c r="AF131" s="630"/>
      <c r="AG131" s="630"/>
      <c r="AH131" s="630"/>
    </row>
    <row r="132" spans="1:34" ht="12" customHeight="1" x14ac:dyDescent="0.25">
      <c r="A132" s="645"/>
      <c r="B132" s="645" t="s">
        <v>3887</v>
      </c>
      <c r="C132" s="643" t="s">
        <v>80</v>
      </c>
      <c r="D132" s="884">
        <v>3282</v>
      </c>
      <c r="E132" s="645" t="s">
        <v>49</v>
      </c>
      <c r="F132" s="646">
        <v>0.4</v>
      </c>
      <c r="G132" s="647">
        <v>8670.9399999999987</v>
      </c>
      <c r="H132" s="648">
        <v>0</v>
      </c>
      <c r="I132" s="648">
        <v>353.72</v>
      </c>
      <c r="J132" s="648">
        <v>60.5</v>
      </c>
      <c r="K132" s="648">
        <v>0</v>
      </c>
      <c r="L132" s="648">
        <v>0</v>
      </c>
      <c r="M132" s="648">
        <v>0</v>
      </c>
      <c r="N132" s="648">
        <v>0</v>
      </c>
      <c r="O132" s="648">
        <v>0</v>
      </c>
      <c r="P132" s="648">
        <v>0</v>
      </c>
      <c r="Q132" s="648">
        <v>0</v>
      </c>
      <c r="R132" s="648">
        <v>0</v>
      </c>
      <c r="S132" s="648">
        <v>0</v>
      </c>
      <c r="T132" s="626">
        <f t="shared" si="1"/>
        <v>0</v>
      </c>
      <c r="U132" s="649" t="s">
        <v>3882</v>
      </c>
      <c r="V132" s="650"/>
      <c r="W132" s="649" t="s">
        <v>228</v>
      </c>
      <c r="X132" s="651"/>
      <c r="Y132" s="651"/>
      <c r="Z132" s="651" t="s">
        <v>3881</v>
      </c>
      <c r="AA132" s="626">
        <v>0</v>
      </c>
      <c r="AB132" s="630"/>
      <c r="AC132" s="630"/>
      <c r="AD132" s="630"/>
      <c r="AE132" s="630"/>
      <c r="AF132" s="630"/>
      <c r="AG132" s="630"/>
      <c r="AH132" s="630"/>
    </row>
    <row r="133" spans="1:34" ht="15" customHeight="1" x14ac:dyDescent="0.25">
      <c r="A133" s="645"/>
      <c r="B133" s="645" t="s">
        <v>3887</v>
      </c>
      <c r="C133" s="643" t="s">
        <v>3972</v>
      </c>
      <c r="D133" s="884">
        <v>3393</v>
      </c>
      <c r="E133" s="645" t="s">
        <v>49</v>
      </c>
      <c r="F133" s="646">
        <v>0.4</v>
      </c>
      <c r="G133" s="647">
        <v>2289.42</v>
      </c>
      <c r="H133" s="648">
        <v>0</v>
      </c>
      <c r="I133" s="648">
        <v>0</v>
      </c>
      <c r="J133" s="648">
        <v>0</v>
      </c>
      <c r="K133" s="648">
        <v>0</v>
      </c>
      <c r="L133" s="648">
        <v>0</v>
      </c>
      <c r="M133" s="648">
        <v>0</v>
      </c>
      <c r="N133" s="648">
        <v>0</v>
      </c>
      <c r="O133" s="648">
        <v>0</v>
      </c>
      <c r="P133" s="648">
        <v>0</v>
      </c>
      <c r="Q133" s="648">
        <v>0</v>
      </c>
      <c r="R133" s="648">
        <v>0</v>
      </c>
      <c r="S133" s="648">
        <v>0</v>
      </c>
      <c r="T133" s="626">
        <f t="shared" si="1"/>
        <v>0</v>
      </c>
      <c r="U133" s="649" t="s">
        <v>3882</v>
      </c>
      <c r="V133" s="650"/>
      <c r="W133" s="649" t="s">
        <v>228</v>
      </c>
      <c r="X133" s="651"/>
      <c r="Y133" s="651"/>
      <c r="Z133" s="651" t="s">
        <v>3881</v>
      </c>
      <c r="AA133" s="626">
        <v>0</v>
      </c>
      <c r="AB133" s="630"/>
      <c r="AC133" s="630"/>
      <c r="AD133" s="630"/>
      <c r="AE133" s="630"/>
      <c r="AF133" s="630"/>
      <c r="AG133" s="630"/>
      <c r="AH133" s="630"/>
    </row>
    <row r="134" spans="1:34" x14ac:dyDescent="0.25">
      <c r="A134" s="621"/>
      <c r="B134" s="621" t="s">
        <v>3887</v>
      </c>
      <c r="C134" s="622" t="s">
        <v>312</v>
      </c>
      <c r="D134" s="881">
        <v>3402</v>
      </c>
      <c r="E134" s="621" t="s">
        <v>49</v>
      </c>
      <c r="F134" s="624">
        <v>0.32</v>
      </c>
      <c r="G134" s="625">
        <v>209999.99</v>
      </c>
      <c r="H134" s="626">
        <v>0</v>
      </c>
      <c r="I134" s="626">
        <v>214.78</v>
      </c>
      <c r="J134" s="626">
        <v>157.30000000000001</v>
      </c>
      <c r="K134" s="626">
        <v>832.48</v>
      </c>
      <c r="L134" s="626">
        <v>1073.27</v>
      </c>
      <c r="M134" s="626">
        <v>6353.2100000000009</v>
      </c>
      <c r="N134" s="626">
        <v>122496.81</v>
      </c>
      <c r="O134" s="626">
        <v>77742</v>
      </c>
      <c r="P134" s="626">
        <v>0</v>
      </c>
      <c r="Q134" s="626">
        <v>0</v>
      </c>
      <c r="R134" s="626">
        <v>0</v>
      </c>
      <c r="S134" s="626">
        <v>0</v>
      </c>
      <c r="T134" s="626">
        <f t="shared" si="1"/>
        <v>0</v>
      </c>
      <c r="U134" s="627" t="s">
        <v>3882</v>
      </c>
      <c r="V134" s="628"/>
      <c r="W134" s="627" t="s">
        <v>228</v>
      </c>
      <c r="X134" s="629" t="s">
        <v>3881</v>
      </c>
      <c r="Y134" s="629"/>
      <c r="Z134" s="629"/>
      <c r="AA134" s="626">
        <v>0</v>
      </c>
      <c r="AB134" s="630"/>
      <c r="AC134" s="630"/>
      <c r="AD134" s="630"/>
      <c r="AE134" s="630"/>
      <c r="AF134" s="630"/>
      <c r="AG134" s="630"/>
      <c r="AH134" s="630"/>
    </row>
    <row r="135" spans="1:34" x14ac:dyDescent="0.25">
      <c r="A135" s="621"/>
      <c r="B135" s="621" t="s">
        <v>3887</v>
      </c>
      <c r="C135" s="622" t="s">
        <v>3156</v>
      </c>
      <c r="D135" s="881">
        <v>3425</v>
      </c>
      <c r="E135" s="621" t="s">
        <v>49</v>
      </c>
      <c r="F135" s="624">
        <v>0.35</v>
      </c>
      <c r="G135" s="625">
        <v>55000</v>
      </c>
      <c r="H135" s="626">
        <v>0</v>
      </c>
      <c r="I135" s="626"/>
      <c r="J135" s="626"/>
      <c r="K135" s="626">
        <v>0</v>
      </c>
      <c r="L135" s="626">
        <v>0</v>
      </c>
      <c r="M135" s="626">
        <v>3597.53</v>
      </c>
      <c r="N135" s="626">
        <v>30402.47</v>
      </c>
      <c r="O135" s="626">
        <v>20520</v>
      </c>
      <c r="P135" s="626">
        <v>0</v>
      </c>
      <c r="Q135" s="626">
        <v>0</v>
      </c>
      <c r="R135" s="626">
        <v>0</v>
      </c>
      <c r="S135" s="626">
        <v>0</v>
      </c>
      <c r="T135" s="626">
        <f t="shared" ref="T135:T198" si="2">R135+S135</f>
        <v>0</v>
      </c>
      <c r="U135" s="627" t="s">
        <v>3882</v>
      </c>
      <c r="V135" s="628"/>
      <c r="W135" s="627" t="s">
        <v>228</v>
      </c>
      <c r="X135" s="629" t="s">
        <v>3881</v>
      </c>
      <c r="Y135" s="629"/>
      <c r="Z135" s="629"/>
      <c r="AA135" s="626">
        <v>0</v>
      </c>
      <c r="AB135" s="630"/>
      <c r="AC135" s="630"/>
      <c r="AD135" s="630"/>
      <c r="AE135" s="630"/>
      <c r="AF135" s="630"/>
      <c r="AG135" s="630"/>
      <c r="AH135" s="630"/>
    </row>
    <row r="136" spans="1:34" x14ac:dyDescent="0.25">
      <c r="A136" s="621"/>
      <c r="B136" s="621" t="s">
        <v>3887</v>
      </c>
      <c r="C136" s="622" t="s">
        <v>79</v>
      </c>
      <c r="D136" s="881">
        <v>3372</v>
      </c>
      <c r="E136" s="621" t="s">
        <v>5</v>
      </c>
      <c r="F136" s="624">
        <v>0.9</v>
      </c>
      <c r="G136" s="625">
        <v>38999.269999999997</v>
      </c>
      <c r="H136" s="626">
        <v>0</v>
      </c>
      <c r="I136" s="626">
        <v>0</v>
      </c>
      <c r="J136" s="626">
        <v>201.47</v>
      </c>
      <c r="K136" s="626">
        <v>154.88</v>
      </c>
      <c r="L136" s="665">
        <v>341.01</v>
      </c>
      <c r="M136" s="626">
        <v>54.32</v>
      </c>
      <c r="N136" s="626">
        <v>36740.67</v>
      </c>
      <c r="O136" s="626">
        <v>960</v>
      </c>
      <c r="P136" s="626">
        <v>0</v>
      </c>
      <c r="Q136" s="626">
        <v>0</v>
      </c>
      <c r="R136" s="626">
        <v>0</v>
      </c>
      <c r="S136" s="626">
        <v>0</v>
      </c>
      <c r="T136" s="626">
        <f t="shared" si="2"/>
        <v>0</v>
      </c>
      <c r="U136" s="627" t="s">
        <v>3882</v>
      </c>
      <c r="V136" s="628"/>
      <c r="W136" s="627" t="s">
        <v>228</v>
      </c>
      <c r="X136" s="629" t="s">
        <v>3881</v>
      </c>
      <c r="Y136" s="629"/>
      <c r="Z136" s="629"/>
      <c r="AA136" s="626">
        <v>0</v>
      </c>
      <c r="AB136" s="630"/>
      <c r="AC136" s="630"/>
      <c r="AD136" s="630"/>
      <c r="AE136" s="630"/>
      <c r="AF136" s="630"/>
      <c r="AG136" s="630"/>
      <c r="AH136" s="630"/>
    </row>
    <row r="137" spans="1:34" x14ac:dyDescent="0.25">
      <c r="A137" s="621"/>
      <c r="B137" s="621"/>
      <c r="C137" s="631" t="s">
        <v>3973</v>
      </c>
      <c r="D137" s="623"/>
      <c r="E137" s="632" t="s">
        <v>3829</v>
      </c>
      <c r="F137" s="624">
        <v>0.85</v>
      </c>
      <c r="G137" s="625">
        <v>294118</v>
      </c>
      <c r="H137" s="626">
        <v>0</v>
      </c>
      <c r="I137" s="626"/>
      <c r="J137" s="626">
        <v>0</v>
      </c>
      <c r="K137" s="626">
        <v>0</v>
      </c>
      <c r="L137" s="626">
        <v>0</v>
      </c>
      <c r="M137" s="626">
        <v>0</v>
      </c>
      <c r="N137" s="626">
        <v>0</v>
      </c>
      <c r="O137" s="626">
        <v>15000</v>
      </c>
      <c r="P137" s="626">
        <v>115000</v>
      </c>
      <c r="Q137" s="626">
        <v>164118</v>
      </c>
      <c r="R137" s="626">
        <v>0</v>
      </c>
      <c r="S137" s="626">
        <v>0</v>
      </c>
      <c r="T137" s="626">
        <f t="shared" si="2"/>
        <v>0</v>
      </c>
      <c r="U137" s="627" t="s">
        <v>3882</v>
      </c>
      <c r="V137" s="628"/>
      <c r="W137" s="627" t="s">
        <v>228</v>
      </c>
      <c r="X137" s="629" t="s">
        <v>3881</v>
      </c>
      <c r="Y137" s="629"/>
      <c r="Z137" s="629"/>
      <c r="AA137" s="626">
        <v>0</v>
      </c>
      <c r="AB137" s="630"/>
      <c r="AC137" s="630"/>
      <c r="AD137" s="630"/>
      <c r="AE137" s="630"/>
      <c r="AF137" s="630"/>
      <c r="AG137" s="630"/>
      <c r="AH137" s="630"/>
    </row>
    <row r="138" spans="1:34" x14ac:dyDescent="0.25">
      <c r="A138" s="621"/>
      <c r="B138" s="621" t="s">
        <v>3906</v>
      </c>
      <c r="C138" s="631" t="s">
        <v>3974</v>
      </c>
      <c r="D138" s="623"/>
      <c r="E138" s="632" t="s">
        <v>3829</v>
      </c>
      <c r="F138" s="624">
        <v>0.9</v>
      </c>
      <c r="G138" s="625">
        <v>121933</v>
      </c>
      <c r="H138" s="626">
        <v>0</v>
      </c>
      <c r="I138" s="626"/>
      <c r="J138" s="626">
        <v>0</v>
      </c>
      <c r="K138" s="626">
        <v>0</v>
      </c>
      <c r="L138" s="626">
        <v>0</v>
      </c>
      <c r="M138" s="626">
        <v>0</v>
      </c>
      <c r="N138" s="626">
        <v>0</v>
      </c>
      <c r="O138" s="626">
        <v>17000</v>
      </c>
      <c r="P138" s="626">
        <v>24700</v>
      </c>
      <c r="Q138" s="626">
        <v>34900</v>
      </c>
      <c r="R138" s="626">
        <v>39500</v>
      </c>
      <c r="S138" s="626">
        <v>5833</v>
      </c>
      <c r="T138" s="626">
        <f t="shared" si="2"/>
        <v>45333</v>
      </c>
      <c r="U138" s="627" t="s">
        <v>3880</v>
      </c>
      <c r="V138" s="628" t="s">
        <v>3881</v>
      </c>
      <c r="W138" s="627" t="s">
        <v>228</v>
      </c>
      <c r="X138" s="629"/>
      <c r="Y138" s="629"/>
      <c r="Z138" s="629"/>
      <c r="AA138" s="626">
        <v>0</v>
      </c>
      <c r="AB138" s="630"/>
      <c r="AC138" s="630"/>
      <c r="AD138" s="630"/>
      <c r="AE138" s="630"/>
      <c r="AF138" s="630"/>
      <c r="AG138" s="630"/>
      <c r="AH138" s="630"/>
    </row>
    <row r="139" spans="1:34" x14ac:dyDescent="0.25">
      <c r="A139" s="633"/>
      <c r="B139" s="633"/>
      <c r="C139" s="634" t="s">
        <v>3975</v>
      </c>
      <c r="D139" s="635">
        <v>44</v>
      </c>
      <c r="E139" s="636"/>
      <c r="F139" s="637"/>
      <c r="G139" s="635">
        <v>2895907.32</v>
      </c>
      <c r="H139" s="635">
        <v>0</v>
      </c>
      <c r="I139" s="635">
        <v>32629.160000000003</v>
      </c>
      <c r="J139" s="635">
        <v>154347.69000000003</v>
      </c>
      <c r="K139" s="635">
        <v>221016.36000000004</v>
      </c>
      <c r="L139" s="635">
        <v>345739.8</v>
      </c>
      <c r="M139" s="635">
        <v>407612.18000000011</v>
      </c>
      <c r="N139" s="635">
        <v>541420.03000000014</v>
      </c>
      <c r="O139" s="635">
        <v>397840</v>
      </c>
      <c r="P139" s="635">
        <v>397017</v>
      </c>
      <c r="Q139" s="635">
        <v>202118</v>
      </c>
      <c r="R139" s="635">
        <v>40000</v>
      </c>
      <c r="S139" s="635">
        <v>5833</v>
      </c>
      <c r="T139" s="626">
        <f t="shared" si="2"/>
        <v>45833</v>
      </c>
      <c r="U139" s="638"/>
      <c r="V139" s="639"/>
      <c r="W139" s="638" t="s">
        <v>228</v>
      </c>
      <c r="X139" s="633"/>
      <c r="Y139" s="633"/>
      <c r="Z139" s="633"/>
      <c r="AA139" s="635">
        <v>-8418.4499999999989</v>
      </c>
      <c r="AB139" s="635">
        <v>2933.8299999999995</v>
      </c>
      <c r="AC139" s="635">
        <v>0</v>
      </c>
      <c r="AD139" s="635">
        <v>-2795.96</v>
      </c>
      <c r="AE139" s="635">
        <v>0</v>
      </c>
      <c r="AF139" s="635">
        <v>0</v>
      </c>
      <c r="AG139" s="635">
        <v>-8556.32</v>
      </c>
      <c r="AH139" s="635">
        <v>18009.660000000003</v>
      </c>
    </row>
    <row r="140" spans="1:34" ht="14.25" customHeight="1" x14ac:dyDescent="0.25">
      <c r="A140" s="645"/>
      <c r="B140" s="645" t="s">
        <v>3906</v>
      </c>
      <c r="C140" s="643" t="s">
        <v>3976</v>
      </c>
      <c r="D140" s="652">
        <v>3229</v>
      </c>
      <c r="E140" s="645" t="s">
        <v>33</v>
      </c>
      <c r="F140" s="646">
        <v>1</v>
      </c>
      <c r="G140" s="647">
        <v>254.73</v>
      </c>
      <c r="H140" s="648">
        <v>0</v>
      </c>
      <c r="I140" s="648">
        <v>0</v>
      </c>
      <c r="J140" s="648">
        <v>35.47</v>
      </c>
      <c r="K140" s="648">
        <v>179.78</v>
      </c>
      <c r="L140" s="648">
        <v>0</v>
      </c>
      <c r="M140" s="648">
        <v>0</v>
      </c>
      <c r="N140" s="648">
        <v>0</v>
      </c>
      <c r="O140" s="648">
        <v>0</v>
      </c>
      <c r="P140" s="648">
        <v>0</v>
      </c>
      <c r="Q140" s="648">
        <v>0</v>
      </c>
      <c r="R140" s="648">
        <v>0</v>
      </c>
      <c r="S140" s="648">
        <v>0</v>
      </c>
      <c r="T140" s="626">
        <f t="shared" si="2"/>
        <v>0</v>
      </c>
      <c r="U140" s="649" t="s">
        <v>3880</v>
      </c>
      <c r="V140" s="650" t="s">
        <v>3881</v>
      </c>
      <c r="W140" s="649" t="s">
        <v>229</v>
      </c>
      <c r="X140" s="651" t="s">
        <v>3881</v>
      </c>
      <c r="Y140" s="651"/>
      <c r="Z140" s="651" t="s">
        <v>3881</v>
      </c>
      <c r="AA140" s="626">
        <v>0</v>
      </c>
      <c r="AB140" s="630"/>
      <c r="AC140" s="630"/>
      <c r="AD140" s="630"/>
      <c r="AE140" s="630"/>
      <c r="AF140" s="630"/>
      <c r="AG140" s="630"/>
      <c r="AH140" s="630"/>
    </row>
    <row r="141" spans="1:34" x14ac:dyDescent="0.25">
      <c r="A141" s="621"/>
      <c r="B141" s="621" t="s">
        <v>3906</v>
      </c>
      <c r="C141" s="622" t="s">
        <v>3311</v>
      </c>
      <c r="D141" s="881">
        <v>3474</v>
      </c>
      <c r="E141" s="621" t="s">
        <v>33</v>
      </c>
      <c r="F141" s="624">
        <v>1</v>
      </c>
      <c r="G141" s="625">
        <v>5867.65</v>
      </c>
      <c r="H141" s="626">
        <v>0</v>
      </c>
      <c r="I141" s="626">
        <v>0</v>
      </c>
      <c r="J141" s="626">
        <v>0</v>
      </c>
      <c r="K141" s="626">
        <v>0</v>
      </c>
      <c r="L141" s="626">
        <v>812.87</v>
      </c>
      <c r="M141" s="626">
        <v>621.35</v>
      </c>
      <c r="N141" s="626">
        <v>2137.4299999999998</v>
      </c>
      <c r="O141" s="626">
        <v>2296</v>
      </c>
      <c r="P141" s="626">
        <v>0</v>
      </c>
      <c r="Q141" s="626">
        <v>0</v>
      </c>
      <c r="R141" s="626">
        <v>0</v>
      </c>
      <c r="S141" s="626">
        <v>0</v>
      </c>
      <c r="T141" s="626">
        <f t="shared" si="2"/>
        <v>0</v>
      </c>
      <c r="U141" s="627" t="s">
        <v>3880</v>
      </c>
      <c r="V141" s="628" t="s">
        <v>3881</v>
      </c>
      <c r="W141" s="627" t="s">
        <v>229</v>
      </c>
      <c r="X141" s="629" t="s">
        <v>3881</v>
      </c>
      <c r="Y141" s="629"/>
      <c r="Z141" s="629"/>
      <c r="AA141" s="626">
        <v>0</v>
      </c>
      <c r="AB141" s="630"/>
      <c r="AC141" s="630"/>
      <c r="AD141" s="630"/>
      <c r="AE141" s="630"/>
      <c r="AF141" s="630"/>
      <c r="AG141" s="630"/>
      <c r="AH141" s="630"/>
    </row>
    <row r="142" spans="1:34" x14ac:dyDescent="0.25">
      <c r="A142" s="621"/>
      <c r="B142" s="621" t="s">
        <v>3906</v>
      </c>
      <c r="C142" s="622" t="s">
        <v>3977</v>
      </c>
      <c r="D142" s="881">
        <v>3500</v>
      </c>
      <c r="E142" s="621" t="s">
        <v>33</v>
      </c>
      <c r="F142" s="624">
        <v>1</v>
      </c>
      <c r="G142" s="625">
        <v>300</v>
      </c>
      <c r="H142" s="626">
        <v>0</v>
      </c>
      <c r="I142" s="626">
        <v>0</v>
      </c>
      <c r="J142" s="626">
        <v>0</v>
      </c>
      <c r="K142" s="626">
        <v>0</v>
      </c>
      <c r="L142" s="626">
        <v>0</v>
      </c>
      <c r="M142" s="626">
        <v>0</v>
      </c>
      <c r="N142" s="626">
        <v>100</v>
      </c>
      <c r="O142" s="626">
        <v>200</v>
      </c>
      <c r="P142" s="626">
        <v>0</v>
      </c>
      <c r="Q142" s="626">
        <v>0</v>
      </c>
      <c r="R142" s="626">
        <v>0</v>
      </c>
      <c r="S142" s="626">
        <v>0</v>
      </c>
      <c r="T142" s="626">
        <f t="shared" si="2"/>
        <v>0</v>
      </c>
      <c r="U142" s="627" t="s">
        <v>3880</v>
      </c>
      <c r="V142" s="628" t="s">
        <v>3881</v>
      </c>
      <c r="W142" s="627" t="s">
        <v>229</v>
      </c>
      <c r="X142" s="629" t="s">
        <v>3881</v>
      </c>
      <c r="Y142" s="629"/>
      <c r="Z142" s="629"/>
      <c r="AA142" s="626">
        <v>0</v>
      </c>
      <c r="AB142" s="630"/>
      <c r="AC142" s="630"/>
      <c r="AD142" s="630"/>
      <c r="AE142" s="630"/>
      <c r="AF142" s="630"/>
      <c r="AG142" s="630"/>
      <c r="AH142" s="630"/>
    </row>
    <row r="143" spans="1:34" ht="15.75" customHeight="1" x14ac:dyDescent="0.25">
      <c r="A143" s="645"/>
      <c r="B143" s="645" t="s">
        <v>3879</v>
      </c>
      <c r="C143" s="643" t="s">
        <v>34</v>
      </c>
      <c r="D143" s="652">
        <v>3224</v>
      </c>
      <c r="E143" s="645" t="s">
        <v>5</v>
      </c>
      <c r="F143" s="646">
        <v>0.9</v>
      </c>
      <c r="G143" s="647">
        <v>20084.370000000003</v>
      </c>
      <c r="H143" s="648">
        <v>0</v>
      </c>
      <c r="I143" s="648">
        <v>57.42</v>
      </c>
      <c r="J143" s="648">
        <v>289.95</v>
      </c>
      <c r="K143" s="648">
        <v>15968.35</v>
      </c>
      <c r="L143" s="648">
        <v>0</v>
      </c>
      <c r="M143" s="648">
        <v>0</v>
      </c>
      <c r="N143" s="648">
        <v>0</v>
      </c>
      <c r="O143" s="648">
        <v>0</v>
      </c>
      <c r="P143" s="648">
        <v>0</v>
      </c>
      <c r="Q143" s="648">
        <v>0</v>
      </c>
      <c r="R143" s="648">
        <v>0</v>
      </c>
      <c r="S143" s="648">
        <v>0</v>
      </c>
      <c r="T143" s="626">
        <f t="shared" si="2"/>
        <v>0</v>
      </c>
      <c r="U143" s="649" t="s">
        <v>3882</v>
      </c>
      <c r="V143" s="650"/>
      <c r="W143" s="649" t="s">
        <v>229</v>
      </c>
      <c r="X143" s="651" t="s">
        <v>3881</v>
      </c>
      <c r="Y143" s="651" t="s">
        <v>3978</v>
      </c>
      <c r="Z143" s="651" t="s">
        <v>3881</v>
      </c>
      <c r="AA143" s="626">
        <v>0</v>
      </c>
      <c r="AB143" s="630"/>
      <c r="AC143" s="630"/>
      <c r="AD143" s="630"/>
      <c r="AE143" s="630"/>
      <c r="AF143" s="630"/>
      <c r="AG143" s="630"/>
      <c r="AH143" s="630"/>
    </row>
    <row r="144" spans="1:34" x14ac:dyDescent="0.25">
      <c r="A144" s="621"/>
      <c r="B144" s="621" t="s">
        <v>3906</v>
      </c>
      <c r="C144" s="622" t="s">
        <v>35</v>
      </c>
      <c r="D144" s="623">
        <v>3230</v>
      </c>
      <c r="E144" s="621" t="s">
        <v>20</v>
      </c>
      <c r="F144" s="624">
        <v>0.95</v>
      </c>
      <c r="G144" s="625">
        <v>21850.23</v>
      </c>
      <c r="H144" s="626">
        <v>3</v>
      </c>
      <c r="I144" s="626">
        <v>2318.1099999999997</v>
      </c>
      <c r="J144" s="626">
        <v>2864.23</v>
      </c>
      <c r="K144" s="626">
        <v>4106.66</v>
      </c>
      <c r="L144" s="626">
        <v>2984.74</v>
      </c>
      <c r="M144" s="626">
        <v>4453.8799999999992</v>
      </c>
      <c r="N144" s="626">
        <v>2154.5500000000002</v>
      </c>
      <c r="O144" s="626">
        <v>0</v>
      </c>
      <c r="P144" s="626">
        <v>0</v>
      </c>
      <c r="Q144" s="626">
        <v>0</v>
      </c>
      <c r="R144" s="626">
        <v>0</v>
      </c>
      <c r="S144" s="626">
        <v>0</v>
      </c>
      <c r="T144" s="626">
        <f t="shared" si="2"/>
        <v>0</v>
      </c>
      <c r="U144" s="627" t="s">
        <v>3880</v>
      </c>
      <c r="V144" s="628" t="s">
        <v>3881</v>
      </c>
      <c r="W144" s="627" t="s">
        <v>229</v>
      </c>
      <c r="X144" s="629" t="s">
        <v>3881</v>
      </c>
      <c r="Y144" s="629" t="s">
        <v>3979</v>
      </c>
      <c r="Z144" s="629"/>
      <c r="AA144" s="626">
        <v>0</v>
      </c>
      <c r="AB144" s="630"/>
      <c r="AC144" s="630"/>
      <c r="AD144" s="630"/>
      <c r="AE144" s="630"/>
      <c r="AF144" s="630"/>
      <c r="AG144" s="630"/>
      <c r="AH144" s="630"/>
    </row>
    <row r="145" spans="1:34" x14ac:dyDescent="0.25">
      <c r="A145" s="621"/>
      <c r="B145" s="621" t="s">
        <v>3906</v>
      </c>
      <c r="C145" s="622" t="s">
        <v>3439</v>
      </c>
      <c r="D145" s="881">
        <v>3495</v>
      </c>
      <c r="E145" s="621" t="s">
        <v>20</v>
      </c>
      <c r="F145" s="624">
        <v>0.95</v>
      </c>
      <c r="G145" s="625">
        <v>900</v>
      </c>
      <c r="H145" s="626">
        <v>0</v>
      </c>
      <c r="I145" s="626">
        <v>0</v>
      </c>
      <c r="J145" s="626">
        <v>0</v>
      </c>
      <c r="K145" s="626">
        <v>0</v>
      </c>
      <c r="L145" s="626">
        <v>0</v>
      </c>
      <c r="M145" s="626">
        <v>0</v>
      </c>
      <c r="N145" s="626">
        <v>500</v>
      </c>
      <c r="O145" s="626">
        <v>310</v>
      </c>
      <c r="P145" s="626">
        <v>90</v>
      </c>
      <c r="Q145" s="626">
        <v>0</v>
      </c>
      <c r="R145" s="626">
        <v>0</v>
      </c>
      <c r="S145" s="626">
        <v>0</v>
      </c>
      <c r="T145" s="626">
        <f t="shared" si="2"/>
        <v>0</v>
      </c>
      <c r="U145" s="627" t="s">
        <v>3880</v>
      </c>
      <c r="V145" s="628" t="s">
        <v>3881</v>
      </c>
      <c r="W145" s="627" t="s">
        <v>229</v>
      </c>
      <c r="X145" s="629" t="s">
        <v>3881</v>
      </c>
      <c r="Y145" s="629"/>
      <c r="Z145" s="629"/>
      <c r="AA145" s="626">
        <v>0</v>
      </c>
      <c r="AB145" s="630"/>
      <c r="AC145" s="630"/>
      <c r="AD145" s="630"/>
      <c r="AE145" s="630"/>
      <c r="AF145" s="630"/>
      <c r="AG145" s="630"/>
      <c r="AH145" s="630"/>
    </row>
    <row r="146" spans="1:34" ht="13.5" customHeight="1" x14ac:dyDescent="0.25">
      <c r="A146" s="645"/>
      <c r="B146" s="645" t="s">
        <v>3879</v>
      </c>
      <c r="C146" s="643" t="s">
        <v>36</v>
      </c>
      <c r="D146" s="652">
        <v>3223</v>
      </c>
      <c r="E146" s="645" t="s">
        <v>242</v>
      </c>
      <c r="F146" s="646">
        <v>0.9</v>
      </c>
      <c r="G146" s="647">
        <v>7796.96</v>
      </c>
      <c r="H146" s="648">
        <v>0</v>
      </c>
      <c r="I146" s="648">
        <v>0</v>
      </c>
      <c r="J146" s="648">
        <v>92.33</v>
      </c>
      <c r="K146" s="648">
        <v>0</v>
      </c>
      <c r="L146" s="648">
        <v>0</v>
      </c>
      <c r="M146" s="648">
        <v>0</v>
      </c>
      <c r="N146" s="648">
        <v>0</v>
      </c>
      <c r="O146" s="648">
        <v>0</v>
      </c>
      <c r="P146" s="648">
        <v>0</v>
      </c>
      <c r="Q146" s="648">
        <v>0</v>
      </c>
      <c r="R146" s="648">
        <v>0</v>
      </c>
      <c r="S146" s="648">
        <v>0</v>
      </c>
      <c r="T146" s="626">
        <f t="shared" si="2"/>
        <v>0</v>
      </c>
      <c r="U146" s="649" t="s">
        <v>3882</v>
      </c>
      <c r="V146" s="650"/>
      <c r="W146" s="649" t="s">
        <v>229</v>
      </c>
      <c r="X146" s="651" t="s">
        <v>3881</v>
      </c>
      <c r="Y146" s="651" t="s">
        <v>3980</v>
      </c>
      <c r="Z146" s="651" t="s">
        <v>3881</v>
      </c>
      <c r="AA146" s="626">
        <v>0</v>
      </c>
      <c r="AB146" s="630"/>
      <c r="AC146" s="630"/>
      <c r="AD146" s="630"/>
      <c r="AE146" s="630"/>
      <c r="AF146" s="630"/>
      <c r="AG146" s="630"/>
      <c r="AH146" s="630"/>
    </row>
    <row r="147" spans="1:34" x14ac:dyDescent="0.25">
      <c r="A147" s="621"/>
      <c r="B147" s="621" t="s">
        <v>3879</v>
      </c>
      <c r="C147" s="622" t="s">
        <v>2885</v>
      </c>
      <c r="D147" s="881">
        <v>3437</v>
      </c>
      <c r="E147" s="621" t="s">
        <v>5</v>
      </c>
      <c r="F147" s="624">
        <v>0.9</v>
      </c>
      <c r="G147" s="625">
        <v>2999.99</v>
      </c>
      <c r="H147" s="626">
        <v>0</v>
      </c>
      <c r="I147" s="626">
        <v>0</v>
      </c>
      <c r="J147" s="626">
        <v>0</v>
      </c>
      <c r="K147" s="626">
        <v>29.65</v>
      </c>
      <c r="L147" s="626">
        <v>0</v>
      </c>
      <c r="M147" s="626">
        <v>224.66</v>
      </c>
      <c r="N147" s="626">
        <v>2745.68</v>
      </c>
      <c r="O147" s="626">
        <v>0</v>
      </c>
      <c r="P147" s="626">
        <v>0</v>
      </c>
      <c r="Q147" s="626">
        <v>0</v>
      </c>
      <c r="R147" s="626">
        <v>0</v>
      </c>
      <c r="S147" s="626">
        <v>0</v>
      </c>
      <c r="T147" s="626">
        <f t="shared" si="2"/>
        <v>0</v>
      </c>
      <c r="U147" s="627" t="s">
        <v>3882</v>
      </c>
      <c r="V147" s="628"/>
      <c r="W147" s="627" t="s">
        <v>229</v>
      </c>
      <c r="X147" s="629" t="s">
        <v>3881</v>
      </c>
      <c r="Y147" s="629"/>
      <c r="Z147" s="629"/>
      <c r="AA147" s="626">
        <v>0</v>
      </c>
      <c r="AB147" s="630"/>
      <c r="AC147" s="630"/>
      <c r="AD147" s="630"/>
      <c r="AE147" s="630"/>
      <c r="AF147" s="630"/>
      <c r="AG147" s="630"/>
      <c r="AH147" s="630"/>
    </row>
    <row r="148" spans="1:34" x14ac:dyDescent="0.25">
      <c r="A148" s="621"/>
      <c r="B148" s="621" t="s">
        <v>3879</v>
      </c>
      <c r="C148" s="622" t="s">
        <v>3430</v>
      </c>
      <c r="D148" s="881">
        <v>3486</v>
      </c>
      <c r="E148" s="621" t="s">
        <v>5</v>
      </c>
      <c r="F148" s="624">
        <v>0.9</v>
      </c>
      <c r="G148" s="625">
        <v>20320</v>
      </c>
      <c r="H148" s="626">
        <v>0</v>
      </c>
      <c r="I148" s="626">
        <v>0</v>
      </c>
      <c r="J148" s="626">
        <v>0</v>
      </c>
      <c r="K148" s="626">
        <v>0</v>
      </c>
      <c r="L148" s="626">
        <v>0</v>
      </c>
      <c r="M148" s="626">
        <v>84.7</v>
      </c>
      <c r="N148" s="626">
        <v>1115.3</v>
      </c>
      <c r="O148" s="626">
        <v>19120</v>
      </c>
      <c r="P148" s="626">
        <v>0</v>
      </c>
      <c r="Q148" s="626">
        <v>0</v>
      </c>
      <c r="R148" s="626">
        <v>0</v>
      </c>
      <c r="S148" s="626">
        <v>0</v>
      </c>
      <c r="T148" s="626">
        <f t="shared" si="2"/>
        <v>0</v>
      </c>
      <c r="U148" s="627" t="s">
        <v>3882</v>
      </c>
      <c r="V148" s="628"/>
      <c r="W148" s="627" t="s">
        <v>229</v>
      </c>
      <c r="X148" s="629" t="s">
        <v>3881</v>
      </c>
      <c r="Y148" s="629" t="s">
        <v>3981</v>
      </c>
      <c r="Z148" s="629"/>
      <c r="AA148" s="626">
        <v>0</v>
      </c>
      <c r="AB148" s="630"/>
      <c r="AC148" s="630"/>
      <c r="AD148" s="630"/>
      <c r="AE148" s="630"/>
      <c r="AF148" s="630"/>
      <c r="AG148" s="630"/>
      <c r="AH148" s="630"/>
    </row>
    <row r="149" spans="1:34" ht="23.25" customHeight="1" x14ac:dyDescent="0.25">
      <c r="A149" s="645"/>
      <c r="B149" s="645" t="s">
        <v>3879</v>
      </c>
      <c r="C149" s="643" t="s">
        <v>37</v>
      </c>
      <c r="D149" s="652">
        <v>3225</v>
      </c>
      <c r="E149" s="645" t="s">
        <v>5</v>
      </c>
      <c r="F149" s="646">
        <v>0.9</v>
      </c>
      <c r="G149" s="647">
        <v>5401</v>
      </c>
      <c r="H149" s="648">
        <v>0</v>
      </c>
      <c r="I149" s="648">
        <v>45.57</v>
      </c>
      <c r="J149" s="648">
        <v>240.76999999999998</v>
      </c>
      <c r="K149" s="648">
        <v>869.46</v>
      </c>
      <c r="L149" s="648">
        <v>880.5</v>
      </c>
      <c r="M149" s="648">
        <v>0</v>
      </c>
      <c r="N149" s="648">
        <v>0</v>
      </c>
      <c r="O149" s="648">
        <v>0</v>
      </c>
      <c r="P149" s="648">
        <v>0</v>
      </c>
      <c r="Q149" s="648">
        <v>0</v>
      </c>
      <c r="R149" s="648">
        <v>0</v>
      </c>
      <c r="S149" s="648">
        <v>0</v>
      </c>
      <c r="T149" s="626">
        <f t="shared" si="2"/>
        <v>0</v>
      </c>
      <c r="U149" s="649" t="s">
        <v>3882</v>
      </c>
      <c r="V149" s="650"/>
      <c r="W149" s="649" t="s">
        <v>229</v>
      </c>
      <c r="X149" s="651" t="s">
        <v>3881</v>
      </c>
      <c r="Y149" s="651" t="s">
        <v>3982</v>
      </c>
      <c r="Z149" s="651" t="s">
        <v>3881</v>
      </c>
      <c r="AA149" s="626">
        <v>0</v>
      </c>
      <c r="AB149" s="630">
        <v>230.08</v>
      </c>
      <c r="AC149" s="630"/>
      <c r="AD149" s="630">
        <v>-230.08</v>
      </c>
      <c r="AE149" s="630"/>
      <c r="AF149" s="630"/>
      <c r="AG149" s="630"/>
      <c r="AH149" s="630"/>
    </row>
    <row r="150" spans="1:34" ht="18.75" customHeight="1" x14ac:dyDescent="0.25">
      <c r="A150" s="645"/>
      <c r="B150" s="645" t="s">
        <v>3879</v>
      </c>
      <c r="C150" s="643" t="s">
        <v>38</v>
      </c>
      <c r="D150" s="884">
        <v>3316</v>
      </c>
      <c r="E150" s="645" t="s">
        <v>5</v>
      </c>
      <c r="F150" s="646">
        <v>0.9</v>
      </c>
      <c r="G150" s="647">
        <v>10943.1</v>
      </c>
      <c r="H150" s="648">
        <v>0</v>
      </c>
      <c r="I150" s="648">
        <v>45.57</v>
      </c>
      <c r="J150" s="648">
        <v>90.47</v>
      </c>
      <c r="K150" s="648">
        <v>3388.85</v>
      </c>
      <c r="L150" s="648">
        <v>0</v>
      </c>
      <c r="M150" s="648">
        <v>0</v>
      </c>
      <c r="N150" s="648">
        <v>0</v>
      </c>
      <c r="O150" s="648">
        <v>0</v>
      </c>
      <c r="P150" s="648">
        <v>0</v>
      </c>
      <c r="Q150" s="648">
        <v>0</v>
      </c>
      <c r="R150" s="648">
        <v>0</v>
      </c>
      <c r="S150" s="648">
        <v>0</v>
      </c>
      <c r="T150" s="626">
        <f t="shared" si="2"/>
        <v>0</v>
      </c>
      <c r="U150" s="649" t="s">
        <v>3882</v>
      </c>
      <c r="V150" s="650"/>
      <c r="W150" s="649" t="s">
        <v>229</v>
      </c>
      <c r="X150" s="651" t="s">
        <v>3881</v>
      </c>
      <c r="Y150" s="651" t="s">
        <v>3983</v>
      </c>
      <c r="Z150" s="651" t="s">
        <v>3881</v>
      </c>
      <c r="AA150" s="626">
        <v>0</v>
      </c>
      <c r="AB150" s="630"/>
      <c r="AC150" s="630"/>
      <c r="AD150" s="630"/>
      <c r="AE150" s="630"/>
      <c r="AF150" s="630"/>
      <c r="AG150" s="630"/>
      <c r="AH150" s="630"/>
    </row>
    <row r="151" spans="1:34" ht="18.75" customHeight="1" x14ac:dyDescent="0.25">
      <c r="A151" s="645"/>
      <c r="B151" s="645" t="s">
        <v>3879</v>
      </c>
      <c r="C151" s="643" t="s">
        <v>39</v>
      </c>
      <c r="D151" s="652">
        <v>3222</v>
      </c>
      <c r="E151" s="645" t="s">
        <v>5</v>
      </c>
      <c r="F151" s="646">
        <v>0.9</v>
      </c>
      <c r="G151" s="647">
        <v>15838.7</v>
      </c>
      <c r="H151" s="648">
        <v>0</v>
      </c>
      <c r="I151" s="648">
        <v>57.42</v>
      </c>
      <c r="J151" s="648">
        <v>227.11</v>
      </c>
      <c r="K151" s="648">
        <v>10415.77</v>
      </c>
      <c r="L151" s="648">
        <v>0</v>
      </c>
      <c r="M151" s="648">
        <v>0</v>
      </c>
      <c r="N151" s="648">
        <v>0</v>
      </c>
      <c r="O151" s="648">
        <v>0</v>
      </c>
      <c r="P151" s="648">
        <v>0</v>
      </c>
      <c r="Q151" s="648">
        <v>0</v>
      </c>
      <c r="R151" s="648">
        <v>0</v>
      </c>
      <c r="S151" s="648">
        <v>0</v>
      </c>
      <c r="T151" s="626">
        <f t="shared" si="2"/>
        <v>0</v>
      </c>
      <c r="U151" s="649" t="s">
        <v>3882</v>
      </c>
      <c r="V151" s="650"/>
      <c r="W151" s="649" t="s">
        <v>229</v>
      </c>
      <c r="X151" s="651" t="s">
        <v>3881</v>
      </c>
      <c r="Y151" s="651" t="s">
        <v>3984</v>
      </c>
      <c r="Z151" s="651" t="s">
        <v>3881</v>
      </c>
      <c r="AA151" s="626">
        <v>0</v>
      </c>
      <c r="AB151" s="630"/>
      <c r="AC151" s="630"/>
      <c r="AD151" s="630"/>
      <c r="AE151" s="630"/>
      <c r="AF151" s="630"/>
      <c r="AG151" s="630"/>
      <c r="AH151" s="630"/>
    </row>
    <row r="152" spans="1:34" ht="24.75" customHeight="1" x14ac:dyDescent="0.25">
      <c r="A152" s="645"/>
      <c r="B152" s="645" t="s">
        <v>3906</v>
      </c>
      <c r="C152" s="643" t="s">
        <v>141</v>
      </c>
      <c r="D152" s="884">
        <v>3239</v>
      </c>
      <c r="E152" s="645" t="s">
        <v>3985</v>
      </c>
      <c r="F152" s="646">
        <v>1</v>
      </c>
      <c r="G152" s="647">
        <v>8320.8099999999977</v>
      </c>
      <c r="H152" s="648">
        <v>0</v>
      </c>
      <c r="I152" s="648">
        <v>0</v>
      </c>
      <c r="J152" s="648">
        <v>10168.25</v>
      </c>
      <c r="K152" s="648">
        <v>4684.78</v>
      </c>
      <c r="L152" s="648">
        <v>0</v>
      </c>
      <c r="M152" s="648">
        <v>0</v>
      </c>
      <c r="N152" s="648">
        <v>0</v>
      </c>
      <c r="O152" s="648">
        <v>0</v>
      </c>
      <c r="P152" s="648">
        <v>0</v>
      </c>
      <c r="Q152" s="648">
        <v>0</v>
      </c>
      <c r="R152" s="648">
        <v>0</v>
      </c>
      <c r="S152" s="648">
        <v>0</v>
      </c>
      <c r="T152" s="626">
        <f t="shared" si="2"/>
        <v>0</v>
      </c>
      <c r="U152" s="649" t="s">
        <v>3880</v>
      </c>
      <c r="V152" s="650" t="s">
        <v>3881</v>
      </c>
      <c r="W152" s="649" t="s">
        <v>229</v>
      </c>
      <c r="X152" s="651" t="s">
        <v>3881</v>
      </c>
      <c r="Y152" s="651" t="s">
        <v>3986</v>
      </c>
      <c r="Z152" s="651" t="s">
        <v>3881</v>
      </c>
      <c r="AA152" s="626">
        <v>-3462.81</v>
      </c>
      <c r="AB152" s="630"/>
      <c r="AC152" s="630"/>
      <c r="AD152" s="630"/>
      <c r="AE152" s="630"/>
      <c r="AF152" s="630"/>
      <c r="AG152" s="630">
        <v>-3462.81</v>
      </c>
      <c r="AH152" s="630">
        <v>4684.78</v>
      </c>
    </row>
    <row r="153" spans="1:34" ht="18" customHeight="1" x14ac:dyDescent="0.25">
      <c r="A153" s="645"/>
      <c r="B153" s="645" t="s">
        <v>3906</v>
      </c>
      <c r="C153" s="643" t="s">
        <v>243</v>
      </c>
      <c r="D153" s="884">
        <v>3403</v>
      </c>
      <c r="E153" s="645" t="s">
        <v>3985</v>
      </c>
      <c r="F153" s="646">
        <v>1</v>
      </c>
      <c r="G153" s="647">
        <v>7942.2800000000025</v>
      </c>
      <c r="H153" s="648">
        <v>0</v>
      </c>
      <c r="I153" s="648">
        <v>0</v>
      </c>
      <c r="J153" s="648">
        <v>0</v>
      </c>
      <c r="K153" s="648">
        <v>13467.13</v>
      </c>
      <c r="L153" s="648">
        <v>0</v>
      </c>
      <c r="M153" s="648">
        <v>0</v>
      </c>
      <c r="N153" s="648">
        <v>0</v>
      </c>
      <c r="O153" s="648">
        <v>0</v>
      </c>
      <c r="P153" s="648">
        <v>0</v>
      </c>
      <c r="Q153" s="648">
        <v>0</v>
      </c>
      <c r="R153" s="648">
        <v>0</v>
      </c>
      <c r="S153" s="648">
        <v>0</v>
      </c>
      <c r="T153" s="626">
        <f t="shared" si="2"/>
        <v>0</v>
      </c>
      <c r="U153" s="649" t="s">
        <v>3880</v>
      </c>
      <c r="V153" s="650" t="s">
        <v>3881</v>
      </c>
      <c r="W153" s="649" t="s">
        <v>229</v>
      </c>
      <c r="X153" s="651" t="s">
        <v>3881</v>
      </c>
      <c r="Y153" s="651" t="s">
        <v>3987</v>
      </c>
      <c r="Z153" s="651" t="s">
        <v>3881</v>
      </c>
      <c r="AA153" s="626">
        <v>-4831.03</v>
      </c>
      <c r="AB153" s="630"/>
      <c r="AC153" s="630"/>
      <c r="AD153" s="630"/>
      <c r="AE153" s="630"/>
      <c r="AF153" s="630"/>
      <c r="AG153" s="630">
        <v>-4831.03</v>
      </c>
      <c r="AH153" s="630">
        <v>13037.66</v>
      </c>
    </row>
    <row r="154" spans="1:34" ht="22.5" customHeight="1" x14ac:dyDescent="0.25">
      <c r="A154" s="645"/>
      <c r="B154" s="645" t="s">
        <v>3906</v>
      </c>
      <c r="C154" s="643" t="s">
        <v>3000</v>
      </c>
      <c r="D154" s="884">
        <v>3438</v>
      </c>
      <c r="E154" s="645" t="s">
        <v>3985</v>
      </c>
      <c r="F154" s="646">
        <v>1</v>
      </c>
      <c r="G154" s="647">
        <v>7535.3900000000085</v>
      </c>
      <c r="H154" s="648">
        <v>0</v>
      </c>
      <c r="I154" s="648">
        <v>0</v>
      </c>
      <c r="J154" s="648">
        <v>0</v>
      </c>
      <c r="K154" s="648">
        <v>18475.740000000002</v>
      </c>
      <c r="L154" s="648">
        <v>16469.830000000002</v>
      </c>
      <c r="M154" s="648">
        <v>0</v>
      </c>
      <c r="N154" s="648">
        <v>0</v>
      </c>
      <c r="O154" s="648">
        <v>0</v>
      </c>
      <c r="P154" s="648">
        <v>0</v>
      </c>
      <c r="Q154" s="648">
        <v>0</v>
      </c>
      <c r="R154" s="648">
        <v>0</v>
      </c>
      <c r="S154" s="648">
        <v>0</v>
      </c>
      <c r="T154" s="626">
        <f t="shared" si="2"/>
        <v>0</v>
      </c>
      <c r="U154" s="649" t="s">
        <v>3880</v>
      </c>
      <c r="V154" s="650" t="s">
        <v>3881</v>
      </c>
      <c r="W154" s="649" t="s">
        <v>229</v>
      </c>
      <c r="X154" s="651" t="s">
        <v>3881</v>
      </c>
      <c r="Y154" s="651" t="s">
        <v>3988</v>
      </c>
      <c r="Z154" s="651" t="s">
        <v>3881</v>
      </c>
      <c r="AA154" s="626">
        <v>-11181.8</v>
      </c>
      <c r="AB154" s="630"/>
      <c r="AC154" s="630"/>
      <c r="AD154" s="630"/>
      <c r="AE154" s="630"/>
      <c r="AF154" s="630"/>
      <c r="AG154" s="630">
        <v>-11181.8</v>
      </c>
      <c r="AH154" s="630">
        <v>16228.38</v>
      </c>
    </row>
    <row r="155" spans="1:34" x14ac:dyDescent="0.25">
      <c r="A155" s="621"/>
      <c r="B155" s="621" t="s">
        <v>3906</v>
      </c>
      <c r="C155" s="622" t="s">
        <v>3313</v>
      </c>
      <c r="D155" s="881">
        <v>3476</v>
      </c>
      <c r="E155" s="621" t="s">
        <v>3985</v>
      </c>
      <c r="F155" s="624">
        <v>1</v>
      </c>
      <c r="G155" s="625">
        <v>38695.81</v>
      </c>
      <c r="H155" s="626">
        <v>0</v>
      </c>
      <c r="I155" s="626">
        <v>0</v>
      </c>
      <c r="J155" s="626">
        <v>0</v>
      </c>
      <c r="K155" s="626">
        <v>0</v>
      </c>
      <c r="L155" s="626">
        <v>16756.91</v>
      </c>
      <c r="M155" s="626">
        <v>220</v>
      </c>
      <c r="N155" s="626">
        <v>21718.9</v>
      </c>
      <c r="O155" s="626">
        <v>0</v>
      </c>
      <c r="P155" s="626">
        <v>0</v>
      </c>
      <c r="Q155" s="626">
        <v>0</v>
      </c>
      <c r="R155" s="626">
        <v>0</v>
      </c>
      <c r="S155" s="626">
        <v>0</v>
      </c>
      <c r="T155" s="626">
        <f t="shared" si="2"/>
        <v>0</v>
      </c>
      <c r="U155" s="627" t="s">
        <v>3880</v>
      </c>
      <c r="V155" s="628" t="s">
        <v>3881</v>
      </c>
      <c r="W155" s="627" t="s">
        <v>229</v>
      </c>
      <c r="X155" s="629" t="s">
        <v>3881</v>
      </c>
      <c r="Y155" s="629" t="s">
        <v>3989</v>
      </c>
      <c r="Z155" s="629"/>
      <c r="AA155" s="626">
        <v>0</v>
      </c>
      <c r="AB155" s="630"/>
      <c r="AC155" s="630"/>
      <c r="AD155" s="630"/>
      <c r="AE155" s="630"/>
      <c r="AF155" s="630"/>
      <c r="AG155" s="630"/>
      <c r="AH155" s="630"/>
    </row>
    <row r="156" spans="1:34" x14ac:dyDescent="0.25">
      <c r="A156" s="621"/>
      <c r="B156" s="621" t="s">
        <v>3906</v>
      </c>
      <c r="C156" s="622" t="s">
        <v>3440</v>
      </c>
      <c r="D156" s="881">
        <v>3496</v>
      </c>
      <c r="E156" s="621" t="s">
        <v>3985</v>
      </c>
      <c r="F156" s="624">
        <v>1</v>
      </c>
      <c r="G156" s="625">
        <v>19832.169999999998</v>
      </c>
      <c r="H156" s="626">
        <v>0</v>
      </c>
      <c r="I156" s="626">
        <v>0</v>
      </c>
      <c r="J156" s="626">
        <v>0</v>
      </c>
      <c r="K156" s="626">
        <v>0</v>
      </c>
      <c r="L156" s="626">
        <v>0</v>
      </c>
      <c r="M156" s="626">
        <v>7047.75</v>
      </c>
      <c r="N156" s="626">
        <v>12784.42</v>
      </c>
      <c r="O156" s="626">
        <v>0</v>
      </c>
      <c r="P156" s="626">
        <v>0</v>
      </c>
      <c r="Q156" s="626">
        <v>0</v>
      </c>
      <c r="R156" s="626">
        <v>0</v>
      </c>
      <c r="S156" s="626">
        <v>0</v>
      </c>
      <c r="T156" s="626">
        <f t="shared" si="2"/>
        <v>0</v>
      </c>
      <c r="U156" s="627" t="s">
        <v>3880</v>
      </c>
      <c r="V156" s="628" t="s">
        <v>3881</v>
      </c>
      <c r="W156" s="627" t="s">
        <v>229</v>
      </c>
      <c r="X156" s="629" t="s">
        <v>3881</v>
      </c>
      <c r="Y156" s="629"/>
      <c r="Z156" s="629"/>
      <c r="AA156" s="626">
        <v>0</v>
      </c>
      <c r="AB156" s="630"/>
      <c r="AC156" s="630"/>
      <c r="AD156" s="630"/>
      <c r="AE156" s="630"/>
      <c r="AF156" s="630"/>
      <c r="AG156" s="630"/>
      <c r="AH156" s="630"/>
    </row>
    <row r="157" spans="1:34" x14ac:dyDescent="0.25">
      <c r="A157" s="621"/>
      <c r="B157" s="621" t="s">
        <v>3906</v>
      </c>
      <c r="C157" s="622" t="s">
        <v>3990</v>
      </c>
      <c r="D157" s="881">
        <v>3385</v>
      </c>
      <c r="E157" s="621" t="s">
        <v>20</v>
      </c>
      <c r="F157" s="624">
        <v>0.95</v>
      </c>
      <c r="G157" s="625">
        <v>181410.72000000003</v>
      </c>
      <c r="H157" s="626">
        <v>0</v>
      </c>
      <c r="I157" s="626">
        <v>0</v>
      </c>
      <c r="J157" s="626">
        <v>0</v>
      </c>
      <c r="K157" s="626">
        <v>28546.510000000002</v>
      </c>
      <c r="L157" s="626">
        <v>42786.13</v>
      </c>
      <c r="M157" s="626">
        <v>7</v>
      </c>
      <c r="N157" s="626">
        <v>22796.300000000003</v>
      </c>
      <c r="O157" s="626">
        <v>0</v>
      </c>
      <c r="P157" s="626">
        <v>0</v>
      </c>
      <c r="Q157" s="626">
        <v>0</v>
      </c>
      <c r="R157" s="626">
        <v>0</v>
      </c>
      <c r="S157" s="626">
        <v>0</v>
      </c>
      <c r="T157" s="626">
        <f t="shared" si="2"/>
        <v>0</v>
      </c>
      <c r="U157" s="627" t="s">
        <v>3880</v>
      </c>
      <c r="V157" s="628" t="s">
        <v>3881</v>
      </c>
      <c r="W157" s="627" t="s">
        <v>229</v>
      </c>
      <c r="X157" s="629" t="s">
        <v>3881</v>
      </c>
      <c r="Y157" s="629" t="s">
        <v>3991</v>
      </c>
      <c r="Z157" s="629"/>
      <c r="AA157" s="626">
        <v>0</v>
      </c>
      <c r="AB157" s="630"/>
      <c r="AC157" s="630"/>
      <c r="AD157" s="630"/>
      <c r="AE157" s="630"/>
      <c r="AF157" s="630"/>
      <c r="AG157" s="630"/>
      <c r="AH157" s="630"/>
    </row>
    <row r="158" spans="1:34" x14ac:dyDescent="0.25">
      <c r="A158" s="621"/>
      <c r="B158" s="621" t="s">
        <v>3906</v>
      </c>
      <c r="C158" s="622" t="s">
        <v>3992</v>
      </c>
      <c r="D158" s="881">
        <v>3464</v>
      </c>
      <c r="E158" s="621" t="s">
        <v>20</v>
      </c>
      <c r="F158" s="624">
        <v>0.95</v>
      </c>
      <c r="G158" s="625">
        <v>298107.76</v>
      </c>
      <c r="H158" s="626">
        <v>0</v>
      </c>
      <c r="I158" s="626">
        <v>0</v>
      </c>
      <c r="J158" s="626">
        <v>0</v>
      </c>
      <c r="K158" s="626">
        <v>0</v>
      </c>
      <c r="L158" s="626">
        <v>0</v>
      </c>
      <c r="M158" s="626">
        <v>138278.31000000003</v>
      </c>
      <c r="N158" s="626">
        <v>153374.45000000001</v>
      </c>
      <c r="O158" s="626">
        <v>6455</v>
      </c>
      <c r="P158" s="626">
        <v>0</v>
      </c>
      <c r="Q158" s="626">
        <v>0</v>
      </c>
      <c r="R158" s="626">
        <v>0</v>
      </c>
      <c r="S158" s="626">
        <v>0</v>
      </c>
      <c r="T158" s="626">
        <f t="shared" si="2"/>
        <v>0</v>
      </c>
      <c r="U158" s="627" t="s">
        <v>3880</v>
      </c>
      <c r="V158" s="628" t="s">
        <v>3881</v>
      </c>
      <c r="W158" s="627" t="s">
        <v>229</v>
      </c>
      <c r="X158" s="629" t="s">
        <v>3881</v>
      </c>
      <c r="Y158" s="629" t="s">
        <v>3993</v>
      </c>
      <c r="Z158" s="629"/>
      <c r="AA158" s="626">
        <v>0</v>
      </c>
      <c r="AB158" s="630"/>
      <c r="AC158" s="630"/>
      <c r="AD158" s="630"/>
      <c r="AE158" s="630"/>
      <c r="AF158" s="630"/>
      <c r="AG158" s="630"/>
      <c r="AH158" s="630"/>
    </row>
    <row r="159" spans="1:34" ht="21" customHeight="1" x14ac:dyDescent="0.25">
      <c r="A159" s="645"/>
      <c r="B159" s="645" t="s">
        <v>3879</v>
      </c>
      <c r="C159" s="643" t="s">
        <v>40</v>
      </c>
      <c r="D159" s="652">
        <v>3221</v>
      </c>
      <c r="E159" s="645" t="s">
        <v>5</v>
      </c>
      <c r="F159" s="646">
        <v>0.9</v>
      </c>
      <c r="G159" s="647">
        <v>23475.360000000001</v>
      </c>
      <c r="H159" s="648">
        <v>0</v>
      </c>
      <c r="I159" s="648">
        <v>45.57</v>
      </c>
      <c r="J159" s="648">
        <v>474.76</v>
      </c>
      <c r="K159" s="648">
        <v>0</v>
      </c>
      <c r="L159" s="648">
        <v>0</v>
      </c>
      <c r="M159" s="648">
        <v>0</v>
      </c>
      <c r="N159" s="648">
        <v>0</v>
      </c>
      <c r="O159" s="648">
        <v>0</v>
      </c>
      <c r="P159" s="648">
        <v>0</v>
      </c>
      <c r="Q159" s="648">
        <v>0</v>
      </c>
      <c r="R159" s="648">
        <v>0</v>
      </c>
      <c r="S159" s="648">
        <v>0</v>
      </c>
      <c r="T159" s="626">
        <f t="shared" si="2"/>
        <v>0</v>
      </c>
      <c r="U159" s="649" t="s">
        <v>3882</v>
      </c>
      <c r="V159" s="650"/>
      <c r="W159" s="649" t="s">
        <v>229</v>
      </c>
      <c r="X159" s="651" t="s">
        <v>3881</v>
      </c>
      <c r="Y159" s="651" t="s">
        <v>3994</v>
      </c>
      <c r="Z159" s="651" t="s">
        <v>3881</v>
      </c>
      <c r="AA159" s="626">
        <v>0</v>
      </c>
      <c r="AB159" s="630"/>
      <c r="AC159" s="630"/>
      <c r="AD159" s="630"/>
      <c r="AE159" s="630"/>
      <c r="AF159" s="630"/>
      <c r="AG159" s="630"/>
      <c r="AH159" s="630"/>
    </row>
    <row r="160" spans="1:34" ht="15.75" customHeight="1" x14ac:dyDescent="0.25">
      <c r="A160" s="645"/>
      <c r="B160" s="645" t="s">
        <v>3906</v>
      </c>
      <c r="C160" s="643" t="s">
        <v>41</v>
      </c>
      <c r="D160" s="884">
        <v>3283</v>
      </c>
      <c r="E160" s="645" t="s">
        <v>20</v>
      </c>
      <c r="F160" s="646">
        <v>0.95</v>
      </c>
      <c r="G160" s="647">
        <v>32471.26</v>
      </c>
      <c r="H160" s="648">
        <v>0</v>
      </c>
      <c r="I160" s="648">
        <v>10648.36</v>
      </c>
      <c r="J160" s="648">
        <v>9104.619999999999</v>
      </c>
      <c r="K160" s="648">
        <v>3103.94</v>
      </c>
      <c r="L160" s="648">
        <v>4040.08</v>
      </c>
      <c r="M160" s="648">
        <v>0</v>
      </c>
      <c r="N160" s="648">
        <v>0</v>
      </c>
      <c r="O160" s="648">
        <v>0</v>
      </c>
      <c r="P160" s="648">
        <v>0</v>
      </c>
      <c r="Q160" s="648">
        <v>0</v>
      </c>
      <c r="R160" s="648">
        <v>0</v>
      </c>
      <c r="S160" s="648">
        <v>0</v>
      </c>
      <c r="T160" s="626">
        <f t="shared" si="2"/>
        <v>0</v>
      </c>
      <c r="U160" s="649" t="s">
        <v>3880</v>
      </c>
      <c r="V160" s="650" t="s">
        <v>3881</v>
      </c>
      <c r="W160" s="649" t="s">
        <v>229</v>
      </c>
      <c r="X160" s="651" t="s">
        <v>3881</v>
      </c>
      <c r="Y160" s="651" t="s">
        <v>3995</v>
      </c>
      <c r="Z160" s="651" t="s">
        <v>3881</v>
      </c>
      <c r="AA160" s="626">
        <v>-2537.2999999999997</v>
      </c>
      <c r="AB160" s="630">
        <v>-123.39</v>
      </c>
      <c r="AC160" s="630"/>
      <c r="AD160" s="630"/>
      <c r="AE160" s="630"/>
      <c r="AF160" s="630"/>
      <c r="AG160" s="630">
        <v>-2413.91</v>
      </c>
      <c r="AH160" s="630">
        <v>4050.88</v>
      </c>
    </row>
    <row r="161" spans="1:34" x14ac:dyDescent="0.25">
      <c r="A161" s="621"/>
      <c r="B161" s="621" t="s">
        <v>3879</v>
      </c>
      <c r="C161" s="622" t="s">
        <v>315</v>
      </c>
      <c r="D161" s="881">
        <v>3423</v>
      </c>
      <c r="E161" s="621" t="s">
        <v>5</v>
      </c>
      <c r="F161" s="624">
        <v>0.9</v>
      </c>
      <c r="G161" s="625">
        <v>7999.99</v>
      </c>
      <c r="H161" s="626">
        <v>0</v>
      </c>
      <c r="I161" s="626">
        <v>0</v>
      </c>
      <c r="J161" s="626">
        <v>0</v>
      </c>
      <c r="K161" s="626">
        <v>84.7</v>
      </c>
      <c r="L161" s="626">
        <v>2039.89</v>
      </c>
      <c r="M161" s="626">
        <v>301.54000000000002</v>
      </c>
      <c r="N161" s="626">
        <v>5573.86</v>
      </c>
      <c r="O161" s="626">
        <v>0</v>
      </c>
      <c r="P161" s="626">
        <v>0</v>
      </c>
      <c r="Q161" s="626">
        <v>0</v>
      </c>
      <c r="R161" s="626">
        <v>0</v>
      </c>
      <c r="S161" s="626">
        <v>0</v>
      </c>
      <c r="T161" s="626">
        <f t="shared" si="2"/>
        <v>0</v>
      </c>
      <c r="U161" s="627" t="s">
        <v>3882</v>
      </c>
      <c r="V161" s="628"/>
      <c r="W161" s="627" t="s">
        <v>229</v>
      </c>
      <c r="X161" s="629" t="s">
        <v>3881</v>
      </c>
      <c r="Y161" s="629" t="s">
        <v>3996</v>
      </c>
      <c r="Z161" s="629"/>
      <c r="AA161" s="626">
        <v>0</v>
      </c>
      <c r="AB161" s="630"/>
      <c r="AC161" s="630"/>
      <c r="AD161" s="630"/>
      <c r="AE161" s="630"/>
      <c r="AF161" s="630"/>
      <c r="AG161" s="630"/>
      <c r="AH161" s="630"/>
    </row>
    <row r="162" spans="1:34" x14ac:dyDescent="0.25">
      <c r="A162" s="621"/>
      <c r="B162" s="621" t="s">
        <v>3879</v>
      </c>
      <c r="C162" s="622" t="s">
        <v>317</v>
      </c>
      <c r="D162" s="881">
        <v>3285</v>
      </c>
      <c r="E162" s="621" t="s">
        <v>242</v>
      </c>
      <c r="F162" s="624">
        <v>0.9</v>
      </c>
      <c r="G162" s="625">
        <v>34000</v>
      </c>
      <c r="H162" s="626">
        <v>0</v>
      </c>
      <c r="I162" s="626">
        <v>0</v>
      </c>
      <c r="J162" s="626">
        <v>0</v>
      </c>
      <c r="K162" s="626">
        <v>84.7</v>
      </c>
      <c r="L162" s="626">
        <v>3197.71</v>
      </c>
      <c r="M162" s="626">
        <v>10372.9</v>
      </c>
      <c r="N162" s="626">
        <v>20344.690000000002</v>
      </c>
      <c r="O162" s="626">
        <v>0</v>
      </c>
      <c r="P162" s="626">
        <v>0</v>
      </c>
      <c r="Q162" s="626">
        <v>0</v>
      </c>
      <c r="R162" s="626">
        <v>0</v>
      </c>
      <c r="S162" s="626">
        <v>0</v>
      </c>
      <c r="T162" s="626">
        <f t="shared" si="2"/>
        <v>0</v>
      </c>
      <c r="U162" s="627" t="s">
        <v>3882</v>
      </c>
      <c r="V162" s="628"/>
      <c r="W162" s="627" t="s">
        <v>229</v>
      </c>
      <c r="X162" s="629" t="s">
        <v>3881</v>
      </c>
      <c r="Y162" s="666" t="s">
        <v>3997</v>
      </c>
      <c r="Z162" s="629"/>
      <c r="AA162" s="626">
        <v>0</v>
      </c>
      <c r="AB162" s="630"/>
      <c r="AC162" s="630"/>
      <c r="AD162" s="630"/>
      <c r="AE162" s="630"/>
      <c r="AF162" s="630"/>
      <c r="AG162" s="630"/>
      <c r="AH162" s="630"/>
    </row>
    <row r="163" spans="1:34" x14ac:dyDescent="0.25">
      <c r="A163" s="621"/>
      <c r="B163" s="621" t="s">
        <v>3879</v>
      </c>
      <c r="C163" s="622" t="s">
        <v>309</v>
      </c>
      <c r="D163" s="881">
        <v>3413</v>
      </c>
      <c r="E163" s="621" t="s">
        <v>242</v>
      </c>
      <c r="F163" s="624">
        <v>0.9</v>
      </c>
      <c r="G163" s="625">
        <v>8626.66</v>
      </c>
      <c r="H163" s="626">
        <v>0</v>
      </c>
      <c r="I163" s="626">
        <v>0</v>
      </c>
      <c r="J163" s="626">
        <v>0</v>
      </c>
      <c r="K163" s="626">
        <v>84.7</v>
      </c>
      <c r="L163" s="626">
        <v>4893.17</v>
      </c>
      <c r="M163" s="626">
        <v>3650.4700000000003</v>
      </c>
      <c r="N163" s="626">
        <v>0</v>
      </c>
      <c r="O163" s="626">
        <v>0</v>
      </c>
      <c r="P163" s="626">
        <v>0</v>
      </c>
      <c r="Q163" s="626">
        <v>0</v>
      </c>
      <c r="R163" s="626">
        <v>0</v>
      </c>
      <c r="S163" s="626">
        <v>0</v>
      </c>
      <c r="T163" s="626">
        <f t="shared" si="2"/>
        <v>0</v>
      </c>
      <c r="U163" s="627" t="s">
        <v>3882</v>
      </c>
      <c r="V163" s="628"/>
      <c r="W163" s="627" t="s">
        <v>229</v>
      </c>
      <c r="X163" s="629" t="s">
        <v>3881</v>
      </c>
      <c r="Y163" s="666" t="s">
        <v>3998</v>
      </c>
      <c r="Z163" s="629"/>
      <c r="AA163" s="626">
        <v>-1.68</v>
      </c>
      <c r="AB163" s="630">
        <v>-0.17</v>
      </c>
      <c r="AC163" s="630"/>
      <c r="AD163" s="630">
        <v>-1.51</v>
      </c>
      <c r="AE163" s="630"/>
      <c r="AF163" s="630"/>
      <c r="AG163" s="630"/>
      <c r="AH163" s="630"/>
    </row>
    <row r="164" spans="1:34" ht="17.25" customHeight="1" x14ac:dyDescent="0.25">
      <c r="A164" s="621"/>
      <c r="B164" s="621" t="s">
        <v>3879</v>
      </c>
      <c r="C164" s="622" t="s">
        <v>3999</v>
      </c>
      <c r="D164" s="881">
        <v>3414</v>
      </c>
      <c r="E164" s="621" t="s">
        <v>242</v>
      </c>
      <c r="F164" s="624">
        <v>0.9</v>
      </c>
      <c r="G164" s="625">
        <v>9073.7300000000014</v>
      </c>
      <c r="H164" s="626">
        <v>0</v>
      </c>
      <c r="I164" s="626">
        <v>0</v>
      </c>
      <c r="J164" s="626">
        <v>0</v>
      </c>
      <c r="K164" s="626">
        <v>84.7</v>
      </c>
      <c r="L164" s="626">
        <v>1393.58</v>
      </c>
      <c r="M164" s="626">
        <v>7595.68</v>
      </c>
      <c r="N164" s="626">
        <v>0</v>
      </c>
      <c r="O164" s="626">
        <v>0</v>
      </c>
      <c r="P164" s="626">
        <v>0</v>
      </c>
      <c r="Q164" s="626">
        <v>0</v>
      </c>
      <c r="R164" s="626">
        <v>0</v>
      </c>
      <c r="S164" s="626">
        <v>0</v>
      </c>
      <c r="T164" s="626">
        <f t="shared" si="2"/>
        <v>0</v>
      </c>
      <c r="U164" s="627" t="s">
        <v>3882</v>
      </c>
      <c r="V164" s="628"/>
      <c r="W164" s="627" t="s">
        <v>229</v>
      </c>
      <c r="X164" s="629" t="s">
        <v>3881</v>
      </c>
      <c r="Y164" s="666" t="s">
        <v>4000</v>
      </c>
      <c r="Z164" s="629" t="s">
        <v>3881</v>
      </c>
      <c r="AA164" s="626">
        <v>-0.22999999999999998</v>
      </c>
      <c r="AB164" s="630">
        <v>-0.02</v>
      </c>
      <c r="AC164" s="630"/>
      <c r="AD164" s="630">
        <v>-0.21</v>
      </c>
      <c r="AE164" s="630"/>
      <c r="AF164" s="630"/>
      <c r="AG164" s="630"/>
      <c r="AH164" s="630"/>
    </row>
    <row r="165" spans="1:34" ht="15" customHeight="1" x14ac:dyDescent="0.25">
      <c r="A165" s="645"/>
      <c r="B165" s="645" t="s">
        <v>3879</v>
      </c>
      <c r="C165" s="643" t="s">
        <v>42</v>
      </c>
      <c r="D165" s="884">
        <v>3387</v>
      </c>
      <c r="E165" s="645" t="s">
        <v>242</v>
      </c>
      <c r="F165" s="646">
        <v>0.9</v>
      </c>
      <c r="G165" s="647">
        <v>24941.460000000003</v>
      </c>
      <c r="H165" s="648">
        <v>0</v>
      </c>
      <c r="I165" s="648">
        <v>0</v>
      </c>
      <c r="J165" s="648">
        <v>92.33</v>
      </c>
      <c r="K165" s="648">
        <v>0</v>
      </c>
      <c r="L165" s="648">
        <v>0</v>
      </c>
      <c r="M165" s="648">
        <v>0</v>
      </c>
      <c r="N165" s="648">
        <v>0</v>
      </c>
      <c r="O165" s="648">
        <v>0</v>
      </c>
      <c r="P165" s="648">
        <v>0</v>
      </c>
      <c r="Q165" s="648">
        <v>0</v>
      </c>
      <c r="R165" s="648">
        <v>0</v>
      </c>
      <c r="S165" s="648">
        <v>0</v>
      </c>
      <c r="T165" s="626">
        <f t="shared" si="2"/>
        <v>0</v>
      </c>
      <c r="U165" s="649" t="s">
        <v>3882</v>
      </c>
      <c r="V165" s="650"/>
      <c r="W165" s="649" t="s">
        <v>229</v>
      </c>
      <c r="X165" s="651" t="s">
        <v>3881</v>
      </c>
      <c r="Y165" s="651" t="s">
        <v>4001</v>
      </c>
      <c r="Z165" s="651" t="s">
        <v>3881</v>
      </c>
      <c r="AA165" s="626">
        <v>0</v>
      </c>
      <c r="AB165" s="630"/>
      <c r="AC165" s="630"/>
      <c r="AD165" s="630"/>
      <c r="AE165" s="630"/>
      <c r="AF165" s="630"/>
      <c r="AG165" s="630"/>
      <c r="AH165" s="630"/>
    </row>
    <row r="166" spans="1:34" x14ac:dyDescent="0.25">
      <c r="A166" s="621"/>
      <c r="B166" s="621" t="s">
        <v>3879</v>
      </c>
      <c r="C166" s="622" t="s">
        <v>3195</v>
      </c>
      <c r="D166" s="881">
        <v>3465</v>
      </c>
      <c r="E166" s="621" t="s">
        <v>5</v>
      </c>
      <c r="F166" s="624">
        <v>0.9</v>
      </c>
      <c r="G166" s="625">
        <v>21000</v>
      </c>
      <c r="H166" s="626">
        <v>0</v>
      </c>
      <c r="I166" s="626">
        <v>0</v>
      </c>
      <c r="J166" s="626">
        <v>0</v>
      </c>
      <c r="K166" s="626">
        <v>0</v>
      </c>
      <c r="L166" s="626">
        <v>0</v>
      </c>
      <c r="M166" s="626">
        <v>84.7</v>
      </c>
      <c r="N166" s="626">
        <v>3215.3</v>
      </c>
      <c r="O166" s="626">
        <v>17700</v>
      </c>
      <c r="P166" s="626">
        <v>0</v>
      </c>
      <c r="Q166" s="626">
        <v>0</v>
      </c>
      <c r="R166" s="626">
        <v>0</v>
      </c>
      <c r="S166" s="626">
        <v>0</v>
      </c>
      <c r="T166" s="626">
        <f t="shared" si="2"/>
        <v>0</v>
      </c>
      <c r="U166" s="627" t="s">
        <v>3882</v>
      </c>
      <c r="V166" s="628"/>
      <c r="W166" s="627" t="s">
        <v>229</v>
      </c>
      <c r="X166" s="629" t="s">
        <v>3881</v>
      </c>
      <c r="Y166" s="629" t="s">
        <v>4002</v>
      </c>
      <c r="Z166" s="629"/>
      <c r="AA166" s="626">
        <v>0</v>
      </c>
      <c r="AB166" s="630"/>
      <c r="AC166" s="630"/>
      <c r="AD166" s="630"/>
      <c r="AE166" s="630"/>
      <c r="AF166" s="630"/>
      <c r="AG166" s="630"/>
      <c r="AH166" s="630"/>
    </row>
    <row r="167" spans="1:34" ht="15.75" customHeight="1" x14ac:dyDescent="0.25">
      <c r="A167" s="645"/>
      <c r="B167" s="645" t="s">
        <v>3879</v>
      </c>
      <c r="C167" s="643" t="s">
        <v>43</v>
      </c>
      <c r="D167" s="884">
        <v>3287</v>
      </c>
      <c r="E167" s="645" t="s">
        <v>242</v>
      </c>
      <c r="F167" s="646">
        <v>0.9</v>
      </c>
      <c r="G167" s="647">
        <v>29965.190000000002</v>
      </c>
      <c r="H167" s="648">
        <v>0</v>
      </c>
      <c r="I167" s="648">
        <v>0</v>
      </c>
      <c r="J167" s="648">
        <v>92.33</v>
      </c>
      <c r="K167" s="648">
        <v>25451.68</v>
      </c>
      <c r="L167" s="648">
        <v>0</v>
      </c>
      <c r="M167" s="648">
        <v>0</v>
      </c>
      <c r="N167" s="648">
        <v>0</v>
      </c>
      <c r="O167" s="648">
        <v>0</v>
      </c>
      <c r="P167" s="648">
        <v>0</v>
      </c>
      <c r="Q167" s="648">
        <v>0</v>
      </c>
      <c r="R167" s="648">
        <v>0</v>
      </c>
      <c r="S167" s="648">
        <v>0</v>
      </c>
      <c r="T167" s="626">
        <f t="shared" si="2"/>
        <v>0</v>
      </c>
      <c r="U167" s="649" t="s">
        <v>3882</v>
      </c>
      <c r="V167" s="650"/>
      <c r="W167" s="649" t="s">
        <v>229</v>
      </c>
      <c r="X167" s="651" t="s">
        <v>3881</v>
      </c>
      <c r="Y167" s="651" t="s">
        <v>4003</v>
      </c>
      <c r="Z167" s="651" t="s">
        <v>3881</v>
      </c>
      <c r="AA167" s="626">
        <v>0</v>
      </c>
      <c r="AB167" s="630"/>
      <c r="AC167" s="630"/>
      <c r="AD167" s="630"/>
      <c r="AE167" s="630"/>
      <c r="AF167" s="630"/>
      <c r="AG167" s="630"/>
      <c r="AH167" s="630"/>
    </row>
    <row r="168" spans="1:34" ht="21.75" customHeight="1" x14ac:dyDescent="0.25">
      <c r="A168" s="645"/>
      <c r="B168" s="645" t="s">
        <v>3879</v>
      </c>
      <c r="C168" s="643" t="s">
        <v>44</v>
      </c>
      <c r="D168" s="884">
        <v>3386</v>
      </c>
      <c r="E168" s="645" t="s">
        <v>242</v>
      </c>
      <c r="F168" s="646">
        <v>0.9</v>
      </c>
      <c r="G168" s="647">
        <v>15967.2</v>
      </c>
      <c r="H168" s="648">
        <v>0</v>
      </c>
      <c r="I168" s="648"/>
      <c r="J168" s="648">
        <v>92.33</v>
      </c>
      <c r="K168" s="648">
        <v>0</v>
      </c>
      <c r="L168" s="648">
        <v>0</v>
      </c>
      <c r="M168" s="648">
        <v>0</v>
      </c>
      <c r="N168" s="648">
        <v>0</v>
      </c>
      <c r="O168" s="648">
        <v>0</v>
      </c>
      <c r="P168" s="648">
        <v>0</v>
      </c>
      <c r="Q168" s="648">
        <v>0</v>
      </c>
      <c r="R168" s="648">
        <v>0</v>
      </c>
      <c r="S168" s="648">
        <v>0</v>
      </c>
      <c r="T168" s="626">
        <f t="shared" si="2"/>
        <v>0</v>
      </c>
      <c r="U168" s="649" t="s">
        <v>3882</v>
      </c>
      <c r="V168" s="650"/>
      <c r="W168" s="649" t="s">
        <v>229</v>
      </c>
      <c r="X168" s="651" t="s">
        <v>3881</v>
      </c>
      <c r="Y168" s="651" t="s">
        <v>4004</v>
      </c>
      <c r="Z168" s="651" t="s">
        <v>3881</v>
      </c>
      <c r="AA168" s="626">
        <v>0</v>
      </c>
      <c r="AB168" s="630"/>
      <c r="AC168" s="630"/>
      <c r="AD168" s="630"/>
      <c r="AE168" s="630"/>
      <c r="AF168" s="630"/>
      <c r="AG168" s="630"/>
      <c r="AH168" s="630"/>
    </row>
    <row r="169" spans="1:34" ht="15.75" customHeight="1" x14ac:dyDescent="0.25">
      <c r="A169" s="645"/>
      <c r="B169" s="645" t="s">
        <v>3879</v>
      </c>
      <c r="C169" s="643" t="s">
        <v>45</v>
      </c>
      <c r="D169" s="884">
        <v>3289</v>
      </c>
      <c r="E169" s="645" t="s">
        <v>242</v>
      </c>
      <c r="F169" s="646">
        <v>0.9</v>
      </c>
      <c r="G169" s="647">
        <v>13260.929999999998</v>
      </c>
      <c r="H169" s="648">
        <v>0</v>
      </c>
      <c r="I169" s="648">
        <v>0</v>
      </c>
      <c r="J169" s="648">
        <v>92.33</v>
      </c>
      <c r="K169" s="648">
        <v>0</v>
      </c>
      <c r="L169" s="648">
        <v>0</v>
      </c>
      <c r="M169" s="648">
        <v>0</v>
      </c>
      <c r="N169" s="648">
        <v>0</v>
      </c>
      <c r="O169" s="648">
        <v>0</v>
      </c>
      <c r="P169" s="648">
        <v>0</v>
      </c>
      <c r="Q169" s="648">
        <v>0</v>
      </c>
      <c r="R169" s="648">
        <v>0</v>
      </c>
      <c r="S169" s="648">
        <v>0</v>
      </c>
      <c r="T169" s="626">
        <f t="shared" si="2"/>
        <v>0</v>
      </c>
      <c r="U169" s="649" t="s">
        <v>3882</v>
      </c>
      <c r="V169" s="650"/>
      <c r="W169" s="649" t="s">
        <v>229</v>
      </c>
      <c r="X169" s="651" t="s">
        <v>3881</v>
      </c>
      <c r="Y169" s="651" t="s">
        <v>4005</v>
      </c>
      <c r="Z169" s="651" t="s">
        <v>3881</v>
      </c>
      <c r="AA169" s="626">
        <v>0</v>
      </c>
      <c r="AB169" s="630"/>
      <c r="AC169" s="630"/>
      <c r="AD169" s="630"/>
      <c r="AE169" s="630"/>
      <c r="AF169" s="630"/>
      <c r="AG169" s="630"/>
      <c r="AH169" s="630"/>
    </row>
    <row r="170" spans="1:34" x14ac:dyDescent="0.25">
      <c r="A170" s="621"/>
      <c r="B170" s="621" t="s">
        <v>3879</v>
      </c>
      <c r="C170" s="631" t="s">
        <v>4006</v>
      </c>
      <c r="D170" s="882">
        <v>0</v>
      </c>
      <c r="E170" s="632" t="s">
        <v>3921</v>
      </c>
      <c r="F170" s="624">
        <v>0.85</v>
      </c>
      <c r="G170" s="625">
        <v>0</v>
      </c>
      <c r="H170" s="626">
        <v>0</v>
      </c>
      <c r="I170" s="626">
        <v>0</v>
      </c>
      <c r="J170" s="626">
        <v>0</v>
      </c>
      <c r="K170" s="626">
        <v>0</v>
      </c>
      <c r="L170" s="626">
        <v>0</v>
      </c>
      <c r="M170" s="626">
        <v>0</v>
      </c>
      <c r="N170" s="626">
        <v>0</v>
      </c>
      <c r="O170" s="626">
        <v>0</v>
      </c>
      <c r="P170" s="626">
        <v>0</v>
      </c>
      <c r="Q170" s="626">
        <v>0</v>
      </c>
      <c r="R170" s="626">
        <v>0</v>
      </c>
      <c r="S170" s="626">
        <v>0</v>
      </c>
      <c r="T170" s="626">
        <f t="shared" si="2"/>
        <v>0</v>
      </c>
      <c r="U170" s="627" t="s">
        <v>3882</v>
      </c>
      <c r="V170" s="628"/>
      <c r="W170" s="627" t="s">
        <v>229</v>
      </c>
      <c r="X170" s="629"/>
      <c r="Y170" s="629"/>
      <c r="Z170" s="629"/>
      <c r="AA170" s="626">
        <v>0</v>
      </c>
      <c r="AB170" s="630"/>
      <c r="AC170" s="630"/>
      <c r="AD170" s="630"/>
      <c r="AE170" s="630"/>
      <c r="AF170" s="630"/>
      <c r="AG170" s="630"/>
      <c r="AH170" s="630"/>
    </row>
    <row r="171" spans="1:34" x14ac:dyDescent="0.25">
      <c r="A171" s="621"/>
      <c r="B171" s="621" t="s">
        <v>3879</v>
      </c>
      <c r="C171" s="631" t="s">
        <v>4008</v>
      </c>
      <c r="D171" s="882">
        <v>0</v>
      </c>
      <c r="E171" s="632" t="s">
        <v>3921</v>
      </c>
      <c r="F171" s="624">
        <v>0.85</v>
      </c>
      <c r="G171" s="625">
        <v>0</v>
      </c>
      <c r="H171" s="626">
        <v>0</v>
      </c>
      <c r="I171" s="626">
        <v>0</v>
      </c>
      <c r="J171" s="626">
        <v>0</v>
      </c>
      <c r="K171" s="626">
        <v>0</v>
      </c>
      <c r="L171" s="626">
        <v>0</v>
      </c>
      <c r="M171" s="626">
        <v>0</v>
      </c>
      <c r="N171" s="626">
        <v>0</v>
      </c>
      <c r="O171" s="626">
        <v>0</v>
      </c>
      <c r="P171" s="626">
        <v>0</v>
      </c>
      <c r="Q171" s="626">
        <v>0</v>
      </c>
      <c r="R171" s="626">
        <v>0</v>
      </c>
      <c r="S171" s="626">
        <v>0</v>
      </c>
      <c r="T171" s="626">
        <f t="shared" si="2"/>
        <v>0</v>
      </c>
      <c r="U171" s="627" t="s">
        <v>3882</v>
      </c>
      <c r="V171" s="628"/>
      <c r="W171" s="627" t="s">
        <v>229</v>
      </c>
      <c r="X171" s="629"/>
      <c r="Y171" s="629"/>
      <c r="Z171" s="629"/>
      <c r="AA171" s="626">
        <v>0</v>
      </c>
      <c r="AB171" s="630"/>
      <c r="AC171" s="630"/>
      <c r="AD171" s="630"/>
      <c r="AE171" s="630"/>
      <c r="AF171" s="630"/>
      <c r="AG171" s="630"/>
      <c r="AH171" s="630"/>
    </row>
    <row r="172" spans="1:34" x14ac:dyDescent="0.25">
      <c r="A172" s="621"/>
      <c r="B172" s="621" t="s">
        <v>3879</v>
      </c>
      <c r="C172" s="631" t="s">
        <v>4009</v>
      </c>
      <c r="D172" s="882">
        <v>0</v>
      </c>
      <c r="E172" s="632" t="s">
        <v>3921</v>
      </c>
      <c r="F172" s="624">
        <v>0.85</v>
      </c>
      <c r="G172" s="625">
        <v>0</v>
      </c>
      <c r="H172" s="626">
        <v>0</v>
      </c>
      <c r="I172" s="626">
        <v>0</v>
      </c>
      <c r="J172" s="626">
        <v>0</v>
      </c>
      <c r="K172" s="626">
        <v>0</v>
      </c>
      <c r="L172" s="626">
        <v>0</v>
      </c>
      <c r="M172" s="626">
        <v>0</v>
      </c>
      <c r="N172" s="626">
        <v>0</v>
      </c>
      <c r="O172" s="626">
        <v>0</v>
      </c>
      <c r="P172" s="626">
        <v>0</v>
      </c>
      <c r="Q172" s="626">
        <v>0</v>
      </c>
      <c r="R172" s="626">
        <v>0</v>
      </c>
      <c r="S172" s="626">
        <v>0</v>
      </c>
      <c r="T172" s="626">
        <f t="shared" si="2"/>
        <v>0</v>
      </c>
      <c r="U172" s="627" t="s">
        <v>3882</v>
      </c>
      <c r="V172" s="628"/>
      <c r="W172" s="627" t="s">
        <v>229</v>
      </c>
      <c r="X172" s="629"/>
      <c r="Y172" s="629"/>
      <c r="Z172" s="629"/>
      <c r="AA172" s="626">
        <v>0</v>
      </c>
      <c r="AB172" s="630"/>
      <c r="AC172" s="630"/>
      <c r="AD172" s="630"/>
      <c r="AE172" s="630"/>
      <c r="AF172" s="630"/>
      <c r="AG172" s="630"/>
      <c r="AH172" s="630"/>
    </row>
    <row r="173" spans="1:34" x14ac:dyDescent="0.25">
      <c r="A173" s="621"/>
      <c r="B173" s="621" t="s">
        <v>3887</v>
      </c>
      <c r="C173" s="631" t="s">
        <v>4010</v>
      </c>
      <c r="D173" s="882">
        <v>3518</v>
      </c>
      <c r="E173" s="632" t="s">
        <v>3921</v>
      </c>
      <c r="F173" s="624">
        <v>0.85</v>
      </c>
      <c r="G173" s="625">
        <v>1200</v>
      </c>
      <c r="H173" s="626">
        <v>0</v>
      </c>
      <c r="I173" s="626">
        <v>0</v>
      </c>
      <c r="J173" s="626">
        <v>0</v>
      </c>
      <c r="K173" s="626">
        <v>0</v>
      </c>
      <c r="L173" s="626">
        <v>0</v>
      </c>
      <c r="M173" s="626">
        <v>0</v>
      </c>
      <c r="N173" s="626">
        <v>1200</v>
      </c>
      <c r="O173" s="626">
        <v>0</v>
      </c>
      <c r="P173" s="626">
        <v>0</v>
      </c>
      <c r="Q173" s="626">
        <v>0</v>
      </c>
      <c r="R173" s="626">
        <v>0</v>
      </c>
      <c r="S173" s="626">
        <v>0</v>
      </c>
      <c r="T173" s="626">
        <f t="shared" si="2"/>
        <v>0</v>
      </c>
      <c r="U173" s="627" t="s">
        <v>3882</v>
      </c>
      <c r="V173" s="628"/>
      <c r="W173" s="627" t="s">
        <v>229</v>
      </c>
      <c r="X173" s="629"/>
      <c r="Y173" s="629"/>
      <c r="Z173" s="629"/>
      <c r="AA173" s="626">
        <v>0</v>
      </c>
      <c r="AB173" s="630"/>
      <c r="AC173" s="630"/>
      <c r="AD173" s="630"/>
      <c r="AE173" s="630"/>
      <c r="AF173" s="630"/>
      <c r="AG173" s="630"/>
      <c r="AH173" s="630"/>
    </row>
    <row r="174" spans="1:34" x14ac:dyDescent="0.25">
      <c r="A174" s="621"/>
      <c r="B174" s="621" t="s">
        <v>3887</v>
      </c>
      <c r="C174" s="631" t="s">
        <v>3768</v>
      </c>
      <c r="D174" s="882">
        <v>3515</v>
      </c>
      <c r="E174" s="632" t="s">
        <v>3921</v>
      </c>
      <c r="F174" s="624">
        <v>0.85</v>
      </c>
      <c r="G174" s="625">
        <v>2000</v>
      </c>
      <c r="H174" s="626">
        <v>0</v>
      </c>
      <c r="I174" s="626">
        <v>0</v>
      </c>
      <c r="J174" s="626">
        <v>0</v>
      </c>
      <c r="K174" s="626">
        <v>0</v>
      </c>
      <c r="L174" s="626">
        <v>0</v>
      </c>
      <c r="M174" s="626">
        <v>0</v>
      </c>
      <c r="N174" s="626">
        <v>2000</v>
      </c>
      <c r="O174" s="626">
        <v>0</v>
      </c>
      <c r="P174" s="626">
        <v>0</v>
      </c>
      <c r="Q174" s="626">
        <v>0</v>
      </c>
      <c r="R174" s="626">
        <v>0</v>
      </c>
      <c r="S174" s="626">
        <v>0</v>
      </c>
      <c r="T174" s="626">
        <f t="shared" si="2"/>
        <v>0</v>
      </c>
      <c r="U174" s="627" t="s">
        <v>3882</v>
      </c>
      <c r="V174" s="628"/>
      <c r="W174" s="627" t="s">
        <v>229</v>
      </c>
      <c r="X174" s="629"/>
      <c r="Y174" s="629"/>
      <c r="Z174" s="629"/>
      <c r="AA174" s="626">
        <v>0</v>
      </c>
      <c r="AB174" s="630"/>
      <c r="AC174" s="630"/>
      <c r="AD174" s="630"/>
      <c r="AE174" s="630"/>
      <c r="AF174" s="630"/>
      <c r="AG174" s="630"/>
      <c r="AH174" s="630"/>
    </row>
    <row r="175" spans="1:34" x14ac:dyDescent="0.25">
      <c r="A175" s="621"/>
      <c r="B175" s="621" t="s">
        <v>3887</v>
      </c>
      <c r="C175" s="631" t="s">
        <v>3769</v>
      </c>
      <c r="D175" s="882">
        <v>3516</v>
      </c>
      <c r="E175" s="632" t="s">
        <v>3921</v>
      </c>
      <c r="F175" s="624">
        <v>0.85</v>
      </c>
      <c r="G175" s="625">
        <v>5000</v>
      </c>
      <c r="H175" s="626">
        <v>0</v>
      </c>
      <c r="I175" s="626">
        <v>0</v>
      </c>
      <c r="J175" s="626">
        <v>0</v>
      </c>
      <c r="K175" s="626">
        <v>0</v>
      </c>
      <c r="L175" s="626">
        <v>0</v>
      </c>
      <c r="M175" s="626">
        <v>0</v>
      </c>
      <c r="N175" s="626">
        <v>5000</v>
      </c>
      <c r="O175" s="626">
        <v>0</v>
      </c>
      <c r="P175" s="626">
        <v>0</v>
      </c>
      <c r="Q175" s="626">
        <v>0</v>
      </c>
      <c r="R175" s="626">
        <v>0</v>
      </c>
      <c r="S175" s="626">
        <v>0</v>
      </c>
      <c r="T175" s="626">
        <f t="shared" si="2"/>
        <v>0</v>
      </c>
      <c r="U175" s="627" t="s">
        <v>3882</v>
      </c>
      <c r="V175" s="628"/>
      <c r="W175" s="627" t="s">
        <v>229</v>
      </c>
      <c r="X175" s="629"/>
      <c r="Y175" s="629"/>
      <c r="Z175" s="629"/>
      <c r="AA175" s="626">
        <v>0</v>
      </c>
      <c r="AB175" s="630"/>
      <c r="AC175" s="630"/>
      <c r="AD175" s="630"/>
      <c r="AE175" s="630"/>
      <c r="AF175" s="630"/>
      <c r="AG175" s="630"/>
      <c r="AH175" s="630"/>
    </row>
    <row r="176" spans="1:34" x14ac:dyDescent="0.25">
      <c r="A176" s="621"/>
      <c r="B176" s="621" t="s">
        <v>3887</v>
      </c>
      <c r="C176" s="631" t="s">
        <v>3770</v>
      </c>
      <c r="D176" s="882">
        <v>3517</v>
      </c>
      <c r="E176" s="632" t="s">
        <v>3921</v>
      </c>
      <c r="F176" s="624">
        <v>0.85</v>
      </c>
      <c r="G176" s="625">
        <v>2000</v>
      </c>
      <c r="H176" s="626">
        <v>0</v>
      </c>
      <c r="I176" s="626">
        <v>0</v>
      </c>
      <c r="J176" s="626">
        <v>0</v>
      </c>
      <c r="K176" s="626">
        <v>0</v>
      </c>
      <c r="L176" s="626">
        <v>0</v>
      </c>
      <c r="M176" s="626">
        <v>0</v>
      </c>
      <c r="N176" s="626">
        <v>2000</v>
      </c>
      <c r="O176" s="626">
        <v>0</v>
      </c>
      <c r="P176" s="626">
        <v>0</v>
      </c>
      <c r="Q176" s="626">
        <v>0</v>
      </c>
      <c r="R176" s="626">
        <v>0</v>
      </c>
      <c r="S176" s="626">
        <v>0</v>
      </c>
      <c r="T176" s="626">
        <f t="shared" si="2"/>
        <v>0</v>
      </c>
      <c r="U176" s="627" t="s">
        <v>3882</v>
      </c>
      <c r="V176" s="628"/>
      <c r="W176" s="627" t="s">
        <v>229</v>
      </c>
      <c r="X176" s="629"/>
      <c r="Y176" s="629"/>
      <c r="Z176" s="629"/>
      <c r="AA176" s="626">
        <v>0</v>
      </c>
      <c r="AB176" s="630"/>
      <c r="AC176" s="630"/>
      <c r="AD176" s="630"/>
      <c r="AE176" s="630"/>
      <c r="AF176" s="630"/>
      <c r="AG176" s="630"/>
      <c r="AH176" s="630"/>
    </row>
    <row r="177" spans="1:34" x14ac:dyDescent="0.25">
      <c r="A177" s="621"/>
      <c r="B177" s="621" t="s">
        <v>3887</v>
      </c>
      <c r="C177" s="631" t="s">
        <v>3772</v>
      </c>
      <c r="D177" s="882">
        <v>3520</v>
      </c>
      <c r="E177" s="632" t="s">
        <v>3921</v>
      </c>
      <c r="F177" s="624">
        <v>0.85</v>
      </c>
      <c r="G177" s="625">
        <v>2043.9</v>
      </c>
      <c r="H177" s="626">
        <v>0</v>
      </c>
      <c r="I177" s="626">
        <v>0</v>
      </c>
      <c r="J177" s="626">
        <v>0</v>
      </c>
      <c r="K177" s="626">
        <v>0</v>
      </c>
      <c r="L177" s="626">
        <v>0</v>
      </c>
      <c r="M177" s="626">
        <v>0</v>
      </c>
      <c r="N177" s="626">
        <v>2043.9</v>
      </c>
      <c r="O177" s="626">
        <v>0</v>
      </c>
      <c r="P177" s="626">
        <v>0</v>
      </c>
      <c r="Q177" s="626">
        <v>0</v>
      </c>
      <c r="R177" s="626">
        <v>0</v>
      </c>
      <c r="S177" s="626">
        <v>0</v>
      </c>
      <c r="T177" s="626">
        <f t="shared" si="2"/>
        <v>0</v>
      </c>
      <c r="U177" s="627" t="s">
        <v>3882</v>
      </c>
      <c r="V177" s="628"/>
      <c r="W177" s="627" t="s">
        <v>229</v>
      </c>
      <c r="X177" s="629"/>
      <c r="Y177" s="629"/>
      <c r="Z177" s="629"/>
      <c r="AA177" s="626">
        <v>0</v>
      </c>
      <c r="AB177" s="630"/>
      <c r="AC177" s="630"/>
      <c r="AD177" s="630"/>
      <c r="AE177" s="630"/>
      <c r="AF177" s="630"/>
      <c r="AG177" s="630"/>
      <c r="AH177" s="630"/>
    </row>
    <row r="178" spans="1:34" x14ac:dyDescent="0.25">
      <c r="A178" s="621"/>
      <c r="B178" s="621" t="s">
        <v>3887</v>
      </c>
      <c r="C178" s="622" t="s">
        <v>81</v>
      </c>
      <c r="D178" s="623">
        <v>3220</v>
      </c>
      <c r="E178" s="621" t="s">
        <v>5</v>
      </c>
      <c r="F178" s="624">
        <v>0.9</v>
      </c>
      <c r="G178" s="625">
        <v>50651.35</v>
      </c>
      <c r="H178" s="626">
        <v>0</v>
      </c>
      <c r="I178" s="653">
        <v>293.62</v>
      </c>
      <c r="J178" s="626">
        <v>781.95</v>
      </c>
      <c r="K178" s="626">
        <v>19673.66</v>
      </c>
      <c r="L178" s="626">
        <v>0</v>
      </c>
      <c r="M178" s="626">
        <v>0</v>
      </c>
      <c r="N178" s="626">
        <v>0</v>
      </c>
      <c r="O178" s="626">
        <v>0</v>
      </c>
      <c r="P178" s="626">
        <v>0</v>
      </c>
      <c r="Q178" s="626">
        <v>0</v>
      </c>
      <c r="R178" s="626">
        <v>0</v>
      </c>
      <c r="S178" s="626">
        <v>0</v>
      </c>
      <c r="T178" s="626">
        <f t="shared" si="2"/>
        <v>0</v>
      </c>
      <c r="U178" s="627" t="s">
        <v>3882</v>
      </c>
      <c r="V178" s="628"/>
      <c r="W178" s="627" t="s">
        <v>229</v>
      </c>
      <c r="X178" s="629"/>
      <c r="Y178" s="629"/>
      <c r="Z178" s="629"/>
      <c r="AA178" s="626">
        <v>0</v>
      </c>
      <c r="AB178" s="630"/>
      <c r="AC178" s="630"/>
      <c r="AD178" s="630"/>
      <c r="AE178" s="630"/>
      <c r="AF178" s="630"/>
      <c r="AG178" s="630"/>
      <c r="AH178" s="630"/>
    </row>
    <row r="179" spans="1:34" x14ac:dyDescent="0.25">
      <c r="A179" s="621"/>
      <c r="B179" s="621" t="s">
        <v>3887</v>
      </c>
      <c r="C179" s="622" t="s">
        <v>82</v>
      </c>
      <c r="D179" s="623">
        <v>3219</v>
      </c>
      <c r="E179" s="621" t="s">
        <v>5</v>
      </c>
      <c r="F179" s="624">
        <v>0.9</v>
      </c>
      <c r="G179" s="625">
        <v>1611.7199999999998</v>
      </c>
      <c r="H179" s="626">
        <v>0</v>
      </c>
      <c r="I179" s="653">
        <v>320.64999999999998</v>
      </c>
      <c r="J179" s="626">
        <v>356.95</v>
      </c>
      <c r="K179" s="626">
        <v>0</v>
      </c>
      <c r="L179" s="626">
        <v>121</v>
      </c>
      <c r="M179" s="626">
        <v>0</v>
      </c>
      <c r="N179" s="626">
        <v>94.38</v>
      </c>
      <c r="O179" s="626">
        <v>0</v>
      </c>
      <c r="P179" s="626">
        <v>0</v>
      </c>
      <c r="Q179" s="626">
        <v>0</v>
      </c>
      <c r="R179" s="626">
        <v>0</v>
      </c>
      <c r="S179" s="626">
        <v>0</v>
      </c>
      <c r="T179" s="626">
        <f t="shared" si="2"/>
        <v>0</v>
      </c>
      <c r="U179" s="627" t="s">
        <v>3882</v>
      </c>
      <c r="V179" s="628"/>
      <c r="W179" s="627" t="s">
        <v>229</v>
      </c>
      <c r="X179" s="629"/>
      <c r="Y179" s="629"/>
      <c r="Z179" s="629"/>
      <c r="AA179" s="626">
        <v>0</v>
      </c>
      <c r="AB179" s="630"/>
      <c r="AC179" s="630"/>
      <c r="AD179" s="630"/>
      <c r="AE179" s="630"/>
      <c r="AF179" s="630"/>
      <c r="AG179" s="630"/>
      <c r="AH179" s="630"/>
    </row>
    <row r="180" spans="1:34" ht="18" customHeight="1" x14ac:dyDescent="0.25">
      <c r="A180" s="645"/>
      <c r="B180" s="645" t="s">
        <v>3887</v>
      </c>
      <c r="C180" s="643" t="s">
        <v>4011</v>
      </c>
      <c r="D180" s="652">
        <v>3226</v>
      </c>
      <c r="E180" s="645" t="s">
        <v>49</v>
      </c>
      <c r="F180" s="646">
        <v>0.4</v>
      </c>
      <c r="G180" s="647">
        <v>788.31</v>
      </c>
      <c r="H180" s="648">
        <v>0</v>
      </c>
      <c r="I180" s="648">
        <v>788.31</v>
      </c>
      <c r="J180" s="648">
        <v>0</v>
      </c>
      <c r="K180" s="648">
        <v>0</v>
      </c>
      <c r="L180" s="648">
        <v>0</v>
      </c>
      <c r="M180" s="648">
        <v>0</v>
      </c>
      <c r="N180" s="648">
        <v>0</v>
      </c>
      <c r="O180" s="648">
        <v>0</v>
      </c>
      <c r="P180" s="648">
        <v>0</v>
      </c>
      <c r="Q180" s="648">
        <v>0</v>
      </c>
      <c r="R180" s="648">
        <v>0</v>
      </c>
      <c r="S180" s="648">
        <v>0</v>
      </c>
      <c r="T180" s="626">
        <f t="shared" si="2"/>
        <v>0</v>
      </c>
      <c r="U180" s="649" t="s">
        <v>3882</v>
      </c>
      <c r="V180" s="650"/>
      <c r="W180" s="649" t="s">
        <v>229</v>
      </c>
      <c r="X180" s="651"/>
      <c r="Y180" s="651"/>
      <c r="Z180" s="651" t="s">
        <v>3881</v>
      </c>
      <c r="AA180" s="626">
        <v>0</v>
      </c>
      <c r="AB180" s="630"/>
      <c r="AC180" s="630"/>
      <c r="AD180" s="630"/>
      <c r="AE180" s="630"/>
      <c r="AF180" s="630"/>
      <c r="AG180" s="630"/>
      <c r="AH180" s="630"/>
    </row>
    <row r="181" spans="1:34" ht="19.5" customHeight="1" x14ac:dyDescent="0.25">
      <c r="A181" s="645"/>
      <c r="B181" s="645" t="s">
        <v>3887</v>
      </c>
      <c r="C181" s="643" t="s">
        <v>4012</v>
      </c>
      <c r="D181" s="884">
        <v>3348</v>
      </c>
      <c r="E181" s="645" t="s">
        <v>49</v>
      </c>
      <c r="F181" s="646">
        <v>0.4</v>
      </c>
      <c r="G181" s="647">
        <v>1573.36</v>
      </c>
      <c r="H181" s="648">
        <v>0</v>
      </c>
      <c r="I181" s="648">
        <v>175.45</v>
      </c>
      <c r="J181" s="648">
        <v>90.75</v>
      </c>
      <c r="K181" s="648">
        <v>924.8</v>
      </c>
      <c r="L181" s="648">
        <v>0</v>
      </c>
      <c r="M181" s="648">
        <v>0</v>
      </c>
      <c r="N181" s="648">
        <v>0</v>
      </c>
      <c r="O181" s="648">
        <v>0</v>
      </c>
      <c r="P181" s="648">
        <v>0</v>
      </c>
      <c r="Q181" s="648">
        <v>0</v>
      </c>
      <c r="R181" s="648">
        <v>0</v>
      </c>
      <c r="S181" s="648">
        <v>0</v>
      </c>
      <c r="T181" s="626">
        <f t="shared" si="2"/>
        <v>0</v>
      </c>
      <c r="U181" s="649" t="s">
        <v>3882</v>
      </c>
      <c r="V181" s="650"/>
      <c r="W181" s="649" t="s">
        <v>229</v>
      </c>
      <c r="X181" s="651"/>
      <c r="Y181" s="651"/>
      <c r="Z181" s="651" t="s">
        <v>3881</v>
      </c>
      <c r="AA181" s="626">
        <v>0</v>
      </c>
      <c r="AB181" s="630"/>
      <c r="AC181" s="630"/>
      <c r="AD181" s="630"/>
      <c r="AE181" s="630"/>
      <c r="AF181" s="630"/>
      <c r="AG181" s="630"/>
      <c r="AH181" s="630"/>
    </row>
    <row r="182" spans="1:34" ht="21.75" customHeight="1" x14ac:dyDescent="0.25">
      <c r="A182" s="645"/>
      <c r="B182" s="645" t="s">
        <v>3887</v>
      </c>
      <c r="C182" s="643" t="s">
        <v>4013</v>
      </c>
      <c r="D182" s="884">
        <v>3353</v>
      </c>
      <c r="E182" s="645" t="s">
        <v>49</v>
      </c>
      <c r="F182" s="646">
        <v>0.4</v>
      </c>
      <c r="G182" s="647">
        <v>1052.7</v>
      </c>
      <c r="H182" s="648">
        <v>0</v>
      </c>
      <c r="I182" s="648">
        <v>196.02</v>
      </c>
      <c r="J182" s="648">
        <v>856.68</v>
      </c>
      <c r="K182" s="648">
        <v>0</v>
      </c>
      <c r="L182" s="648">
        <v>0</v>
      </c>
      <c r="M182" s="648">
        <v>0</v>
      </c>
      <c r="N182" s="648">
        <v>0</v>
      </c>
      <c r="O182" s="648">
        <v>0</v>
      </c>
      <c r="P182" s="648">
        <v>0</v>
      </c>
      <c r="Q182" s="648">
        <v>0</v>
      </c>
      <c r="R182" s="648">
        <v>0</v>
      </c>
      <c r="S182" s="648">
        <v>0</v>
      </c>
      <c r="T182" s="626">
        <f t="shared" si="2"/>
        <v>0</v>
      </c>
      <c r="U182" s="649" t="s">
        <v>3882</v>
      </c>
      <c r="V182" s="650"/>
      <c r="W182" s="649" t="s">
        <v>229</v>
      </c>
      <c r="X182" s="651"/>
      <c r="Y182" s="651"/>
      <c r="Z182" s="651" t="s">
        <v>3881</v>
      </c>
      <c r="AA182" s="626">
        <v>0</v>
      </c>
      <c r="AB182" s="630"/>
      <c r="AC182" s="630"/>
      <c r="AD182" s="630"/>
      <c r="AE182" s="630"/>
      <c r="AF182" s="630"/>
      <c r="AG182" s="630"/>
      <c r="AH182" s="630"/>
    </row>
    <row r="183" spans="1:34" ht="19.5" customHeight="1" x14ac:dyDescent="0.25">
      <c r="A183" s="645"/>
      <c r="B183" s="645" t="s">
        <v>3887</v>
      </c>
      <c r="C183" s="643" t="s">
        <v>4014</v>
      </c>
      <c r="D183" s="884">
        <v>3340</v>
      </c>
      <c r="E183" s="645" t="s">
        <v>49</v>
      </c>
      <c r="F183" s="667" t="s">
        <v>4015</v>
      </c>
      <c r="G183" s="647">
        <v>40792.75</v>
      </c>
      <c r="H183" s="648">
        <v>0</v>
      </c>
      <c r="I183" s="648">
        <v>364.21</v>
      </c>
      <c r="J183" s="648">
        <v>575.96</v>
      </c>
      <c r="K183" s="648">
        <v>20673.93</v>
      </c>
      <c r="L183" s="648">
        <v>0</v>
      </c>
      <c r="M183" s="648">
        <v>0</v>
      </c>
      <c r="N183" s="648">
        <v>0</v>
      </c>
      <c r="O183" s="648">
        <v>0</v>
      </c>
      <c r="P183" s="648">
        <v>0</v>
      </c>
      <c r="Q183" s="648">
        <v>0</v>
      </c>
      <c r="R183" s="648">
        <v>0</v>
      </c>
      <c r="S183" s="648">
        <v>0</v>
      </c>
      <c r="T183" s="626">
        <f t="shared" si="2"/>
        <v>0</v>
      </c>
      <c r="U183" s="649" t="s">
        <v>3882</v>
      </c>
      <c r="V183" s="650"/>
      <c r="W183" s="649" t="s">
        <v>229</v>
      </c>
      <c r="X183" s="651"/>
      <c r="Y183" s="651"/>
      <c r="Z183" s="651" t="s">
        <v>3881</v>
      </c>
      <c r="AA183" s="626">
        <v>0</v>
      </c>
      <c r="AB183" s="630"/>
      <c r="AC183" s="630"/>
      <c r="AD183" s="630"/>
      <c r="AE183" s="630"/>
      <c r="AF183" s="630"/>
      <c r="AG183" s="630"/>
      <c r="AH183" s="630"/>
    </row>
    <row r="184" spans="1:34" ht="26.25" customHeight="1" x14ac:dyDescent="0.25">
      <c r="A184" s="645"/>
      <c r="B184" s="645" t="s">
        <v>3887</v>
      </c>
      <c r="C184" s="643" t="s">
        <v>4016</v>
      </c>
      <c r="D184" s="884">
        <v>3342</v>
      </c>
      <c r="E184" s="645" t="s">
        <v>49</v>
      </c>
      <c r="F184" s="646">
        <v>0.5</v>
      </c>
      <c r="G184" s="647">
        <v>9415.76</v>
      </c>
      <c r="H184" s="648">
        <v>0</v>
      </c>
      <c r="I184" s="648">
        <v>73.040000000000006</v>
      </c>
      <c r="J184" s="648">
        <v>202.2</v>
      </c>
      <c r="K184" s="648">
        <v>9140.52</v>
      </c>
      <c r="L184" s="648">
        <v>0</v>
      </c>
      <c r="M184" s="648">
        <v>0</v>
      </c>
      <c r="N184" s="648">
        <v>0</v>
      </c>
      <c r="O184" s="648">
        <v>0</v>
      </c>
      <c r="P184" s="648">
        <v>0</v>
      </c>
      <c r="Q184" s="648">
        <v>0</v>
      </c>
      <c r="R184" s="648">
        <v>0</v>
      </c>
      <c r="S184" s="648">
        <v>0</v>
      </c>
      <c r="T184" s="626">
        <f t="shared" si="2"/>
        <v>0</v>
      </c>
      <c r="U184" s="649" t="s">
        <v>3882</v>
      </c>
      <c r="V184" s="650"/>
      <c r="W184" s="649" t="s">
        <v>229</v>
      </c>
      <c r="X184" s="651"/>
      <c r="Y184" s="651"/>
      <c r="Z184" s="651" t="s">
        <v>3881</v>
      </c>
      <c r="AA184" s="626">
        <v>0</v>
      </c>
      <c r="AB184" s="630"/>
      <c r="AC184" s="630"/>
      <c r="AD184" s="630"/>
      <c r="AE184" s="630"/>
      <c r="AF184" s="630"/>
      <c r="AG184" s="630"/>
      <c r="AH184" s="630"/>
    </row>
    <row r="185" spans="1:34" x14ac:dyDescent="0.25">
      <c r="A185" s="621"/>
      <c r="B185" s="621" t="s">
        <v>3887</v>
      </c>
      <c r="C185" s="622" t="s">
        <v>4017</v>
      </c>
      <c r="D185" s="881">
        <v>3343</v>
      </c>
      <c r="E185" s="621" t="s">
        <v>49</v>
      </c>
      <c r="F185" s="624">
        <v>0.35</v>
      </c>
      <c r="G185" s="625">
        <v>13192.130000000001</v>
      </c>
      <c r="H185" s="626">
        <v>0</v>
      </c>
      <c r="I185" s="653">
        <v>160.32999999999998</v>
      </c>
      <c r="J185" s="626">
        <v>342.32</v>
      </c>
      <c r="K185" s="626">
        <v>3313.48</v>
      </c>
      <c r="L185" s="665">
        <v>418.66</v>
      </c>
      <c r="M185" s="626">
        <v>8956.34</v>
      </c>
      <c r="N185" s="626">
        <v>0</v>
      </c>
      <c r="O185" s="626">
        <v>0</v>
      </c>
      <c r="P185" s="626">
        <v>0</v>
      </c>
      <c r="Q185" s="626">
        <v>0</v>
      </c>
      <c r="R185" s="626">
        <v>0</v>
      </c>
      <c r="S185" s="626">
        <v>0</v>
      </c>
      <c r="T185" s="626">
        <f t="shared" si="2"/>
        <v>0</v>
      </c>
      <c r="U185" s="627" t="s">
        <v>3882</v>
      </c>
      <c r="V185" s="628"/>
      <c r="W185" s="627" t="s">
        <v>229</v>
      </c>
      <c r="X185" s="629"/>
      <c r="Y185" s="629"/>
      <c r="Z185" s="629"/>
      <c r="AA185" s="626">
        <v>0</v>
      </c>
      <c r="AB185" s="630"/>
      <c r="AC185" s="630"/>
      <c r="AD185" s="630"/>
      <c r="AE185" s="630"/>
      <c r="AF185" s="630"/>
      <c r="AG185" s="630"/>
      <c r="AH185" s="630"/>
    </row>
    <row r="186" spans="1:34" ht="21.75" customHeight="1" x14ac:dyDescent="0.25">
      <c r="A186" s="645"/>
      <c r="B186" s="645" t="s">
        <v>3887</v>
      </c>
      <c r="C186" s="643" t="s">
        <v>119</v>
      </c>
      <c r="D186" s="884">
        <v>3344</v>
      </c>
      <c r="E186" s="645" t="s">
        <v>49</v>
      </c>
      <c r="F186" s="667" t="s">
        <v>4015</v>
      </c>
      <c r="G186" s="647">
        <v>22599.37</v>
      </c>
      <c r="H186" s="648">
        <v>0</v>
      </c>
      <c r="I186" s="648">
        <v>217.8</v>
      </c>
      <c r="J186" s="648">
        <v>605</v>
      </c>
      <c r="K186" s="648">
        <v>0</v>
      </c>
      <c r="L186" s="648">
        <v>0</v>
      </c>
      <c r="M186" s="648">
        <v>0</v>
      </c>
      <c r="N186" s="648">
        <v>0</v>
      </c>
      <c r="O186" s="648">
        <v>0</v>
      </c>
      <c r="P186" s="648">
        <v>0</v>
      </c>
      <c r="Q186" s="648">
        <v>0</v>
      </c>
      <c r="R186" s="648">
        <v>0</v>
      </c>
      <c r="S186" s="648">
        <v>0</v>
      </c>
      <c r="T186" s="626">
        <f t="shared" si="2"/>
        <v>0</v>
      </c>
      <c r="U186" s="649" t="s">
        <v>3882</v>
      </c>
      <c r="V186" s="650"/>
      <c r="W186" s="649" t="s">
        <v>229</v>
      </c>
      <c r="X186" s="651"/>
      <c r="Y186" s="651"/>
      <c r="Z186" s="651" t="s">
        <v>3881</v>
      </c>
      <c r="AA186" s="626">
        <v>0</v>
      </c>
      <c r="AB186" s="630"/>
      <c r="AC186" s="630"/>
      <c r="AD186" s="630"/>
      <c r="AE186" s="630"/>
      <c r="AF186" s="630"/>
      <c r="AG186" s="630"/>
      <c r="AH186" s="630"/>
    </row>
    <row r="187" spans="1:34" ht="19.5" customHeight="1" x14ac:dyDescent="0.25">
      <c r="A187" s="645"/>
      <c r="B187" s="645" t="s">
        <v>3887</v>
      </c>
      <c r="C187" s="643" t="s">
        <v>4018</v>
      </c>
      <c r="D187" s="884">
        <v>3345</v>
      </c>
      <c r="E187" s="645" t="s">
        <v>49</v>
      </c>
      <c r="F187" s="646">
        <v>0.4</v>
      </c>
      <c r="G187" s="647">
        <v>13138.18</v>
      </c>
      <c r="H187" s="648">
        <v>0</v>
      </c>
      <c r="I187" s="648">
        <v>413.81999999999994</v>
      </c>
      <c r="J187" s="648">
        <v>215.38</v>
      </c>
      <c r="K187" s="648">
        <v>0</v>
      </c>
      <c r="L187" s="648">
        <v>0</v>
      </c>
      <c r="M187" s="648">
        <v>0</v>
      </c>
      <c r="N187" s="648">
        <v>0</v>
      </c>
      <c r="O187" s="648">
        <v>0</v>
      </c>
      <c r="P187" s="648">
        <v>0</v>
      </c>
      <c r="Q187" s="648">
        <v>0</v>
      </c>
      <c r="R187" s="648">
        <v>0</v>
      </c>
      <c r="S187" s="648">
        <v>0</v>
      </c>
      <c r="T187" s="626">
        <f t="shared" si="2"/>
        <v>0</v>
      </c>
      <c r="U187" s="649" t="s">
        <v>3882</v>
      </c>
      <c r="V187" s="650"/>
      <c r="W187" s="649" t="s">
        <v>229</v>
      </c>
      <c r="X187" s="651"/>
      <c r="Y187" s="651"/>
      <c r="Z187" s="651" t="s">
        <v>3881</v>
      </c>
      <c r="AA187" s="626">
        <v>0</v>
      </c>
      <c r="AB187" s="630"/>
      <c r="AC187" s="630"/>
      <c r="AD187" s="630"/>
      <c r="AE187" s="630"/>
      <c r="AF187" s="630"/>
      <c r="AG187" s="630"/>
      <c r="AH187" s="630"/>
    </row>
    <row r="188" spans="1:34" ht="21" customHeight="1" x14ac:dyDescent="0.25">
      <c r="A188" s="621"/>
      <c r="B188" s="621" t="s">
        <v>3887</v>
      </c>
      <c r="C188" s="622" t="s">
        <v>4019</v>
      </c>
      <c r="D188" s="881">
        <v>3349</v>
      </c>
      <c r="E188" s="621" t="s">
        <v>49</v>
      </c>
      <c r="F188" s="624">
        <v>0.4</v>
      </c>
      <c r="G188" s="625">
        <v>7074.65</v>
      </c>
      <c r="H188" s="626">
        <v>0</v>
      </c>
      <c r="I188" s="653">
        <v>48.4</v>
      </c>
      <c r="J188" s="626">
        <v>87.12</v>
      </c>
      <c r="K188" s="626">
        <v>1609.68</v>
      </c>
      <c r="L188" s="626">
        <v>5121.33</v>
      </c>
      <c r="M188" s="626">
        <v>0</v>
      </c>
      <c r="N188" s="626">
        <v>0</v>
      </c>
      <c r="O188" s="626">
        <v>0</v>
      </c>
      <c r="P188" s="626">
        <v>0</v>
      </c>
      <c r="Q188" s="626">
        <v>0</v>
      </c>
      <c r="R188" s="626">
        <v>0</v>
      </c>
      <c r="S188" s="626">
        <v>0</v>
      </c>
      <c r="T188" s="626">
        <f t="shared" si="2"/>
        <v>0</v>
      </c>
      <c r="U188" s="627" t="s">
        <v>3882</v>
      </c>
      <c r="V188" s="628"/>
      <c r="W188" s="627" t="s">
        <v>229</v>
      </c>
      <c r="X188" s="629" t="s">
        <v>3881</v>
      </c>
      <c r="Y188" s="629"/>
      <c r="Z188" s="629" t="s">
        <v>3881</v>
      </c>
      <c r="AA188" s="626">
        <v>0</v>
      </c>
      <c r="AB188" s="630"/>
      <c r="AC188" s="630"/>
      <c r="AD188" s="630"/>
      <c r="AE188" s="630"/>
      <c r="AF188" s="630"/>
      <c r="AG188" s="630"/>
      <c r="AH188" s="630"/>
    </row>
    <row r="189" spans="1:34" ht="15" customHeight="1" x14ac:dyDescent="0.25">
      <c r="A189" s="621"/>
      <c r="B189" s="621" t="s">
        <v>3887</v>
      </c>
      <c r="C189" s="622" t="s">
        <v>121</v>
      </c>
      <c r="D189" s="881">
        <v>3350</v>
      </c>
      <c r="E189" s="621" t="s">
        <v>49</v>
      </c>
      <c r="F189" s="668" t="s">
        <v>4015</v>
      </c>
      <c r="G189" s="625">
        <v>19710.36</v>
      </c>
      <c r="H189" s="626">
        <v>0</v>
      </c>
      <c r="I189" s="653">
        <v>127.05000000000001</v>
      </c>
      <c r="J189" s="626">
        <v>352.43</v>
      </c>
      <c r="K189" s="626">
        <v>15115.15</v>
      </c>
      <c r="L189" s="626">
        <v>3970.5299999999997</v>
      </c>
      <c r="M189" s="626">
        <v>0</v>
      </c>
      <c r="N189" s="626">
        <v>0</v>
      </c>
      <c r="O189" s="626">
        <v>0</v>
      </c>
      <c r="P189" s="626">
        <v>0</v>
      </c>
      <c r="Q189" s="626">
        <v>0</v>
      </c>
      <c r="R189" s="626">
        <v>0</v>
      </c>
      <c r="S189" s="626">
        <v>0</v>
      </c>
      <c r="T189" s="626">
        <f t="shared" si="2"/>
        <v>0</v>
      </c>
      <c r="U189" s="627" t="s">
        <v>3882</v>
      </c>
      <c r="V189" s="628"/>
      <c r="W189" s="627" t="s">
        <v>229</v>
      </c>
      <c r="X189" s="629"/>
      <c r="Y189" s="629"/>
      <c r="Z189" s="629"/>
      <c r="AA189" s="626">
        <v>0</v>
      </c>
      <c r="AB189" s="630"/>
      <c r="AC189" s="630"/>
      <c r="AD189" s="630"/>
      <c r="AE189" s="630"/>
      <c r="AF189" s="630"/>
      <c r="AG189" s="630"/>
      <c r="AH189" s="630"/>
    </row>
    <row r="190" spans="1:34" ht="26.25" customHeight="1" x14ac:dyDescent="0.25">
      <c r="A190" s="645"/>
      <c r="B190" s="645" t="s">
        <v>3887</v>
      </c>
      <c r="C190" s="643" t="s">
        <v>4020</v>
      </c>
      <c r="D190" s="884">
        <v>3351</v>
      </c>
      <c r="E190" s="645" t="s">
        <v>49</v>
      </c>
      <c r="F190" s="646">
        <v>0.4</v>
      </c>
      <c r="G190" s="647">
        <v>8592.4500000000007</v>
      </c>
      <c r="H190" s="648">
        <v>0</v>
      </c>
      <c r="I190" s="648">
        <v>48.4</v>
      </c>
      <c r="J190" s="648">
        <v>387.2</v>
      </c>
      <c r="K190" s="648">
        <v>8156.85</v>
      </c>
      <c r="L190" s="648">
        <v>0</v>
      </c>
      <c r="M190" s="648">
        <v>0</v>
      </c>
      <c r="N190" s="648">
        <v>0</v>
      </c>
      <c r="O190" s="648">
        <v>0</v>
      </c>
      <c r="P190" s="648">
        <v>0</v>
      </c>
      <c r="Q190" s="648">
        <v>0</v>
      </c>
      <c r="R190" s="648">
        <v>0</v>
      </c>
      <c r="S190" s="648">
        <v>0</v>
      </c>
      <c r="T190" s="626">
        <f t="shared" si="2"/>
        <v>0</v>
      </c>
      <c r="U190" s="649" t="s">
        <v>3882</v>
      </c>
      <c r="V190" s="650"/>
      <c r="W190" s="649" t="s">
        <v>229</v>
      </c>
      <c r="X190" s="651"/>
      <c r="Y190" s="651"/>
      <c r="Z190" s="651" t="s">
        <v>3881</v>
      </c>
      <c r="AA190" s="626">
        <v>0</v>
      </c>
      <c r="AB190" s="630"/>
      <c r="AC190" s="630"/>
      <c r="AD190" s="630"/>
      <c r="AE190" s="630"/>
      <c r="AF190" s="630"/>
      <c r="AG190" s="630"/>
      <c r="AH190" s="630"/>
    </row>
    <row r="191" spans="1:34" ht="26.25" customHeight="1" x14ac:dyDescent="0.25">
      <c r="A191" s="645"/>
      <c r="B191" s="645" t="s">
        <v>3887</v>
      </c>
      <c r="C191" s="643" t="s">
        <v>4021</v>
      </c>
      <c r="D191" s="884">
        <v>3352</v>
      </c>
      <c r="E191" s="645" t="s">
        <v>49</v>
      </c>
      <c r="F191" s="667" t="s">
        <v>4015</v>
      </c>
      <c r="G191" s="647">
        <v>25822.68</v>
      </c>
      <c r="H191" s="648">
        <v>0</v>
      </c>
      <c r="I191" s="648">
        <v>105.27</v>
      </c>
      <c r="J191" s="648">
        <v>398.40999999999997</v>
      </c>
      <c r="K191" s="648">
        <v>25319</v>
      </c>
      <c r="L191" s="648">
        <v>0</v>
      </c>
      <c r="M191" s="648">
        <v>0</v>
      </c>
      <c r="N191" s="648">
        <v>0</v>
      </c>
      <c r="O191" s="648">
        <v>0</v>
      </c>
      <c r="P191" s="648">
        <v>0</v>
      </c>
      <c r="Q191" s="648">
        <v>0</v>
      </c>
      <c r="R191" s="648">
        <v>0</v>
      </c>
      <c r="S191" s="648">
        <v>0</v>
      </c>
      <c r="T191" s="626">
        <f t="shared" si="2"/>
        <v>0</v>
      </c>
      <c r="U191" s="649" t="s">
        <v>3882</v>
      </c>
      <c r="V191" s="650"/>
      <c r="W191" s="649" t="s">
        <v>229</v>
      </c>
      <c r="X191" s="651"/>
      <c r="Y191" s="651"/>
      <c r="Z191" s="651" t="s">
        <v>3881</v>
      </c>
      <c r="AA191" s="626">
        <v>0</v>
      </c>
      <c r="AB191" s="630"/>
      <c r="AC191" s="630"/>
      <c r="AD191" s="630"/>
      <c r="AE191" s="630"/>
      <c r="AF191" s="630"/>
      <c r="AG191" s="630"/>
      <c r="AH191" s="630"/>
    </row>
    <row r="192" spans="1:34" ht="15.75" customHeight="1" x14ac:dyDescent="0.25">
      <c r="A192" s="645"/>
      <c r="B192" s="645" t="s">
        <v>3887</v>
      </c>
      <c r="C192" s="643" t="s">
        <v>4022</v>
      </c>
      <c r="D192" s="884">
        <v>3355</v>
      </c>
      <c r="E192" s="645" t="s">
        <v>49</v>
      </c>
      <c r="F192" s="646">
        <v>0.35</v>
      </c>
      <c r="G192" s="647">
        <v>5493.2800000000007</v>
      </c>
      <c r="H192" s="648">
        <v>0</v>
      </c>
      <c r="I192" s="648">
        <v>123.42</v>
      </c>
      <c r="J192" s="648">
        <v>225.06</v>
      </c>
      <c r="K192" s="648">
        <v>5144.8</v>
      </c>
      <c r="L192" s="648">
        <v>0</v>
      </c>
      <c r="M192" s="648">
        <v>0</v>
      </c>
      <c r="N192" s="648">
        <v>0</v>
      </c>
      <c r="O192" s="648">
        <v>0</v>
      </c>
      <c r="P192" s="648">
        <v>0</v>
      </c>
      <c r="Q192" s="648">
        <v>0</v>
      </c>
      <c r="R192" s="648">
        <v>0</v>
      </c>
      <c r="S192" s="648">
        <v>0</v>
      </c>
      <c r="T192" s="626">
        <f t="shared" si="2"/>
        <v>0</v>
      </c>
      <c r="U192" s="649" t="s">
        <v>3882</v>
      </c>
      <c r="V192" s="650"/>
      <c r="W192" s="649" t="s">
        <v>229</v>
      </c>
      <c r="X192" s="651"/>
      <c r="Y192" s="651"/>
      <c r="Z192" s="651" t="s">
        <v>3881</v>
      </c>
      <c r="AA192" s="626">
        <v>0</v>
      </c>
      <c r="AB192" s="630"/>
      <c r="AC192" s="630"/>
      <c r="AD192" s="630"/>
      <c r="AE192" s="630"/>
      <c r="AF192" s="630"/>
      <c r="AG192" s="630"/>
      <c r="AH192" s="630"/>
    </row>
    <row r="193" spans="1:34" ht="26.25" customHeight="1" x14ac:dyDescent="0.25">
      <c r="A193" s="645"/>
      <c r="B193" s="645" t="s">
        <v>3887</v>
      </c>
      <c r="C193" s="643" t="s">
        <v>4023</v>
      </c>
      <c r="D193" s="884">
        <v>3356</v>
      </c>
      <c r="E193" s="645" t="s">
        <v>49</v>
      </c>
      <c r="F193" s="667" t="s">
        <v>4015</v>
      </c>
      <c r="G193" s="647">
        <v>40263.839999999997</v>
      </c>
      <c r="H193" s="648">
        <v>0</v>
      </c>
      <c r="I193" s="648">
        <v>135.51999999999998</v>
      </c>
      <c r="J193" s="648">
        <v>383.89</v>
      </c>
      <c r="K193" s="648">
        <v>14313.12</v>
      </c>
      <c r="L193" s="648">
        <v>0</v>
      </c>
      <c r="M193" s="648">
        <v>0</v>
      </c>
      <c r="N193" s="648">
        <v>0</v>
      </c>
      <c r="O193" s="648">
        <v>0</v>
      </c>
      <c r="P193" s="648">
        <v>0</v>
      </c>
      <c r="Q193" s="648">
        <v>0</v>
      </c>
      <c r="R193" s="648">
        <v>0</v>
      </c>
      <c r="S193" s="648">
        <v>0</v>
      </c>
      <c r="T193" s="626">
        <f t="shared" si="2"/>
        <v>0</v>
      </c>
      <c r="U193" s="649" t="s">
        <v>3882</v>
      </c>
      <c r="V193" s="650"/>
      <c r="W193" s="649" t="s">
        <v>229</v>
      </c>
      <c r="X193" s="651"/>
      <c r="Y193" s="651"/>
      <c r="Z193" s="651" t="s">
        <v>3881</v>
      </c>
      <c r="AA193" s="626">
        <v>0</v>
      </c>
      <c r="AB193" s="630"/>
      <c r="AC193" s="630"/>
      <c r="AD193" s="630"/>
      <c r="AE193" s="630"/>
      <c r="AF193" s="630"/>
      <c r="AG193" s="630"/>
      <c r="AH193" s="630"/>
    </row>
    <row r="194" spans="1:34" ht="15" customHeight="1" x14ac:dyDescent="0.25">
      <c r="A194" s="645"/>
      <c r="B194" s="645" t="s">
        <v>3887</v>
      </c>
      <c r="C194" s="643" t="s">
        <v>4024</v>
      </c>
      <c r="D194" s="884">
        <v>3357</v>
      </c>
      <c r="E194" s="645" t="s">
        <v>49</v>
      </c>
      <c r="F194" s="667" t="s">
        <v>4015</v>
      </c>
      <c r="G194" s="647">
        <v>6048.77</v>
      </c>
      <c r="H194" s="648">
        <v>0</v>
      </c>
      <c r="I194" s="648">
        <v>38.72</v>
      </c>
      <c r="J194" s="648">
        <v>191.66</v>
      </c>
      <c r="K194" s="648">
        <v>0</v>
      </c>
      <c r="L194" s="648">
        <v>0</v>
      </c>
      <c r="M194" s="648">
        <v>0</v>
      </c>
      <c r="N194" s="648">
        <v>0</v>
      </c>
      <c r="O194" s="648">
        <v>0</v>
      </c>
      <c r="P194" s="648">
        <v>0</v>
      </c>
      <c r="Q194" s="648">
        <v>0</v>
      </c>
      <c r="R194" s="648">
        <v>0</v>
      </c>
      <c r="S194" s="648">
        <v>0</v>
      </c>
      <c r="T194" s="626">
        <f t="shared" si="2"/>
        <v>0</v>
      </c>
      <c r="U194" s="649" t="s">
        <v>3882</v>
      </c>
      <c r="V194" s="650"/>
      <c r="W194" s="649" t="s">
        <v>229</v>
      </c>
      <c r="X194" s="651"/>
      <c r="Y194" s="651"/>
      <c r="Z194" s="651" t="s">
        <v>3881</v>
      </c>
      <c r="AA194" s="626">
        <v>0</v>
      </c>
      <c r="AB194" s="630"/>
      <c r="AC194" s="630"/>
      <c r="AD194" s="630"/>
      <c r="AE194" s="630"/>
      <c r="AF194" s="630"/>
      <c r="AG194" s="630"/>
      <c r="AH194" s="630"/>
    </row>
    <row r="195" spans="1:34" ht="14.25" customHeight="1" x14ac:dyDescent="0.25">
      <c r="A195" s="621"/>
      <c r="B195" s="621" t="s">
        <v>3887</v>
      </c>
      <c r="C195" s="622" t="s">
        <v>4025</v>
      </c>
      <c r="D195" s="881">
        <v>3358</v>
      </c>
      <c r="E195" s="621" t="s">
        <v>49</v>
      </c>
      <c r="F195" s="668" t="s">
        <v>4015</v>
      </c>
      <c r="G195" s="625">
        <v>29624.309999999998</v>
      </c>
      <c r="H195" s="626">
        <v>0</v>
      </c>
      <c r="I195" s="653">
        <v>77.44</v>
      </c>
      <c r="J195" s="626">
        <v>655.08999999999992</v>
      </c>
      <c r="K195" s="626">
        <v>24529.989999999998</v>
      </c>
      <c r="L195" s="626">
        <v>4361.79</v>
      </c>
      <c r="M195" s="626">
        <v>0</v>
      </c>
      <c r="N195" s="626">
        <v>0</v>
      </c>
      <c r="O195" s="626">
        <v>0</v>
      </c>
      <c r="P195" s="626">
        <v>0</v>
      </c>
      <c r="Q195" s="626">
        <v>0</v>
      </c>
      <c r="R195" s="626">
        <v>0</v>
      </c>
      <c r="S195" s="626">
        <v>0</v>
      </c>
      <c r="T195" s="626">
        <f t="shared" si="2"/>
        <v>0</v>
      </c>
      <c r="U195" s="627" t="s">
        <v>3882</v>
      </c>
      <c r="V195" s="628"/>
      <c r="W195" s="627" t="s">
        <v>229</v>
      </c>
      <c r="X195" s="629" t="s">
        <v>3881</v>
      </c>
      <c r="Y195" s="629"/>
      <c r="Z195" s="629" t="s">
        <v>3881</v>
      </c>
      <c r="AA195" s="626">
        <v>0</v>
      </c>
      <c r="AB195" s="630"/>
      <c r="AC195" s="630"/>
      <c r="AD195" s="630"/>
      <c r="AE195" s="630"/>
      <c r="AF195" s="630"/>
      <c r="AG195" s="630"/>
      <c r="AH195" s="630"/>
    </row>
    <row r="196" spans="1:34" ht="15" customHeight="1" x14ac:dyDescent="0.25">
      <c r="A196" s="621"/>
      <c r="B196" s="621" t="s">
        <v>3887</v>
      </c>
      <c r="C196" s="622" t="s">
        <v>123</v>
      </c>
      <c r="D196" s="881">
        <v>3359</v>
      </c>
      <c r="E196" s="621" t="s">
        <v>49</v>
      </c>
      <c r="F196" s="668" t="s">
        <v>4015</v>
      </c>
      <c r="G196" s="625">
        <v>16372.04</v>
      </c>
      <c r="H196" s="626">
        <v>0</v>
      </c>
      <c r="I196" s="653">
        <v>87.12</v>
      </c>
      <c r="J196" s="626">
        <v>245.63</v>
      </c>
      <c r="K196" s="626">
        <v>10862.12</v>
      </c>
      <c r="L196" s="626">
        <v>4920.6499999999996</v>
      </c>
      <c r="M196" s="626">
        <v>0</v>
      </c>
      <c r="N196" s="626">
        <v>0</v>
      </c>
      <c r="O196" s="626">
        <v>0</v>
      </c>
      <c r="P196" s="626">
        <v>0</v>
      </c>
      <c r="Q196" s="626">
        <v>0</v>
      </c>
      <c r="R196" s="626">
        <v>0</v>
      </c>
      <c r="S196" s="626">
        <v>0</v>
      </c>
      <c r="T196" s="626">
        <f t="shared" si="2"/>
        <v>0</v>
      </c>
      <c r="U196" s="627" t="s">
        <v>3882</v>
      </c>
      <c r="V196" s="628"/>
      <c r="W196" s="627" t="s">
        <v>229</v>
      </c>
      <c r="X196" s="629"/>
      <c r="Y196" s="629"/>
      <c r="Z196" s="629"/>
      <c r="AA196" s="626">
        <v>0</v>
      </c>
      <c r="AB196" s="630"/>
      <c r="AC196" s="630"/>
      <c r="AD196" s="630"/>
      <c r="AE196" s="630"/>
      <c r="AF196" s="630"/>
      <c r="AG196" s="630"/>
      <c r="AH196" s="630"/>
    </row>
    <row r="197" spans="1:34" ht="20.25" customHeight="1" x14ac:dyDescent="0.25">
      <c r="A197" s="645"/>
      <c r="B197" s="645" t="s">
        <v>3887</v>
      </c>
      <c r="C197" s="643" t="s">
        <v>4026</v>
      </c>
      <c r="D197" s="884">
        <v>3360</v>
      </c>
      <c r="E197" s="645" t="s">
        <v>49</v>
      </c>
      <c r="F197" s="667" t="s">
        <v>4027</v>
      </c>
      <c r="G197" s="647">
        <v>6926.39</v>
      </c>
      <c r="H197" s="648">
        <v>0</v>
      </c>
      <c r="I197" s="648">
        <v>38.72</v>
      </c>
      <c r="J197" s="648">
        <v>188.03</v>
      </c>
      <c r="K197" s="648">
        <v>0</v>
      </c>
      <c r="L197" s="648">
        <v>0</v>
      </c>
      <c r="M197" s="648">
        <v>0</v>
      </c>
      <c r="N197" s="648">
        <v>0</v>
      </c>
      <c r="O197" s="648">
        <v>0</v>
      </c>
      <c r="P197" s="648">
        <v>0</v>
      </c>
      <c r="Q197" s="648">
        <v>0</v>
      </c>
      <c r="R197" s="648">
        <v>0</v>
      </c>
      <c r="S197" s="648">
        <v>0</v>
      </c>
      <c r="T197" s="626">
        <f t="shared" si="2"/>
        <v>0</v>
      </c>
      <c r="U197" s="649" t="s">
        <v>3882</v>
      </c>
      <c r="V197" s="650"/>
      <c r="W197" s="649" t="s">
        <v>229</v>
      </c>
      <c r="X197" s="651"/>
      <c r="Y197" s="651"/>
      <c r="Z197" s="651" t="s">
        <v>3881</v>
      </c>
      <c r="AA197" s="626">
        <v>0</v>
      </c>
      <c r="AB197" s="630"/>
      <c r="AC197" s="630"/>
      <c r="AD197" s="630"/>
      <c r="AE197" s="630"/>
      <c r="AF197" s="630"/>
      <c r="AG197" s="630"/>
      <c r="AH197" s="630"/>
    </row>
    <row r="198" spans="1:34" ht="19.5" customHeight="1" x14ac:dyDescent="0.25">
      <c r="A198" s="621"/>
      <c r="B198" s="621" t="s">
        <v>3887</v>
      </c>
      <c r="C198" s="622" t="s">
        <v>124</v>
      </c>
      <c r="D198" s="881">
        <v>3394</v>
      </c>
      <c r="E198" s="621" t="s">
        <v>49</v>
      </c>
      <c r="F198" s="624">
        <v>0.4</v>
      </c>
      <c r="G198" s="625">
        <v>22728.15</v>
      </c>
      <c r="H198" s="626">
        <v>0</v>
      </c>
      <c r="I198" s="653">
        <v>222.81</v>
      </c>
      <c r="J198" s="626">
        <v>655.19999999999993</v>
      </c>
      <c r="K198" s="626">
        <v>14648.35</v>
      </c>
      <c r="L198" s="626">
        <v>7129.49</v>
      </c>
      <c r="M198" s="626">
        <v>0</v>
      </c>
      <c r="N198" s="626">
        <v>0</v>
      </c>
      <c r="O198" s="626">
        <v>0</v>
      </c>
      <c r="P198" s="626">
        <v>0</v>
      </c>
      <c r="Q198" s="626">
        <v>0</v>
      </c>
      <c r="R198" s="626">
        <v>0</v>
      </c>
      <c r="S198" s="626">
        <v>0</v>
      </c>
      <c r="T198" s="626">
        <f t="shared" si="2"/>
        <v>0</v>
      </c>
      <c r="U198" s="627" t="s">
        <v>3882</v>
      </c>
      <c r="V198" s="628"/>
      <c r="W198" s="627" t="s">
        <v>229</v>
      </c>
      <c r="X198" s="629" t="s">
        <v>3881</v>
      </c>
      <c r="Y198" s="629"/>
      <c r="Z198" s="629" t="s">
        <v>3881</v>
      </c>
      <c r="AA198" s="626">
        <v>0</v>
      </c>
      <c r="AB198" s="630"/>
      <c r="AC198" s="630"/>
      <c r="AD198" s="630"/>
      <c r="AE198" s="630"/>
      <c r="AF198" s="630"/>
      <c r="AG198" s="630"/>
      <c r="AH198" s="630"/>
    </row>
    <row r="199" spans="1:34" x14ac:dyDescent="0.25">
      <c r="A199" s="621"/>
      <c r="B199" s="621" t="s">
        <v>3887</v>
      </c>
      <c r="C199" s="622" t="s">
        <v>3211</v>
      </c>
      <c r="D199" s="881">
        <v>3428</v>
      </c>
      <c r="E199" s="621" t="s">
        <v>49</v>
      </c>
      <c r="F199" s="624">
        <v>0.4</v>
      </c>
      <c r="G199" s="625">
        <v>43589.590000000004</v>
      </c>
      <c r="H199" s="626">
        <v>0</v>
      </c>
      <c r="I199" s="653">
        <v>0</v>
      </c>
      <c r="J199" s="626">
        <v>0</v>
      </c>
      <c r="K199" s="626">
        <v>0</v>
      </c>
      <c r="L199" s="626">
        <v>6931.26</v>
      </c>
      <c r="M199" s="626">
        <v>36658.33</v>
      </c>
      <c r="N199" s="626">
        <v>0</v>
      </c>
      <c r="O199" s="626">
        <v>0</v>
      </c>
      <c r="P199" s="626">
        <v>0</v>
      </c>
      <c r="Q199" s="626">
        <v>0</v>
      </c>
      <c r="R199" s="626">
        <v>0</v>
      </c>
      <c r="S199" s="626">
        <v>0</v>
      </c>
      <c r="T199" s="626">
        <f t="shared" ref="T199:T262" si="3">R199+S199</f>
        <v>0</v>
      </c>
      <c r="U199" s="627" t="s">
        <v>3882</v>
      </c>
      <c r="V199" s="628"/>
      <c r="W199" s="627" t="s">
        <v>229</v>
      </c>
      <c r="X199" s="629" t="s">
        <v>3881</v>
      </c>
      <c r="Y199" s="629"/>
      <c r="Z199" s="629"/>
      <c r="AA199" s="626">
        <v>0</v>
      </c>
      <c r="AB199" s="630"/>
      <c r="AC199" s="630"/>
      <c r="AD199" s="630"/>
      <c r="AE199" s="630"/>
      <c r="AF199" s="630"/>
      <c r="AG199" s="630"/>
      <c r="AH199" s="630"/>
    </row>
    <row r="200" spans="1:34" ht="18.75" customHeight="1" x14ac:dyDescent="0.25">
      <c r="A200" s="645"/>
      <c r="B200" s="645" t="s">
        <v>3887</v>
      </c>
      <c r="C200" s="643" t="s">
        <v>83</v>
      </c>
      <c r="D200" s="652">
        <v>3218</v>
      </c>
      <c r="E200" s="645" t="s">
        <v>5</v>
      </c>
      <c r="F200" s="646">
        <v>0.9</v>
      </c>
      <c r="G200" s="647">
        <v>2738.95</v>
      </c>
      <c r="H200" s="648">
        <v>0</v>
      </c>
      <c r="I200" s="648">
        <v>1734.41</v>
      </c>
      <c r="J200" s="648">
        <v>1004.54</v>
      </c>
      <c r="K200" s="648">
        <v>0</v>
      </c>
      <c r="L200" s="648">
        <v>0</v>
      </c>
      <c r="M200" s="648">
        <v>0</v>
      </c>
      <c r="N200" s="648">
        <v>0</v>
      </c>
      <c r="O200" s="648">
        <v>0</v>
      </c>
      <c r="P200" s="648">
        <v>0</v>
      </c>
      <c r="Q200" s="648">
        <v>0</v>
      </c>
      <c r="R200" s="648">
        <v>0</v>
      </c>
      <c r="S200" s="648">
        <v>0</v>
      </c>
      <c r="T200" s="626">
        <f t="shared" si="3"/>
        <v>0</v>
      </c>
      <c r="U200" s="649" t="s">
        <v>3882</v>
      </c>
      <c r="V200" s="650"/>
      <c r="W200" s="649" t="s">
        <v>229</v>
      </c>
      <c r="X200" s="651"/>
      <c r="Y200" s="651"/>
      <c r="Z200" s="651" t="s">
        <v>3881</v>
      </c>
      <c r="AA200" s="626">
        <v>0</v>
      </c>
      <c r="AB200" s="630"/>
      <c r="AC200" s="630"/>
      <c r="AD200" s="630"/>
      <c r="AE200" s="630"/>
      <c r="AF200" s="630"/>
      <c r="AG200" s="630"/>
      <c r="AH200" s="630"/>
    </row>
    <row r="201" spans="1:34" ht="18" customHeight="1" x14ac:dyDescent="0.25">
      <c r="A201" s="645"/>
      <c r="B201" s="645" t="s">
        <v>3887</v>
      </c>
      <c r="C201" s="643" t="s">
        <v>84</v>
      </c>
      <c r="D201" s="652">
        <v>3217</v>
      </c>
      <c r="E201" s="645" t="s">
        <v>5</v>
      </c>
      <c r="F201" s="646">
        <v>0.9</v>
      </c>
      <c r="G201" s="647">
        <v>2060.8000000000002</v>
      </c>
      <c r="H201" s="648">
        <v>0</v>
      </c>
      <c r="I201" s="648">
        <v>1196.4000000000001</v>
      </c>
      <c r="J201" s="648">
        <v>484</v>
      </c>
      <c r="K201" s="648">
        <v>0</v>
      </c>
      <c r="L201" s="648">
        <v>0</v>
      </c>
      <c r="M201" s="648">
        <v>0</v>
      </c>
      <c r="N201" s="648">
        <v>0</v>
      </c>
      <c r="O201" s="648">
        <v>0</v>
      </c>
      <c r="P201" s="648">
        <v>0</v>
      </c>
      <c r="Q201" s="648">
        <v>0</v>
      </c>
      <c r="R201" s="648">
        <v>0</v>
      </c>
      <c r="S201" s="648">
        <v>0</v>
      </c>
      <c r="T201" s="626">
        <f t="shared" si="3"/>
        <v>0</v>
      </c>
      <c r="U201" s="649" t="s">
        <v>3882</v>
      </c>
      <c r="V201" s="650"/>
      <c r="W201" s="649" t="s">
        <v>229</v>
      </c>
      <c r="X201" s="651"/>
      <c r="Y201" s="651"/>
      <c r="Z201" s="651" t="s">
        <v>3881</v>
      </c>
      <c r="AA201" s="626">
        <v>0</v>
      </c>
      <c r="AB201" s="630"/>
      <c r="AC201" s="630"/>
      <c r="AD201" s="630"/>
      <c r="AE201" s="630"/>
      <c r="AF201" s="630"/>
      <c r="AG201" s="630"/>
      <c r="AH201" s="630"/>
    </row>
    <row r="202" spans="1:34" x14ac:dyDescent="0.25">
      <c r="A202" s="621"/>
      <c r="B202" s="621" t="s">
        <v>3887</v>
      </c>
      <c r="C202" s="664" t="s">
        <v>2882</v>
      </c>
      <c r="D202" s="881">
        <v>3434</v>
      </c>
      <c r="E202" s="621" t="s">
        <v>5</v>
      </c>
      <c r="F202" s="624">
        <v>0.9</v>
      </c>
      <c r="G202" s="625">
        <v>800.42000000000007</v>
      </c>
      <c r="H202" s="626">
        <v>0</v>
      </c>
      <c r="I202" s="653">
        <v>0</v>
      </c>
      <c r="J202" s="626">
        <v>0</v>
      </c>
      <c r="K202" s="626">
        <v>644.33000000000004</v>
      </c>
      <c r="L202" s="626">
        <v>22.67</v>
      </c>
      <c r="M202" s="626">
        <v>47.19</v>
      </c>
      <c r="N202" s="626">
        <v>86.23</v>
      </c>
      <c r="O202" s="626">
        <v>0</v>
      </c>
      <c r="P202" s="626">
        <v>0</v>
      </c>
      <c r="Q202" s="626">
        <v>0</v>
      </c>
      <c r="R202" s="626">
        <v>0</v>
      </c>
      <c r="S202" s="626">
        <v>0</v>
      </c>
      <c r="T202" s="626">
        <f t="shared" si="3"/>
        <v>0</v>
      </c>
      <c r="U202" s="627" t="s">
        <v>3882</v>
      </c>
      <c r="V202" s="628"/>
      <c r="W202" s="627" t="s">
        <v>229</v>
      </c>
      <c r="X202" s="629"/>
      <c r="Y202" s="629"/>
      <c r="Z202" s="629"/>
      <c r="AA202" s="626">
        <v>0</v>
      </c>
      <c r="AB202" s="630"/>
      <c r="AC202" s="630"/>
      <c r="AD202" s="630"/>
      <c r="AE202" s="630"/>
      <c r="AF202" s="630"/>
      <c r="AG202" s="630"/>
      <c r="AH202" s="630"/>
    </row>
    <row r="203" spans="1:34" x14ac:dyDescent="0.25">
      <c r="A203" s="621"/>
      <c r="B203" s="621" t="s">
        <v>3887</v>
      </c>
      <c r="C203" s="664" t="s">
        <v>2883</v>
      </c>
      <c r="D203" s="881">
        <v>3435</v>
      </c>
      <c r="E203" s="621" t="s">
        <v>5</v>
      </c>
      <c r="F203" s="624">
        <v>0.9</v>
      </c>
      <c r="G203" s="625">
        <v>526.36</v>
      </c>
      <c r="H203" s="626">
        <v>0</v>
      </c>
      <c r="I203" s="653">
        <v>0</v>
      </c>
      <c r="J203" s="626">
        <v>0</v>
      </c>
      <c r="K203" s="626">
        <v>0</v>
      </c>
      <c r="L203" s="626">
        <v>474.93</v>
      </c>
      <c r="M203" s="626">
        <v>15.13</v>
      </c>
      <c r="N203" s="626">
        <v>36.299999999999997</v>
      </c>
      <c r="O203" s="626">
        <v>0</v>
      </c>
      <c r="P203" s="626">
        <v>0</v>
      </c>
      <c r="Q203" s="626">
        <v>0</v>
      </c>
      <c r="R203" s="626">
        <v>0</v>
      </c>
      <c r="S203" s="626">
        <v>0</v>
      </c>
      <c r="T203" s="626">
        <f t="shared" si="3"/>
        <v>0</v>
      </c>
      <c r="U203" s="627" t="s">
        <v>3882</v>
      </c>
      <c r="V203" s="628"/>
      <c r="W203" s="627" t="s">
        <v>229</v>
      </c>
      <c r="X203" s="629"/>
      <c r="Y203" s="629"/>
      <c r="Z203" s="629"/>
      <c r="AA203" s="626">
        <v>0</v>
      </c>
      <c r="AB203" s="630"/>
      <c r="AC203" s="630"/>
      <c r="AD203" s="630"/>
      <c r="AE203" s="630"/>
      <c r="AF203" s="630"/>
      <c r="AG203" s="630"/>
      <c r="AH203" s="630"/>
    </row>
    <row r="204" spans="1:34" x14ac:dyDescent="0.25">
      <c r="A204" s="621"/>
      <c r="B204" s="621" t="s">
        <v>3887</v>
      </c>
      <c r="C204" s="664" t="s">
        <v>2884</v>
      </c>
      <c r="D204" s="881">
        <v>3436</v>
      </c>
      <c r="E204" s="621" t="s">
        <v>5</v>
      </c>
      <c r="F204" s="624">
        <v>0.9</v>
      </c>
      <c r="G204" s="625">
        <v>999.99</v>
      </c>
      <c r="H204" s="626">
        <v>0</v>
      </c>
      <c r="I204" s="653">
        <v>0</v>
      </c>
      <c r="J204" s="626">
        <v>0</v>
      </c>
      <c r="K204" s="626">
        <v>309.76</v>
      </c>
      <c r="L204" s="626">
        <v>286.16000000000003</v>
      </c>
      <c r="M204" s="626">
        <v>0</v>
      </c>
      <c r="N204" s="626">
        <v>404.07</v>
      </c>
      <c r="O204" s="626">
        <v>0</v>
      </c>
      <c r="P204" s="626">
        <v>0</v>
      </c>
      <c r="Q204" s="626">
        <v>0</v>
      </c>
      <c r="R204" s="626">
        <v>0</v>
      </c>
      <c r="S204" s="626">
        <v>0</v>
      </c>
      <c r="T204" s="626">
        <f t="shared" si="3"/>
        <v>0</v>
      </c>
      <c r="U204" s="627" t="s">
        <v>3882</v>
      </c>
      <c r="V204" s="628"/>
      <c r="W204" s="627" t="s">
        <v>229</v>
      </c>
      <c r="X204" s="629"/>
      <c r="Y204" s="629"/>
      <c r="Z204" s="629"/>
      <c r="AA204" s="626">
        <v>0</v>
      </c>
      <c r="AB204" s="630"/>
      <c r="AC204" s="630"/>
      <c r="AD204" s="630"/>
      <c r="AE204" s="630"/>
      <c r="AF204" s="630"/>
      <c r="AG204" s="630"/>
      <c r="AH204" s="630"/>
    </row>
    <row r="205" spans="1:34" x14ac:dyDescent="0.25">
      <c r="A205" s="621"/>
      <c r="B205" s="621" t="s">
        <v>3887</v>
      </c>
      <c r="C205" s="622" t="s">
        <v>3002</v>
      </c>
      <c r="D205" s="881">
        <v>3440</v>
      </c>
      <c r="E205" s="621" t="s">
        <v>49</v>
      </c>
      <c r="F205" s="624" t="s">
        <v>4028</v>
      </c>
      <c r="G205" s="625">
        <v>14737.18</v>
      </c>
      <c r="H205" s="626">
        <v>0</v>
      </c>
      <c r="I205" s="653">
        <v>0</v>
      </c>
      <c r="J205" s="626">
        <v>0</v>
      </c>
      <c r="K205" s="626">
        <v>419.39</v>
      </c>
      <c r="L205" s="626">
        <v>0</v>
      </c>
      <c r="M205" s="626">
        <v>21.05</v>
      </c>
      <c r="N205" s="626">
        <v>14296.74</v>
      </c>
      <c r="O205" s="626">
        <v>0</v>
      </c>
      <c r="P205" s="626">
        <v>0</v>
      </c>
      <c r="Q205" s="626">
        <v>0</v>
      </c>
      <c r="R205" s="626">
        <v>0</v>
      </c>
      <c r="S205" s="626">
        <v>0</v>
      </c>
      <c r="T205" s="626">
        <f t="shared" si="3"/>
        <v>0</v>
      </c>
      <c r="U205" s="627" t="s">
        <v>3882</v>
      </c>
      <c r="V205" s="628"/>
      <c r="W205" s="627" t="s">
        <v>229</v>
      </c>
      <c r="X205" s="629" t="s">
        <v>3881</v>
      </c>
      <c r="Y205" s="629"/>
      <c r="Z205" s="629"/>
      <c r="AA205" s="626">
        <v>0</v>
      </c>
      <c r="AB205" s="630"/>
      <c r="AC205" s="630"/>
      <c r="AD205" s="630"/>
      <c r="AE205" s="630"/>
      <c r="AF205" s="630"/>
      <c r="AG205" s="630"/>
      <c r="AH205" s="630"/>
    </row>
    <row r="206" spans="1:34" ht="13.5" customHeight="1" x14ac:dyDescent="0.25">
      <c r="A206" s="645"/>
      <c r="B206" s="645" t="s">
        <v>3887</v>
      </c>
      <c r="C206" s="643" t="s">
        <v>4029</v>
      </c>
      <c r="D206" s="884">
        <v>3441</v>
      </c>
      <c r="E206" s="645" t="s">
        <v>49</v>
      </c>
      <c r="F206" s="646"/>
      <c r="G206" s="647">
        <v>150</v>
      </c>
      <c r="H206" s="648">
        <v>0</v>
      </c>
      <c r="I206" s="648">
        <v>0</v>
      </c>
      <c r="J206" s="648">
        <v>0</v>
      </c>
      <c r="K206" s="648">
        <v>150</v>
      </c>
      <c r="L206" s="648">
        <v>0</v>
      </c>
      <c r="M206" s="648">
        <v>0</v>
      </c>
      <c r="N206" s="648">
        <v>0</v>
      </c>
      <c r="O206" s="648">
        <v>0</v>
      </c>
      <c r="P206" s="648">
        <v>0</v>
      </c>
      <c r="Q206" s="648">
        <v>0</v>
      </c>
      <c r="R206" s="648">
        <v>0</v>
      </c>
      <c r="S206" s="648">
        <v>0</v>
      </c>
      <c r="T206" s="626">
        <f t="shared" si="3"/>
        <v>0</v>
      </c>
      <c r="U206" s="649" t="s">
        <v>3882</v>
      </c>
      <c r="V206" s="650"/>
      <c r="W206" s="649" t="s">
        <v>229</v>
      </c>
      <c r="X206" s="651"/>
      <c r="Y206" s="651"/>
      <c r="Z206" s="651" t="s">
        <v>3881</v>
      </c>
      <c r="AA206" s="626">
        <v>0</v>
      </c>
      <c r="AB206" s="630"/>
      <c r="AC206" s="630"/>
      <c r="AD206" s="630"/>
      <c r="AE206" s="630"/>
      <c r="AF206" s="630"/>
      <c r="AG206" s="630"/>
      <c r="AH206" s="630"/>
    </row>
    <row r="207" spans="1:34" x14ac:dyDescent="0.25">
      <c r="A207" s="621"/>
      <c r="B207" s="621" t="s">
        <v>3887</v>
      </c>
      <c r="C207" s="669" t="s">
        <v>3004</v>
      </c>
      <c r="D207" s="881">
        <v>3442</v>
      </c>
      <c r="E207" s="621" t="s">
        <v>49</v>
      </c>
      <c r="F207" s="624" t="s">
        <v>4030</v>
      </c>
      <c r="G207" s="625">
        <v>12340.43</v>
      </c>
      <c r="H207" s="626">
        <v>0</v>
      </c>
      <c r="I207" s="653">
        <v>0</v>
      </c>
      <c r="J207" s="626">
        <v>0</v>
      </c>
      <c r="K207" s="626">
        <v>434.4</v>
      </c>
      <c r="L207" s="626">
        <v>90.62</v>
      </c>
      <c r="M207" s="626">
        <v>0</v>
      </c>
      <c r="N207" s="626">
        <v>11815.41</v>
      </c>
      <c r="O207" s="626">
        <v>0</v>
      </c>
      <c r="P207" s="626">
        <v>0</v>
      </c>
      <c r="Q207" s="626">
        <v>0</v>
      </c>
      <c r="R207" s="626">
        <v>0</v>
      </c>
      <c r="S207" s="626">
        <v>0</v>
      </c>
      <c r="T207" s="626">
        <f t="shared" si="3"/>
        <v>0</v>
      </c>
      <c r="U207" s="627" t="s">
        <v>3882</v>
      </c>
      <c r="V207" s="628"/>
      <c r="W207" s="627" t="s">
        <v>229</v>
      </c>
      <c r="X207" s="629" t="s">
        <v>3881</v>
      </c>
      <c r="Y207" s="629"/>
      <c r="Z207" s="629"/>
      <c r="AA207" s="626">
        <v>0</v>
      </c>
      <c r="AB207" s="630"/>
      <c r="AC207" s="630"/>
      <c r="AD207" s="630"/>
      <c r="AE207" s="630"/>
      <c r="AF207" s="630"/>
      <c r="AG207" s="630"/>
      <c r="AH207" s="630"/>
    </row>
    <row r="208" spans="1:34" x14ac:dyDescent="0.25">
      <c r="A208" s="621"/>
      <c r="B208" s="621" t="s">
        <v>3887</v>
      </c>
      <c r="C208" s="622" t="s">
        <v>3005</v>
      </c>
      <c r="D208" s="881">
        <v>3443</v>
      </c>
      <c r="E208" s="621" t="s">
        <v>49</v>
      </c>
      <c r="F208" s="624" t="s">
        <v>4028</v>
      </c>
      <c r="G208" s="625">
        <v>16288.19</v>
      </c>
      <c r="H208" s="626">
        <v>0</v>
      </c>
      <c r="I208" s="653">
        <v>0</v>
      </c>
      <c r="J208" s="626">
        <v>0</v>
      </c>
      <c r="K208" s="626">
        <v>359.37</v>
      </c>
      <c r="L208" s="626">
        <v>0</v>
      </c>
      <c r="M208" s="626">
        <v>52.03</v>
      </c>
      <c r="N208" s="626">
        <v>15876.79</v>
      </c>
      <c r="O208" s="626">
        <v>0</v>
      </c>
      <c r="P208" s="626">
        <v>0</v>
      </c>
      <c r="Q208" s="626">
        <v>0</v>
      </c>
      <c r="R208" s="626">
        <v>0</v>
      </c>
      <c r="S208" s="626">
        <v>0</v>
      </c>
      <c r="T208" s="626">
        <f t="shared" si="3"/>
        <v>0</v>
      </c>
      <c r="U208" s="627" t="s">
        <v>3882</v>
      </c>
      <c r="V208" s="628"/>
      <c r="W208" s="627" t="s">
        <v>229</v>
      </c>
      <c r="X208" s="629" t="s">
        <v>3881</v>
      </c>
      <c r="Y208" s="629"/>
      <c r="Z208" s="629"/>
      <c r="AA208" s="626">
        <v>0</v>
      </c>
      <c r="AB208" s="630"/>
      <c r="AC208" s="630"/>
      <c r="AD208" s="630"/>
      <c r="AE208" s="630"/>
      <c r="AF208" s="630"/>
      <c r="AG208" s="630"/>
      <c r="AH208" s="630"/>
    </row>
    <row r="209" spans="1:34" x14ac:dyDescent="0.25">
      <c r="A209" s="621"/>
      <c r="B209" s="621" t="s">
        <v>3887</v>
      </c>
      <c r="C209" s="622" t="s">
        <v>3006</v>
      </c>
      <c r="D209" s="881">
        <v>3444</v>
      </c>
      <c r="E209" s="621" t="s">
        <v>49</v>
      </c>
      <c r="F209" s="624" t="s">
        <v>4028</v>
      </c>
      <c r="G209" s="625">
        <v>31057.190000000002</v>
      </c>
      <c r="H209" s="626">
        <v>0</v>
      </c>
      <c r="I209" s="653">
        <v>0</v>
      </c>
      <c r="J209" s="626">
        <v>0</v>
      </c>
      <c r="K209" s="626">
        <v>0</v>
      </c>
      <c r="L209" s="626">
        <v>516.33000000000004</v>
      </c>
      <c r="M209" s="626">
        <v>0</v>
      </c>
      <c r="N209" s="626">
        <v>30540.86</v>
      </c>
      <c r="O209" s="626">
        <v>0</v>
      </c>
      <c r="P209" s="626">
        <v>0</v>
      </c>
      <c r="Q209" s="626">
        <v>0</v>
      </c>
      <c r="R209" s="626">
        <v>0</v>
      </c>
      <c r="S209" s="626">
        <v>0</v>
      </c>
      <c r="T209" s="626">
        <f t="shared" si="3"/>
        <v>0</v>
      </c>
      <c r="U209" s="627" t="s">
        <v>3882</v>
      </c>
      <c r="V209" s="628"/>
      <c r="W209" s="627" t="s">
        <v>229</v>
      </c>
      <c r="X209" s="629" t="s">
        <v>3881</v>
      </c>
      <c r="Y209" s="629"/>
      <c r="Z209" s="629"/>
      <c r="AA209" s="626">
        <v>0</v>
      </c>
      <c r="AB209" s="630"/>
      <c r="AC209" s="630"/>
      <c r="AD209" s="630"/>
      <c r="AE209" s="630"/>
      <c r="AF209" s="630"/>
      <c r="AG209" s="630"/>
      <c r="AH209" s="630"/>
    </row>
    <row r="210" spans="1:34" x14ac:dyDescent="0.25">
      <c r="A210" s="621"/>
      <c r="B210" s="621" t="s">
        <v>3887</v>
      </c>
      <c r="C210" s="622" t="s">
        <v>3007</v>
      </c>
      <c r="D210" s="881">
        <v>3445</v>
      </c>
      <c r="E210" s="621" t="s">
        <v>49</v>
      </c>
      <c r="F210" s="624" t="s">
        <v>4028</v>
      </c>
      <c r="G210" s="625">
        <v>45264.55</v>
      </c>
      <c r="H210" s="626">
        <v>0</v>
      </c>
      <c r="I210" s="653">
        <v>0</v>
      </c>
      <c r="J210" s="626">
        <v>0</v>
      </c>
      <c r="K210" s="626">
        <v>1355.81</v>
      </c>
      <c r="L210" s="626">
        <v>150.04</v>
      </c>
      <c r="M210" s="626">
        <v>292.01</v>
      </c>
      <c r="N210" s="626">
        <v>43466.69</v>
      </c>
      <c r="O210" s="626">
        <v>0</v>
      </c>
      <c r="P210" s="626">
        <v>0</v>
      </c>
      <c r="Q210" s="626">
        <v>0</v>
      </c>
      <c r="R210" s="626">
        <v>0</v>
      </c>
      <c r="S210" s="626">
        <v>0</v>
      </c>
      <c r="T210" s="626">
        <f t="shared" si="3"/>
        <v>0</v>
      </c>
      <c r="U210" s="627" t="s">
        <v>3882</v>
      </c>
      <c r="V210" s="628"/>
      <c r="W210" s="627" t="s">
        <v>229</v>
      </c>
      <c r="X210" s="629" t="s">
        <v>3881</v>
      </c>
      <c r="Y210" s="629"/>
      <c r="Z210" s="629"/>
      <c r="AA210" s="626">
        <v>0</v>
      </c>
      <c r="AB210" s="630"/>
      <c r="AC210" s="630"/>
      <c r="AD210" s="630"/>
      <c r="AE210" s="630"/>
      <c r="AF210" s="630"/>
      <c r="AG210" s="630"/>
      <c r="AH210" s="630"/>
    </row>
    <row r="211" spans="1:34" x14ac:dyDescent="0.25">
      <c r="A211" s="621"/>
      <c r="B211" s="621" t="s">
        <v>3887</v>
      </c>
      <c r="C211" s="622" t="s">
        <v>3008</v>
      </c>
      <c r="D211" s="881">
        <v>3446</v>
      </c>
      <c r="E211" s="621" t="s">
        <v>49</v>
      </c>
      <c r="F211" s="624">
        <v>0.35</v>
      </c>
      <c r="G211" s="625">
        <v>7767.1900000000005</v>
      </c>
      <c r="H211" s="626">
        <v>0</v>
      </c>
      <c r="I211" s="653">
        <v>0</v>
      </c>
      <c r="J211" s="626">
        <v>0</v>
      </c>
      <c r="K211" s="626">
        <v>354.53</v>
      </c>
      <c r="L211" s="626">
        <v>0</v>
      </c>
      <c r="M211" s="626">
        <v>0</v>
      </c>
      <c r="N211" s="626">
        <v>7412.6600000000008</v>
      </c>
      <c r="O211" s="626">
        <v>0</v>
      </c>
      <c r="P211" s="626">
        <v>0</v>
      </c>
      <c r="Q211" s="626">
        <v>0</v>
      </c>
      <c r="R211" s="626">
        <v>0</v>
      </c>
      <c r="S211" s="626">
        <v>0</v>
      </c>
      <c r="T211" s="626">
        <f t="shared" si="3"/>
        <v>0</v>
      </c>
      <c r="U211" s="627" t="s">
        <v>3882</v>
      </c>
      <c r="V211" s="628"/>
      <c r="W211" s="627" t="s">
        <v>229</v>
      </c>
      <c r="X211" s="629" t="s">
        <v>3881</v>
      </c>
      <c r="Y211" s="629"/>
      <c r="Z211" s="629"/>
      <c r="AA211" s="626">
        <v>0</v>
      </c>
      <c r="AB211" s="630"/>
      <c r="AC211" s="630"/>
      <c r="AD211" s="630"/>
      <c r="AE211" s="630"/>
      <c r="AF211" s="630"/>
      <c r="AG211" s="630"/>
      <c r="AH211" s="630"/>
    </row>
    <row r="212" spans="1:34" x14ac:dyDescent="0.25">
      <c r="A212" s="621"/>
      <c r="B212" s="621" t="s">
        <v>3887</v>
      </c>
      <c r="C212" s="622" t="s">
        <v>3010</v>
      </c>
      <c r="D212" s="881">
        <v>3448</v>
      </c>
      <c r="E212" s="621" t="s">
        <v>49</v>
      </c>
      <c r="F212" s="624" t="s">
        <v>4028</v>
      </c>
      <c r="G212" s="625">
        <v>30755.89</v>
      </c>
      <c r="H212" s="626">
        <v>0</v>
      </c>
      <c r="I212" s="653">
        <v>0</v>
      </c>
      <c r="J212" s="626">
        <v>0</v>
      </c>
      <c r="K212" s="626">
        <v>429.07</v>
      </c>
      <c r="L212" s="626">
        <v>44.77</v>
      </c>
      <c r="M212" s="626">
        <v>0</v>
      </c>
      <c r="N212" s="626">
        <v>30282.05</v>
      </c>
      <c r="O212" s="626">
        <v>0</v>
      </c>
      <c r="P212" s="626">
        <v>0</v>
      </c>
      <c r="Q212" s="626">
        <v>0</v>
      </c>
      <c r="R212" s="626">
        <v>0</v>
      </c>
      <c r="S212" s="626">
        <v>0</v>
      </c>
      <c r="T212" s="626">
        <f t="shared" si="3"/>
        <v>0</v>
      </c>
      <c r="U212" s="627" t="s">
        <v>3882</v>
      </c>
      <c r="V212" s="628"/>
      <c r="W212" s="627" t="s">
        <v>229</v>
      </c>
      <c r="X212" s="629" t="s">
        <v>3881</v>
      </c>
      <c r="Y212" s="629"/>
      <c r="Z212" s="629"/>
      <c r="AA212" s="626">
        <v>0</v>
      </c>
      <c r="AB212" s="630"/>
      <c r="AC212" s="630"/>
      <c r="AD212" s="630"/>
      <c r="AE212" s="630"/>
      <c r="AF212" s="630"/>
      <c r="AG212" s="630"/>
      <c r="AH212" s="630"/>
    </row>
    <row r="213" spans="1:34" x14ac:dyDescent="0.25">
      <c r="A213" s="621"/>
      <c r="B213" s="621" t="s">
        <v>3887</v>
      </c>
      <c r="C213" s="622" t="s">
        <v>4031</v>
      </c>
      <c r="D213" s="881">
        <v>3449</v>
      </c>
      <c r="E213" s="621" t="s">
        <v>49</v>
      </c>
      <c r="F213" s="624">
        <v>0.5</v>
      </c>
      <c r="G213" s="625">
        <v>63062.51</v>
      </c>
      <c r="H213" s="626">
        <v>0</v>
      </c>
      <c r="I213" s="653">
        <v>0</v>
      </c>
      <c r="J213" s="626">
        <v>0</v>
      </c>
      <c r="K213" s="626">
        <v>616.62</v>
      </c>
      <c r="L213" s="626">
        <v>101.64</v>
      </c>
      <c r="M213" s="626">
        <v>56.14</v>
      </c>
      <c r="N213" s="626">
        <v>62288.11</v>
      </c>
      <c r="O213" s="626">
        <v>0</v>
      </c>
      <c r="P213" s="626">
        <v>0</v>
      </c>
      <c r="Q213" s="626">
        <v>0</v>
      </c>
      <c r="R213" s="626">
        <v>0</v>
      </c>
      <c r="S213" s="626">
        <v>0</v>
      </c>
      <c r="T213" s="626">
        <f t="shared" si="3"/>
        <v>0</v>
      </c>
      <c r="U213" s="627" t="s">
        <v>3882</v>
      </c>
      <c r="V213" s="628"/>
      <c r="W213" s="627" t="s">
        <v>229</v>
      </c>
      <c r="X213" s="629" t="s">
        <v>3881</v>
      </c>
      <c r="Y213" s="629"/>
      <c r="Z213" s="629"/>
      <c r="AA213" s="626">
        <v>0</v>
      </c>
      <c r="AB213" s="630"/>
      <c r="AC213" s="630"/>
      <c r="AD213" s="630"/>
      <c r="AE213" s="630"/>
      <c r="AF213" s="630"/>
      <c r="AG213" s="630"/>
      <c r="AH213" s="630"/>
    </row>
    <row r="214" spans="1:34" x14ac:dyDescent="0.25">
      <c r="A214" s="621"/>
      <c r="B214" s="621" t="s">
        <v>3887</v>
      </c>
      <c r="C214" s="622" t="s">
        <v>3012</v>
      </c>
      <c r="D214" s="881">
        <v>3450</v>
      </c>
      <c r="E214" s="621" t="s">
        <v>49</v>
      </c>
      <c r="F214" s="624" t="s">
        <v>4028</v>
      </c>
      <c r="G214" s="625">
        <v>17976.440000000002</v>
      </c>
      <c r="H214" s="626">
        <v>0</v>
      </c>
      <c r="I214" s="653">
        <v>0</v>
      </c>
      <c r="J214" s="626">
        <v>0</v>
      </c>
      <c r="K214" s="626">
        <v>513.83000000000004</v>
      </c>
      <c r="L214" s="626">
        <v>40.14</v>
      </c>
      <c r="M214" s="626">
        <v>1</v>
      </c>
      <c r="N214" s="626">
        <v>17421.47</v>
      </c>
      <c r="O214" s="626">
        <v>0</v>
      </c>
      <c r="P214" s="626">
        <v>0</v>
      </c>
      <c r="Q214" s="626">
        <v>0</v>
      </c>
      <c r="R214" s="626">
        <v>0</v>
      </c>
      <c r="S214" s="626">
        <v>0</v>
      </c>
      <c r="T214" s="626">
        <f t="shared" si="3"/>
        <v>0</v>
      </c>
      <c r="U214" s="627" t="s">
        <v>3882</v>
      </c>
      <c r="V214" s="628"/>
      <c r="W214" s="627" t="s">
        <v>229</v>
      </c>
      <c r="X214" s="629" t="s">
        <v>3881</v>
      </c>
      <c r="Y214" s="629"/>
      <c r="Z214" s="629"/>
      <c r="AA214" s="626">
        <v>0</v>
      </c>
      <c r="AB214" s="630"/>
      <c r="AC214" s="630"/>
      <c r="AD214" s="630"/>
      <c r="AE214" s="630"/>
      <c r="AF214" s="630"/>
      <c r="AG214" s="630"/>
      <c r="AH214" s="630"/>
    </row>
    <row r="215" spans="1:34" x14ac:dyDescent="0.25">
      <c r="A215" s="621"/>
      <c r="B215" s="621" t="s">
        <v>3887</v>
      </c>
      <c r="C215" s="622" t="s">
        <v>3287</v>
      </c>
      <c r="D215" s="881">
        <v>3473</v>
      </c>
      <c r="E215" s="621" t="s">
        <v>49</v>
      </c>
      <c r="F215" s="624"/>
      <c r="G215" s="625">
        <v>6545</v>
      </c>
      <c r="H215" s="626">
        <v>0</v>
      </c>
      <c r="I215" s="653">
        <v>0</v>
      </c>
      <c r="J215" s="626">
        <v>0</v>
      </c>
      <c r="K215" s="626">
        <v>0</v>
      </c>
      <c r="L215" s="626">
        <v>0</v>
      </c>
      <c r="M215" s="626">
        <v>0</v>
      </c>
      <c r="N215" s="670">
        <v>6545</v>
      </c>
      <c r="O215" s="626">
        <v>0</v>
      </c>
      <c r="P215" s="626">
        <v>0</v>
      </c>
      <c r="Q215" s="626">
        <v>0</v>
      </c>
      <c r="R215" s="626">
        <v>0</v>
      </c>
      <c r="S215" s="626">
        <v>0</v>
      </c>
      <c r="T215" s="626">
        <f t="shared" si="3"/>
        <v>0</v>
      </c>
      <c r="U215" s="627" t="s">
        <v>3882</v>
      </c>
      <c r="V215" s="628"/>
      <c r="W215" s="627" t="s">
        <v>229</v>
      </c>
      <c r="X215" s="629" t="s">
        <v>3881</v>
      </c>
      <c r="Y215" s="629" t="s">
        <v>4032</v>
      </c>
      <c r="Z215" s="629"/>
      <c r="AA215" s="626">
        <v>0</v>
      </c>
      <c r="AB215" s="630"/>
      <c r="AC215" s="630"/>
      <c r="AD215" s="630"/>
      <c r="AE215" s="630"/>
      <c r="AF215" s="630"/>
      <c r="AG215" s="630"/>
      <c r="AH215" s="630"/>
    </row>
    <row r="216" spans="1:34" x14ac:dyDescent="0.25">
      <c r="A216" s="621"/>
      <c r="B216" s="621" t="s">
        <v>3887</v>
      </c>
      <c r="C216" s="622" t="s">
        <v>3434</v>
      </c>
      <c r="D216" s="881">
        <v>3490</v>
      </c>
      <c r="E216" s="621" t="s">
        <v>49</v>
      </c>
      <c r="F216" s="624">
        <v>0.7</v>
      </c>
      <c r="G216" s="625">
        <v>12347</v>
      </c>
      <c r="H216" s="626">
        <v>0</v>
      </c>
      <c r="I216" s="653">
        <v>0</v>
      </c>
      <c r="J216" s="626">
        <v>0</v>
      </c>
      <c r="K216" s="626">
        <v>0</v>
      </c>
      <c r="L216" s="626">
        <v>0</v>
      </c>
      <c r="M216" s="626">
        <v>296.20999999999998</v>
      </c>
      <c r="N216" s="626">
        <v>63.79</v>
      </c>
      <c r="O216" s="626">
        <v>11987</v>
      </c>
      <c r="P216" s="626">
        <v>0</v>
      </c>
      <c r="Q216" s="626">
        <v>0</v>
      </c>
      <c r="R216" s="626">
        <v>0</v>
      </c>
      <c r="S216" s="626">
        <v>0</v>
      </c>
      <c r="T216" s="626">
        <f t="shared" si="3"/>
        <v>0</v>
      </c>
      <c r="U216" s="627" t="s">
        <v>3882</v>
      </c>
      <c r="V216" s="628"/>
      <c r="W216" s="627" t="s">
        <v>229</v>
      </c>
      <c r="X216" s="629"/>
      <c r="Y216" s="629"/>
      <c r="Z216" s="629"/>
      <c r="AA216" s="626">
        <v>0</v>
      </c>
      <c r="AB216" s="630"/>
      <c r="AC216" s="630"/>
      <c r="AD216" s="630"/>
      <c r="AE216" s="630"/>
      <c r="AF216" s="630"/>
      <c r="AG216" s="630"/>
      <c r="AH216" s="630"/>
    </row>
    <row r="217" spans="1:34" x14ac:dyDescent="0.25">
      <c r="A217" s="621"/>
      <c r="B217" s="621" t="s">
        <v>3887</v>
      </c>
      <c r="C217" s="664" t="s">
        <v>3435</v>
      </c>
      <c r="D217" s="623" t="s">
        <v>4033</v>
      </c>
      <c r="E217" s="621" t="s">
        <v>49</v>
      </c>
      <c r="F217" s="624">
        <v>0.7</v>
      </c>
      <c r="G217" s="625">
        <v>544.5</v>
      </c>
      <c r="H217" s="626">
        <v>0</v>
      </c>
      <c r="I217" s="653">
        <v>0</v>
      </c>
      <c r="J217" s="626">
        <v>0</v>
      </c>
      <c r="K217" s="626">
        <v>0</v>
      </c>
      <c r="L217" s="626">
        <v>0</v>
      </c>
      <c r="M217" s="626">
        <v>490.05</v>
      </c>
      <c r="N217" s="626">
        <v>54.45</v>
      </c>
      <c r="O217" s="626">
        <v>0</v>
      </c>
      <c r="P217" s="626">
        <v>0</v>
      </c>
      <c r="Q217" s="626">
        <v>0</v>
      </c>
      <c r="R217" s="626">
        <v>0</v>
      </c>
      <c r="S217" s="626">
        <v>0</v>
      </c>
      <c r="T217" s="626">
        <f t="shared" si="3"/>
        <v>0</v>
      </c>
      <c r="U217" s="627" t="s">
        <v>3882</v>
      </c>
      <c r="V217" s="628"/>
      <c r="W217" s="627" t="s">
        <v>229</v>
      </c>
      <c r="X217" s="629"/>
      <c r="Y217" s="629"/>
      <c r="Z217" s="629"/>
      <c r="AA217" s="626">
        <v>0</v>
      </c>
      <c r="AB217" s="630"/>
      <c r="AC217" s="630"/>
      <c r="AD217" s="630"/>
      <c r="AE217" s="630"/>
      <c r="AF217" s="630"/>
      <c r="AG217" s="630"/>
      <c r="AH217" s="630"/>
    </row>
    <row r="218" spans="1:34" x14ac:dyDescent="0.25">
      <c r="A218" s="621"/>
      <c r="B218" s="621" t="s">
        <v>3887</v>
      </c>
      <c r="C218" s="622" t="s">
        <v>3436</v>
      </c>
      <c r="D218" s="881">
        <v>3492</v>
      </c>
      <c r="E218" s="621" t="s">
        <v>49</v>
      </c>
      <c r="F218" s="624">
        <v>0.7</v>
      </c>
      <c r="G218" s="625">
        <v>14741</v>
      </c>
      <c r="H218" s="626">
        <v>0</v>
      </c>
      <c r="I218" s="653">
        <v>0</v>
      </c>
      <c r="J218" s="626">
        <v>0</v>
      </c>
      <c r="K218" s="626">
        <v>0</v>
      </c>
      <c r="L218" s="626">
        <v>0</v>
      </c>
      <c r="M218" s="626">
        <v>380.07</v>
      </c>
      <c r="N218" s="626">
        <v>69.930000000000007</v>
      </c>
      <c r="O218" s="626">
        <v>14291</v>
      </c>
      <c r="P218" s="626">
        <v>0</v>
      </c>
      <c r="Q218" s="626">
        <v>0</v>
      </c>
      <c r="R218" s="626">
        <v>0</v>
      </c>
      <c r="S218" s="626">
        <v>0</v>
      </c>
      <c r="T218" s="626">
        <f t="shared" si="3"/>
        <v>0</v>
      </c>
      <c r="U218" s="627" t="s">
        <v>3882</v>
      </c>
      <c r="V218" s="628"/>
      <c r="W218" s="627" t="s">
        <v>229</v>
      </c>
      <c r="X218" s="629"/>
      <c r="Y218" s="629"/>
      <c r="Z218" s="629"/>
      <c r="AA218" s="626">
        <v>0</v>
      </c>
      <c r="AB218" s="630"/>
      <c r="AC218" s="630"/>
      <c r="AD218" s="630"/>
      <c r="AE218" s="630"/>
      <c r="AF218" s="630"/>
      <c r="AG218" s="630"/>
      <c r="AH218" s="630"/>
    </row>
    <row r="219" spans="1:34" x14ac:dyDescent="0.25">
      <c r="A219" s="621"/>
      <c r="B219" s="621" t="s">
        <v>3887</v>
      </c>
      <c r="C219" s="622" t="s">
        <v>3437</v>
      </c>
      <c r="D219" s="881">
        <v>3493</v>
      </c>
      <c r="E219" s="621" t="s">
        <v>49</v>
      </c>
      <c r="F219" s="624">
        <v>0.7</v>
      </c>
      <c r="G219" s="625">
        <v>17699</v>
      </c>
      <c r="H219" s="626">
        <v>0</v>
      </c>
      <c r="I219" s="653">
        <v>0</v>
      </c>
      <c r="J219" s="626">
        <v>0</v>
      </c>
      <c r="K219" s="626">
        <v>0</v>
      </c>
      <c r="L219" s="626">
        <v>0</v>
      </c>
      <c r="M219" s="626">
        <v>412.74</v>
      </c>
      <c r="N219" s="626">
        <v>67.260000000000005</v>
      </c>
      <c r="O219" s="626">
        <v>17219</v>
      </c>
      <c r="P219" s="626">
        <v>0</v>
      </c>
      <c r="Q219" s="626">
        <v>0</v>
      </c>
      <c r="R219" s="626">
        <v>0</v>
      </c>
      <c r="S219" s="626">
        <v>0</v>
      </c>
      <c r="T219" s="626">
        <f t="shared" si="3"/>
        <v>0</v>
      </c>
      <c r="U219" s="627" t="s">
        <v>3882</v>
      </c>
      <c r="V219" s="628"/>
      <c r="W219" s="627" t="s">
        <v>229</v>
      </c>
      <c r="X219" s="629"/>
      <c r="Y219" s="629"/>
      <c r="Z219" s="629"/>
      <c r="AA219" s="626">
        <v>0</v>
      </c>
      <c r="AB219" s="630"/>
      <c r="AC219" s="630"/>
      <c r="AD219" s="630"/>
      <c r="AE219" s="630"/>
      <c r="AF219" s="630"/>
      <c r="AG219" s="630"/>
      <c r="AH219" s="630"/>
    </row>
    <row r="220" spans="1:34" x14ac:dyDescent="0.25">
      <c r="A220" s="621"/>
      <c r="B220" s="621" t="s">
        <v>3887</v>
      </c>
      <c r="C220" s="622" t="s">
        <v>3438</v>
      </c>
      <c r="D220" s="881">
        <v>3494</v>
      </c>
      <c r="E220" s="621" t="s">
        <v>49</v>
      </c>
      <c r="F220" s="624">
        <v>0.7</v>
      </c>
      <c r="G220" s="625">
        <v>22304</v>
      </c>
      <c r="H220" s="626">
        <v>0</v>
      </c>
      <c r="I220" s="653">
        <v>0</v>
      </c>
      <c r="J220" s="626">
        <v>0</v>
      </c>
      <c r="K220" s="626">
        <v>0</v>
      </c>
      <c r="L220" s="626">
        <v>0</v>
      </c>
      <c r="M220" s="626">
        <v>414</v>
      </c>
      <c r="N220" s="626">
        <v>116</v>
      </c>
      <c r="O220" s="626">
        <v>21774</v>
      </c>
      <c r="P220" s="626">
        <v>0</v>
      </c>
      <c r="Q220" s="626">
        <v>0</v>
      </c>
      <c r="R220" s="626">
        <v>0</v>
      </c>
      <c r="S220" s="626">
        <v>0</v>
      </c>
      <c r="T220" s="626">
        <f t="shared" si="3"/>
        <v>0</v>
      </c>
      <c r="U220" s="627" t="s">
        <v>3882</v>
      </c>
      <c r="V220" s="628"/>
      <c r="W220" s="627" t="s">
        <v>229</v>
      </c>
      <c r="X220" s="629"/>
      <c r="Y220" s="629"/>
      <c r="Z220" s="629"/>
      <c r="AA220" s="626">
        <v>0</v>
      </c>
      <c r="AB220" s="630"/>
      <c r="AC220" s="630"/>
      <c r="AD220" s="630"/>
      <c r="AE220" s="630"/>
      <c r="AF220" s="630"/>
      <c r="AG220" s="630"/>
      <c r="AH220" s="630"/>
    </row>
    <row r="221" spans="1:34" x14ac:dyDescent="0.25">
      <c r="A221" s="621"/>
      <c r="B221" s="621" t="s">
        <v>3887</v>
      </c>
      <c r="C221" s="631" t="s">
        <v>3549</v>
      </c>
      <c r="D221" s="881">
        <v>3502</v>
      </c>
      <c r="E221" s="632" t="s">
        <v>3931</v>
      </c>
      <c r="F221" s="624">
        <v>0.85</v>
      </c>
      <c r="G221" s="625">
        <v>1220000</v>
      </c>
      <c r="H221" s="626">
        <v>0</v>
      </c>
      <c r="I221" s="626"/>
      <c r="J221" s="626">
        <v>0</v>
      </c>
      <c r="K221" s="626">
        <v>0</v>
      </c>
      <c r="L221" s="626">
        <v>0</v>
      </c>
      <c r="M221" s="626">
        <v>722.23</v>
      </c>
      <c r="N221" s="626">
        <v>3981.77</v>
      </c>
      <c r="O221" s="626">
        <v>154300</v>
      </c>
      <c r="P221" s="626">
        <v>174800</v>
      </c>
      <c r="Q221" s="626">
        <v>401700</v>
      </c>
      <c r="R221" s="626">
        <v>484496</v>
      </c>
      <c r="S221" s="626">
        <v>0</v>
      </c>
      <c r="T221" s="626">
        <f t="shared" si="3"/>
        <v>484496</v>
      </c>
      <c r="U221" s="627" t="s">
        <v>3882</v>
      </c>
      <c r="V221" s="628"/>
      <c r="W221" s="627" t="s">
        <v>229</v>
      </c>
      <c r="X221" s="629"/>
      <c r="Y221" s="629"/>
      <c r="Z221" s="629"/>
      <c r="AA221" s="626">
        <v>0</v>
      </c>
      <c r="AB221" s="630"/>
      <c r="AC221" s="630"/>
      <c r="AD221" s="630"/>
      <c r="AE221" s="630"/>
      <c r="AF221" s="630"/>
      <c r="AG221" s="630"/>
      <c r="AH221" s="630"/>
    </row>
    <row r="222" spans="1:34" x14ac:dyDescent="0.25">
      <c r="A222" s="621"/>
      <c r="B222" s="621"/>
      <c r="C222" s="631" t="s">
        <v>4034</v>
      </c>
      <c r="D222" s="623"/>
      <c r="E222" s="632" t="s">
        <v>3829</v>
      </c>
      <c r="F222" s="624">
        <v>0.85</v>
      </c>
      <c r="G222" s="625">
        <v>294118</v>
      </c>
      <c r="H222" s="626">
        <v>0</v>
      </c>
      <c r="I222" s="626"/>
      <c r="J222" s="626">
        <v>0</v>
      </c>
      <c r="K222" s="626">
        <v>0</v>
      </c>
      <c r="L222" s="626">
        <v>0</v>
      </c>
      <c r="M222" s="626">
        <v>0</v>
      </c>
      <c r="N222" s="626">
        <v>0</v>
      </c>
      <c r="O222" s="626">
        <v>10000</v>
      </c>
      <c r="P222" s="626">
        <v>75000</v>
      </c>
      <c r="Q222" s="626">
        <v>115000</v>
      </c>
      <c r="R222" s="626">
        <v>94118</v>
      </c>
      <c r="S222" s="626">
        <v>0</v>
      </c>
      <c r="T222" s="626">
        <f t="shared" si="3"/>
        <v>94118</v>
      </c>
      <c r="U222" s="627" t="s">
        <v>3882</v>
      </c>
      <c r="V222" s="628"/>
      <c r="W222" s="627" t="s">
        <v>229</v>
      </c>
      <c r="X222" s="629"/>
      <c r="Y222" s="629"/>
      <c r="Z222" s="629"/>
      <c r="AA222" s="626">
        <v>0</v>
      </c>
      <c r="AB222" s="630"/>
      <c r="AC222" s="630"/>
      <c r="AD222" s="630"/>
      <c r="AE222" s="630"/>
      <c r="AF222" s="630"/>
      <c r="AG222" s="630"/>
      <c r="AH222" s="630"/>
    </row>
    <row r="223" spans="1:34" x14ac:dyDescent="0.25">
      <c r="A223" s="621"/>
      <c r="B223" s="621"/>
      <c r="C223" s="631" t="s">
        <v>4035</v>
      </c>
      <c r="D223" s="623"/>
      <c r="E223" s="632" t="s">
        <v>3829</v>
      </c>
      <c r="F223" s="624">
        <v>0.9</v>
      </c>
      <c r="G223" s="625">
        <v>55555</v>
      </c>
      <c r="H223" s="626">
        <v>0</v>
      </c>
      <c r="I223" s="626"/>
      <c r="J223" s="626">
        <v>0</v>
      </c>
      <c r="K223" s="626">
        <v>0</v>
      </c>
      <c r="L223" s="626">
        <v>0</v>
      </c>
      <c r="M223" s="626">
        <v>0</v>
      </c>
      <c r="N223" s="626">
        <v>0</v>
      </c>
      <c r="O223" s="626">
        <v>3000</v>
      </c>
      <c r="P223" s="626">
        <v>11000</v>
      </c>
      <c r="Q223" s="626">
        <v>20000</v>
      </c>
      <c r="R223" s="626">
        <v>15000</v>
      </c>
      <c r="S223" s="626">
        <v>6555</v>
      </c>
      <c r="T223" s="626">
        <f t="shared" si="3"/>
        <v>21555</v>
      </c>
      <c r="U223" s="627" t="s">
        <v>3880</v>
      </c>
      <c r="V223" s="628"/>
      <c r="W223" s="627" t="s">
        <v>229</v>
      </c>
      <c r="X223" s="629"/>
      <c r="Y223" s="629"/>
      <c r="Z223" s="629"/>
      <c r="AA223" s="626">
        <v>0</v>
      </c>
      <c r="AB223" s="630"/>
      <c r="AC223" s="630"/>
      <c r="AD223" s="630"/>
      <c r="AE223" s="630"/>
      <c r="AF223" s="630"/>
      <c r="AG223" s="630"/>
      <c r="AH223" s="630"/>
    </row>
    <row r="224" spans="1:34" x14ac:dyDescent="0.25">
      <c r="A224" s="633"/>
      <c r="B224" s="633"/>
      <c r="C224" s="634" t="s">
        <v>4036</v>
      </c>
      <c r="D224" s="635">
        <v>82</v>
      </c>
      <c r="E224" s="636"/>
      <c r="F224" s="637"/>
      <c r="G224" s="635">
        <v>3184869.0799999996</v>
      </c>
      <c r="H224" s="635">
        <v>3</v>
      </c>
      <c r="I224" s="635">
        <v>20204.950000000004</v>
      </c>
      <c r="J224" s="635">
        <v>33242.73000000001</v>
      </c>
      <c r="K224" s="635">
        <v>308039.66000000003</v>
      </c>
      <c r="L224" s="635">
        <v>130957.42</v>
      </c>
      <c r="M224" s="635">
        <v>221757.46000000005</v>
      </c>
      <c r="N224" s="635">
        <v>505724.73999999993</v>
      </c>
      <c r="O224" s="635">
        <v>278652</v>
      </c>
      <c r="P224" s="635">
        <v>260890</v>
      </c>
      <c r="Q224" s="635">
        <v>536700</v>
      </c>
      <c r="R224" s="635">
        <v>593614</v>
      </c>
      <c r="S224" s="635">
        <v>6555</v>
      </c>
      <c r="T224" s="626">
        <f t="shared" si="3"/>
        <v>600169</v>
      </c>
      <c r="U224" s="638"/>
      <c r="V224" s="639"/>
      <c r="W224" s="638" t="s">
        <v>229</v>
      </c>
      <c r="X224" s="633"/>
      <c r="Y224" s="633"/>
      <c r="Z224" s="633"/>
      <c r="AA224" s="634">
        <v>-22014.85</v>
      </c>
      <c r="AB224" s="634">
        <v>106.50000000000001</v>
      </c>
      <c r="AC224" s="634">
        <v>0</v>
      </c>
      <c r="AD224" s="634">
        <v>-231.8</v>
      </c>
      <c r="AE224" s="634">
        <v>0</v>
      </c>
      <c r="AF224" s="634">
        <v>0</v>
      </c>
      <c r="AG224" s="634">
        <v>-21889.55</v>
      </c>
      <c r="AH224" s="634">
        <v>38001.699999999997</v>
      </c>
    </row>
    <row r="225" spans="1:34" ht="24.75" customHeight="1" x14ac:dyDescent="0.25">
      <c r="A225" s="645" t="s">
        <v>3881</v>
      </c>
      <c r="B225" s="645" t="s">
        <v>3879</v>
      </c>
      <c r="C225" s="643" t="s">
        <v>46</v>
      </c>
      <c r="D225" s="884">
        <v>3391</v>
      </c>
      <c r="E225" s="645" t="s">
        <v>5</v>
      </c>
      <c r="F225" s="646">
        <v>0.9</v>
      </c>
      <c r="G225" s="647">
        <v>1185.32</v>
      </c>
      <c r="H225" s="648">
        <v>0</v>
      </c>
      <c r="I225" s="648">
        <v>0</v>
      </c>
      <c r="J225" s="648">
        <v>0</v>
      </c>
      <c r="K225" s="648">
        <v>0</v>
      </c>
      <c r="L225" s="648">
        <v>0</v>
      </c>
      <c r="M225" s="648">
        <v>0</v>
      </c>
      <c r="N225" s="648">
        <v>0</v>
      </c>
      <c r="O225" s="648">
        <v>0</v>
      </c>
      <c r="P225" s="648">
        <v>0</v>
      </c>
      <c r="Q225" s="648">
        <v>0</v>
      </c>
      <c r="R225" s="648">
        <v>0</v>
      </c>
      <c r="S225" s="648">
        <v>0</v>
      </c>
      <c r="T225" s="626">
        <f t="shared" si="3"/>
        <v>0</v>
      </c>
      <c r="U225" s="649" t="s">
        <v>3882</v>
      </c>
      <c r="V225" s="650"/>
      <c r="W225" s="649" t="s">
        <v>230</v>
      </c>
      <c r="X225" s="651" t="s">
        <v>3881</v>
      </c>
      <c r="Y225" s="651" t="s">
        <v>4037</v>
      </c>
      <c r="Z225" s="651" t="s">
        <v>3881</v>
      </c>
      <c r="AA225" s="626">
        <v>0</v>
      </c>
      <c r="AB225" s="630"/>
      <c r="AC225" s="630"/>
      <c r="AD225" s="630"/>
      <c r="AE225" s="630"/>
      <c r="AF225" s="630"/>
      <c r="AG225" s="630"/>
      <c r="AH225" s="630"/>
    </row>
    <row r="226" spans="1:34" ht="21" customHeight="1" x14ac:dyDescent="0.25">
      <c r="A226" s="645"/>
      <c r="B226" s="645" t="s">
        <v>3879</v>
      </c>
      <c r="C226" s="643" t="s">
        <v>4038</v>
      </c>
      <c r="D226" s="884">
        <v>3330</v>
      </c>
      <c r="E226" s="645" t="s">
        <v>5</v>
      </c>
      <c r="F226" s="646">
        <v>0.9</v>
      </c>
      <c r="G226" s="647">
        <v>19100</v>
      </c>
      <c r="H226" s="648">
        <v>0</v>
      </c>
      <c r="I226" s="648">
        <v>45.57</v>
      </c>
      <c r="J226" s="648">
        <v>19.529999999999998</v>
      </c>
      <c r="K226" s="648">
        <v>0</v>
      </c>
      <c r="L226" s="648">
        <v>0</v>
      </c>
      <c r="M226" s="648">
        <v>0</v>
      </c>
      <c r="N226" s="648">
        <v>0</v>
      </c>
      <c r="O226" s="648">
        <v>0</v>
      </c>
      <c r="P226" s="648">
        <v>0</v>
      </c>
      <c r="Q226" s="648">
        <v>0</v>
      </c>
      <c r="R226" s="648">
        <v>0</v>
      </c>
      <c r="S226" s="648">
        <v>0</v>
      </c>
      <c r="T226" s="626">
        <f t="shared" si="3"/>
        <v>0</v>
      </c>
      <c r="U226" s="649" t="s">
        <v>3882</v>
      </c>
      <c r="V226" s="650"/>
      <c r="W226" s="649" t="s">
        <v>230</v>
      </c>
      <c r="X226" s="651" t="s">
        <v>3881</v>
      </c>
      <c r="Y226" s="651" t="s">
        <v>4039</v>
      </c>
      <c r="Z226" s="651" t="s">
        <v>3881</v>
      </c>
      <c r="AA226" s="626">
        <v>0</v>
      </c>
      <c r="AB226" s="630"/>
      <c r="AC226" s="630"/>
      <c r="AD226" s="630"/>
      <c r="AE226" s="630"/>
      <c r="AF226" s="630"/>
      <c r="AG226" s="630"/>
      <c r="AH226" s="630"/>
    </row>
    <row r="227" spans="1:34" ht="17.25" customHeight="1" x14ac:dyDescent="0.25">
      <c r="A227" s="645" t="s">
        <v>3881</v>
      </c>
      <c r="B227" s="645" t="s">
        <v>3879</v>
      </c>
      <c r="C227" s="643" t="s">
        <v>47</v>
      </c>
      <c r="D227" s="652">
        <v>3240</v>
      </c>
      <c r="E227" s="645" t="s">
        <v>5</v>
      </c>
      <c r="F227" s="646">
        <v>0.9</v>
      </c>
      <c r="G227" s="647">
        <v>94334.02</v>
      </c>
      <c r="H227" s="648">
        <v>0</v>
      </c>
      <c r="I227" s="648">
        <v>235.95</v>
      </c>
      <c r="J227" s="648">
        <v>131.88999999999999</v>
      </c>
      <c r="K227" s="648">
        <v>93772.58</v>
      </c>
      <c r="L227" s="648">
        <v>0</v>
      </c>
      <c r="M227" s="648">
        <v>0</v>
      </c>
      <c r="N227" s="648">
        <v>0</v>
      </c>
      <c r="O227" s="648">
        <v>0</v>
      </c>
      <c r="P227" s="648">
        <v>0</v>
      </c>
      <c r="Q227" s="648">
        <v>0</v>
      </c>
      <c r="R227" s="648">
        <v>0</v>
      </c>
      <c r="S227" s="648">
        <v>0</v>
      </c>
      <c r="T227" s="626">
        <f t="shared" si="3"/>
        <v>0</v>
      </c>
      <c r="U227" s="649" t="s">
        <v>3882</v>
      </c>
      <c r="V227" s="650"/>
      <c r="W227" s="649" t="s">
        <v>230</v>
      </c>
      <c r="X227" s="651" t="s">
        <v>3881</v>
      </c>
      <c r="Y227" s="651" t="s">
        <v>4040</v>
      </c>
      <c r="Z227" s="651" t="s">
        <v>3881</v>
      </c>
      <c r="AA227" s="626">
        <v>0</v>
      </c>
      <c r="AB227" s="630"/>
      <c r="AC227" s="630"/>
      <c r="AD227" s="630"/>
      <c r="AE227" s="630"/>
      <c r="AF227" s="630"/>
      <c r="AG227" s="630"/>
      <c r="AH227" s="630"/>
    </row>
    <row r="228" spans="1:34" x14ac:dyDescent="0.25">
      <c r="A228" s="621"/>
      <c r="B228" s="621" t="s">
        <v>3879</v>
      </c>
      <c r="C228" s="622" t="s">
        <v>3441</v>
      </c>
      <c r="D228" s="881">
        <v>3497</v>
      </c>
      <c r="E228" s="621" t="s">
        <v>3442</v>
      </c>
      <c r="F228" s="624">
        <v>0.9</v>
      </c>
      <c r="G228" s="625">
        <v>54000</v>
      </c>
      <c r="H228" s="626">
        <v>0</v>
      </c>
      <c r="I228" s="653">
        <v>0</v>
      </c>
      <c r="J228" s="626">
        <v>0</v>
      </c>
      <c r="K228" s="626">
        <v>0</v>
      </c>
      <c r="L228" s="626">
        <v>0</v>
      </c>
      <c r="M228" s="626">
        <v>0</v>
      </c>
      <c r="N228" s="626">
        <v>44200</v>
      </c>
      <c r="O228" s="626">
        <v>9800</v>
      </c>
      <c r="P228" s="626">
        <v>0</v>
      </c>
      <c r="Q228" s="626">
        <v>0</v>
      </c>
      <c r="R228" s="626">
        <v>0</v>
      </c>
      <c r="S228" s="626">
        <v>0</v>
      </c>
      <c r="T228" s="626">
        <f t="shared" si="3"/>
        <v>0</v>
      </c>
      <c r="U228" s="627" t="s">
        <v>3882</v>
      </c>
      <c r="V228" s="628"/>
      <c r="W228" s="627" t="s">
        <v>230</v>
      </c>
      <c r="X228" s="629" t="s">
        <v>3881</v>
      </c>
      <c r="Y228" s="629"/>
      <c r="Z228" s="629"/>
      <c r="AA228" s="626">
        <v>0</v>
      </c>
      <c r="AB228" s="630"/>
      <c r="AC228" s="630"/>
      <c r="AD228" s="630"/>
      <c r="AE228" s="630"/>
      <c r="AF228" s="630"/>
      <c r="AG228" s="630"/>
      <c r="AH228" s="630"/>
    </row>
    <row r="229" spans="1:34" x14ac:dyDescent="0.25">
      <c r="A229" s="621"/>
      <c r="B229" s="621" t="s">
        <v>3879</v>
      </c>
      <c r="C229" s="622" t="s">
        <v>3443</v>
      </c>
      <c r="D229" s="881">
        <v>3498</v>
      </c>
      <c r="E229" s="621" t="s">
        <v>3442</v>
      </c>
      <c r="F229" s="624">
        <v>0.9</v>
      </c>
      <c r="G229" s="625">
        <v>20000</v>
      </c>
      <c r="H229" s="626">
        <v>0</v>
      </c>
      <c r="I229" s="653">
        <v>0</v>
      </c>
      <c r="J229" s="626">
        <v>0</v>
      </c>
      <c r="K229" s="626">
        <v>0</v>
      </c>
      <c r="L229" s="626">
        <v>0</v>
      </c>
      <c r="M229" s="626">
        <v>0</v>
      </c>
      <c r="N229" s="626">
        <v>20000</v>
      </c>
      <c r="O229" s="626">
        <v>0</v>
      </c>
      <c r="P229" s="626">
        <v>0</v>
      </c>
      <c r="Q229" s="626">
        <v>0</v>
      </c>
      <c r="R229" s="626">
        <v>0</v>
      </c>
      <c r="S229" s="626">
        <v>0</v>
      </c>
      <c r="T229" s="626">
        <f t="shared" si="3"/>
        <v>0</v>
      </c>
      <c r="U229" s="627" t="s">
        <v>3882</v>
      </c>
      <c r="V229" s="628"/>
      <c r="W229" s="627" t="s">
        <v>230</v>
      </c>
      <c r="X229" s="629" t="s">
        <v>3881</v>
      </c>
      <c r="Y229" s="629"/>
      <c r="Z229" s="629"/>
      <c r="AA229" s="626">
        <v>0</v>
      </c>
      <c r="AB229" s="630"/>
      <c r="AC229" s="630"/>
      <c r="AD229" s="630"/>
      <c r="AE229" s="630"/>
      <c r="AF229" s="630"/>
      <c r="AG229" s="630"/>
      <c r="AH229" s="630"/>
    </row>
    <row r="230" spans="1:34" x14ac:dyDescent="0.25">
      <c r="A230" s="621"/>
      <c r="B230" s="621" t="s">
        <v>3879</v>
      </c>
      <c r="C230" s="622" t="s">
        <v>3447</v>
      </c>
      <c r="D230" s="881">
        <v>3501</v>
      </c>
      <c r="E230" s="621" t="s">
        <v>3442</v>
      </c>
      <c r="F230" s="624">
        <v>0.9</v>
      </c>
      <c r="G230" s="625">
        <v>25851</v>
      </c>
      <c r="H230" s="626">
        <v>0</v>
      </c>
      <c r="I230" s="653">
        <v>0</v>
      </c>
      <c r="J230" s="626">
        <v>0</v>
      </c>
      <c r="K230" s="626">
        <v>0</v>
      </c>
      <c r="L230" s="626">
        <v>0</v>
      </c>
      <c r="M230" s="626">
        <v>0</v>
      </c>
      <c r="N230" s="626">
        <v>25851</v>
      </c>
      <c r="O230" s="626">
        <v>0</v>
      </c>
      <c r="P230" s="626">
        <v>0</v>
      </c>
      <c r="Q230" s="626">
        <v>0</v>
      </c>
      <c r="R230" s="626">
        <v>0</v>
      </c>
      <c r="S230" s="626">
        <v>0</v>
      </c>
      <c r="T230" s="626">
        <f t="shared" si="3"/>
        <v>0</v>
      </c>
      <c r="U230" s="627" t="s">
        <v>3882</v>
      </c>
      <c r="V230" s="628"/>
      <c r="W230" s="627" t="s">
        <v>230</v>
      </c>
      <c r="X230" s="629" t="s">
        <v>3881</v>
      </c>
      <c r="Y230" s="629"/>
      <c r="Z230" s="629"/>
      <c r="AA230" s="626">
        <v>0</v>
      </c>
      <c r="AB230" s="630"/>
      <c r="AC230" s="630"/>
      <c r="AD230" s="630"/>
      <c r="AE230" s="630"/>
      <c r="AF230" s="630"/>
      <c r="AG230" s="630"/>
      <c r="AH230" s="630"/>
    </row>
    <row r="231" spans="1:34" ht="19.5" customHeight="1" x14ac:dyDescent="0.25">
      <c r="A231" s="645"/>
      <c r="B231" s="645" t="s">
        <v>3887</v>
      </c>
      <c r="C231" s="643" t="s">
        <v>85</v>
      </c>
      <c r="D231" s="884">
        <v>3332</v>
      </c>
      <c r="E231" s="645" t="s">
        <v>49</v>
      </c>
      <c r="F231" s="646">
        <v>0.35</v>
      </c>
      <c r="G231" s="647">
        <v>6683.09</v>
      </c>
      <c r="H231" s="648">
        <v>0</v>
      </c>
      <c r="I231" s="648">
        <v>102.85</v>
      </c>
      <c r="J231" s="648">
        <v>176.66</v>
      </c>
      <c r="K231" s="648">
        <v>6403.58</v>
      </c>
      <c r="L231" s="648">
        <v>0</v>
      </c>
      <c r="M231" s="648">
        <v>0</v>
      </c>
      <c r="N231" s="648">
        <v>0</v>
      </c>
      <c r="O231" s="648">
        <v>0</v>
      </c>
      <c r="P231" s="648">
        <v>0</v>
      </c>
      <c r="Q231" s="648">
        <v>0</v>
      </c>
      <c r="R231" s="648">
        <v>0</v>
      </c>
      <c r="S231" s="648">
        <v>0</v>
      </c>
      <c r="T231" s="626">
        <f t="shared" si="3"/>
        <v>0</v>
      </c>
      <c r="U231" s="649" t="s">
        <v>3882</v>
      </c>
      <c r="V231" s="650"/>
      <c r="W231" s="649" t="s">
        <v>230</v>
      </c>
      <c r="X231" s="651"/>
      <c r="Y231" s="651"/>
      <c r="Z231" s="651" t="s">
        <v>3881</v>
      </c>
      <c r="AA231" s="626">
        <v>0</v>
      </c>
      <c r="AB231" s="630"/>
      <c r="AC231" s="630"/>
      <c r="AD231" s="630"/>
      <c r="AE231" s="630"/>
      <c r="AF231" s="630"/>
      <c r="AG231" s="630"/>
      <c r="AH231" s="630"/>
    </row>
    <row r="232" spans="1:34" ht="15.75" customHeight="1" x14ac:dyDescent="0.25">
      <c r="A232" s="645"/>
      <c r="B232" s="645" t="s">
        <v>3887</v>
      </c>
      <c r="C232" s="643" t="s">
        <v>86</v>
      </c>
      <c r="D232" s="884">
        <v>3290</v>
      </c>
      <c r="E232" s="645" t="s">
        <v>49</v>
      </c>
      <c r="F232" s="646">
        <v>0.4</v>
      </c>
      <c r="G232" s="647">
        <v>12947.09</v>
      </c>
      <c r="H232" s="648">
        <v>0</v>
      </c>
      <c r="I232" s="648">
        <v>387.2</v>
      </c>
      <c r="J232" s="648">
        <v>114.16</v>
      </c>
      <c r="K232" s="648">
        <v>12445.73</v>
      </c>
      <c r="L232" s="648">
        <v>0</v>
      </c>
      <c r="M232" s="648">
        <v>0</v>
      </c>
      <c r="N232" s="648">
        <v>0</v>
      </c>
      <c r="O232" s="648">
        <v>0</v>
      </c>
      <c r="P232" s="648">
        <v>0</v>
      </c>
      <c r="Q232" s="648">
        <v>0</v>
      </c>
      <c r="R232" s="648">
        <v>0</v>
      </c>
      <c r="S232" s="648">
        <v>0</v>
      </c>
      <c r="T232" s="626">
        <f t="shared" si="3"/>
        <v>0</v>
      </c>
      <c r="U232" s="649" t="s">
        <v>3882</v>
      </c>
      <c r="V232" s="650"/>
      <c r="W232" s="649" t="s">
        <v>230</v>
      </c>
      <c r="X232" s="651"/>
      <c r="Y232" s="651"/>
      <c r="Z232" s="651" t="s">
        <v>3881</v>
      </c>
      <c r="AA232" s="626">
        <v>0</v>
      </c>
      <c r="AB232" s="630"/>
      <c r="AC232" s="630"/>
      <c r="AD232" s="630"/>
      <c r="AE232" s="630"/>
      <c r="AF232" s="630"/>
      <c r="AG232" s="630"/>
      <c r="AH232" s="630"/>
    </row>
    <row r="233" spans="1:34" ht="12" customHeight="1" x14ac:dyDescent="0.25">
      <c r="A233" s="645"/>
      <c r="B233" s="645" t="s">
        <v>3887</v>
      </c>
      <c r="C233" s="643" t="s">
        <v>4041</v>
      </c>
      <c r="D233" s="652">
        <v>3248</v>
      </c>
      <c r="E233" s="645" t="s">
        <v>49</v>
      </c>
      <c r="F233" s="646">
        <v>0.4</v>
      </c>
      <c r="G233" s="647">
        <v>18576.810000000001</v>
      </c>
      <c r="H233" s="648">
        <v>0</v>
      </c>
      <c r="I233" s="648">
        <v>1040.5999999999999</v>
      </c>
      <c r="J233" s="648">
        <v>99.22</v>
      </c>
      <c r="K233" s="648">
        <v>2436.5300000000002</v>
      </c>
      <c r="L233" s="648">
        <v>0</v>
      </c>
      <c r="M233" s="648">
        <v>0</v>
      </c>
      <c r="N233" s="648">
        <v>0</v>
      </c>
      <c r="O233" s="648">
        <v>0</v>
      </c>
      <c r="P233" s="648">
        <v>0</v>
      </c>
      <c r="Q233" s="648">
        <v>0</v>
      </c>
      <c r="R233" s="648">
        <v>0</v>
      </c>
      <c r="S233" s="648">
        <v>0</v>
      </c>
      <c r="T233" s="626">
        <f t="shared" si="3"/>
        <v>0</v>
      </c>
      <c r="U233" s="649" t="s">
        <v>3882</v>
      </c>
      <c r="V233" s="650"/>
      <c r="W233" s="649" t="s">
        <v>230</v>
      </c>
      <c r="X233" s="651"/>
      <c r="Y233" s="651"/>
      <c r="Z233" s="651" t="s">
        <v>3881</v>
      </c>
      <c r="AA233" s="626">
        <v>0</v>
      </c>
      <c r="AB233" s="630"/>
      <c r="AC233" s="630"/>
      <c r="AD233" s="630"/>
      <c r="AE233" s="630"/>
      <c r="AF233" s="630"/>
      <c r="AG233" s="630"/>
      <c r="AH233" s="630"/>
    </row>
    <row r="234" spans="1:34" x14ac:dyDescent="0.25">
      <c r="A234" s="621"/>
      <c r="B234" s="621" t="s">
        <v>3887</v>
      </c>
      <c r="C234" s="622" t="s">
        <v>4042</v>
      </c>
      <c r="D234" s="623">
        <v>3249</v>
      </c>
      <c r="E234" s="621" t="s">
        <v>49</v>
      </c>
      <c r="F234" s="624">
        <v>0.5</v>
      </c>
      <c r="G234" s="625">
        <v>82812.38</v>
      </c>
      <c r="H234" s="626">
        <v>0</v>
      </c>
      <c r="I234" s="653">
        <v>776.1</v>
      </c>
      <c r="J234" s="626">
        <v>1815.43</v>
      </c>
      <c r="K234" s="626">
        <v>181.5</v>
      </c>
      <c r="L234" s="626">
        <v>79640.05</v>
      </c>
      <c r="M234" s="626">
        <v>399.3</v>
      </c>
      <c r="N234" s="626">
        <v>0</v>
      </c>
      <c r="O234" s="626">
        <v>0</v>
      </c>
      <c r="P234" s="626">
        <v>0</v>
      </c>
      <c r="Q234" s="626">
        <v>0</v>
      </c>
      <c r="R234" s="626">
        <v>0</v>
      </c>
      <c r="S234" s="626">
        <v>0</v>
      </c>
      <c r="T234" s="626">
        <f t="shared" si="3"/>
        <v>0</v>
      </c>
      <c r="U234" s="627" t="s">
        <v>3882</v>
      </c>
      <c r="V234" s="628"/>
      <c r="W234" s="627" t="s">
        <v>230</v>
      </c>
      <c r="X234" s="629" t="s">
        <v>3881</v>
      </c>
      <c r="Y234" s="629"/>
      <c r="Z234" s="629"/>
      <c r="AA234" s="626">
        <v>0</v>
      </c>
      <c r="AB234" s="630"/>
      <c r="AC234" s="630"/>
      <c r="AD234" s="630"/>
      <c r="AE234" s="630"/>
      <c r="AF234" s="630"/>
      <c r="AG234" s="630"/>
      <c r="AH234" s="630"/>
    </row>
    <row r="235" spans="1:34" ht="15" customHeight="1" x14ac:dyDescent="0.25">
      <c r="A235" s="645"/>
      <c r="B235" s="645" t="s">
        <v>3887</v>
      </c>
      <c r="C235" s="643" t="s">
        <v>4043</v>
      </c>
      <c r="D235" s="884">
        <v>3395</v>
      </c>
      <c r="E235" s="645" t="s">
        <v>49</v>
      </c>
      <c r="F235" s="646">
        <v>0.5</v>
      </c>
      <c r="G235" s="647">
        <v>2366.9499999999998</v>
      </c>
      <c r="H235" s="648">
        <v>0</v>
      </c>
      <c r="I235" s="648">
        <v>38.239999999999995</v>
      </c>
      <c r="J235" s="648">
        <v>131.46</v>
      </c>
      <c r="K235" s="648">
        <v>0</v>
      </c>
      <c r="L235" s="648">
        <v>0</v>
      </c>
      <c r="M235" s="648">
        <v>0</v>
      </c>
      <c r="N235" s="648">
        <v>0</v>
      </c>
      <c r="O235" s="648">
        <v>0</v>
      </c>
      <c r="P235" s="648">
        <v>0</v>
      </c>
      <c r="Q235" s="648">
        <v>0</v>
      </c>
      <c r="R235" s="648">
        <v>0</v>
      </c>
      <c r="S235" s="648">
        <v>0</v>
      </c>
      <c r="T235" s="626">
        <f t="shared" si="3"/>
        <v>0</v>
      </c>
      <c r="U235" s="649" t="s">
        <v>3882</v>
      </c>
      <c r="V235" s="650"/>
      <c r="W235" s="649" t="s">
        <v>230</v>
      </c>
      <c r="X235" s="651"/>
      <c r="Y235" s="651"/>
      <c r="Z235" s="651" t="s">
        <v>3881</v>
      </c>
      <c r="AA235" s="626">
        <v>0</v>
      </c>
      <c r="AB235" s="630"/>
      <c r="AC235" s="630"/>
      <c r="AD235" s="630"/>
      <c r="AE235" s="630"/>
      <c r="AF235" s="630"/>
      <c r="AG235" s="630"/>
      <c r="AH235" s="630"/>
    </row>
    <row r="236" spans="1:34" x14ac:dyDescent="0.25">
      <c r="A236" s="621"/>
      <c r="B236" s="621" t="s">
        <v>3887</v>
      </c>
      <c r="C236" s="631" t="s">
        <v>4044</v>
      </c>
      <c r="D236" s="881">
        <v>3292</v>
      </c>
      <c r="E236" s="632" t="s">
        <v>3829</v>
      </c>
      <c r="F236" s="624">
        <v>0.85</v>
      </c>
      <c r="G236" s="625">
        <v>139999.6</v>
      </c>
      <c r="H236" s="626">
        <v>0</v>
      </c>
      <c r="I236" s="653">
        <v>0</v>
      </c>
      <c r="J236" s="626">
        <v>435.6</v>
      </c>
      <c r="K236" s="626">
        <v>160</v>
      </c>
      <c r="L236" s="626">
        <v>108.9</v>
      </c>
      <c r="M236" s="626">
        <v>1333.52</v>
      </c>
      <c r="N236" s="626">
        <v>601.57999999999993</v>
      </c>
      <c r="O236" s="626">
        <v>42000</v>
      </c>
      <c r="P236" s="626">
        <v>95200</v>
      </c>
      <c r="Q236" s="626">
        <v>0</v>
      </c>
      <c r="R236" s="626">
        <v>0</v>
      </c>
      <c r="S236" s="626">
        <v>0</v>
      </c>
      <c r="T236" s="626">
        <f t="shared" si="3"/>
        <v>0</v>
      </c>
      <c r="U236" s="627" t="s">
        <v>3882</v>
      </c>
      <c r="V236" s="628"/>
      <c r="W236" s="627" t="s">
        <v>230</v>
      </c>
      <c r="X236" s="629"/>
      <c r="Y236" s="629"/>
      <c r="Z236" s="629"/>
      <c r="AA236" s="626">
        <v>0</v>
      </c>
      <c r="AB236" s="630"/>
      <c r="AC236" s="630"/>
      <c r="AD236" s="630"/>
      <c r="AE236" s="630"/>
      <c r="AF236" s="630"/>
      <c r="AG236" s="630"/>
      <c r="AH236" s="630"/>
    </row>
    <row r="237" spans="1:34" x14ac:dyDescent="0.25">
      <c r="A237" s="621"/>
      <c r="B237" s="621"/>
      <c r="C237" s="631" t="s">
        <v>4045</v>
      </c>
      <c r="D237" s="623"/>
      <c r="E237" s="632" t="s">
        <v>3829</v>
      </c>
      <c r="F237" s="624">
        <v>0.85</v>
      </c>
      <c r="G237" s="625">
        <v>580448</v>
      </c>
      <c r="H237" s="626">
        <v>0</v>
      </c>
      <c r="I237" s="626"/>
      <c r="J237" s="626">
        <v>0</v>
      </c>
      <c r="K237" s="626">
        <v>0</v>
      </c>
      <c r="L237" s="626">
        <v>0</v>
      </c>
      <c r="M237" s="626">
        <v>0</v>
      </c>
      <c r="N237" s="626">
        <v>0</v>
      </c>
      <c r="O237" s="626">
        <v>35000</v>
      </c>
      <c r="P237" s="626">
        <v>165000</v>
      </c>
      <c r="Q237" s="626">
        <v>285000</v>
      </c>
      <c r="R237" s="626">
        <v>95448</v>
      </c>
      <c r="S237" s="626">
        <v>0</v>
      </c>
      <c r="T237" s="626">
        <f t="shared" si="3"/>
        <v>95448</v>
      </c>
      <c r="U237" s="627" t="s">
        <v>3882</v>
      </c>
      <c r="V237" s="628"/>
      <c r="W237" s="627" t="s">
        <v>230</v>
      </c>
      <c r="X237" s="629"/>
      <c r="Y237" s="629"/>
      <c r="Z237" s="629"/>
      <c r="AA237" s="626">
        <v>0</v>
      </c>
      <c r="AB237" s="630"/>
      <c r="AC237" s="630"/>
      <c r="AD237" s="630"/>
      <c r="AE237" s="630"/>
      <c r="AF237" s="630"/>
      <c r="AG237" s="630"/>
      <c r="AH237" s="630"/>
    </row>
    <row r="238" spans="1:34" x14ac:dyDescent="0.25">
      <c r="A238" s="633"/>
      <c r="B238" s="633"/>
      <c r="C238" s="634" t="s">
        <v>4046</v>
      </c>
      <c r="D238" s="635">
        <v>12</v>
      </c>
      <c r="E238" s="636"/>
      <c r="F238" s="637"/>
      <c r="G238" s="635">
        <v>1058304.26</v>
      </c>
      <c r="H238" s="635">
        <v>0</v>
      </c>
      <c r="I238" s="635">
        <v>2626.5099999999998</v>
      </c>
      <c r="J238" s="635">
        <v>2923.9500000000003</v>
      </c>
      <c r="K238" s="635">
        <v>115399.92</v>
      </c>
      <c r="L238" s="635">
        <v>79748.95</v>
      </c>
      <c r="M238" s="635">
        <v>1732.82</v>
      </c>
      <c r="N238" s="635">
        <v>90652.58</v>
      </c>
      <c r="O238" s="635">
        <v>86800</v>
      </c>
      <c r="P238" s="635">
        <v>260200</v>
      </c>
      <c r="Q238" s="635">
        <v>285000</v>
      </c>
      <c r="R238" s="635">
        <v>95448</v>
      </c>
      <c r="S238" s="635">
        <v>0</v>
      </c>
      <c r="T238" s="626">
        <f t="shared" si="3"/>
        <v>95448</v>
      </c>
      <c r="U238" s="638"/>
      <c r="V238" s="639"/>
      <c r="W238" s="638" t="s">
        <v>230</v>
      </c>
      <c r="X238" s="633"/>
      <c r="Y238" s="633"/>
      <c r="Z238" s="633"/>
      <c r="AA238" s="634">
        <v>0</v>
      </c>
      <c r="AB238" s="634">
        <v>0</v>
      </c>
      <c r="AC238" s="634">
        <v>0</v>
      </c>
      <c r="AD238" s="634">
        <v>0</v>
      </c>
      <c r="AE238" s="634">
        <v>0</v>
      </c>
      <c r="AF238" s="634">
        <v>0</v>
      </c>
      <c r="AG238" s="634">
        <v>0</v>
      </c>
      <c r="AH238" s="634">
        <v>0</v>
      </c>
    </row>
    <row r="239" spans="1:34" ht="14.25" customHeight="1" x14ac:dyDescent="0.25">
      <c r="A239" s="645"/>
      <c r="B239" s="645" t="s">
        <v>3879</v>
      </c>
      <c r="C239" s="643" t="s">
        <v>48</v>
      </c>
      <c r="D239" s="884">
        <v>3293</v>
      </c>
      <c r="E239" s="645" t="s">
        <v>49</v>
      </c>
      <c r="F239" s="646">
        <v>0.85</v>
      </c>
      <c r="G239" s="647">
        <v>1204.9299999999998</v>
      </c>
      <c r="H239" s="648">
        <v>0</v>
      </c>
      <c r="I239" s="648">
        <v>252.73</v>
      </c>
      <c r="J239" s="648">
        <v>383.81</v>
      </c>
      <c r="K239" s="648">
        <v>420.74</v>
      </c>
      <c r="L239" s="648">
        <v>0</v>
      </c>
      <c r="M239" s="648">
        <v>0</v>
      </c>
      <c r="N239" s="648">
        <v>0</v>
      </c>
      <c r="O239" s="648">
        <v>0</v>
      </c>
      <c r="P239" s="648">
        <v>0</v>
      </c>
      <c r="Q239" s="648">
        <v>0</v>
      </c>
      <c r="R239" s="648">
        <v>0</v>
      </c>
      <c r="S239" s="648">
        <v>0</v>
      </c>
      <c r="T239" s="626">
        <f t="shared" si="3"/>
        <v>0</v>
      </c>
      <c r="U239" s="649" t="s">
        <v>3880</v>
      </c>
      <c r="V239" s="650"/>
      <c r="W239" s="649" t="s">
        <v>245</v>
      </c>
      <c r="X239" s="651" t="s">
        <v>3881</v>
      </c>
      <c r="Y239" s="651" t="s">
        <v>4047</v>
      </c>
      <c r="Z239" s="651" t="s">
        <v>3881</v>
      </c>
      <c r="AA239" s="626">
        <v>0</v>
      </c>
      <c r="AB239" s="630"/>
      <c r="AC239" s="630"/>
      <c r="AD239" s="630"/>
      <c r="AE239" s="630"/>
      <c r="AF239" s="630"/>
      <c r="AG239" s="630"/>
      <c r="AH239" s="630"/>
    </row>
    <row r="240" spans="1:34" x14ac:dyDescent="0.25">
      <c r="A240" s="621"/>
      <c r="B240" s="621" t="s">
        <v>3879</v>
      </c>
      <c r="C240" s="622" t="s">
        <v>4048</v>
      </c>
      <c r="D240" s="881">
        <v>3410</v>
      </c>
      <c r="E240" s="621" t="s">
        <v>247</v>
      </c>
      <c r="F240" s="624">
        <v>0</v>
      </c>
      <c r="G240" s="625">
        <v>7264.25</v>
      </c>
      <c r="H240" s="626">
        <v>0</v>
      </c>
      <c r="I240" s="626">
        <v>0</v>
      </c>
      <c r="J240" s="626">
        <v>0</v>
      </c>
      <c r="K240" s="626">
        <v>70.400000000000006</v>
      </c>
      <c r="L240" s="626">
        <v>88.61</v>
      </c>
      <c r="M240" s="626">
        <v>3513.85</v>
      </c>
      <c r="N240" s="626">
        <v>3343.87</v>
      </c>
      <c r="O240" s="626">
        <v>0</v>
      </c>
      <c r="P240" s="626">
        <v>0</v>
      </c>
      <c r="Q240" s="626">
        <v>0</v>
      </c>
      <c r="R240" s="626">
        <v>0</v>
      </c>
      <c r="S240" s="626">
        <v>0</v>
      </c>
      <c r="T240" s="626">
        <f t="shared" si="3"/>
        <v>0</v>
      </c>
      <c r="U240" s="627" t="s">
        <v>3880</v>
      </c>
      <c r="V240" s="628"/>
      <c r="W240" s="627" t="s">
        <v>245</v>
      </c>
      <c r="X240" s="629" t="s">
        <v>3881</v>
      </c>
      <c r="Y240" s="629"/>
      <c r="Z240" s="629"/>
      <c r="AA240" s="626">
        <v>0</v>
      </c>
      <c r="AB240" s="630"/>
      <c r="AC240" s="630"/>
      <c r="AD240" s="630"/>
      <c r="AE240" s="630"/>
      <c r="AF240" s="630"/>
      <c r="AG240" s="630"/>
      <c r="AH240" s="630"/>
    </row>
    <row r="241" spans="1:34" x14ac:dyDescent="0.25">
      <c r="A241" s="621"/>
      <c r="B241" s="621" t="s">
        <v>3906</v>
      </c>
      <c r="C241" s="622" t="s">
        <v>171</v>
      </c>
      <c r="D241" s="881">
        <v>3301</v>
      </c>
      <c r="E241" s="621" t="s">
        <v>4049</v>
      </c>
      <c r="F241" s="624">
        <v>0.9</v>
      </c>
      <c r="G241" s="625">
        <v>857.99</v>
      </c>
      <c r="H241" s="626">
        <v>0</v>
      </c>
      <c r="I241" s="626">
        <v>0</v>
      </c>
      <c r="J241" s="626">
        <v>0</v>
      </c>
      <c r="K241" s="626">
        <v>377.98</v>
      </c>
      <c r="L241" s="626">
        <v>255.31</v>
      </c>
      <c r="M241" s="626">
        <v>0</v>
      </c>
      <c r="N241" s="626">
        <v>0</v>
      </c>
      <c r="O241" s="626">
        <v>0</v>
      </c>
      <c r="P241" s="626">
        <v>0</v>
      </c>
      <c r="Q241" s="626">
        <v>0</v>
      </c>
      <c r="R241" s="626">
        <v>0</v>
      </c>
      <c r="S241" s="626">
        <v>0</v>
      </c>
      <c r="T241" s="626">
        <f t="shared" si="3"/>
        <v>0</v>
      </c>
      <c r="U241" s="627" t="s">
        <v>3880</v>
      </c>
      <c r="V241" s="628"/>
      <c r="W241" s="627" t="s">
        <v>245</v>
      </c>
      <c r="X241" s="629" t="s">
        <v>3881</v>
      </c>
      <c r="Y241" s="629" t="s">
        <v>4050</v>
      </c>
      <c r="Z241" s="629"/>
      <c r="AA241" s="626">
        <v>0</v>
      </c>
      <c r="AB241" s="630"/>
      <c r="AC241" s="630"/>
      <c r="AD241" s="630"/>
      <c r="AE241" s="630"/>
      <c r="AF241" s="630"/>
      <c r="AG241" s="630"/>
      <c r="AH241" s="630"/>
    </row>
    <row r="242" spans="1:34" x14ac:dyDescent="0.25">
      <c r="A242" s="621"/>
      <c r="B242" s="621" t="s">
        <v>3879</v>
      </c>
      <c r="C242" s="631" t="s">
        <v>3383</v>
      </c>
      <c r="D242" s="881">
        <v>3452</v>
      </c>
      <c r="E242" s="632" t="s">
        <v>246</v>
      </c>
      <c r="F242" s="624">
        <v>0.6</v>
      </c>
      <c r="G242" s="625">
        <v>225489.21</v>
      </c>
      <c r="H242" s="626">
        <v>0</v>
      </c>
      <c r="I242" s="626">
        <v>0</v>
      </c>
      <c r="J242" s="626">
        <v>0</v>
      </c>
      <c r="K242" s="626">
        <v>194.93</v>
      </c>
      <c r="L242" s="626">
        <v>829.84</v>
      </c>
      <c r="M242" s="626">
        <v>389.01</v>
      </c>
      <c r="N242" s="626">
        <v>74376.429999999993</v>
      </c>
      <c r="O242" s="626">
        <v>28000</v>
      </c>
      <c r="P242" s="626">
        <v>22229</v>
      </c>
      <c r="Q242" s="626">
        <v>18000</v>
      </c>
      <c r="R242" s="626">
        <v>18000</v>
      </c>
      <c r="S242" s="626">
        <v>63470</v>
      </c>
      <c r="T242" s="626">
        <f t="shared" si="3"/>
        <v>81470</v>
      </c>
      <c r="U242" s="627" t="s">
        <v>3880</v>
      </c>
      <c r="V242" s="628" t="s">
        <v>3881</v>
      </c>
      <c r="W242" s="627" t="s">
        <v>245</v>
      </c>
      <c r="X242" s="629" t="s">
        <v>3881</v>
      </c>
      <c r="Y242" s="629"/>
      <c r="Z242" s="629"/>
      <c r="AA242" s="626">
        <v>0</v>
      </c>
      <c r="AB242" s="630"/>
      <c r="AC242" s="630"/>
      <c r="AD242" s="630"/>
      <c r="AE242" s="630"/>
      <c r="AF242" s="630"/>
      <c r="AG242" s="630"/>
      <c r="AH242" s="630"/>
    </row>
    <row r="243" spans="1:34" x14ac:dyDescent="0.25">
      <c r="A243" s="621"/>
      <c r="B243" s="621" t="s">
        <v>3879</v>
      </c>
      <c r="C243" s="631" t="s">
        <v>3444</v>
      </c>
      <c r="D243" s="881">
        <v>3499</v>
      </c>
      <c r="E243" s="632" t="s">
        <v>246</v>
      </c>
      <c r="F243" s="624">
        <v>0.6</v>
      </c>
      <c r="G243" s="625">
        <v>11166</v>
      </c>
      <c r="H243" s="626">
        <v>0</v>
      </c>
      <c r="I243" s="626">
        <v>0</v>
      </c>
      <c r="J243" s="626">
        <v>0</v>
      </c>
      <c r="K243" s="626">
        <v>0</v>
      </c>
      <c r="L243" s="626">
        <v>0</v>
      </c>
      <c r="M243" s="626">
        <v>0</v>
      </c>
      <c r="N243" s="626">
        <v>2700</v>
      </c>
      <c r="O243" s="626">
        <v>2000</v>
      </c>
      <c r="P243" s="626">
        <v>1800</v>
      </c>
      <c r="Q243" s="626">
        <v>1800</v>
      </c>
      <c r="R243" s="626">
        <v>1000</v>
      </c>
      <c r="S243" s="626">
        <v>1866</v>
      </c>
      <c r="T243" s="626">
        <f t="shared" si="3"/>
        <v>2866</v>
      </c>
      <c r="U243" s="627" t="s">
        <v>3880</v>
      </c>
      <c r="V243" s="628" t="s">
        <v>3881</v>
      </c>
      <c r="W243" s="627" t="s">
        <v>245</v>
      </c>
      <c r="X243" s="629"/>
      <c r="Y243" s="629"/>
      <c r="Z243" s="629"/>
      <c r="AA243" s="626">
        <v>0</v>
      </c>
      <c r="AB243" s="630"/>
      <c r="AC243" s="630"/>
      <c r="AD243" s="630"/>
      <c r="AE243" s="630"/>
      <c r="AF243" s="630"/>
      <c r="AG243" s="630"/>
      <c r="AH243" s="630"/>
    </row>
    <row r="244" spans="1:34" x14ac:dyDescent="0.25">
      <c r="A244" s="621"/>
      <c r="B244" s="621" t="s">
        <v>3879</v>
      </c>
      <c r="C244" s="622" t="s">
        <v>3431</v>
      </c>
      <c r="D244" s="881">
        <v>3487</v>
      </c>
      <c r="E244" s="621" t="s">
        <v>3550</v>
      </c>
      <c r="F244" s="624">
        <v>1</v>
      </c>
      <c r="G244" s="625">
        <v>8796.17</v>
      </c>
      <c r="H244" s="626">
        <v>0</v>
      </c>
      <c r="I244" s="626">
        <v>0</v>
      </c>
      <c r="J244" s="626">
        <v>0</v>
      </c>
      <c r="K244" s="626">
        <v>0</v>
      </c>
      <c r="L244" s="626">
        <v>0</v>
      </c>
      <c r="M244" s="626">
        <v>2352.9</v>
      </c>
      <c r="N244" s="626">
        <v>3733.27</v>
      </c>
      <c r="O244" s="626">
        <v>2300</v>
      </c>
      <c r="P244" s="626">
        <v>410</v>
      </c>
      <c r="Q244" s="626">
        <v>0</v>
      </c>
      <c r="R244" s="626">
        <v>0</v>
      </c>
      <c r="S244" s="626">
        <v>0</v>
      </c>
      <c r="T244" s="626">
        <f t="shared" si="3"/>
        <v>0</v>
      </c>
      <c r="U244" s="627" t="s">
        <v>3880</v>
      </c>
      <c r="V244" s="628" t="s">
        <v>3881</v>
      </c>
      <c r="W244" s="627" t="s">
        <v>245</v>
      </c>
      <c r="X244" s="629" t="s">
        <v>3881</v>
      </c>
      <c r="Y244" s="629"/>
      <c r="Z244" s="629"/>
      <c r="AA244" s="626">
        <v>0</v>
      </c>
      <c r="AB244" s="630"/>
      <c r="AC244" s="630"/>
      <c r="AD244" s="630"/>
      <c r="AE244" s="630"/>
      <c r="AF244" s="630"/>
      <c r="AG244" s="630"/>
      <c r="AH244" s="630"/>
    </row>
    <row r="245" spans="1:34" x14ac:dyDescent="0.25">
      <c r="A245" s="621"/>
      <c r="B245" s="621" t="s">
        <v>3879</v>
      </c>
      <c r="C245" s="622" t="s">
        <v>50</v>
      </c>
      <c r="D245" s="881">
        <v>3334</v>
      </c>
      <c r="E245" s="621" t="s">
        <v>49</v>
      </c>
      <c r="F245" s="624">
        <v>1</v>
      </c>
      <c r="G245" s="625">
        <v>40710.89</v>
      </c>
      <c r="H245" s="626">
        <v>0</v>
      </c>
      <c r="I245" s="626">
        <v>0</v>
      </c>
      <c r="J245" s="626">
        <v>139.86000000000001</v>
      </c>
      <c r="K245" s="626">
        <v>711.48</v>
      </c>
      <c r="L245" s="626">
        <v>211.75</v>
      </c>
      <c r="M245" s="626">
        <v>637.46</v>
      </c>
      <c r="N245" s="626">
        <v>36522.54</v>
      </c>
      <c r="O245" s="626">
        <v>2270</v>
      </c>
      <c r="P245" s="626">
        <v>0</v>
      </c>
      <c r="Q245" s="626">
        <v>0</v>
      </c>
      <c r="R245" s="626">
        <v>0</v>
      </c>
      <c r="S245" s="626">
        <v>0</v>
      </c>
      <c r="T245" s="626">
        <f t="shared" si="3"/>
        <v>0</v>
      </c>
      <c r="U245" s="627" t="s">
        <v>3882</v>
      </c>
      <c r="V245" s="628"/>
      <c r="W245" s="627" t="s">
        <v>245</v>
      </c>
      <c r="X245" s="629" t="s">
        <v>3881</v>
      </c>
      <c r="Y245" s="629" t="s">
        <v>4051</v>
      </c>
      <c r="Z245" s="629"/>
      <c r="AA245" s="626">
        <v>0</v>
      </c>
      <c r="AB245" s="630"/>
      <c r="AC245" s="630"/>
      <c r="AD245" s="630"/>
      <c r="AE245" s="630"/>
      <c r="AF245" s="630"/>
      <c r="AG245" s="630"/>
      <c r="AH245" s="630"/>
    </row>
    <row r="246" spans="1:34" x14ac:dyDescent="0.25">
      <c r="A246" s="621"/>
      <c r="B246" s="621" t="s">
        <v>3879</v>
      </c>
      <c r="C246" s="622" t="s">
        <v>168</v>
      </c>
      <c r="D246" s="881">
        <v>3244</v>
      </c>
      <c r="E246" s="621" t="s">
        <v>49</v>
      </c>
      <c r="F246" s="624">
        <v>1</v>
      </c>
      <c r="G246" s="625">
        <v>3243.68</v>
      </c>
      <c r="H246" s="626">
        <v>0</v>
      </c>
      <c r="I246" s="626">
        <v>0</v>
      </c>
      <c r="J246" s="626">
        <v>0</v>
      </c>
      <c r="K246" s="626">
        <v>165.11</v>
      </c>
      <c r="L246" s="626">
        <v>2.14</v>
      </c>
      <c r="M246" s="626">
        <v>3065.43</v>
      </c>
      <c r="N246" s="626">
        <v>0</v>
      </c>
      <c r="O246" s="626">
        <v>0</v>
      </c>
      <c r="P246" s="626">
        <v>0</v>
      </c>
      <c r="Q246" s="626">
        <v>0</v>
      </c>
      <c r="R246" s="626">
        <v>0</v>
      </c>
      <c r="S246" s="626">
        <v>0</v>
      </c>
      <c r="T246" s="626">
        <f t="shared" si="3"/>
        <v>0</v>
      </c>
      <c r="U246" s="627" t="s">
        <v>3880</v>
      </c>
      <c r="V246" s="628"/>
      <c r="W246" s="627" t="s">
        <v>245</v>
      </c>
      <c r="X246" s="629" t="s">
        <v>3881</v>
      </c>
      <c r="Y246" s="629" t="s">
        <v>4052</v>
      </c>
      <c r="Z246" s="629"/>
      <c r="AA246" s="626">
        <v>0</v>
      </c>
      <c r="AB246" s="630"/>
      <c r="AC246" s="630"/>
      <c r="AD246" s="630"/>
      <c r="AE246" s="630"/>
      <c r="AF246" s="630"/>
      <c r="AG246" s="630"/>
      <c r="AH246" s="630"/>
    </row>
    <row r="247" spans="1:34" x14ac:dyDescent="0.25">
      <c r="A247" s="621"/>
      <c r="B247" s="621" t="s">
        <v>3879</v>
      </c>
      <c r="C247" s="622" t="s">
        <v>51</v>
      </c>
      <c r="D247" s="881">
        <v>3294</v>
      </c>
      <c r="E247" s="621" t="s">
        <v>49</v>
      </c>
      <c r="F247" s="624">
        <v>1</v>
      </c>
      <c r="G247" s="625">
        <v>1300.8</v>
      </c>
      <c r="H247" s="626">
        <v>0</v>
      </c>
      <c r="I247" s="626">
        <v>69.2</v>
      </c>
      <c r="J247" s="626">
        <v>0</v>
      </c>
      <c r="K247" s="626">
        <v>36</v>
      </c>
      <c r="L247" s="626">
        <v>11.6</v>
      </c>
      <c r="M247" s="626">
        <v>739.63</v>
      </c>
      <c r="N247" s="626">
        <v>396.37</v>
      </c>
      <c r="O247" s="626">
        <v>24</v>
      </c>
      <c r="P247" s="626">
        <v>24</v>
      </c>
      <c r="Q247" s="626">
        <v>0</v>
      </c>
      <c r="R247" s="626">
        <v>0</v>
      </c>
      <c r="S247" s="626">
        <v>0</v>
      </c>
      <c r="T247" s="626">
        <f t="shared" si="3"/>
        <v>0</v>
      </c>
      <c r="U247" s="627" t="s">
        <v>3880</v>
      </c>
      <c r="V247" s="628"/>
      <c r="W247" s="627" t="s">
        <v>245</v>
      </c>
      <c r="X247" s="629" t="s">
        <v>3881</v>
      </c>
      <c r="Y247" s="629"/>
      <c r="Z247" s="629"/>
      <c r="AA247" s="626">
        <v>0</v>
      </c>
      <c r="AB247" s="630"/>
      <c r="AC247" s="630"/>
      <c r="AD247" s="630"/>
      <c r="AE247" s="630"/>
      <c r="AF247" s="630"/>
      <c r="AG247" s="630"/>
      <c r="AH247" s="630"/>
    </row>
    <row r="248" spans="1:34" x14ac:dyDescent="0.25">
      <c r="A248" s="621"/>
      <c r="B248" s="621" t="s">
        <v>3879</v>
      </c>
      <c r="C248" s="622" t="s">
        <v>52</v>
      </c>
      <c r="D248" s="881">
        <v>3377</v>
      </c>
      <c r="E248" s="621" t="s">
        <v>49</v>
      </c>
      <c r="F248" s="624">
        <v>1</v>
      </c>
      <c r="G248" s="625">
        <v>8738.85</v>
      </c>
      <c r="H248" s="626">
        <v>0</v>
      </c>
      <c r="I248" s="626">
        <v>279.85000000000002</v>
      </c>
      <c r="J248" s="626">
        <v>0</v>
      </c>
      <c r="K248" s="626">
        <v>82.31</v>
      </c>
      <c r="L248" s="626">
        <v>0</v>
      </c>
      <c r="M248" s="626">
        <v>613.80999999999995</v>
      </c>
      <c r="N248" s="626">
        <v>7453.88</v>
      </c>
      <c r="O248" s="626">
        <v>309</v>
      </c>
      <c r="P248" s="626">
        <v>0</v>
      </c>
      <c r="Q248" s="626">
        <v>0</v>
      </c>
      <c r="R248" s="626">
        <v>0</v>
      </c>
      <c r="S248" s="626">
        <v>0</v>
      </c>
      <c r="T248" s="626">
        <f t="shared" si="3"/>
        <v>0</v>
      </c>
      <c r="U248" s="627" t="s">
        <v>3880</v>
      </c>
      <c r="V248" s="628"/>
      <c r="W248" s="627" t="s">
        <v>245</v>
      </c>
      <c r="X248" s="629" t="s">
        <v>3881</v>
      </c>
      <c r="Y248" s="629" t="s">
        <v>4053</v>
      </c>
      <c r="Z248" s="629"/>
      <c r="AA248" s="626">
        <v>0</v>
      </c>
      <c r="AB248" s="630"/>
      <c r="AC248" s="630"/>
      <c r="AD248" s="630"/>
      <c r="AE248" s="630"/>
      <c r="AF248" s="630"/>
      <c r="AG248" s="630"/>
      <c r="AH248" s="630"/>
    </row>
    <row r="249" spans="1:34" ht="15" customHeight="1" x14ac:dyDescent="0.25">
      <c r="A249" s="645"/>
      <c r="B249" s="645" t="s">
        <v>3879</v>
      </c>
      <c r="C249" s="643" t="s">
        <v>53</v>
      </c>
      <c r="D249" s="884">
        <v>3378</v>
      </c>
      <c r="E249" s="645" t="s">
        <v>49</v>
      </c>
      <c r="F249" s="646">
        <v>1</v>
      </c>
      <c r="G249" s="647">
        <v>1030.4299999999998</v>
      </c>
      <c r="H249" s="648">
        <v>0</v>
      </c>
      <c r="I249" s="648">
        <v>0</v>
      </c>
      <c r="J249" s="648">
        <v>85.26</v>
      </c>
      <c r="K249" s="648">
        <v>13.8</v>
      </c>
      <c r="L249" s="648">
        <v>13.8</v>
      </c>
      <c r="M249" s="648">
        <v>0</v>
      </c>
      <c r="N249" s="648">
        <v>0</v>
      </c>
      <c r="O249" s="648">
        <v>0</v>
      </c>
      <c r="P249" s="648">
        <v>0</v>
      </c>
      <c r="Q249" s="648">
        <v>0</v>
      </c>
      <c r="R249" s="648">
        <v>0</v>
      </c>
      <c r="S249" s="648">
        <v>0</v>
      </c>
      <c r="T249" s="626">
        <f t="shared" si="3"/>
        <v>0</v>
      </c>
      <c r="U249" s="649" t="s">
        <v>3880</v>
      </c>
      <c r="V249" s="650"/>
      <c r="W249" s="649" t="s">
        <v>245</v>
      </c>
      <c r="X249" s="651" t="s">
        <v>3881</v>
      </c>
      <c r="Y249" s="651" t="s">
        <v>4054</v>
      </c>
      <c r="Z249" s="651" t="s">
        <v>3881</v>
      </c>
      <c r="AA249" s="626">
        <v>0</v>
      </c>
      <c r="AB249" s="630"/>
      <c r="AC249" s="630"/>
      <c r="AD249" s="630"/>
      <c r="AE249" s="630"/>
      <c r="AF249" s="630"/>
      <c r="AG249" s="630"/>
      <c r="AH249" s="630"/>
    </row>
    <row r="250" spans="1:34" x14ac:dyDescent="0.25">
      <c r="A250" s="633"/>
      <c r="B250" s="633"/>
      <c r="C250" s="634" t="s">
        <v>4055</v>
      </c>
      <c r="D250" s="635">
        <v>11</v>
      </c>
      <c r="E250" s="636"/>
      <c r="F250" s="637"/>
      <c r="G250" s="635">
        <v>309803.19999999995</v>
      </c>
      <c r="H250" s="635">
        <v>0</v>
      </c>
      <c r="I250" s="635">
        <v>601.78</v>
      </c>
      <c r="J250" s="635">
        <v>608.93000000000006</v>
      </c>
      <c r="K250" s="635">
        <v>2072.75</v>
      </c>
      <c r="L250" s="635">
        <v>1413.05</v>
      </c>
      <c r="M250" s="635">
        <v>11312.089999999998</v>
      </c>
      <c r="N250" s="635">
        <v>128526.35999999999</v>
      </c>
      <c r="O250" s="635">
        <v>34903</v>
      </c>
      <c r="P250" s="635">
        <v>24463</v>
      </c>
      <c r="Q250" s="635">
        <v>19800</v>
      </c>
      <c r="R250" s="635">
        <v>19000</v>
      </c>
      <c r="S250" s="635">
        <v>65336</v>
      </c>
      <c r="T250" s="626">
        <f t="shared" si="3"/>
        <v>84336</v>
      </c>
      <c r="U250" s="638"/>
      <c r="V250" s="639"/>
      <c r="W250" s="638" t="s">
        <v>245</v>
      </c>
      <c r="X250" s="633"/>
      <c r="Y250" s="633"/>
      <c r="Z250" s="633"/>
      <c r="AA250" s="635">
        <v>0</v>
      </c>
      <c r="AB250" s="635">
        <v>0</v>
      </c>
      <c r="AC250" s="635">
        <v>0</v>
      </c>
      <c r="AD250" s="635">
        <v>0</v>
      </c>
      <c r="AE250" s="635">
        <v>0</v>
      </c>
      <c r="AF250" s="635">
        <v>0</v>
      </c>
      <c r="AG250" s="635">
        <v>0</v>
      </c>
      <c r="AH250" s="635">
        <v>0</v>
      </c>
    </row>
    <row r="251" spans="1:34" x14ac:dyDescent="0.25">
      <c r="A251" s="656" t="s">
        <v>3881</v>
      </c>
      <c r="B251" s="656" t="s">
        <v>3879</v>
      </c>
      <c r="C251" s="664" t="s">
        <v>8</v>
      </c>
      <c r="D251" s="658" t="s">
        <v>4056</v>
      </c>
      <c r="E251" s="621" t="s">
        <v>5</v>
      </c>
      <c r="F251" s="624">
        <v>0.9</v>
      </c>
      <c r="G251" s="625">
        <v>84.7</v>
      </c>
      <c r="H251" s="626">
        <v>0</v>
      </c>
      <c r="I251" s="626">
        <v>0</v>
      </c>
      <c r="J251" s="626">
        <v>59.29</v>
      </c>
      <c r="K251" s="626">
        <v>0</v>
      </c>
      <c r="L251" s="626">
        <v>0</v>
      </c>
      <c r="M251" s="626">
        <v>0</v>
      </c>
      <c r="N251" s="626">
        <v>25.41</v>
      </c>
      <c r="O251" s="626">
        <v>0</v>
      </c>
      <c r="P251" s="626">
        <v>0</v>
      </c>
      <c r="Q251" s="626">
        <v>0</v>
      </c>
      <c r="R251" s="626">
        <v>0</v>
      </c>
      <c r="S251" s="626">
        <v>0</v>
      </c>
      <c r="T251" s="626">
        <f t="shared" si="3"/>
        <v>0</v>
      </c>
      <c r="U251" s="627" t="s">
        <v>3882</v>
      </c>
      <c r="V251" s="628"/>
      <c r="W251" s="627" t="s">
        <v>248</v>
      </c>
      <c r="X251" s="629"/>
      <c r="Y251" s="629"/>
      <c r="Z251" s="629"/>
      <c r="AA251" s="626">
        <v>0</v>
      </c>
      <c r="AB251" s="630"/>
      <c r="AC251" s="630"/>
      <c r="AD251" s="630"/>
      <c r="AE251" s="630"/>
      <c r="AF251" s="630"/>
      <c r="AG251" s="630"/>
      <c r="AH251" s="630"/>
    </row>
    <row r="252" spans="1:34" x14ac:dyDescent="0.25">
      <c r="A252" s="633"/>
      <c r="B252" s="633"/>
      <c r="C252" s="634" t="s">
        <v>4057</v>
      </c>
      <c r="D252" s="635">
        <v>1</v>
      </c>
      <c r="E252" s="636"/>
      <c r="F252" s="637"/>
      <c r="G252" s="635">
        <v>84.7</v>
      </c>
      <c r="H252" s="635">
        <v>0</v>
      </c>
      <c r="I252" s="635">
        <v>0</v>
      </c>
      <c r="J252" s="635">
        <v>59.29</v>
      </c>
      <c r="K252" s="635">
        <v>0</v>
      </c>
      <c r="L252" s="635">
        <v>0</v>
      </c>
      <c r="M252" s="635">
        <v>0</v>
      </c>
      <c r="N252" s="635">
        <v>25.41</v>
      </c>
      <c r="O252" s="635">
        <v>0</v>
      </c>
      <c r="P252" s="635">
        <v>0</v>
      </c>
      <c r="Q252" s="635">
        <v>0</v>
      </c>
      <c r="R252" s="635">
        <v>0</v>
      </c>
      <c r="S252" s="635">
        <v>0</v>
      </c>
      <c r="T252" s="626">
        <f t="shared" si="3"/>
        <v>0</v>
      </c>
      <c r="U252" s="638"/>
      <c r="V252" s="639"/>
      <c r="W252" s="638" t="s">
        <v>248</v>
      </c>
      <c r="X252" s="633"/>
      <c r="Y252" s="633"/>
      <c r="Z252" s="633"/>
      <c r="AA252" s="635">
        <v>0</v>
      </c>
      <c r="AB252" s="635">
        <v>0</v>
      </c>
      <c r="AC252" s="635">
        <v>0</v>
      </c>
      <c r="AD252" s="635">
        <v>0</v>
      </c>
      <c r="AE252" s="635">
        <v>0</v>
      </c>
      <c r="AF252" s="635">
        <v>0</v>
      </c>
      <c r="AG252" s="635">
        <v>0</v>
      </c>
      <c r="AH252" s="635">
        <v>0</v>
      </c>
    </row>
    <row r="253" spans="1:34" x14ac:dyDescent="0.25">
      <c r="A253" s="656"/>
      <c r="B253" s="656" t="s">
        <v>3879</v>
      </c>
      <c r="C253" s="622" t="s">
        <v>4058</v>
      </c>
      <c r="D253" s="881">
        <v>3468</v>
      </c>
      <c r="E253" s="621" t="s">
        <v>3289</v>
      </c>
      <c r="F253" s="624">
        <v>0.85</v>
      </c>
      <c r="G253" s="625">
        <v>236095</v>
      </c>
      <c r="H253" s="626">
        <v>0</v>
      </c>
      <c r="I253" s="626">
        <v>0</v>
      </c>
      <c r="J253" s="626">
        <v>0</v>
      </c>
      <c r="K253" s="626">
        <v>0</v>
      </c>
      <c r="L253" s="626">
        <v>0</v>
      </c>
      <c r="M253" s="626">
        <v>0</v>
      </c>
      <c r="N253" s="626">
        <v>57200</v>
      </c>
      <c r="O253" s="626">
        <v>178895</v>
      </c>
      <c r="P253" s="626">
        <v>0</v>
      </c>
      <c r="Q253" s="626">
        <v>0</v>
      </c>
      <c r="R253" s="626">
        <v>0</v>
      </c>
      <c r="S253" s="626">
        <v>0</v>
      </c>
      <c r="T253" s="626">
        <f t="shared" si="3"/>
        <v>0</v>
      </c>
      <c r="U253" s="627" t="s">
        <v>3882</v>
      </c>
      <c r="V253" s="628"/>
      <c r="W253" s="627" t="s">
        <v>4059</v>
      </c>
      <c r="X253" s="629" t="s">
        <v>3881</v>
      </c>
      <c r="Y253" s="629" t="s">
        <v>4060</v>
      </c>
      <c r="Z253" s="629"/>
      <c r="AA253" s="626">
        <v>0</v>
      </c>
      <c r="AB253" s="630"/>
      <c r="AC253" s="630"/>
      <c r="AD253" s="630"/>
      <c r="AE253" s="630"/>
      <c r="AF253" s="630"/>
      <c r="AG253" s="630"/>
      <c r="AH253" s="630"/>
    </row>
    <row r="254" spans="1:34" x14ac:dyDescent="0.25">
      <c r="A254" s="633"/>
      <c r="B254" s="633"/>
      <c r="C254" s="634" t="s">
        <v>4061</v>
      </c>
      <c r="D254" s="635">
        <v>1</v>
      </c>
      <c r="E254" s="636"/>
      <c r="F254" s="637"/>
      <c r="G254" s="635">
        <v>236095</v>
      </c>
      <c r="H254" s="635">
        <v>0</v>
      </c>
      <c r="I254" s="635">
        <v>0</v>
      </c>
      <c r="J254" s="635">
        <v>0</v>
      </c>
      <c r="K254" s="635">
        <v>0</v>
      </c>
      <c r="L254" s="635">
        <v>0</v>
      </c>
      <c r="M254" s="635">
        <v>0</v>
      </c>
      <c r="N254" s="635">
        <v>57200</v>
      </c>
      <c r="O254" s="635">
        <v>178895</v>
      </c>
      <c r="P254" s="635">
        <v>0</v>
      </c>
      <c r="Q254" s="635">
        <v>0</v>
      </c>
      <c r="R254" s="635">
        <v>0</v>
      </c>
      <c r="S254" s="635">
        <v>0</v>
      </c>
      <c r="T254" s="626">
        <f t="shared" si="3"/>
        <v>0</v>
      </c>
      <c r="U254" s="638"/>
      <c r="V254" s="639"/>
      <c r="W254" s="638" t="s">
        <v>4059</v>
      </c>
      <c r="X254" s="633"/>
      <c r="Y254" s="633"/>
      <c r="Z254" s="633"/>
      <c r="AA254" s="634">
        <v>0</v>
      </c>
      <c r="AB254" s="634">
        <v>0</v>
      </c>
      <c r="AC254" s="634">
        <v>0</v>
      </c>
      <c r="AD254" s="634">
        <v>0</v>
      </c>
      <c r="AE254" s="634">
        <v>0</v>
      </c>
      <c r="AF254" s="634">
        <v>0</v>
      </c>
      <c r="AG254" s="634">
        <v>0</v>
      </c>
      <c r="AH254" s="634">
        <v>0</v>
      </c>
    </row>
    <row r="255" spans="1:34" x14ac:dyDescent="0.25">
      <c r="T255" s="626">
        <f t="shared" si="3"/>
        <v>0</v>
      </c>
    </row>
    <row r="256" spans="1:34" x14ac:dyDescent="0.25">
      <c r="A256" s="676"/>
      <c r="B256" s="676"/>
      <c r="C256" s="677" t="s">
        <v>4062</v>
      </c>
      <c r="D256" s="678">
        <v>229</v>
      </c>
      <c r="E256" s="679"/>
      <c r="F256" s="680"/>
      <c r="G256" s="681">
        <v>15757383.219999999</v>
      </c>
      <c r="H256" s="681">
        <v>2088.48</v>
      </c>
      <c r="I256" s="681">
        <v>71862.490000000005</v>
      </c>
      <c r="J256" s="681">
        <v>437434.23000000004</v>
      </c>
      <c r="K256" s="681">
        <v>1486304.04</v>
      </c>
      <c r="L256" s="681">
        <v>1000309.88</v>
      </c>
      <c r="M256" s="681">
        <v>1010522.3800000001</v>
      </c>
      <c r="N256" s="681">
        <v>2141009.9</v>
      </c>
      <c r="O256" s="681">
        <v>2079802</v>
      </c>
      <c r="P256" s="681">
        <v>2305400</v>
      </c>
      <c r="Q256" s="681">
        <v>2228618</v>
      </c>
      <c r="R256" s="681">
        <v>1536318</v>
      </c>
      <c r="S256" s="681">
        <v>109724</v>
      </c>
      <c r="T256" s="626">
        <f t="shared" si="3"/>
        <v>1646042</v>
      </c>
      <c r="U256" s="681"/>
      <c r="V256" s="681"/>
      <c r="W256" s="681"/>
      <c r="X256" s="681"/>
      <c r="Y256" s="681"/>
      <c r="Z256" s="681"/>
      <c r="AA256" s="681">
        <v>-24559.369999999995</v>
      </c>
      <c r="AB256" s="681">
        <v>2444.0799999999995</v>
      </c>
      <c r="AC256" s="681">
        <v>0</v>
      </c>
      <c r="AD256" s="681">
        <v>6607.3899999999994</v>
      </c>
      <c r="AE256" s="681">
        <v>0</v>
      </c>
      <c r="AF256" s="681">
        <v>0</v>
      </c>
      <c r="AG256" s="681">
        <v>-33610.840000000004</v>
      </c>
      <c r="AH256" s="681">
        <v>61804.640000000007</v>
      </c>
    </row>
    <row r="257" spans="1:34" x14ac:dyDescent="0.25">
      <c r="A257" s="682"/>
      <c r="B257" s="682"/>
      <c r="C257" s="683"/>
      <c r="D257" s="684"/>
      <c r="E257" s="685"/>
      <c r="G257" s="686"/>
      <c r="H257" s="686"/>
      <c r="I257" s="686"/>
      <c r="J257" s="686"/>
      <c r="K257" s="686"/>
      <c r="L257" s="686"/>
      <c r="M257" s="686"/>
      <c r="N257" s="686"/>
      <c r="O257" s="686"/>
      <c r="P257" s="686"/>
      <c r="Q257" s="686"/>
      <c r="R257" s="686"/>
      <c r="S257" s="686"/>
      <c r="T257" s="626">
        <f t="shared" si="3"/>
        <v>0</v>
      </c>
      <c r="AA257" s="687"/>
      <c r="AB257" s="687"/>
      <c r="AC257" s="687"/>
      <c r="AD257" s="687"/>
      <c r="AE257" s="687"/>
      <c r="AF257" s="687"/>
      <c r="AG257" s="687"/>
      <c r="AH257" s="687"/>
    </row>
    <row r="258" spans="1:34" ht="15" customHeight="1" x14ac:dyDescent="0.25">
      <c r="A258" s="645"/>
      <c r="B258" s="645" t="s">
        <v>2444</v>
      </c>
      <c r="C258" s="643" t="s">
        <v>4063</v>
      </c>
      <c r="D258" s="652" t="s">
        <v>4064</v>
      </c>
      <c r="E258" s="645" t="s">
        <v>236</v>
      </c>
      <c r="F258" s="646">
        <v>0</v>
      </c>
      <c r="G258" s="647">
        <v>5863</v>
      </c>
      <c r="H258" s="648"/>
      <c r="I258" s="648"/>
      <c r="J258" s="648"/>
      <c r="K258" s="648"/>
      <c r="L258" s="648">
        <v>5477.71</v>
      </c>
      <c r="M258" s="648">
        <v>385.29</v>
      </c>
      <c r="N258" s="648">
        <v>0</v>
      </c>
      <c r="O258" s="648">
        <v>0</v>
      </c>
      <c r="P258" s="648">
        <v>0</v>
      </c>
      <c r="Q258" s="648">
        <v>0</v>
      </c>
      <c r="R258" s="648">
        <v>0</v>
      </c>
      <c r="S258" s="648">
        <v>0</v>
      </c>
      <c r="T258" s="626">
        <f t="shared" si="3"/>
        <v>0</v>
      </c>
      <c r="U258" s="649" t="s">
        <v>3880</v>
      </c>
      <c r="V258" s="650"/>
      <c r="W258" s="649" t="s">
        <v>248</v>
      </c>
      <c r="X258" s="651"/>
      <c r="Y258" s="651"/>
      <c r="Z258" s="651" t="s">
        <v>3881</v>
      </c>
      <c r="AA258" s="626">
        <v>0</v>
      </c>
      <c r="AB258" s="630"/>
      <c r="AC258" s="630"/>
      <c r="AD258" s="630"/>
      <c r="AE258" s="630"/>
      <c r="AF258" s="630"/>
      <c r="AG258" s="630"/>
      <c r="AH258" s="630"/>
    </row>
    <row r="259" spans="1:34" ht="18.75" customHeight="1" x14ac:dyDescent="0.25">
      <c r="A259" s="645" t="s">
        <v>3016</v>
      </c>
      <c r="B259" s="645" t="s">
        <v>3906</v>
      </c>
      <c r="C259" s="643" t="s">
        <v>2869</v>
      </c>
      <c r="D259" s="652" t="s">
        <v>4065</v>
      </c>
      <c r="E259" s="645" t="s">
        <v>4066</v>
      </c>
      <c r="F259" s="646">
        <v>0.5</v>
      </c>
      <c r="G259" s="647">
        <v>5121.82</v>
      </c>
      <c r="H259" s="648">
        <v>0</v>
      </c>
      <c r="I259" s="648">
        <v>0</v>
      </c>
      <c r="J259" s="648">
        <v>0</v>
      </c>
      <c r="K259" s="648">
        <v>5121.82</v>
      </c>
      <c r="L259" s="648">
        <v>0</v>
      </c>
      <c r="M259" s="648">
        <v>0</v>
      </c>
      <c r="N259" s="648">
        <v>0</v>
      </c>
      <c r="O259" s="648">
        <v>0</v>
      </c>
      <c r="P259" s="648">
        <v>0</v>
      </c>
      <c r="Q259" s="648">
        <v>0</v>
      </c>
      <c r="R259" s="648">
        <v>0</v>
      </c>
      <c r="S259" s="648">
        <v>0</v>
      </c>
      <c r="T259" s="626">
        <f t="shared" si="3"/>
        <v>0</v>
      </c>
      <c r="U259" s="649" t="s">
        <v>3880</v>
      </c>
      <c r="V259" s="650" t="s">
        <v>3881</v>
      </c>
      <c r="W259" s="649" t="s">
        <v>235</v>
      </c>
      <c r="X259" s="651"/>
      <c r="Y259" s="651"/>
      <c r="Z259" s="651" t="s">
        <v>3881</v>
      </c>
      <c r="AA259" s="626">
        <v>0</v>
      </c>
      <c r="AB259" s="630"/>
      <c r="AC259" s="630"/>
      <c r="AD259" s="630"/>
      <c r="AE259" s="630"/>
      <c r="AF259" s="630"/>
      <c r="AG259" s="630"/>
      <c r="AH259" s="630"/>
    </row>
    <row r="260" spans="1:34" x14ac:dyDescent="0.25">
      <c r="A260" s="621" t="s">
        <v>3016</v>
      </c>
      <c r="B260" s="621" t="s">
        <v>3906</v>
      </c>
      <c r="C260" s="688" t="s">
        <v>3784</v>
      </c>
      <c r="D260" s="641" t="s">
        <v>4067</v>
      </c>
      <c r="E260" s="621" t="s">
        <v>4066</v>
      </c>
      <c r="F260" s="624">
        <v>0.5</v>
      </c>
      <c r="G260" s="625">
        <v>1450</v>
      </c>
      <c r="H260" s="626">
        <v>0</v>
      </c>
      <c r="I260" s="626">
        <v>0</v>
      </c>
      <c r="J260" s="626">
        <v>0</v>
      </c>
      <c r="K260" s="626">
        <v>0</v>
      </c>
      <c r="L260" s="626">
        <v>0</v>
      </c>
      <c r="M260" s="626">
        <v>0</v>
      </c>
      <c r="N260" s="626">
        <v>1450</v>
      </c>
      <c r="O260" s="626">
        <v>0</v>
      </c>
      <c r="P260" s="626">
        <v>0</v>
      </c>
      <c r="Q260" s="626"/>
      <c r="R260" s="626"/>
      <c r="S260" s="626"/>
      <c r="T260" s="626">
        <f t="shared" si="3"/>
        <v>0</v>
      </c>
      <c r="U260" s="627" t="s">
        <v>3880</v>
      </c>
      <c r="V260" s="628" t="s">
        <v>3881</v>
      </c>
      <c r="W260" s="627" t="s">
        <v>235</v>
      </c>
      <c r="X260" s="629"/>
      <c r="Y260" s="629"/>
      <c r="Z260" s="629"/>
      <c r="AA260" s="626">
        <v>0</v>
      </c>
      <c r="AB260" s="630"/>
      <c r="AC260" s="630"/>
      <c r="AD260" s="630"/>
      <c r="AE260" s="630"/>
      <c r="AF260" s="630"/>
      <c r="AG260" s="630"/>
      <c r="AH260" s="630"/>
    </row>
    <row r="261" spans="1:34" x14ac:dyDescent="0.25">
      <c r="A261" s="621"/>
      <c r="B261" s="621" t="s">
        <v>3906</v>
      </c>
      <c r="C261" s="657" t="s">
        <v>4068</v>
      </c>
      <c r="D261" s="623" t="s">
        <v>4069</v>
      </c>
      <c r="E261" s="621" t="s">
        <v>3585</v>
      </c>
      <c r="F261" s="624">
        <v>1</v>
      </c>
      <c r="G261" s="625">
        <v>3000</v>
      </c>
      <c r="H261" s="626">
        <v>0</v>
      </c>
      <c r="I261" s="626">
        <v>0</v>
      </c>
      <c r="J261" s="626">
        <v>0</v>
      </c>
      <c r="K261" s="626">
        <v>0</v>
      </c>
      <c r="L261" s="626">
        <v>0</v>
      </c>
      <c r="M261" s="626">
        <v>0</v>
      </c>
      <c r="N261" s="626">
        <v>0</v>
      </c>
      <c r="O261" s="626">
        <v>0</v>
      </c>
      <c r="P261" s="626">
        <v>0</v>
      </c>
      <c r="Q261" s="626"/>
      <c r="R261" s="626"/>
      <c r="S261" s="626"/>
      <c r="T261" s="626">
        <f t="shared" si="3"/>
        <v>0</v>
      </c>
      <c r="U261" s="627" t="s">
        <v>3880</v>
      </c>
      <c r="V261" s="628"/>
      <c r="W261" s="627" t="s">
        <v>227</v>
      </c>
      <c r="X261" s="629"/>
      <c r="Y261" s="629"/>
      <c r="Z261" s="629"/>
      <c r="AA261" s="626">
        <v>0</v>
      </c>
      <c r="AB261" s="630"/>
      <c r="AC261" s="630"/>
      <c r="AD261" s="630"/>
      <c r="AE261" s="630"/>
      <c r="AF261" s="630"/>
      <c r="AG261" s="630"/>
      <c r="AH261" s="630"/>
    </row>
    <row r="262" spans="1:34" x14ac:dyDescent="0.25">
      <c r="A262" s="621" t="s">
        <v>3016</v>
      </c>
      <c r="B262" s="621" t="s">
        <v>3887</v>
      </c>
      <c r="C262" s="622" t="s">
        <v>4070</v>
      </c>
      <c r="D262" s="623" t="s">
        <v>4071</v>
      </c>
      <c r="E262" s="621" t="s">
        <v>4072</v>
      </c>
      <c r="F262" s="624">
        <v>0.7</v>
      </c>
      <c r="G262" s="625">
        <v>130000</v>
      </c>
      <c r="H262" s="626">
        <v>0</v>
      </c>
      <c r="I262" s="626"/>
      <c r="J262" s="626">
        <v>0</v>
      </c>
      <c r="K262" s="626">
        <v>230</v>
      </c>
      <c r="L262" s="626">
        <v>216.59</v>
      </c>
      <c r="M262" s="626">
        <v>2019.4</v>
      </c>
      <c r="N262" s="626">
        <v>13164.01</v>
      </c>
      <c r="O262" s="626">
        <v>67370</v>
      </c>
      <c r="P262" s="626">
        <v>47000</v>
      </c>
      <c r="Q262" s="626">
        <v>0</v>
      </c>
      <c r="R262" s="626"/>
      <c r="S262" s="626"/>
      <c r="T262" s="626">
        <f t="shared" si="3"/>
        <v>0</v>
      </c>
      <c r="U262" s="627" t="s">
        <v>3882</v>
      </c>
      <c r="V262" s="628"/>
      <c r="W262" s="627" t="s">
        <v>229</v>
      </c>
      <c r="X262" s="629"/>
      <c r="Y262" s="629"/>
      <c r="Z262" s="629"/>
      <c r="AA262" s="626">
        <v>0</v>
      </c>
      <c r="AB262" s="630"/>
      <c r="AC262" s="630"/>
      <c r="AD262" s="630"/>
      <c r="AE262" s="630"/>
      <c r="AF262" s="630"/>
      <c r="AG262" s="630"/>
      <c r="AH262" s="630"/>
    </row>
    <row r="263" spans="1:34" x14ac:dyDescent="0.25">
      <c r="A263" s="621" t="s">
        <v>3016</v>
      </c>
      <c r="B263" s="621" t="s">
        <v>3887</v>
      </c>
      <c r="C263" s="662" t="s">
        <v>4073</v>
      </c>
      <c r="D263" s="623" t="s">
        <v>4074</v>
      </c>
      <c r="E263" s="621" t="s">
        <v>2848</v>
      </c>
      <c r="F263" s="624">
        <v>0.65</v>
      </c>
      <c r="G263" s="625">
        <v>210980.83</v>
      </c>
      <c r="H263" s="626">
        <v>0</v>
      </c>
      <c r="I263" s="626">
        <v>0</v>
      </c>
      <c r="J263" s="626">
        <v>0</v>
      </c>
      <c r="K263" s="626">
        <v>302.5</v>
      </c>
      <c r="L263" s="626">
        <v>1491.93</v>
      </c>
      <c r="M263" s="626">
        <v>1861.31</v>
      </c>
      <c r="N263" s="626">
        <v>136664.09</v>
      </c>
      <c r="O263" s="626">
        <v>66661</v>
      </c>
      <c r="P263" s="626">
        <v>4000</v>
      </c>
      <c r="Q263" s="626">
        <v>0</v>
      </c>
      <c r="R263" s="626">
        <v>0</v>
      </c>
      <c r="S263" s="626">
        <v>0</v>
      </c>
      <c r="T263" s="626">
        <f t="shared" ref="T263:T326" si="4">R263+S263</f>
        <v>0</v>
      </c>
      <c r="U263" s="627" t="s">
        <v>3882</v>
      </c>
      <c r="V263" s="628"/>
      <c r="W263" s="627" t="s">
        <v>228</v>
      </c>
      <c r="X263" s="629"/>
      <c r="Y263" s="629"/>
      <c r="Z263" s="629"/>
      <c r="AA263" s="626">
        <v>0</v>
      </c>
      <c r="AB263" s="630"/>
      <c r="AC263" s="630"/>
      <c r="AD263" s="630"/>
      <c r="AE263" s="630"/>
      <c r="AF263" s="630"/>
      <c r="AG263" s="630"/>
      <c r="AH263" s="630"/>
    </row>
    <row r="264" spans="1:34" x14ac:dyDescent="0.25">
      <c r="A264" s="621" t="s">
        <v>3016</v>
      </c>
      <c r="B264" s="621" t="s">
        <v>3887</v>
      </c>
      <c r="C264" s="662" t="s">
        <v>2255</v>
      </c>
      <c r="D264" s="623" t="s">
        <v>4075</v>
      </c>
      <c r="E264" s="621" t="s">
        <v>2848</v>
      </c>
      <c r="F264" s="624">
        <v>0.65</v>
      </c>
      <c r="G264" s="625">
        <v>366739.41000000003</v>
      </c>
      <c r="H264" s="626">
        <v>0</v>
      </c>
      <c r="I264" s="626">
        <v>0</v>
      </c>
      <c r="J264" s="626">
        <v>0</v>
      </c>
      <c r="K264" s="626">
        <v>82.89</v>
      </c>
      <c r="L264" s="626">
        <v>6376.73</v>
      </c>
      <c r="M264" s="626">
        <v>1446.18</v>
      </c>
      <c r="N264" s="626">
        <v>246553.82</v>
      </c>
      <c r="O264" s="626">
        <v>112039</v>
      </c>
      <c r="P264" s="626">
        <v>0</v>
      </c>
      <c r="Q264" s="626">
        <v>0</v>
      </c>
      <c r="R264" s="626">
        <v>0</v>
      </c>
      <c r="S264" s="626">
        <v>0</v>
      </c>
      <c r="T264" s="626">
        <f t="shared" si="4"/>
        <v>0</v>
      </c>
      <c r="U264" s="627" t="s">
        <v>3882</v>
      </c>
      <c r="V264" s="628"/>
      <c r="W264" s="627" t="s">
        <v>228</v>
      </c>
      <c r="X264" s="629" t="s">
        <v>3881</v>
      </c>
      <c r="Y264" s="629"/>
      <c r="Z264" s="629"/>
      <c r="AA264" s="626">
        <v>0</v>
      </c>
      <c r="AB264" s="630"/>
      <c r="AC264" s="630"/>
      <c r="AD264" s="630"/>
      <c r="AE264" s="630"/>
      <c r="AF264" s="630"/>
      <c r="AG264" s="630"/>
      <c r="AH264" s="630"/>
    </row>
    <row r="265" spans="1:34" s="694" customFormat="1" x14ac:dyDescent="0.25">
      <c r="A265" s="689"/>
      <c r="B265" s="689"/>
      <c r="C265" s="690" t="s">
        <v>4076</v>
      </c>
      <c r="D265" s="691">
        <v>7</v>
      </c>
      <c r="E265" s="692"/>
      <c r="F265" s="692"/>
      <c r="G265" s="693">
        <v>16480538.279999999</v>
      </c>
      <c r="H265" s="693">
        <v>0</v>
      </c>
      <c r="I265" s="693">
        <v>0</v>
      </c>
      <c r="J265" s="693">
        <v>0</v>
      </c>
      <c r="K265" s="693">
        <v>5737.21</v>
      </c>
      <c r="L265" s="693">
        <v>13562.96</v>
      </c>
      <c r="M265" s="693">
        <v>5712.18</v>
      </c>
      <c r="N265" s="693">
        <v>397831.92000000004</v>
      </c>
      <c r="O265" s="693">
        <v>246070</v>
      </c>
      <c r="P265" s="693">
        <v>51000</v>
      </c>
      <c r="Q265" s="693">
        <v>0</v>
      </c>
      <c r="R265" s="693">
        <v>0</v>
      </c>
      <c r="S265" s="693">
        <v>0</v>
      </c>
      <c r="T265" s="626">
        <f t="shared" si="4"/>
        <v>0</v>
      </c>
      <c r="U265" s="692"/>
      <c r="V265" s="692"/>
      <c r="W265" s="692"/>
      <c r="X265" s="692"/>
      <c r="Y265" s="692"/>
      <c r="Z265" s="692"/>
      <c r="AA265" s="693">
        <v>-24559.369999999995</v>
      </c>
      <c r="AB265" s="693">
        <v>0</v>
      </c>
      <c r="AC265" s="693">
        <v>0</v>
      </c>
      <c r="AD265" s="693">
        <v>0</v>
      </c>
      <c r="AE265" s="693">
        <v>0</v>
      </c>
      <c r="AF265" s="693">
        <v>0</v>
      </c>
      <c r="AG265" s="693">
        <v>0</v>
      </c>
      <c r="AH265" s="693">
        <v>0</v>
      </c>
    </row>
    <row r="266" spans="1:34" s="694" customFormat="1" ht="15" customHeight="1" x14ac:dyDescent="0.25">
      <c r="A266" s="695"/>
      <c r="B266" s="695"/>
      <c r="C266" s="696" t="s">
        <v>4077</v>
      </c>
      <c r="D266" s="697">
        <v>236</v>
      </c>
      <c r="E266" s="698"/>
      <c r="F266" s="698"/>
      <c r="G266" s="699">
        <v>32237921.5</v>
      </c>
      <c r="H266" s="699">
        <v>2088.48</v>
      </c>
      <c r="I266" s="699">
        <v>71862.490000000005</v>
      </c>
      <c r="J266" s="699">
        <v>437434.23000000004</v>
      </c>
      <c r="K266" s="699">
        <v>1492041.25</v>
      </c>
      <c r="L266" s="699">
        <v>1013872.84</v>
      </c>
      <c r="M266" s="699">
        <v>1016234.5600000002</v>
      </c>
      <c r="N266" s="699">
        <v>2538841.8199999998</v>
      </c>
      <c r="O266" s="699">
        <v>2325872</v>
      </c>
      <c r="P266" s="699">
        <v>2356400</v>
      </c>
      <c r="Q266" s="699">
        <v>2228618</v>
      </c>
      <c r="R266" s="699">
        <v>1536318</v>
      </c>
      <c r="S266" s="699">
        <v>109724</v>
      </c>
      <c r="T266" s="626">
        <f t="shared" si="4"/>
        <v>1646042</v>
      </c>
      <c r="U266" s="698"/>
      <c r="V266" s="698"/>
      <c r="W266" s="698"/>
      <c r="X266" s="698"/>
      <c r="Y266" s="698"/>
      <c r="Z266" s="698"/>
      <c r="AA266" s="699">
        <v>-49118.739999999991</v>
      </c>
      <c r="AB266" s="699">
        <v>2444.0799999999995</v>
      </c>
      <c r="AC266" s="699">
        <v>0</v>
      </c>
      <c r="AD266" s="699">
        <v>6607.3899999999994</v>
      </c>
      <c r="AE266" s="699">
        <v>0</v>
      </c>
      <c r="AF266" s="699">
        <v>0</v>
      </c>
      <c r="AG266" s="699">
        <v>-33610.840000000004</v>
      </c>
      <c r="AH266" s="699">
        <v>61804.640000000007</v>
      </c>
    </row>
    <row r="267" spans="1:34" ht="15" customHeight="1" x14ac:dyDescent="0.25">
      <c r="A267" s="682"/>
      <c r="B267" s="682"/>
      <c r="C267" s="683"/>
      <c r="D267" s="700"/>
      <c r="E267" s="685"/>
      <c r="G267" s="686"/>
      <c r="H267" s="687"/>
      <c r="I267" s="687"/>
      <c r="J267" s="687"/>
      <c r="K267" s="687"/>
      <c r="L267" s="687"/>
      <c r="M267" s="687"/>
      <c r="N267" s="687"/>
      <c r="O267" s="687"/>
      <c r="P267" s="687"/>
      <c r="Q267" s="687"/>
      <c r="R267" s="687"/>
      <c r="S267" s="687"/>
      <c r="T267" s="626">
        <f t="shared" si="4"/>
        <v>0</v>
      </c>
      <c r="AA267" s="687"/>
      <c r="AB267" s="687"/>
      <c r="AC267" s="687"/>
      <c r="AD267" s="687"/>
      <c r="AE267" s="687"/>
      <c r="AF267" s="687"/>
      <c r="AG267" s="687"/>
      <c r="AH267" s="687"/>
    </row>
    <row r="268" spans="1:34" s="539" customFormat="1" ht="15" customHeight="1" x14ac:dyDescent="0.25">
      <c r="A268" s="621"/>
      <c r="B268" s="621"/>
      <c r="C268" s="622" t="s">
        <v>2875</v>
      </c>
      <c r="D268" s="623"/>
      <c r="E268" s="621"/>
      <c r="F268" s="624"/>
      <c r="G268" s="625">
        <v>2000</v>
      </c>
      <c r="H268" s="626"/>
      <c r="I268" s="626">
        <v>300</v>
      </c>
      <c r="J268" s="626">
        <v>300</v>
      </c>
      <c r="K268" s="626">
        <v>200</v>
      </c>
      <c r="L268" s="626">
        <v>300</v>
      </c>
      <c r="M268" s="626">
        <v>300</v>
      </c>
      <c r="N268" s="626">
        <v>300</v>
      </c>
      <c r="O268" s="626">
        <v>300</v>
      </c>
      <c r="P268" s="626">
        <v>300</v>
      </c>
      <c r="Q268" s="626">
        <v>300</v>
      </c>
      <c r="R268" s="626">
        <v>300</v>
      </c>
      <c r="S268" s="626">
        <v>300</v>
      </c>
      <c r="T268" s="626">
        <f t="shared" si="4"/>
        <v>600</v>
      </c>
      <c r="U268" s="627"/>
      <c r="V268" s="628"/>
      <c r="W268" s="627"/>
      <c r="X268" s="629"/>
      <c r="Y268" s="629"/>
      <c r="Z268" s="701"/>
      <c r="AA268" s="687"/>
      <c r="AB268" s="702"/>
      <c r="AC268" s="702"/>
      <c r="AD268" s="702"/>
      <c r="AE268" s="702"/>
      <c r="AF268" s="702"/>
      <c r="AG268" s="702"/>
      <c r="AH268" s="702"/>
    </row>
    <row r="269" spans="1:34" ht="15" customHeight="1" x14ac:dyDescent="0.25">
      <c r="T269" s="626">
        <f t="shared" si="4"/>
        <v>0</v>
      </c>
    </row>
    <row r="270" spans="1:34" s="694" customFormat="1" ht="15" customHeight="1" x14ac:dyDescent="0.25">
      <c r="A270" s="703"/>
      <c r="B270" s="703"/>
      <c r="C270" s="704" t="s">
        <v>4078</v>
      </c>
      <c r="D270" s="705"/>
      <c r="E270" s="706"/>
      <c r="F270" s="707"/>
      <c r="G270" s="708">
        <v>47997304.719999999</v>
      </c>
      <c r="H270" s="708">
        <v>2088.48</v>
      </c>
      <c r="I270" s="708">
        <v>72162.490000000005</v>
      </c>
      <c r="J270" s="708">
        <v>437734.23000000004</v>
      </c>
      <c r="K270" s="708">
        <v>1492241.25</v>
      </c>
      <c r="L270" s="708">
        <v>1014172.84</v>
      </c>
      <c r="M270" s="708">
        <v>1016534.5600000002</v>
      </c>
      <c r="N270" s="708">
        <v>2539141.8199999998</v>
      </c>
      <c r="O270" s="708">
        <v>2326172</v>
      </c>
      <c r="P270" s="708">
        <v>2356700</v>
      </c>
      <c r="Q270" s="708">
        <v>2228918</v>
      </c>
      <c r="R270" s="708">
        <v>1536618</v>
      </c>
      <c r="S270" s="708">
        <v>110024</v>
      </c>
      <c r="T270" s="626">
        <f t="shared" si="4"/>
        <v>1646642</v>
      </c>
      <c r="U270" s="709"/>
      <c r="V270" s="710"/>
      <c r="W270" s="710"/>
      <c r="X270" s="711"/>
      <c r="Y270" s="711"/>
      <c r="Z270" s="711"/>
      <c r="AA270" s="712"/>
      <c r="AB270" s="712"/>
      <c r="AC270" s="712"/>
      <c r="AD270" s="712"/>
      <c r="AE270" s="712"/>
      <c r="AF270" s="712"/>
      <c r="AG270" s="712"/>
      <c r="AH270" s="712"/>
    </row>
    <row r="271" spans="1:34" s="694" customFormat="1" ht="15" customHeight="1" x14ac:dyDescent="0.25">
      <c r="A271" s="713"/>
      <c r="B271" s="713"/>
      <c r="C271" s="714"/>
      <c r="D271" s="715"/>
      <c r="E271" s="716"/>
      <c r="F271" s="717"/>
      <c r="G271" s="718"/>
      <c r="H271" s="718"/>
      <c r="I271" s="718"/>
      <c r="J271" s="718"/>
      <c r="K271" s="718"/>
      <c r="L271" s="718"/>
      <c r="M271" s="718"/>
      <c r="N271" s="718"/>
      <c r="O271" s="718"/>
      <c r="P271" s="718"/>
      <c r="Q271" s="718"/>
      <c r="R271" s="718"/>
      <c r="S271" s="718"/>
      <c r="T271" s="626">
        <f t="shared" si="4"/>
        <v>0</v>
      </c>
      <c r="U271" s="709"/>
      <c r="V271" s="710"/>
      <c r="W271" s="710"/>
      <c r="X271" s="711"/>
      <c r="Y271" s="711"/>
      <c r="Z271" s="711"/>
      <c r="AA271" s="712"/>
      <c r="AB271" s="712"/>
      <c r="AC271" s="712"/>
      <c r="AD271" s="712"/>
      <c r="AE271" s="712"/>
      <c r="AF271" s="712"/>
      <c r="AG271" s="712"/>
      <c r="AH271" s="712"/>
    </row>
    <row r="272" spans="1:34" ht="15" customHeight="1" x14ac:dyDescent="0.25">
      <c r="A272" s="621"/>
      <c r="B272" s="621" t="s">
        <v>3887</v>
      </c>
      <c r="C272" s="664" t="s">
        <v>3180</v>
      </c>
      <c r="D272" s="623" t="s">
        <v>4079</v>
      </c>
      <c r="E272" s="621" t="s">
        <v>5</v>
      </c>
      <c r="F272" s="624">
        <v>0.9</v>
      </c>
      <c r="G272" s="625">
        <v>58000</v>
      </c>
      <c r="H272" s="626">
        <v>0</v>
      </c>
      <c r="I272" s="653">
        <v>0</v>
      </c>
      <c r="J272" s="626">
        <v>0</v>
      </c>
      <c r="K272" s="626">
        <v>0</v>
      </c>
      <c r="L272" s="626">
        <v>0</v>
      </c>
      <c r="M272" s="626">
        <v>0</v>
      </c>
      <c r="N272" s="626">
        <v>0</v>
      </c>
      <c r="O272" s="626">
        <v>58000</v>
      </c>
      <c r="P272" s="626">
        <v>0</v>
      </c>
      <c r="Q272" s="626">
        <v>0</v>
      </c>
      <c r="R272" s="626">
        <v>0</v>
      </c>
      <c r="S272" s="626">
        <v>0</v>
      </c>
      <c r="T272" s="626">
        <f t="shared" si="4"/>
        <v>0</v>
      </c>
      <c r="U272" s="627" t="s">
        <v>3882</v>
      </c>
      <c r="V272" s="628"/>
      <c r="W272" s="627" t="s">
        <v>232</v>
      </c>
      <c r="X272" s="629"/>
      <c r="Y272" s="629"/>
      <c r="Z272" s="629"/>
      <c r="AA272" s="626">
        <v>0</v>
      </c>
      <c r="AB272" s="630"/>
      <c r="AC272" s="630"/>
      <c r="AD272" s="630"/>
      <c r="AE272" s="630"/>
      <c r="AF272" s="630"/>
      <c r="AG272" s="630"/>
      <c r="AH272" s="630"/>
    </row>
    <row r="273" spans="1:34" ht="15" customHeight="1" x14ac:dyDescent="0.25">
      <c r="A273" s="621"/>
      <c r="B273" s="621" t="s">
        <v>3887</v>
      </c>
      <c r="C273" s="664" t="s">
        <v>3314</v>
      </c>
      <c r="D273" s="623" t="s">
        <v>4080</v>
      </c>
      <c r="E273" s="621" t="s">
        <v>5</v>
      </c>
      <c r="F273" s="624">
        <v>0.6</v>
      </c>
      <c r="G273" s="625">
        <v>216000</v>
      </c>
      <c r="H273" s="626">
        <v>0</v>
      </c>
      <c r="I273" s="653">
        <v>0</v>
      </c>
      <c r="J273" s="626">
        <v>0</v>
      </c>
      <c r="K273" s="626">
        <v>0</v>
      </c>
      <c r="L273" s="626">
        <v>0</v>
      </c>
      <c r="M273" s="626">
        <v>0</v>
      </c>
      <c r="N273" s="626">
        <v>0</v>
      </c>
      <c r="O273" s="626">
        <v>216000</v>
      </c>
      <c r="P273" s="626">
        <v>0</v>
      </c>
      <c r="Q273" s="626">
        <v>0</v>
      </c>
      <c r="R273" s="626">
        <v>0</v>
      </c>
      <c r="S273" s="626">
        <v>0</v>
      </c>
      <c r="T273" s="626">
        <f t="shared" si="4"/>
        <v>0</v>
      </c>
      <c r="U273" s="627" t="s">
        <v>3882</v>
      </c>
      <c r="V273" s="628"/>
      <c r="W273" s="627" t="s">
        <v>232</v>
      </c>
      <c r="X273" s="629"/>
      <c r="Y273" s="629"/>
      <c r="Z273" s="629"/>
      <c r="AA273" s="626">
        <v>0</v>
      </c>
      <c r="AB273" s="630"/>
      <c r="AC273" s="630"/>
      <c r="AD273" s="630"/>
      <c r="AE273" s="630"/>
      <c r="AF273" s="630"/>
      <c r="AG273" s="630"/>
      <c r="AH273" s="630"/>
    </row>
    <row r="274" spans="1:34" ht="15" customHeight="1" x14ac:dyDescent="0.25">
      <c r="A274" s="621"/>
      <c r="B274" s="621" t="s">
        <v>3887</v>
      </c>
      <c r="C274" s="664" t="s">
        <v>3315</v>
      </c>
      <c r="D274" s="623" t="s">
        <v>4081</v>
      </c>
      <c r="E274" s="621" t="s">
        <v>5</v>
      </c>
      <c r="F274" s="624">
        <v>0.85</v>
      </c>
      <c r="G274" s="625">
        <v>71999.55</v>
      </c>
      <c r="H274" s="626">
        <v>0</v>
      </c>
      <c r="I274" s="653">
        <v>0</v>
      </c>
      <c r="J274" s="626">
        <v>0</v>
      </c>
      <c r="K274" s="626">
        <v>0</v>
      </c>
      <c r="L274" s="626">
        <v>66.55</v>
      </c>
      <c r="M274" s="626">
        <v>0</v>
      </c>
      <c r="N274" s="626">
        <v>0</v>
      </c>
      <c r="O274" s="626">
        <v>71933</v>
      </c>
      <c r="P274" s="626">
        <v>0</v>
      </c>
      <c r="Q274" s="626">
        <v>0</v>
      </c>
      <c r="R274" s="626">
        <v>0</v>
      </c>
      <c r="S274" s="626">
        <v>0</v>
      </c>
      <c r="T274" s="626">
        <f t="shared" si="4"/>
        <v>0</v>
      </c>
      <c r="U274" s="627" t="s">
        <v>3882</v>
      </c>
      <c r="V274" s="628"/>
      <c r="W274" s="627" t="s">
        <v>232</v>
      </c>
      <c r="X274" s="629"/>
      <c r="Y274" s="629"/>
      <c r="Z274" s="629"/>
      <c r="AA274" s="626">
        <v>0</v>
      </c>
      <c r="AB274" s="630"/>
      <c r="AC274" s="630"/>
      <c r="AD274" s="630"/>
      <c r="AE274" s="630"/>
      <c r="AF274" s="630"/>
      <c r="AG274" s="630"/>
      <c r="AH274" s="630"/>
    </row>
    <row r="275" spans="1:34" ht="15" customHeight="1" x14ac:dyDescent="0.25">
      <c r="A275" s="621"/>
      <c r="B275" s="621" t="s">
        <v>3887</v>
      </c>
      <c r="C275" s="664" t="s">
        <v>3316</v>
      </c>
      <c r="D275" s="623" t="s">
        <v>4082</v>
      </c>
      <c r="E275" s="621" t="s">
        <v>5</v>
      </c>
      <c r="F275" s="624">
        <v>0.6</v>
      </c>
      <c r="G275" s="625">
        <v>24599.55</v>
      </c>
      <c r="H275" s="626">
        <v>0</v>
      </c>
      <c r="I275" s="653">
        <v>0</v>
      </c>
      <c r="J275" s="626">
        <v>0</v>
      </c>
      <c r="K275" s="626">
        <v>0</v>
      </c>
      <c r="L275" s="626">
        <v>66.55</v>
      </c>
      <c r="M275" s="626">
        <v>0</v>
      </c>
      <c r="N275" s="626">
        <v>0</v>
      </c>
      <c r="O275" s="626">
        <v>24533</v>
      </c>
      <c r="P275" s="626">
        <v>0</v>
      </c>
      <c r="Q275" s="626">
        <v>0</v>
      </c>
      <c r="R275" s="626">
        <v>0</v>
      </c>
      <c r="S275" s="626">
        <v>0</v>
      </c>
      <c r="T275" s="626">
        <f t="shared" si="4"/>
        <v>0</v>
      </c>
      <c r="U275" s="627" t="s">
        <v>3882</v>
      </c>
      <c r="V275" s="628"/>
      <c r="W275" s="627" t="s">
        <v>232</v>
      </c>
      <c r="X275" s="629"/>
      <c r="Y275" s="629"/>
      <c r="Z275" s="629"/>
      <c r="AA275" s="626">
        <v>0</v>
      </c>
      <c r="AB275" s="630"/>
      <c r="AC275" s="630"/>
      <c r="AD275" s="630"/>
      <c r="AE275" s="630"/>
      <c r="AF275" s="630"/>
      <c r="AG275" s="630"/>
      <c r="AH275" s="630"/>
    </row>
    <row r="276" spans="1:34" ht="15" customHeight="1" x14ac:dyDescent="0.25">
      <c r="A276" s="621"/>
      <c r="B276" s="621" t="s">
        <v>3887</v>
      </c>
      <c r="C276" s="664" t="s">
        <v>3317</v>
      </c>
      <c r="D276" s="623" t="s">
        <v>4083</v>
      </c>
      <c r="E276" s="621" t="s">
        <v>5</v>
      </c>
      <c r="F276" s="624">
        <v>0.6</v>
      </c>
      <c r="G276" s="625">
        <v>23166.55</v>
      </c>
      <c r="H276" s="626">
        <v>0</v>
      </c>
      <c r="I276" s="653">
        <v>0</v>
      </c>
      <c r="J276" s="626">
        <v>0</v>
      </c>
      <c r="K276" s="626">
        <v>0</v>
      </c>
      <c r="L276" s="626">
        <v>66.55</v>
      </c>
      <c r="M276" s="626">
        <v>0</v>
      </c>
      <c r="N276" s="626">
        <v>0</v>
      </c>
      <c r="O276" s="626">
        <v>23100</v>
      </c>
      <c r="P276" s="626">
        <v>0</v>
      </c>
      <c r="Q276" s="626">
        <v>0</v>
      </c>
      <c r="R276" s="626">
        <v>0</v>
      </c>
      <c r="S276" s="626">
        <v>0</v>
      </c>
      <c r="T276" s="626">
        <f t="shared" si="4"/>
        <v>0</v>
      </c>
      <c r="U276" s="627" t="s">
        <v>3882</v>
      </c>
      <c r="V276" s="628"/>
      <c r="W276" s="627" t="s">
        <v>232</v>
      </c>
      <c r="X276" s="629"/>
      <c r="Y276" s="629"/>
      <c r="Z276" s="629"/>
      <c r="AA276" s="626">
        <v>0</v>
      </c>
      <c r="AB276" s="630"/>
      <c r="AC276" s="630"/>
      <c r="AD276" s="630"/>
      <c r="AE276" s="630"/>
      <c r="AF276" s="630"/>
      <c r="AG276" s="630"/>
      <c r="AH276" s="630"/>
    </row>
    <row r="277" spans="1:34" ht="15" customHeight="1" x14ac:dyDescent="0.25">
      <c r="A277" s="621"/>
      <c r="B277" s="621" t="s">
        <v>3887</v>
      </c>
      <c r="C277" s="664" t="s">
        <v>3320</v>
      </c>
      <c r="D277" s="623" t="s">
        <v>4084</v>
      </c>
      <c r="E277" s="621" t="s">
        <v>5</v>
      </c>
      <c r="F277" s="624">
        <v>0.6</v>
      </c>
      <c r="G277" s="625">
        <v>43000</v>
      </c>
      <c r="H277" s="626">
        <v>0</v>
      </c>
      <c r="I277" s="653">
        <v>0</v>
      </c>
      <c r="J277" s="626">
        <v>0</v>
      </c>
      <c r="K277" s="626">
        <v>0</v>
      </c>
      <c r="L277" s="626">
        <v>0</v>
      </c>
      <c r="M277" s="626">
        <v>0</v>
      </c>
      <c r="N277" s="626">
        <v>0</v>
      </c>
      <c r="O277" s="626">
        <v>43000</v>
      </c>
      <c r="P277" s="626">
        <v>0</v>
      </c>
      <c r="Q277" s="626">
        <v>0</v>
      </c>
      <c r="R277" s="626">
        <v>0</v>
      </c>
      <c r="S277" s="626">
        <v>0</v>
      </c>
      <c r="T277" s="626">
        <f t="shared" si="4"/>
        <v>0</v>
      </c>
      <c r="U277" s="627" t="s">
        <v>3882</v>
      </c>
      <c r="V277" s="628"/>
      <c r="W277" s="627" t="s">
        <v>232</v>
      </c>
      <c r="X277" s="629"/>
      <c r="Y277" s="629"/>
      <c r="Z277" s="629"/>
      <c r="AA277" s="626">
        <v>0</v>
      </c>
      <c r="AB277" s="630"/>
      <c r="AC277" s="630"/>
      <c r="AD277" s="630"/>
      <c r="AE277" s="630"/>
      <c r="AF277" s="630"/>
      <c r="AG277" s="630"/>
      <c r="AH277" s="630"/>
    </row>
    <row r="278" spans="1:34" ht="15" customHeight="1" x14ac:dyDescent="0.25">
      <c r="A278" s="621"/>
      <c r="B278" s="621" t="s">
        <v>3879</v>
      </c>
      <c r="C278" s="631" t="s">
        <v>4085</v>
      </c>
      <c r="D278" s="719" t="s">
        <v>4086</v>
      </c>
      <c r="E278" s="632" t="s">
        <v>3829</v>
      </c>
      <c r="F278" s="720">
        <v>0.85</v>
      </c>
      <c r="G278" s="625">
        <v>304920</v>
      </c>
      <c r="H278" s="626">
        <v>0</v>
      </c>
      <c r="I278" s="626"/>
      <c r="J278" s="626">
        <v>0</v>
      </c>
      <c r="K278" s="626">
        <v>0</v>
      </c>
      <c r="L278" s="626">
        <v>0</v>
      </c>
      <c r="M278" s="626">
        <v>1000</v>
      </c>
      <c r="N278" s="626">
        <v>29221</v>
      </c>
      <c r="O278" s="626">
        <v>83490</v>
      </c>
      <c r="P278" s="626">
        <v>89569</v>
      </c>
      <c r="Q278" s="626">
        <v>101640</v>
      </c>
      <c r="R278" s="626">
        <v>0</v>
      </c>
      <c r="S278" s="626">
        <v>0</v>
      </c>
      <c r="T278" s="626">
        <f t="shared" si="4"/>
        <v>0</v>
      </c>
      <c r="U278" s="627" t="s">
        <v>3882</v>
      </c>
      <c r="V278" s="628"/>
      <c r="W278" s="627" t="s">
        <v>3412</v>
      </c>
      <c r="X278" s="629"/>
      <c r="Y278" s="629"/>
      <c r="Z278" s="629"/>
      <c r="AA278" s="626">
        <v>0</v>
      </c>
      <c r="AB278" s="630"/>
      <c r="AC278" s="630"/>
      <c r="AD278" s="630"/>
      <c r="AE278" s="630"/>
      <c r="AF278" s="630"/>
      <c r="AG278" s="630"/>
      <c r="AH278" s="630"/>
    </row>
    <row r="279" spans="1:34" ht="15" customHeight="1" x14ac:dyDescent="0.25">
      <c r="A279" s="621"/>
      <c r="B279" s="621" t="s">
        <v>3879</v>
      </c>
      <c r="C279" s="664" t="s">
        <v>2861</v>
      </c>
      <c r="D279" s="623" t="s">
        <v>4087</v>
      </c>
      <c r="E279" s="621" t="s">
        <v>49</v>
      </c>
      <c r="F279" s="624">
        <v>0.85</v>
      </c>
      <c r="G279" s="625">
        <v>5300</v>
      </c>
      <c r="H279" s="626">
        <v>0</v>
      </c>
      <c r="I279" s="626">
        <v>0</v>
      </c>
      <c r="J279" s="626">
        <v>0</v>
      </c>
      <c r="K279" s="626">
        <v>0</v>
      </c>
      <c r="L279" s="626">
        <v>0</v>
      </c>
      <c r="M279" s="626">
        <v>700</v>
      </c>
      <c r="N279" s="626">
        <v>3160</v>
      </c>
      <c r="O279" s="626">
        <v>720</v>
      </c>
      <c r="P279" s="626">
        <v>720</v>
      </c>
      <c r="Q279" s="626">
        <v>0</v>
      </c>
      <c r="R279" s="626">
        <v>0</v>
      </c>
      <c r="S279" s="626">
        <v>0</v>
      </c>
      <c r="T279" s="626">
        <f t="shared" si="4"/>
        <v>0</v>
      </c>
      <c r="U279" s="627" t="s">
        <v>3880</v>
      </c>
      <c r="V279" s="628"/>
      <c r="W279" s="627" t="s">
        <v>245</v>
      </c>
      <c r="X279" s="629"/>
      <c r="Y279" s="629"/>
      <c r="Z279" s="629"/>
      <c r="AA279" s="626">
        <v>0</v>
      </c>
      <c r="AB279" s="630"/>
      <c r="AC279" s="630"/>
      <c r="AD279" s="630"/>
      <c r="AE279" s="630"/>
      <c r="AF279" s="630"/>
      <c r="AG279" s="630"/>
      <c r="AH279" s="630"/>
    </row>
    <row r="280" spans="1:34" ht="15" customHeight="1" x14ac:dyDescent="0.25">
      <c r="A280" s="621"/>
      <c r="B280" s="621" t="s">
        <v>2444</v>
      </c>
      <c r="C280" s="622" t="s">
        <v>214</v>
      </c>
      <c r="D280" s="623" t="s">
        <v>4088</v>
      </c>
      <c r="E280" s="621" t="s">
        <v>5</v>
      </c>
      <c r="F280" s="624">
        <v>0.9</v>
      </c>
      <c r="G280" s="625">
        <v>55000</v>
      </c>
      <c r="H280" s="626">
        <v>0</v>
      </c>
      <c r="I280" s="626">
        <v>84.7</v>
      </c>
      <c r="J280" s="626">
        <v>54915.3</v>
      </c>
      <c r="K280" s="626">
        <v>0</v>
      </c>
      <c r="L280" s="626">
        <v>0</v>
      </c>
      <c r="M280" s="626">
        <v>0</v>
      </c>
      <c r="N280" s="626">
        <v>0</v>
      </c>
      <c r="O280" s="626">
        <v>0</v>
      </c>
      <c r="P280" s="626">
        <v>0</v>
      </c>
      <c r="Q280" s="626">
        <v>0</v>
      </c>
      <c r="R280" s="626">
        <v>0</v>
      </c>
      <c r="S280" s="626">
        <v>0</v>
      </c>
      <c r="T280" s="626">
        <f t="shared" si="4"/>
        <v>0</v>
      </c>
      <c r="U280" s="627" t="s">
        <v>3882</v>
      </c>
      <c r="V280" s="628"/>
      <c r="W280" s="627" t="s">
        <v>230</v>
      </c>
      <c r="X280" s="629"/>
      <c r="Y280" s="629"/>
      <c r="Z280" s="701"/>
      <c r="AA280" s="687"/>
      <c r="AB280" s="702"/>
      <c r="AC280" s="702"/>
      <c r="AD280" s="702"/>
      <c r="AE280" s="702"/>
      <c r="AF280" s="702"/>
      <c r="AG280" s="702"/>
      <c r="AH280" s="702"/>
    </row>
    <row r="281" spans="1:34" ht="15" customHeight="1" x14ac:dyDescent="0.25">
      <c r="A281" s="621"/>
      <c r="B281" s="621" t="s">
        <v>2444</v>
      </c>
      <c r="C281" s="622" t="s">
        <v>4089</v>
      </c>
      <c r="D281" s="623" t="s">
        <v>4090</v>
      </c>
      <c r="E281" s="621" t="s">
        <v>246</v>
      </c>
      <c r="F281" s="624">
        <v>0.6</v>
      </c>
      <c r="G281" s="625">
        <v>12500</v>
      </c>
      <c r="H281" s="626">
        <v>0</v>
      </c>
      <c r="I281" s="626">
        <v>0</v>
      </c>
      <c r="J281" s="626">
        <v>0</v>
      </c>
      <c r="K281" s="626">
        <v>2000</v>
      </c>
      <c r="L281" s="626">
        <v>3000</v>
      </c>
      <c r="M281" s="626">
        <v>6000</v>
      </c>
      <c r="N281" s="626">
        <v>1500</v>
      </c>
      <c r="O281" s="626">
        <v>0</v>
      </c>
      <c r="P281" s="626">
        <v>0</v>
      </c>
      <c r="Q281" s="626">
        <v>0</v>
      </c>
      <c r="R281" s="626">
        <v>0</v>
      </c>
      <c r="S281" s="626">
        <v>0</v>
      </c>
      <c r="T281" s="626">
        <f t="shared" si="4"/>
        <v>0</v>
      </c>
      <c r="U281" s="627" t="s">
        <v>3882</v>
      </c>
      <c r="V281" s="628"/>
      <c r="W281" s="627" t="s">
        <v>245</v>
      </c>
      <c r="X281" s="629"/>
      <c r="Y281" s="629"/>
      <c r="Z281" s="701"/>
      <c r="AA281" s="687"/>
      <c r="AB281" s="702"/>
      <c r="AC281" s="702"/>
      <c r="AD281" s="702"/>
      <c r="AE281" s="702"/>
      <c r="AF281" s="702"/>
      <c r="AG281" s="702"/>
      <c r="AH281" s="702"/>
    </row>
    <row r="282" spans="1:34" x14ac:dyDescent="0.25">
      <c r="A282" s="659" t="s">
        <v>3881</v>
      </c>
      <c r="B282" s="621" t="s">
        <v>2444</v>
      </c>
      <c r="C282" s="622" t="s">
        <v>18</v>
      </c>
      <c r="D282" s="721" t="s">
        <v>4091</v>
      </c>
      <c r="E282" s="621" t="s">
        <v>5</v>
      </c>
      <c r="F282" s="624">
        <v>0.9</v>
      </c>
      <c r="G282" s="625">
        <v>27000</v>
      </c>
      <c r="H282" s="626">
        <v>0</v>
      </c>
      <c r="I282" s="626">
        <v>0</v>
      </c>
      <c r="J282" s="626">
        <v>490</v>
      </c>
      <c r="K282" s="626">
        <v>0</v>
      </c>
      <c r="L282" s="626">
        <v>0</v>
      </c>
      <c r="M282" s="626">
        <v>0</v>
      </c>
      <c r="N282" s="626">
        <v>0</v>
      </c>
      <c r="O282" s="626">
        <v>0</v>
      </c>
      <c r="P282" s="626">
        <v>0</v>
      </c>
      <c r="Q282" s="626">
        <v>0</v>
      </c>
      <c r="R282" s="626"/>
      <c r="S282" s="626"/>
      <c r="T282" s="626">
        <f t="shared" si="4"/>
        <v>0</v>
      </c>
      <c r="U282" s="627" t="s">
        <v>3882</v>
      </c>
      <c r="V282" s="628"/>
      <c r="W282" s="627" t="s">
        <v>226</v>
      </c>
      <c r="X282" s="629"/>
      <c r="Y282" s="629"/>
      <c r="Z282" s="701"/>
      <c r="AA282" s="687"/>
      <c r="AB282" s="702"/>
      <c r="AC282" s="702"/>
      <c r="AD282" s="702"/>
      <c r="AE282" s="702"/>
      <c r="AF282" s="702"/>
      <c r="AG282" s="702"/>
      <c r="AH282" s="702"/>
    </row>
    <row r="283" spans="1:34" ht="15" customHeight="1" x14ac:dyDescent="0.25">
      <c r="A283" s="621" t="s">
        <v>3881</v>
      </c>
      <c r="B283" s="621" t="s">
        <v>2444</v>
      </c>
      <c r="C283" s="622" t="s">
        <v>23</v>
      </c>
      <c r="D283" s="623" t="s">
        <v>4092</v>
      </c>
      <c r="E283" s="621" t="s">
        <v>5</v>
      </c>
      <c r="F283" s="624">
        <v>0.9</v>
      </c>
      <c r="G283" s="625">
        <v>14000</v>
      </c>
      <c r="H283" s="626">
        <v>0</v>
      </c>
      <c r="I283" s="626">
        <v>0</v>
      </c>
      <c r="J283" s="626">
        <v>76.48</v>
      </c>
      <c r="K283" s="626">
        <v>0</v>
      </c>
      <c r="L283" s="626">
        <v>13000</v>
      </c>
      <c r="M283" s="626">
        <v>0</v>
      </c>
      <c r="N283" s="626">
        <v>0</v>
      </c>
      <c r="O283" s="626">
        <v>0</v>
      </c>
      <c r="P283" s="626">
        <v>0</v>
      </c>
      <c r="Q283" s="626">
        <v>0</v>
      </c>
      <c r="R283" s="626"/>
      <c r="S283" s="626"/>
      <c r="T283" s="626">
        <f t="shared" si="4"/>
        <v>0</v>
      </c>
      <c r="U283" s="627" t="s">
        <v>3882</v>
      </c>
      <c r="V283" s="628"/>
      <c r="W283" s="627" t="s">
        <v>228</v>
      </c>
      <c r="X283" s="629"/>
      <c r="Y283" s="629"/>
      <c r="Z283" s="701"/>
      <c r="AA283" s="687"/>
      <c r="AB283" s="702"/>
      <c r="AC283" s="702"/>
      <c r="AD283" s="702"/>
      <c r="AE283" s="702"/>
      <c r="AF283" s="702"/>
      <c r="AG283" s="702"/>
      <c r="AH283" s="702"/>
    </row>
    <row r="284" spans="1:34" ht="15" customHeight="1" x14ac:dyDescent="0.25">
      <c r="A284" s="656" t="s">
        <v>3881</v>
      </c>
      <c r="B284" s="656" t="s">
        <v>2444</v>
      </c>
      <c r="C284" s="622" t="s">
        <v>8</v>
      </c>
      <c r="D284" s="658" t="s">
        <v>4093</v>
      </c>
      <c r="E284" s="621" t="s">
        <v>5</v>
      </c>
      <c r="F284" s="624">
        <v>0.9</v>
      </c>
      <c r="G284" s="625">
        <v>89000</v>
      </c>
      <c r="H284" s="626">
        <v>0</v>
      </c>
      <c r="I284" s="626">
        <v>0</v>
      </c>
      <c r="J284" s="626">
        <v>59.29</v>
      </c>
      <c r="K284" s="626">
        <v>1000</v>
      </c>
      <c r="L284" s="626">
        <v>30000</v>
      </c>
      <c r="M284" s="626">
        <v>57900</v>
      </c>
      <c r="N284" s="626">
        <v>0</v>
      </c>
      <c r="O284" s="626">
        <v>0</v>
      </c>
      <c r="P284" s="626">
        <v>0</v>
      </c>
      <c r="Q284" s="626">
        <v>0</v>
      </c>
      <c r="R284" s="626">
        <v>0</v>
      </c>
      <c r="S284" s="626">
        <v>0</v>
      </c>
      <c r="T284" s="626">
        <f t="shared" si="4"/>
        <v>0</v>
      </c>
      <c r="U284" s="627" t="s">
        <v>3882</v>
      </c>
      <c r="V284" s="628"/>
      <c r="W284" s="627" t="s">
        <v>248</v>
      </c>
      <c r="X284" s="629"/>
      <c r="Y284" s="629"/>
      <c r="Z284" s="701"/>
      <c r="AA284" s="687"/>
      <c r="AB284" s="702"/>
      <c r="AC284" s="702"/>
      <c r="AD284" s="702"/>
      <c r="AE284" s="702"/>
      <c r="AF284" s="702"/>
      <c r="AG284" s="702"/>
      <c r="AH284" s="702"/>
    </row>
    <row r="285" spans="1:34" ht="15" customHeight="1" x14ac:dyDescent="0.25">
      <c r="A285" s="656" t="s">
        <v>3881</v>
      </c>
      <c r="B285" s="656" t="s">
        <v>2444</v>
      </c>
      <c r="C285" s="622" t="s">
        <v>134</v>
      </c>
      <c r="D285" s="623" t="s">
        <v>4094</v>
      </c>
      <c r="E285" s="621" t="s">
        <v>5</v>
      </c>
      <c r="F285" s="624">
        <v>0.9</v>
      </c>
      <c r="G285" s="625">
        <v>0</v>
      </c>
      <c r="H285" s="626">
        <v>0</v>
      </c>
      <c r="I285" s="626">
        <v>0</v>
      </c>
      <c r="J285" s="626">
        <v>0</v>
      </c>
      <c r="K285" s="626">
        <v>0</v>
      </c>
      <c r="L285" s="626">
        <v>0</v>
      </c>
      <c r="M285" s="626">
        <v>0</v>
      </c>
      <c r="N285" s="626">
        <v>0</v>
      </c>
      <c r="O285" s="626">
        <v>0</v>
      </c>
      <c r="P285" s="626">
        <v>0</v>
      </c>
      <c r="Q285" s="626">
        <v>0</v>
      </c>
      <c r="R285" s="626">
        <v>0</v>
      </c>
      <c r="S285" s="626">
        <v>0</v>
      </c>
      <c r="T285" s="626">
        <f t="shared" si="4"/>
        <v>0</v>
      </c>
      <c r="U285" s="627" t="s">
        <v>3882</v>
      </c>
      <c r="V285" s="628"/>
      <c r="W285" s="627" t="s">
        <v>248</v>
      </c>
      <c r="X285" s="629"/>
      <c r="Y285" s="629"/>
      <c r="Z285" s="629"/>
      <c r="AA285" s="687"/>
      <c r="AB285" s="702"/>
      <c r="AC285" s="702"/>
      <c r="AD285" s="702"/>
      <c r="AE285" s="702"/>
      <c r="AF285" s="702"/>
      <c r="AG285" s="702"/>
      <c r="AH285" s="702"/>
    </row>
    <row r="286" spans="1:34" s="732" customFormat="1" ht="15" customHeight="1" x14ac:dyDescent="0.25">
      <c r="A286" s="722"/>
      <c r="B286" s="722"/>
      <c r="C286" s="723" t="s">
        <v>4095</v>
      </c>
      <c r="D286" s="635">
        <v>14</v>
      </c>
      <c r="E286" s="722"/>
      <c r="F286" s="724"/>
      <c r="G286" s="725">
        <v>944485.64999999991</v>
      </c>
      <c r="H286" s="725">
        <v>0</v>
      </c>
      <c r="I286" s="725">
        <v>84.7</v>
      </c>
      <c r="J286" s="725">
        <v>55541.070000000007</v>
      </c>
      <c r="K286" s="725">
        <v>3000</v>
      </c>
      <c r="L286" s="725">
        <v>46199.65</v>
      </c>
      <c r="M286" s="725">
        <v>65600</v>
      </c>
      <c r="N286" s="725">
        <v>33881</v>
      </c>
      <c r="O286" s="725">
        <v>520776</v>
      </c>
      <c r="P286" s="725">
        <v>90289</v>
      </c>
      <c r="Q286" s="725">
        <v>101640</v>
      </c>
      <c r="R286" s="725">
        <v>0</v>
      </c>
      <c r="S286" s="725">
        <v>0</v>
      </c>
      <c r="T286" s="626">
        <f t="shared" si="4"/>
        <v>0</v>
      </c>
      <c r="U286" s="726"/>
      <c r="V286" s="727"/>
      <c r="W286" s="726"/>
      <c r="X286" s="728"/>
      <c r="Y286" s="728"/>
      <c r="Z286" s="729"/>
      <c r="AA286" s="730"/>
      <c r="AB286" s="731"/>
      <c r="AC286" s="731"/>
      <c r="AD286" s="731"/>
      <c r="AE286" s="731"/>
      <c r="AF286" s="731"/>
      <c r="AG286" s="731"/>
      <c r="AH286" s="731"/>
    </row>
    <row r="287" spans="1:34" ht="15" customHeight="1" x14ac:dyDescent="0.25">
      <c r="T287" s="626">
        <f t="shared" si="4"/>
        <v>0</v>
      </c>
    </row>
    <row r="288" spans="1:34" s="732" customFormat="1" ht="15" customHeight="1" x14ac:dyDescent="0.25">
      <c r="A288" s="733"/>
      <c r="B288" s="733" t="s">
        <v>2444</v>
      </c>
      <c r="C288" s="734" t="s">
        <v>4096</v>
      </c>
      <c r="D288" s="735" t="s">
        <v>4097</v>
      </c>
      <c r="E288" s="733" t="s">
        <v>5</v>
      </c>
      <c r="F288" s="736">
        <v>0.9</v>
      </c>
      <c r="G288" s="737">
        <v>40000</v>
      </c>
      <c r="H288" s="738">
        <v>0</v>
      </c>
      <c r="I288" s="738">
        <v>3000</v>
      </c>
      <c r="J288" s="738">
        <v>37000</v>
      </c>
      <c r="K288" s="738">
        <v>0</v>
      </c>
      <c r="L288" s="738">
        <v>0</v>
      </c>
      <c r="M288" s="738">
        <v>0</v>
      </c>
      <c r="N288" s="738">
        <v>0</v>
      </c>
      <c r="O288" s="738">
        <v>0</v>
      </c>
      <c r="P288" s="738">
        <v>0</v>
      </c>
      <c r="Q288" s="738"/>
      <c r="R288" s="738">
        <v>0</v>
      </c>
      <c r="S288" s="738">
        <v>0</v>
      </c>
      <c r="T288" s="626">
        <f t="shared" si="4"/>
        <v>0</v>
      </c>
      <c r="U288" s="739" t="s">
        <v>3882</v>
      </c>
      <c r="V288" s="740"/>
      <c r="W288" s="739" t="s">
        <v>230</v>
      </c>
      <c r="X288" s="741"/>
      <c r="Y288" s="741"/>
      <c r="Z288" s="742"/>
      <c r="AA288" s="730"/>
      <c r="AB288" s="731"/>
      <c r="AC288" s="731"/>
      <c r="AD288" s="731"/>
      <c r="AE288" s="731"/>
      <c r="AF288" s="731"/>
      <c r="AG288" s="731"/>
      <c r="AH288" s="731"/>
    </row>
    <row r="289" spans="1:34" s="732" customFormat="1" ht="15" customHeight="1" x14ac:dyDescent="0.25">
      <c r="A289" s="733"/>
      <c r="B289" s="733" t="s">
        <v>2444</v>
      </c>
      <c r="C289" s="734" t="s">
        <v>4098</v>
      </c>
      <c r="D289" s="735" t="s">
        <v>4099</v>
      </c>
      <c r="E289" s="733" t="s">
        <v>5</v>
      </c>
      <c r="F289" s="736">
        <v>0.9</v>
      </c>
      <c r="G289" s="737">
        <v>19000</v>
      </c>
      <c r="H289" s="738">
        <v>0</v>
      </c>
      <c r="I289" s="738">
        <v>2000</v>
      </c>
      <c r="J289" s="738">
        <v>8500</v>
      </c>
      <c r="K289" s="738">
        <v>0</v>
      </c>
      <c r="L289" s="738"/>
      <c r="M289" s="738"/>
      <c r="N289" s="738"/>
      <c r="O289" s="738"/>
      <c r="P289" s="738"/>
      <c r="Q289" s="738"/>
      <c r="R289" s="738"/>
      <c r="S289" s="738"/>
      <c r="T289" s="626">
        <f t="shared" si="4"/>
        <v>0</v>
      </c>
      <c r="U289" s="739" t="s">
        <v>3882</v>
      </c>
      <c r="V289" s="740"/>
      <c r="W289" s="739" t="s">
        <v>230</v>
      </c>
      <c r="X289" s="741"/>
      <c r="Y289" s="741"/>
      <c r="Z289" s="742"/>
      <c r="AA289" s="730"/>
      <c r="AB289" s="731"/>
      <c r="AC289" s="731"/>
      <c r="AD289" s="731"/>
      <c r="AE289" s="731"/>
      <c r="AF289" s="731"/>
      <c r="AG289" s="731"/>
      <c r="AH289" s="731"/>
    </row>
    <row r="290" spans="1:34" s="732" customFormat="1" ht="15" customHeight="1" x14ac:dyDescent="0.25">
      <c r="A290" s="733"/>
      <c r="B290" s="733" t="s">
        <v>2444</v>
      </c>
      <c r="C290" s="734" t="s">
        <v>288</v>
      </c>
      <c r="D290" s="735">
        <v>3242</v>
      </c>
      <c r="E290" s="733" t="s">
        <v>5</v>
      </c>
      <c r="F290" s="736">
        <v>0.9</v>
      </c>
      <c r="G290" s="737">
        <v>30000</v>
      </c>
      <c r="H290" s="738">
        <v>0</v>
      </c>
      <c r="I290" s="738">
        <v>0</v>
      </c>
      <c r="J290" s="738">
        <v>15000</v>
      </c>
      <c r="K290" s="738">
        <v>0</v>
      </c>
      <c r="L290" s="738"/>
      <c r="M290" s="738"/>
      <c r="N290" s="738"/>
      <c r="O290" s="738"/>
      <c r="P290" s="738"/>
      <c r="Q290" s="738"/>
      <c r="R290" s="738"/>
      <c r="S290" s="738"/>
      <c r="T290" s="626">
        <f t="shared" si="4"/>
        <v>0</v>
      </c>
      <c r="U290" s="739" t="s">
        <v>3882</v>
      </c>
      <c r="V290" s="740"/>
      <c r="W290" s="739" t="s">
        <v>230</v>
      </c>
      <c r="X290" s="741"/>
      <c r="Y290" s="741"/>
      <c r="Z290" s="742"/>
      <c r="AA290" s="730"/>
      <c r="AB290" s="731"/>
      <c r="AC290" s="731"/>
      <c r="AD290" s="731"/>
      <c r="AE290" s="731"/>
      <c r="AF290" s="731"/>
      <c r="AG290" s="731"/>
      <c r="AH290" s="731"/>
    </row>
    <row r="291" spans="1:34" s="732" customFormat="1" ht="15" customHeight="1" x14ac:dyDescent="0.25">
      <c r="A291" s="733"/>
      <c r="B291" s="733" t="s">
        <v>2444</v>
      </c>
      <c r="C291" s="734" t="s">
        <v>4100</v>
      </c>
      <c r="D291" s="735" t="s">
        <v>4101</v>
      </c>
      <c r="E291" s="733" t="s">
        <v>5</v>
      </c>
      <c r="F291" s="736">
        <v>0.9</v>
      </c>
      <c r="G291" s="737">
        <v>29000</v>
      </c>
      <c r="H291" s="738">
        <v>0</v>
      </c>
      <c r="I291" s="738">
        <v>4000</v>
      </c>
      <c r="J291" s="738">
        <v>12500</v>
      </c>
      <c r="K291" s="738">
        <v>0</v>
      </c>
      <c r="L291" s="738">
        <v>0</v>
      </c>
      <c r="M291" s="738">
        <v>0</v>
      </c>
      <c r="N291" s="738">
        <v>0</v>
      </c>
      <c r="O291" s="738">
        <v>0</v>
      </c>
      <c r="P291" s="738">
        <v>0</v>
      </c>
      <c r="Q291" s="738"/>
      <c r="R291" s="738">
        <v>0</v>
      </c>
      <c r="S291" s="738">
        <v>0</v>
      </c>
      <c r="T291" s="626">
        <f t="shared" si="4"/>
        <v>0</v>
      </c>
      <c r="U291" s="739" t="s">
        <v>3882</v>
      </c>
      <c r="V291" s="740"/>
      <c r="W291" s="739" t="s">
        <v>230</v>
      </c>
      <c r="X291" s="741"/>
      <c r="Y291" s="741"/>
      <c r="Z291" s="742"/>
      <c r="AA291" s="730"/>
      <c r="AB291" s="731"/>
      <c r="AC291" s="731"/>
      <c r="AD291" s="731"/>
      <c r="AE291" s="731"/>
      <c r="AF291" s="731"/>
      <c r="AG291" s="731"/>
      <c r="AH291" s="731"/>
    </row>
    <row r="292" spans="1:34" s="732" customFormat="1" ht="15" customHeight="1" x14ac:dyDescent="0.25">
      <c r="A292" s="733"/>
      <c r="B292" s="733" t="s">
        <v>2444</v>
      </c>
      <c r="C292" s="734" t="s">
        <v>4102</v>
      </c>
      <c r="D292" s="735" t="s">
        <v>4103</v>
      </c>
      <c r="E292" s="733" t="s">
        <v>5</v>
      </c>
      <c r="F292" s="736">
        <v>0.9</v>
      </c>
      <c r="G292" s="737">
        <v>76500</v>
      </c>
      <c r="H292" s="738">
        <v>0</v>
      </c>
      <c r="I292" s="738">
        <v>3000</v>
      </c>
      <c r="J292" s="738">
        <v>36750</v>
      </c>
      <c r="K292" s="738">
        <v>0</v>
      </c>
      <c r="L292" s="738">
        <v>0</v>
      </c>
      <c r="M292" s="738">
        <v>0</v>
      </c>
      <c r="N292" s="738">
        <v>0</v>
      </c>
      <c r="O292" s="738">
        <v>0</v>
      </c>
      <c r="P292" s="738">
        <v>0</v>
      </c>
      <c r="Q292" s="738"/>
      <c r="R292" s="738">
        <v>0</v>
      </c>
      <c r="S292" s="738">
        <v>0</v>
      </c>
      <c r="T292" s="626">
        <f t="shared" si="4"/>
        <v>0</v>
      </c>
      <c r="U292" s="739" t="s">
        <v>3882</v>
      </c>
      <c r="V292" s="740"/>
      <c r="W292" s="739" t="s">
        <v>230</v>
      </c>
      <c r="X292" s="741"/>
      <c r="Y292" s="741"/>
      <c r="Z292" s="742"/>
      <c r="AA292" s="730"/>
      <c r="AB292" s="731"/>
      <c r="AC292" s="731"/>
      <c r="AD292" s="731"/>
      <c r="AE292" s="731"/>
      <c r="AF292" s="731"/>
      <c r="AG292" s="731"/>
      <c r="AH292" s="731"/>
    </row>
    <row r="293" spans="1:34" s="732" customFormat="1" ht="15" customHeight="1" x14ac:dyDescent="0.25">
      <c r="A293" s="733"/>
      <c r="B293" s="733" t="s">
        <v>2444</v>
      </c>
      <c r="C293" s="734" t="s">
        <v>4104</v>
      </c>
      <c r="D293" s="735" t="s">
        <v>4105</v>
      </c>
      <c r="E293" s="733" t="s">
        <v>5</v>
      </c>
      <c r="F293" s="736">
        <v>0.9</v>
      </c>
      <c r="G293" s="737">
        <v>178500</v>
      </c>
      <c r="H293" s="738">
        <v>0</v>
      </c>
      <c r="I293" s="738">
        <v>5000</v>
      </c>
      <c r="J293" s="738">
        <v>86750</v>
      </c>
      <c r="K293" s="738">
        <v>0</v>
      </c>
      <c r="L293" s="738">
        <v>0</v>
      </c>
      <c r="M293" s="738">
        <v>0</v>
      </c>
      <c r="N293" s="738">
        <v>0</v>
      </c>
      <c r="O293" s="738">
        <v>0</v>
      </c>
      <c r="P293" s="738">
        <v>0</v>
      </c>
      <c r="Q293" s="738"/>
      <c r="R293" s="738">
        <v>0</v>
      </c>
      <c r="S293" s="738">
        <v>0</v>
      </c>
      <c r="T293" s="626">
        <f t="shared" si="4"/>
        <v>0</v>
      </c>
      <c r="U293" s="739" t="s">
        <v>3882</v>
      </c>
      <c r="V293" s="740"/>
      <c r="W293" s="739" t="s">
        <v>230</v>
      </c>
      <c r="X293" s="741"/>
      <c r="Y293" s="741"/>
      <c r="Z293" s="742"/>
      <c r="AA293" s="730"/>
      <c r="AB293" s="731"/>
      <c r="AC293" s="731"/>
      <c r="AD293" s="731"/>
      <c r="AE293" s="731"/>
      <c r="AF293" s="731"/>
      <c r="AG293" s="731"/>
      <c r="AH293" s="731"/>
    </row>
    <row r="294" spans="1:34" s="732" customFormat="1" ht="15" customHeight="1" x14ac:dyDescent="0.25">
      <c r="A294" s="733"/>
      <c r="B294" s="733" t="s">
        <v>2444</v>
      </c>
      <c r="C294" s="734" t="s">
        <v>4106</v>
      </c>
      <c r="D294" s="735" t="s">
        <v>4107</v>
      </c>
      <c r="E294" s="733" t="s">
        <v>5</v>
      </c>
      <c r="F294" s="736">
        <v>0.9</v>
      </c>
      <c r="G294" s="737">
        <v>40000</v>
      </c>
      <c r="H294" s="738">
        <v>0</v>
      </c>
      <c r="I294" s="738">
        <v>1000</v>
      </c>
      <c r="J294" s="738">
        <v>39000</v>
      </c>
      <c r="K294" s="738">
        <v>0</v>
      </c>
      <c r="L294" s="738">
        <v>0</v>
      </c>
      <c r="M294" s="738">
        <v>0</v>
      </c>
      <c r="N294" s="738">
        <v>0</v>
      </c>
      <c r="O294" s="738">
        <v>0</v>
      </c>
      <c r="P294" s="738">
        <v>0</v>
      </c>
      <c r="Q294" s="738"/>
      <c r="R294" s="738">
        <v>0</v>
      </c>
      <c r="S294" s="738">
        <v>0</v>
      </c>
      <c r="T294" s="626">
        <f t="shared" si="4"/>
        <v>0</v>
      </c>
      <c r="U294" s="739" t="s">
        <v>3882</v>
      </c>
      <c r="V294" s="740"/>
      <c r="W294" s="739" t="s">
        <v>230</v>
      </c>
      <c r="X294" s="741"/>
      <c r="Y294" s="741"/>
      <c r="Z294" s="742"/>
      <c r="AA294" s="730"/>
      <c r="AB294" s="731"/>
      <c r="AC294" s="731"/>
      <c r="AD294" s="731"/>
      <c r="AE294" s="731"/>
      <c r="AF294" s="731"/>
      <c r="AG294" s="731"/>
      <c r="AH294" s="731"/>
    </row>
    <row r="295" spans="1:34" s="732" customFormat="1" ht="15" customHeight="1" x14ac:dyDescent="0.25">
      <c r="A295" s="733"/>
      <c r="B295" s="733" t="s">
        <v>2444</v>
      </c>
      <c r="C295" s="734" t="s">
        <v>4108</v>
      </c>
      <c r="D295" s="735" t="s">
        <v>4109</v>
      </c>
      <c r="E295" s="733" t="s">
        <v>5</v>
      </c>
      <c r="F295" s="736">
        <v>0.9</v>
      </c>
      <c r="G295" s="737">
        <v>12000</v>
      </c>
      <c r="H295" s="738">
        <v>0</v>
      </c>
      <c r="I295" s="738">
        <v>2000</v>
      </c>
      <c r="J295" s="738">
        <v>5000</v>
      </c>
      <c r="K295" s="738">
        <v>0</v>
      </c>
      <c r="L295" s="738">
        <v>0</v>
      </c>
      <c r="M295" s="738">
        <v>0</v>
      </c>
      <c r="N295" s="738">
        <v>0</v>
      </c>
      <c r="O295" s="738">
        <v>0</v>
      </c>
      <c r="P295" s="738">
        <v>0</v>
      </c>
      <c r="Q295" s="738"/>
      <c r="R295" s="738">
        <v>0</v>
      </c>
      <c r="S295" s="738">
        <v>0</v>
      </c>
      <c r="T295" s="626">
        <f t="shared" si="4"/>
        <v>0</v>
      </c>
      <c r="U295" s="739" t="s">
        <v>3882</v>
      </c>
      <c r="V295" s="740"/>
      <c r="W295" s="739" t="s">
        <v>230</v>
      </c>
      <c r="X295" s="741"/>
      <c r="Y295" s="741"/>
      <c r="Z295" s="742"/>
      <c r="AA295" s="730"/>
      <c r="AB295" s="731"/>
      <c r="AC295" s="731"/>
      <c r="AD295" s="731"/>
      <c r="AE295" s="731"/>
      <c r="AF295" s="731"/>
      <c r="AG295" s="731"/>
      <c r="AH295" s="731"/>
    </row>
    <row r="296" spans="1:34" s="732" customFormat="1" ht="15" customHeight="1" x14ac:dyDescent="0.25">
      <c r="A296" s="733"/>
      <c r="B296" s="733" t="s">
        <v>2444</v>
      </c>
      <c r="C296" s="734" t="s">
        <v>4110</v>
      </c>
      <c r="D296" s="735" t="s">
        <v>4111</v>
      </c>
      <c r="E296" s="733" t="s">
        <v>5</v>
      </c>
      <c r="F296" s="736">
        <v>0.9</v>
      </c>
      <c r="G296" s="737">
        <v>1900</v>
      </c>
      <c r="H296" s="738">
        <v>0</v>
      </c>
      <c r="I296" s="738">
        <v>1000</v>
      </c>
      <c r="J296" s="738">
        <v>900</v>
      </c>
      <c r="K296" s="738">
        <v>0</v>
      </c>
      <c r="L296" s="738">
        <v>0</v>
      </c>
      <c r="M296" s="738">
        <v>0</v>
      </c>
      <c r="N296" s="738">
        <v>0</v>
      </c>
      <c r="O296" s="738">
        <v>0</v>
      </c>
      <c r="P296" s="738">
        <v>0</v>
      </c>
      <c r="Q296" s="738"/>
      <c r="R296" s="738">
        <v>0</v>
      </c>
      <c r="S296" s="738">
        <v>0</v>
      </c>
      <c r="T296" s="626">
        <f t="shared" si="4"/>
        <v>0</v>
      </c>
      <c r="U296" s="739" t="s">
        <v>3882</v>
      </c>
      <c r="V296" s="740"/>
      <c r="W296" s="739" t="s">
        <v>230</v>
      </c>
      <c r="X296" s="741"/>
      <c r="Y296" s="741"/>
      <c r="Z296" s="742"/>
      <c r="AA296" s="730"/>
      <c r="AB296" s="731"/>
      <c r="AC296" s="731"/>
      <c r="AD296" s="731"/>
      <c r="AE296" s="731"/>
      <c r="AF296" s="731"/>
      <c r="AG296" s="731"/>
      <c r="AH296" s="731"/>
    </row>
    <row r="297" spans="1:34" s="732" customFormat="1" ht="15" customHeight="1" x14ac:dyDescent="0.25">
      <c r="A297" s="733"/>
      <c r="B297" s="733" t="s">
        <v>2444</v>
      </c>
      <c r="C297" s="734" t="s">
        <v>291</v>
      </c>
      <c r="D297" s="735">
        <v>3254</v>
      </c>
      <c r="E297" s="733" t="s">
        <v>49</v>
      </c>
      <c r="F297" s="736">
        <v>0.85</v>
      </c>
      <c r="G297" s="737">
        <v>21500</v>
      </c>
      <c r="H297" s="738">
        <v>0</v>
      </c>
      <c r="I297" s="738">
        <v>300</v>
      </c>
      <c r="J297" s="738">
        <v>4600</v>
      </c>
      <c r="K297" s="738">
        <v>0</v>
      </c>
      <c r="L297" s="738">
        <v>0</v>
      </c>
      <c r="M297" s="738">
        <v>0</v>
      </c>
      <c r="N297" s="738">
        <v>0</v>
      </c>
      <c r="O297" s="738">
        <v>0</v>
      </c>
      <c r="P297" s="738">
        <v>0</v>
      </c>
      <c r="Q297" s="738"/>
      <c r="R297" s="738">
        <v>0</v>
      </c>
      <c r="S297" s="738">
        <v>0</v>
      </c>
      <c r="T297" s="626">
        <f t="shared" si="4"/>
        <v>0</v>
      </c>
      <c r="U297" s="739" t="s">
        <v>3882</v>
      </c>
      <c r="V297" s="740"/>
      <c r="W297" s="739" t="s">
        <v>245</v>
      </c>
      <c r="X297" s="741"/>
      <c r="Y297" s="741"/>
      <c r="Z297" s="742"/>
      <c r="AA297" s="730"/>
      <c r="AB297" s="731"/>
      <c r="AC297" s="731"/>
      <c r="AD297" s="731"/>
      <c r="AE297" s="731"/>
      <c r="AF297" s="731"/>
      <c r="AG297" s="731"/>
      <c r="AH297" s="731"/>
    </row>
    <row r="298" spans="1:34" s="732" customFormat="1" ht="15" customHeight="1" x14ac:dyDescent="0.25">
      <c r="A298" s="733"/>
      <c r="B298" s="733" t="s">
        <v>2444</v>
      </c>
      <c r="C298" s="734" t="s">
        <v>205</v>
      </c>
      <c r="D298" s="735" t="s">
        <v>4112</v>
      </c>
      <c r="E298" s="733" t="s">
        <v>9</v>
      </c>
      <c r="F298" s="736">
        <v>0.95</v>
      </c>
      <c r="G298" s="737">
        <v>15200</v>
      </c>
      <c r="H298" s="738">
        <v>0</v>
      </c>
      <c r="I298" s="738">
        <v>0</v>
      </c>
      <c r="J298" s="738">
        <v>0</v>
      </c>
      <c r="K298" s="738">
        <v>0</v>
      </c>
      <c r="L298" s="738">
        <v>0</v>
      </c>
      <c r="M298" s="738">
        <v>0</v>
      </c>
      <c r="N298" s="738">
        <v>0</v>
      </c>
      <c r="O298" s="738">
        <v>0</v>
      </c>
      <c r="P298" s="738">
        <v>0</v>
      </c>
      <c r="Q298" s="738"/>
      <c r="R298" s="738">
        <v>0</v>
      </c>
      <c r="S298" s="738">
        <v>0</v>
      </c>
      <c r="T298" s="626">
        <f t="shared" si="4"/>
        <v>0</v>
      </c>
      <c r="U298" s="739" t="s">
        <v>3880</v>
      </c>
      <c r="V298" s="740" t="s">
        <v>3881</v>
      </c>
      <c r="W298" s="739" t="s">
        <v>3903</v>
      </c>
      <c r="X298" s="741"/>
      <c r="Y298" s="741"/>
      <c r="Z298" s="742"/>
      <c r="AA298" s="730"/>
      <c r="AB298" s="731"/>
      <c r="AC298" s="731"/>
      <c r="AD298" s="731"/>
      <c r="AE298" s="731"/>
      <c r="AF298" s="731"/>
      <c r="AG298" s="731"/>
      <c r="AH298" s="731"/>
    </row>
    <row r="299" spans="1:34" s="732" customFormat="1" ht="15" customHeight="1" x14ac:dyDescent="0.25">
      <c r="A299" s="733"/>
      <c r="B299" s="733" t="s">
        <v>2444</v>
      </c>
      <c r="C299" s="734" t="s">
        <v>172</v>
      </c>
      <c r="D299" s="735">
        <v>3257</v>
      </c>
      <c r="E299" s="733" t="s">
        <v>4049</v>
      </c>
      <c r="F299" s="736">
        <v>0.9</v>
      </c>
      <c r="G299" s="737">
        <v>8900</v>
      </c>
      <c r="H299" s="738">
        <v>0</v>
      </c>
      <c r="I299" s="738">
        <v>0</v>
      </c>
      <c r="J299" s="738">
        <v>8900</v>
      </c>
      <c r="K299" s="738">
        <v>0</v>
      </c>
      <c r="L299" s="738">
        <v>0</v>
      </c>
      <c r="M299" s="738">
        <v>0</v>
      </c>
      <c r="N299" s="738">
        <v>0</v>
      </c>
      <c r="O299" s="738">
        <v>0</v>
      </c>
      <c r="P299" s="738">
        <v>0</v>
      </c>
      <c r="Q299" s="738"/>
      <c r="R299" s="738">
        <v>0</v>
      </c>
      <c r="S299" s="738">
        <v>0</v>
      </c>
      <c r="T299" s="626">
        <f t="shared" si="4"/>
        <v>0</v>
      </c>
      <c r="U299" s="739" t="s">
        <v>3880</v>
      </c>
      <c r="V299" s="740"/>
      <c r="W299" s="739" t="s">
        <v>235</v>
      </c>
      <c r="X299" s="741"/>
      <c r="Y299" s="741"/>
      <c r="Z299" s="742"/>
      <c r="AA299" s="730"/>
      <c r="AB299" s="731"/>
      <c r="AC299" s="731"/>
      <c r="AD299" s="731"/>
      <c r="AE299" s="731"/>
      <c r="AF299" s="731"/>
      <c r="AG299" s="731"/>
      <c r="AH299" s="731"/>
    </row>
    <row r="300" spans="1:34" s="732" customFormat="1" ht="15" customHeight="1" x14ac:dyDescent="0.25">
      <c r="A300" s="733"/>
      <c r="B300" s="733" t="s">
        <v>2444</v>
      </c>
      <c r="C300" s="734" t="s">
        <v>186</v>
      </c>
      <c r="D300" s="735" t="s">
        <v>4113</v>
      </c>
      <c r="E300" s="733" t="s">
        <v>2837</v>
      </c>
      <c r="F300" s="736">
        <v>0.6</v>
      </c>
      <c r="G300" s="737">
        <v>2500</v>
      </c>
      <c r="H300" s="738">
        <v>0</v>
      </c>
      <c r="I300" s="738">
        <v>0</v>
      </c>
      <c r="J300" s="738">
        <v>0</v>
      </c>
      <c r="K300" s="738">
        <v>0</v>
      </c>
      <c r="L300" s="738">
        <v>0</v>
      </c>
      <c r="M300" s="738">
        <v>0</v>
      </c>
      <c r="N300" s="738">
        <v>0</v>
      </c>
      <c r="O300" s="738">
        <v>0</v>
      </c>
      <c r="P300" s="738">
        <v>0</v>
      </c>
      <c r="Q300" s="738"/>
      <c r="R300" s="738">
        <v>0</v>
      </c>
      <c r="S300" s="738">
        <v>0</v>
      </c>
      <c r="T300" s="626">
        <f t="shared" si="4"/>
        <v>0</v>
      </c>
      <c r="U300" s="739" t="s">
        <v>3880</v>
      </c>
      <c r="V300" s="740" t="s">
        <v>3881</v>
      </c>
      <c r="W300" s="739" t="s">
        <v>227</v>
      </c>
      <c r="X300" s="741"/>
      <c r="Y300" s="741"/>
      <c r="Z300" s="742"/>
      <c r="AA300" s="730"/>
      <c r="AB300" s="731"/>
      <c r="AC300" s="731"/>
      <c r="AD300" s="731"/>
      <c r="AE300" s="731"/>
      <c r="AF300" s="731"/>
      <c r="AG300" s="731"/>
      <c r="AH300" s="731"/>
    </row>
    <row r="301" spans="1:34" s="732" customFormat="1" ht="15" customHeight="1" x14ac:dyDescent="0.25">
      <c r="A301" s="733"/>
      <c r="B301" s="733" t="s">
        <v>2444</v>
      </c>
      <c r="C301" s="734" t="s">
        <v>196</v>
      </c>
      <c r="D301" s="735" t="s">
        <v>4114</v>
      </c>
      <c r="E301" s="733" t="s">
        <v>33</v>
      </c>
      <c r="F301" s="736">
        <v>0.95</v>
      </c>
      <c r="G301" s="737">
        <v>1450</v>
      </c>
      <c r="H301" s="738">
        <v>0</v>
      </c>
      <c r="I301" s="738">
        <v>0</v>
      </c>
      <c r="J301" s="738">
        <v>0</v>
      </c>
      <c r="K301" s="738">
        <v>0</v>
      </c>
      <c r="L301" s="738">
        <v>0</v>
      </c>
      <c r="M301" s="738">
        <v>0</v>
      </c>
      <c r="N301" s="738">
        <v>0</v>
      </c>
      <c r="O301" s="738">
        <v>0</v>
      </c>
      <c r="P301" s="738">
        <v>0</v>
      </c>
      <c r="Q301" s="738"/>
      <c r="R301" s="738">
        <v>0</v>
      </c>
      <c r="S301" s="738">
        <v>0</v>
      </c>
      <c r="T301" s="626">
        <f t="shared" si="4"/>
        <v>0</v>
      </c>
      <c r="U301" s="739" t="s">
        <v>3880</v>
      </c>
      <c r="V301" s="740" t="s">
        <v>3881</v>
      </c>
      <c r="W301" s="739" t="s">
        <v>229</v>
      </c>
      <c r="X301" s="741"/>
      <c r="Y301" s="741"/>
      <c r="Z301" s="742"/>
      <c r="AA301" s="730"/>
      <c r="AB301" s="731"/>
      <c r="AC301" s="731"/>
      <c r="AD301" s="731"/>
      <c r="AE301" s="731"/>
      <c r="AF301" s="731"/>
      <c r="AG301" s="731"/>
      <c r="AH301" s="731"/>
    </row>
    <row r="302" spans="1:34" s="732" customFormat="1" ht="15" customHeight="1" x14ac:dyDescent="0.25">
      <c r="A302" s="733"/>
      <c r="B302" s="733" t="s">
        <v>2444</v>
      </c>
      <c r="C302" s="734" t="s">
        <v>194</v>
      </c>
      <c r="D302" s="735">
        <v>3228</v>
      </c>
      <c r="E302" s="733" t="s">
        <v>33</v>
      </c>
      <c r="F302" s="736">
        <v>0.95</v>
      </c>
      <c r="G302" s="737">
        <v>2550</v>
      </c>
      <c r="H302" s="738">
        <v>0</v>
      </c>
      <c r="I302" s="738">
        <v>0</v>
      </c>
      <c r="J302" s="738">
        <v>2550</v>
      </c>
      <c r="K302" s="738">
        <v>0</v>
      </c>
      <c r="L302" s="738">
        <v>0</v>
      </c>
      <c r="M302" s="738">
        <v>0</v>
      </c>
      <c r="N302" s="738">
        <v>0</v>
      </c>
      <c r="O302" s="738">
        <v>0</v>
      </c>
      <c r="P302" s="738">
        <v>0</v>
      </c>
      <c r="Q302" s="738"/>
      <c r="R302" s="738">
        <v>0</v>
      </c>
      <c r="S302" s="738">
        <v>0</v>
      </c>
      <c r="T302" s="626">
        <f t="shared" si="4"/>
        <v>0</v>
      </c>
      <c r="U302" s="739" t="s">
        <v>3880</v>
      </c>
      <c r="V302" s="740" t="s">
        <v>3881</v>
      </c>
      <c r="W302" s="739" t="s">
        <v>229</v>
      </c>
      <c r="X302" s="741"/>
      <c r="Y302" s="741"/>
      <c r="Z302" s="742"/>
      <c r="AA302" s="730"/>
      <c r="AB302" s="731"/>
      <c r="AC302" s="731"/>
      <c r="AD302" s="731"/>
      <c r="AE302" s="731"/>
      <c r="AF302" s="731"/>
      <c r="AG302" s="731"/>
      <c r="AH302" s="731"/>
    </row>
    <row r="303" spans="1:34" s="732" customFormat="1" ht="15" customHeight="1" x14ac:dyDescent="0.25">
      <c r="A303" s="733"/>
      <c r="B303" s="733" t="s">
        <v>2444</v>
      </c>
      <c r="C303" s="734" t="s">
        <v>220</v>
      </c>
      <c r="D303" s="735" t="s">
        <v>4115</v>
      </c>
      <c r="E303" s="733" t="s">
        <v>49</v>
      </c>
      <c r="F303" s="736">
        <v>0.5</v>
      </c>
      <c r="G303" s="737">
        <v>12400</v>
      </c>
      <c r="H303" s="738">
        <v>0</v>
      </c>
      <c r="I303" s="738">
        <v>0</v>
      </c>
      <c r="J303" s="738">
        <v>12400</v>
      </c>
      <c r="K303" s="738">
        <v>0</v>
      </c>
      <c r="L303" s="738">
        <v>0</v>
      </c>
      <c r="M303" s="738">
        <v>0</v>
      </c>
      <c r="N303" s="738">
        <v>0</v>
      </c>
      <c r="O303" s="738">
        <v>0</v>
      </c>
      <c r="P303" s="738">
        <v>0</v>
      </c>
      <c r="Q303" s="738"/>
      <c r="R303" s="738">
        <v>0</v>
      </c>
      <c r="S303" s="738">
        <v>0</v>
      </c>
      <c r="T303" s="626">
        <f t="shared" si="4"/>
        <v>0</v>
      </c>
      <c r="U303" s="739" t="s">
        <v>3882</v>
      </c>
      <c r="V303" s="740"/>
      <c r="W303" s="739" t="s">
        <v>245</v>
      </c>
      <c r="X303" s="741"/>
      <c r="Y303" s="741"/>
      <c r="Z303" s="742"/>
      <c r="AA303" s="730"/>
      <c r="AB303" s="731"/>
      <c r="AC303" s="731"/>
      <c r="AD303" s="731"/>
      <c r="AE303" s="731"/>
      <c r="AF303" s="731"/>
      <c r="AG303" s="731"/>
      <c r="AH303" s="731"/>
    </row>
    <row r="304" spans="1:34" s="732" customFormat="1" ht="15" customHeight="1" x14ac:dyDescent="0.25">
      <c r="A304" s="733"/>
      <c r="B304" s="733" t="s">
        <v>2444</v>
      </c>
      <c r="C304" s="734" t="s">
        <v>206</v>
      </c>
      <c r="D304" s="735">
        <v>3310</v>
      </c>
      <c r="E304" s="733" t="s">
        <v>9</v>
      </c>
      <c r="F304" s="736">
        <v>0.95</v>
      </c>
      <c r="G304" s="737">
        <v>4500</v>
      </c>
      <c r="H304" s="738">
        <v>0</v>
      </c>
      <c r="I304" s="738">
        <v>0</v>
      </c>
      <c r="J304" s="738">
        <v>4500</v>
      </c>
      <c r="K304" s="738">
        <v>0</v>
      </c>
      <c r="L304" s="738">
        <v>0</v>
      </c>
      <c r="M304" s="738">
        <v>0</v>
      </c>
      <c r="N304" s="738">
        <v>0</v>
      </c>
      <c r="O304" s="738">
        <v>0</v>
      </c>
      <c r="P304" s="738">
        <v>0</v>
      </c>
      <c r="Q304" s="738"/>
      <c r="R304" s="738">
        <v>0</v>
      </c>
      <c r="S304" s="738">
        <v>0</v>
      </c>
      <c r="T304" s="626">
        <f t="shared" si="4"/>
        <v>0</v>
      </c>
      <c r="U304" s="739" t="s">
        <v>3880</v>
      </c>
      <c r="V304" s="740" t="s">
        <v>3881</v>
      </c>
      <c r="W304" s="739" t="s">
        <v>3903</v>
      </c>
      <c r="X304" s="741"/>
      <c r="Y304" s="741"/>
      <c r="Z304" s="742"/>
      <c r="AA304" s="730"/>
      <c r="AB304" s="731"/>
      <c r="AC304" s="731"/>
      <c r="AD304" s="731"/>
      <c r="AE304" s="731"/>
      <c r="AF304" s="731"/>
      <c r="AG304" s="731"/>
      <c r="AH304" s="731"/>
    </row>
    <row r="305" spans="1:34" s="732" customFormat="1" ht="15" customHeight="1" x14ac:dyDescent="0.25">
      <c r="A305" s="733"/>
      <c r="B305" s="733" t="s">
        <v>2444</v>
      </c>
      <c r="C305" s="734" t="s">
        <v>162</v>
      </c>
      <c r="D305" s="735">
        <v>3231</v>
      </c>
      <c r="E305" s="733" t="s">
        <v>20</v>
      </c>
      <c r="F305" s="736">
        <v>0.95</v>
      </c>
      <c r="G305" s="737">
        <v>14000</v>
      </c>
      <c r="H305" s="738">
        <v>0</v>
      </c>
      <c r="I305" s="738">
        <v>0</v>
      </c>
      <c r="J305" s="738">
        <v>14000</v>
      </c>
      <c r="K305" s="738">
        <v>0</v>
      </c>
      <c r="L305" s="738">
        <v>0</v>
      </c>
      <c r="M305" s="738">
        <v>0</v>
      </c>
      <c r="N305" s="738">
        <v>0</v>
      </c>
      <c r="O305" s="738">
        <v>0</v>
      </c>
      <c r="P305" s="738">
        <v>0</v>
      </c>
      <c r="Q305" s="738"/>
      <c r="R305" s="738">
        <v>0</v>
      </c>
      <c r="S305" s="738">
        <v>0</v>
      </c>
      <c r="T305" s="626">
        <f t="shared" si="4"/>
        <v>0</v>
      </c>
      <c r="U305" s="739" t="s">
        <v>3880</v>
      </c>
      <c r="V305" s="740" t="s">
        <v>3881</v>
      </c>
      <c r="W305" s="739" t="s">
        <v>229</v>
      </c>
      <c r="X305" s="741"/>
      <c r="Y305" s="741"/>
      <c r="Z305" s="742"/>
      <c r="AA305" s="730"/>
      <c r="AB305" s="731"/>
      <c r="AC305" s="731"/>
      <c r="AD305" s="731"/>
      <c r="AE305" s="731"/>
      <c r="AF305" s="731"/>
      <c r="AG305" s="731"/>
      <c r="AH305" s="731"/>
    </row>
    <row r="306" spans="1:34" s="732" customFormat="1" ht="15" customHeight="1" x14ac:dyDescent="0.25">
      <c r="A306" s="733"/>
      <c r="B306" s="733" t="s">
        <v>2444</v>
      </c>
      <c r="C306" s="734" t="s">
        <v>193</v>
      </c>
      <c r="D306" s="735">
        <v>3227</v>
      </c>
      <c r="E306" s="733" t="s">
        <v>33</v>
      </c>
      <c r="F306" s="736">
        <v>1</v>
      </c>
      <c r="G306" s="737">
        <v>3550</v>
      </c>
      <c r="H306" s="738">
        <v>0</v>
      </c>
      <c r="I306" s="738">
        <v>0</v>
      </c>
      <c r="J306" s="738">
        <v>3550</v>
      </c>
      <c r="K306" s="738">
        <v>0</v>
      </c>
      <c r="L306" s="738">
        <v>0</v>
      </c>
      <c r="M306" s="738">
        <v>0</v>
      </c>
      <c r="N306" s="738">
        <v>0</v>
      </c>
      <c r="O306" s="738">
        <v>0</v>
      </c>
      <c r="P306" s="738">
        <v>0</v>
      </c>
      <c r="Q306" s="738"/>
      <c r="R306" s="738">
        <v>0</v>
      </c>
      <c r="S306" s="738">
        <v>0</v>
      </c>
      <c r="T306" s="626">
        <f t="shared" si="4"/>
        <v>0</v>
      </c>
      <c r="U306" s="739" t="s">
        <v>3880</v>
      </c>
      <c r="V306" s="740" t="s">
        <v>3881</v>
      </c>
      <c r="W306" s="739" t="s">
        <v>229</v>
      </c>
      <c r="X306" s="741"/>
      <c r="Y306" s="741"/>
      <c r="Z306" s="742"/>
      <c r="AA306" s="730"/>
      <c r="AB306" s="731"/>
      <c r="AC306" s="731"/>
      <c r="AD306" s="731"/>
      <c r="AE306" s="731"/>
      <c r="AF306" s="731"/>
      <c r="AG306" s="731"/>
      <c r="AH306" s="731"/>
    </row>
    <row r="307" spans="1:34" s="732" customFormat="1" ht="15" customHeight="1" x14ac:dyDescent="0.25">
      <c r="A307" s="733"/>
      <c r="B307" s="733" t="s">
        <v>2444</v>
      </c>
      <c r="C307" s="734" t="s">
        <v>4116</v>
      </c>
      <c r="D307" s="735" t="s">
        <v>4117</v>
      </c>
      <c r="E307" s="733" t="s">
        <v>5</v>
      </c>
      <c r="F307" s="736">
        <v>0.9</v>
      </c>
      <c r="G307" s="737">
        <v>20000</v>
      </c>
      <c r="H307" s="738">
        <v>0</v>
      </c>
      <c r="I307" s="738">
        <v>0</v>
      </c>
      <c r="J307" s="738">
        <v>20000</v>
      </c>
      <c r="K307" s="738">
        <v>0</v>
      </c>
      <c r="L307" s="738">
        <v>0</v>
      </c>
      <c r="M307" s="738">
        <v>0</v>
      </c>
      <c r="N307" s="738">
        <v>0</v>
      </c>
      <c r="O307" s="738">
        <v>0</v>
      </c>
      <c r="P307" s="738">
        <v>0</v>
      </c>
      <c r="Q307" s="738"/>
      <c r="R307" s="738">
        <v>0</v>
      </c>
      <c r="S307" s="738">
        <v>0</v>
      </c>
      <c r="T307" s="626">
        <f t="shared" si="4"/>
        <v>0</v>
      </c>
      <c r="U307" s="739" t="s">
        <v>3882</v>
      </c>
      <c r="V307" s="740"/>
      <c r="W307" s="739" t="s">
        <v>229</v>
      </c>
      <c r="X307" s="741"/>
      <c r="Y307" s="741"/>
      <c r="Z307" s="742"/>
      <c r="AA307" s="730"/>
      <c r="AB307" s="731"/>
      <c r="AC307" s="731"/>
      <c r="AD307" s="731"/>
      <c r="AE307" s="731"/>
      <c r="AF307" s="731"/>
      <c r="AG307" s="731"/>
      <c r="AH307" s="731"/>
    </row>
    <row r="308" spans="1:34" s="732" customFormat="1" ht="15" customHeight="1" x14ac:dyDescent="0.25">
      <c r="A308" s="733"/>
      <c r="B308" s="733" t="s">
        <v>2444</v>
      </c>
      <c r="C308" s="734" t="s">
        <v>4118</v>
      </c>
      <c r="D308" s="735" t="s">
        <v>4119</v>
      </c>
      <c r="E308" s="733" t="s">
        <v>5</v>
      </c>
      <c r="F308" s="736">
        <v>0.9</v>
      </c>
      <c r="G308" s="737">
        <v>20000</v>
      </c>
      <c r="H308" s="738">
        <v>0</v>
      </c>
      <c r="I308" s="738">
        <v>0</v>
      </c>
      <c r="J308" s="738">
        <v>20000</v>
      </c>
      <c r="K308" s="738">
        <v>0</v>
      </c>
      <c r="L308" s="738">
        <v>0</v>
      </c>
      <c r="M308" s="738"/>
      <c r="N308" s="738">
        <v>0</v>
      </c>
      <c r="O308" s="738">
        <v>0</v>
      </c>
      <c r="P308" s="738">
        <v>0</v>
      </c>
      <c r="Q308" s="738"/>
      <c r="R308" s="738">
        <v>0</v>
      </c>
      <c r="S308" s="738">
        <v>0</v>
      </c>
      <c r="T308" s="626">
        <f t="shared" si="4"/>
        <v>0</v>
      </c>
      <c r="U308" s="739" t="s">
        <v>3882</v>
      </c>
      <c r="V308" s="740"/>
      <c r="W308" s="739" t="s">
        <v>229</v>
      </c>
      <c r="X308" s="741"/>
      <c r="Y308" s="741"/>
      <c r="Z308" s="742"/>
      <c r="AA308" s="730"/>
      <c r="AB308" s="731"/>
      <c r="AC308" s="731"/>
      <c r="AD308" s="731"/>
      <c r="AE308" s="731"/>
      <c r="AF308" s="731"/>
      <c r="AG308" s="731"/>
      <c r="AH308" s="731"/>
    </row>
    <row r="309" spans="1:34" s="732" customFormat="1" ht="15" customHeight="1" x14ac:dyDescent="0.25">
      <c r="A309" s="733"/>
      <c r="B309" s="733" t="s">
        <v>2444</v>
      </c>
      <c r="C309" s="734" t="s">
        <v>198</v>
      </c>
      <c r="D309" s="735" t="s">
        <v>4120</v>
      </c>
      <c r="E309" s="733" t="s">
        <v>5</v>
      </c>
      <c r="F309" s="736">
        <v>0.9</v>
      </c>
      <c r="G309" s="737">
        <v>20000</v>
      </c>
      <c r="H309" s="738">
        <v>0</v>
      </c>
      <c r="I309" s="738">
        <v>0</v>
      </c>
      <c r="J309" s="738">
        <v>20000</v>
      </c>
      <c r="K309" s="738">
        <v>0</v>
      </c>
      <c r="L309" s="738">
        <v>0</v>
      </c>
      <c r="M309" s="738">
        <v>0</v>
      </c>
      <c r="N309" s="738">
        <v>0</v>
      </c>
      <c r="O309" s="738">
        <v>0</v>
      </c>
      <c r="P309" s="738">
        <v>0</v>
      </c>
      <c r="Q309" s="738"/>
      <c r="R309" s="738">
        <v>0</v>
      </c>
      <c r="S309" s="738">
        <v>0</v>
      </c>
      <c r="T309" s="626">
        <f t="shared" si="4"/>
        <v>0</v>
      </c>
      <c r="U309" s="739" t="s">
        <v>3882</v>
      </c>
      <c r="V309" s="740"/>
      <c r="W309" s="739" t="s">
        <v>229</v>
      </c>
      <c r="X309" s="741"/>
      <c r="Y309" s="741"/>
      <c r="Z309" s="742"/>
      <c r="AA309" s="730"/>
      <c r="AB309" s="731"/>
      <c r="AC309" s="731"/>
      <c r="AD309" s="731"/>
      <c r="AE309" s="731"/>
      <c r="AF309" s="731"/>
      <c r="AG309" s="731"/>
      <c r="AH309" s="731"/>
    </row>
    <row r="310" spans="1:34" s="732" customFormat="1" ht="15" customHeight="1" x14ac:dyDescent="0.25">
      <c r="A310" s="733"/>
      <c r="B310" s="733" t="s">
        <v>2444</v>
      </c>
      <c r="C310" s="734" t="s">
        <v>188</v>
      </c>
      <c r="D310" s="735" t="s">
        <v>4121</v>
      </c>
      <c r="E310" s="733" t="s">
        <v>5</v>
      </c>
      <c r="F310" s="736">
        <v>0.9</v>
      </c>
      <c r="G310" s="737">
        <v>8500</v>
      </c>
      <c r="H310" s="738">
        <v>0</v>
      </c>
      <c r="I310" s="738">
        <v>0</v>
      </c>
      <c r="J310" s="738">
        <v>8500</v>
      </c>
      <c r="K310" s="738">
        <v>0</v>
      </c>
      <c r="L310" s="738">
        <v>0</v>
      </c>
      <c r="M310" s="738">
        <v>0</v>
      </c>
      <c r="N310" s="738">
        <v>0</v>
      </c>
      <c r="O310" s="738">
        <v>0</v>
      </c>
      <c r="P310" s="738">
        <v>0</v>
      </c>
      <c r="Q310" s="738"/>
      <c r="R310" s="738">
        <v>0</v>
      </c>
      <c r="S310" s="738">
        <v>0</v>
      </c>
      <c r="T310" s="626">
        <f t="shared" si="4"/>
        <v>0</v>
      </c>
      <c r="U310" s="739" t="s">
        <v>3882</v>
      </c>
      <c r="V310" s="740"/>
      <c r="W310" s="739" t="s">
        <v>228</v>
      </c>
      <c r="X310" s="741"/>
      <c r="Y310" s="741"/>
      <c r="Z310" s="742"/>
      <c r="AA310" s="730"/>
      <c r="AB310" s="731"/>
      <c r="AC310" s="731"/>
      <c r="AD310" s="731"/>
      <c r="AE310" s="731"/>
      <c r="AF310" s="731"/>
      <c r="AG310" s="731"/>
      <c r="AH310" s="731"/>
    </row>
    <row r="311" spans="1:34" s="732" customFormat="1" ht="15" customHeight="1" x14ac:dyDescent="0.25">
      <c r="A311" s="733"/>
      <c r="B311" s="733" t="s">
        <v>2444</v>
      </c>
      <c r="C311" s="734" t="s">
        <v>21</v>
      </c>
      <c r="D311" s="735" t="s">
        <v>4122</v>
      </c>
      <c r="E311" s="733" t="s">
        <v>4123</v>
      </c>
      <c r="F311" s="736">
        <v>0.57779999999999998</v>
      </c>
      <c r="G311" s="737">
        <v>25000</v>
      </c>
      <c r="H311" s="738">
        <v>0</v>
      </c>
      <c r="I311" s="738">
        <v>0</v>
      </c>
      <c r="J311" s="738">
        <v>100</v>
      </c>
      <c r="K311" s="738">
        <v>3050</v>
      </c>
      <c r="L311" s="738">
        <v>3000</v>
      </c>
      <c r="M311" s="738">
        <v>2500</v>
      </c>
      <c r="N311" s="738">
        <v>2275</v>
      </c>
      <c r="O311" s="738">
        <v>0</v>
      </c>
      <c r="P311" s="738">
        <v>0</v>
      </c>
      <c r="Q311" s="738"/>
      <c r="R311" s="738">
        <v>0</v>
      </c>
      <c r="S311" s="738">
        <v>0</v>
      </c>
      <c r="T311" s="626">
        <f t="shared" si="4"/>
        <v>0</v>
      </c>
      <c r="U311" s="739" t="s">
        <v>3880</v>
      </c>
      <c r="V311" s="740" t="s">
        <v>3881</v>
      </c>
      <c r="W311" s="739" t="s">
        <v>227</v>
      </c>
      <c r="X311" s="741"/>
      <c r="Y311" s="741"/>
      <c r="Z311" s="742"/>
      <c r="AA311" s="730"/>
      <c r="AB311" s="731"/>
      <c r="AC311" s="731"/>
      <c r="AD311" s="731"/>
      <c r="AE311" s="731"/>
      <c r="AF311" s="731"/>
      <c r="AG311" s="731"/>
      <c r="AH311" s="731"/>
    </row>
    <row r="312" spans="1:34" s="732" customFormat="1" ht="15" customHeight="1" x14ac:dyDescent="0.25">
      <c r="A312" s="733"/>
      <c r="B312" s="733" t="s">
        <v>2444</v>
      </c>
      <c r="C312" s="734" t="s">
        <v>4124</v>
      </c>
      <c r="D312" s="735" t="s">
        <v>4125</v>
      </c>
      <c r="E312" s="733" t="s">
        <v>5</v>
      </c>
      <c r="F312" s="736">
        <v>0.9</v>
      </c>
      <c r="G312" s="737">
        <v>29800</v>
      </c>
      <c r="H312" s="738">
        <v>0</v>
      </c>
      <c r="I312" s="738">
        <v>0</v>
      </c>
      <c r="J312" s="738">
        <v>0</v>
      </c>
      <c r="K312" s="738">
        <v>0</v>
      </c>
      <c r="L312" s="738">
        <v>0</v>
      </c>
      <c r="M312" s="738">
        <v>0</v>
      </c>
      <c r="N312" s="738">
        <v>0</v>
      </c>
      <c r="O312" s="738">
        <v>0</v>
      </c>
      <c r="P312" s="738">
        <v>0</v>
      </c>
      <c r="Q312" s="738"/>
      <c r="R312" s="738">
        <v>0</v>
      </c>
      <c r="S312" s="738">
        <v>0</v>
      </c>
      <c r="T312" s="626">
        <f t="shared" si="4"/>
        <v>0</v>
      </c>
      <c r="U312" s="739" t="s">
        <v>3882</v>
      </c>
      <c r="V312" s="740"/>
      <c r="W312" s="739" t="s">
        <v>229</v>
      </c>
      <c r="X312" s="741"/>
      <c r="Y312" s="741"/>
      <c r="Z312" s="742"/>
      <c r="AA312" s="730"/>
      <c r="AB312" s="731"/>
      <c r="AC312" s="731"/>
      <c r="AD312" s="731"/>
      <c r="AE312" s="731"/>
      <c r="AF312" s="731"/>
      <c r="AG312" s="731"/>
      <c r="AH312" s="731"/>
    </row>
    <row r="313" spans="1:34" s="732" customFormat="1" ht="15" customHeight="1" x14ac:dyDescent="0.25">
      <c r="A313" s="733"/>
      <c r="B313" s="733" t="s">
        <v>2444</v>
      </c>
      <c r="C313" s="734" t="s">
        <v>221</v>
      </c>
      <c r="D313" s="735" t="s">
        <v>4126</v>
      </c>
      <c r="E313" s="733" t="s">
        <v>49</v>
      </c>
      <c r="F313" s="736">
        <v>0.85</v>
      </c>
      <c r="G313" s="737">
        <v>6100</v>
      </c>
      <c r="H313" s="738">
        <v>0</v>
      </c>
      <c r="I313" s="738">
        <v>0</v>
      </c>
      <c r="J313" s="738">
        <v>0</v>
      </c>
      <c r="K313" s="738">
        <v>0</v>
      </c>
      <c r="L313" s="738">
        <v>0</v>
      </c>
      <c r="M313" s="738">
        <v>0</v>
      </c>
      <c r="N313" s="738">
        <v>0</v>
      </c>
      <c r="O313" s="738">
        <v>0</v>
      </c>
      <c r="P313" s="738">
        <v>0</v>
      </c>
      <c r="Q313" s="738"/>
      <c r="R313" s="738">
        <v>0</v>
      </c>
      <c r="S313" s="738">
        <v>0</v>
      </c>
      <c r="T313" s="626">
        <f t="shared" si="4"/>
        <v>0</v>
      </c>
      <c r="U313" s="739" t="s">
        <v>3882</v>
      </c>
      <c r="V313" s="740"/>
      <c r="W313" s="739" t="s">
        <v>245</v>
      </c>
      <c r="X313" s="741"/>
      <c r="Y313" s="741"/>
      <c r="Z313" s="742"/>
      <c r="AA313" s="730"/>
      <c r="AB313" s="731"/>
      <c r="AC313" s="731"/>
      <c r="AD313" s="731"/>
      <c r="AE313" s="731"/>
      <c r="AF313" s="731"/>
      <c r="AG313" s="731"/>
      <c r="AH313" s="731"/>
    </row>
    <row r="314" spans="1:34" s="732" customFormat="1" ht="15" customHeight="1" x14ac:dyDescent="0.25">
      <c r="A314" s="733"/>
      <c r="B314" s="733" t="s">
        <v>2444</v>
      </c>
      <c r="C314" s="734" t="s">
        <v>54</v>
      </c>
      <c r="D314" s="735" t="s">
        <v>4127</v>
      </c>
      <c r="E314" s="733" t="s">
        <v>49</v>
      </c>
      <c r="F314" s="736">
        <v>1</v>
      </c>
      <c r="G314" s="737">
        <v>1700</v>
      </c>
      <c r="H314" s="738">
        <v>0</v>
      </c>
      <c r="I314" s="738">
        <v>0</v>
      </c>
      <c r="J314" s="738">
        <v>58.08</v>
      </c>
      <c r="K314" s="738">
        <v>0</v>
      </c>
      <c r="L314" s="738">
        <v>0</v>
      </c>
      <c r="M314" s="738">
        <v>0</v>
      </c>
      <c r="N314" s="738">
        <v>0</v>
      </c>
      <c r="O314" s="738">
        <v>0</v>
      </c>
      <c r="P314" s="738">
        <v>0</v>
      </c>
      <c r="Q314" s="738"/>
      <c r="R314" s="738">
        <v>0</v>
      </c>
      <c r="S314" s="738">
        <v>0</v>
      </c>
      <c r="T314" s="626">
        <f t="shared" si="4"/>
        <v>0</v>
      </c>
      <c r="U314" s="739" t="s">
        <v>3882</v>
      </c>
      <c r="V314" s="740"/>
      <c r="W314" s="739" t="s">
        <v>245</v>
      </c>
      <c r="X314" s="741"/>
      <c r="Y314" s="741"/>
      <c r="Z314" s="742"/>
      <c r="AA314" s="730"/>
      <c r="AB314" s="731"/>
      <c r="AC314" s="731"/>
      <c r="AD314" s="731"/>
      <c r="AE314" s="731"/>
      <c r="AF314" s="731"/>
      <c r="AG314" s="731"/>
      <c r="AH314" s="731"/>
    </row>
    <row r="315" spans="1:34" s="732" customFormat="1" ht="15" customHeight="1" x14ac:dyDescent="0.25">
      <c r="A315" s="733"/>
      <c r="B315" s="733" t="s">
        <v>2444</v>
      </c>
      <c r="C315" s="734" t="s">
        <v>145</v>
      </c>
      <c r="D315" s="735" t="s">
        <v>4128</v>
      </c>
      <c r="E315" s="733" t="s">
        <v>4049</v>
      </c>
      <c r="F315" s="736">
        <v>0.9</v>
      </c>
      <c r="G315" s="737">
        <v>10499.8</v>
      </c>
      <c r="H315" s="738">
        <v>17.8</v>
      </c>
      <c r="I315" s="738">
        <v>0</v>
      </c>
      <c r="J315" s="738">
        <v>0</v>
      </c>
      <c r="K315" s="738">
        <v>1000</v>
      </c>
      <c r="L315" s="738">
        <v>4200</v>
      </c>
      <c r="M315" s="738">
        <v>4500</v>
      </c>
      <c r="N315" s="738">
        <v>782</v>
      </c>
      <c r="O315" s="738">
        <v>0</v>
      </c>
      <c r="P315" s="738">
        <v>0</v>
      </c>
      <c r="Q315" s="738"/>
      <c r="R315" s="738">
        <v>0</v>
      </c>
      <c r="S315" s="738">
        <v>0</v>
      </c>
      <c r="T315" s="626">
        <f t="shared" si="4"/>
        <v>0</v>
      </c>
      <c r="U315" s="739" t="s">
        <v>3880</v>
      </c>
      <c r="V315" s="740"/>
      <c r="W315" s="739" t="s">
        <v>235</v>
      </c>
      <c r="X315" s="741"/>
      <c r="Y315" s="741"/>
      <c r="Z315" s="742"/>
      <c r="AA315" s="730"/>
      <c r="AB315" s="731"/>
      <c r="AC315" s="731"/>
      <c r="AD315" s="731"/>
      <c r="AE315" s="731"/>
      <c r="AF315" s="731"/>
      <c r="AG315" s="731"/>
      <c r="AH315" s="731"/>
    </row>
    <row r="316" spans="1:34" s="732" customFormat="1" ht="15" customHeight="1" x14ac:dyDescent="0.25">
      <c r="A316" s="733"/>
      <c r="B316" s="733" t="s">
        <v>2444</v>
      </c>
      <c r="C316" s="734" t="s">
        <v>146</v>
      </c>
      <c r="D316" s="735" t="s">
        <v>4129</v>
      </c>
      <c r="E316" s="733" t="s">
        <v>17</v>
      </c>
      <c r="F316" s="736">
        <v>0.9</v>
      </c>
      <c r="G316" s="737">
        <v>10500</v>
      </c>
      <c r="H316" s="738">
        <v>0</v>
      </c>
      <c r="I316" s="738">
        <v>0</v>
      </c>
      <c r="J316" s="738">
        <v>0</v>
      </c>
      <c r="K316" s="738">
        <v>1000</v>
      </c>
      <c r="L316" s="738">
        <v>4175</v>
      </c>
      <c r="M316" s="738">
        <v>3000</v>
      </c>
      <c r="N316" s="738">
        <v>2325</v>
      </c>
      <c r="O316" s="738">
        <v>0</v>
      </c>
      <c r="P316" s="738">
        <v>0</v>
      </c>
      <c r="Q316" s="738"/>
      <c r="R316" s="738">
        <v>0</v>
      </c>
      <c r="S316" s="738">
        <v>0</v>
      </c>
      <c r="T316" s="626">
        <f t="shared" si="4"/>
        <v>0</v>
      </c>
      <c r="U316" s="739" t="s">
        <v>3880</v>
      </c>
      <c r="V316" s="740"/>
      <c r="W316" s="739" t="s">
        <v>235</v>
      </c>
      <c r="X316" s="741"/>
      <c r="Y316" s="741"/>
      <c r="Z316" s="742"/>
      <c r="AA316" s="730"/>
      <c r="AB316" s="731"/>
      <c r="AC316" s="731"/>
      <c r="AD316" s="731"/>
      <c r="AE316" s="731"/>
      <c r="AF316" s="731"/>
      <c r="AG316" s="731"/>
      <c r="AH316" s="731"/>
    </row>
    <row r="317" spans="1:34" s="732" customFormat="1" ht="15" customHeight="1" x14ac:dyDescent="0.25">
      <c r="A317" s="733"/>
      <c r="B317" s="733" t="s">
        <v>2444</v>
      </c>
      <c r="C317" s="734" t="s">
        <v>148</v>
      </c>
      <c r="D317" s="735" t="s">
        <v>4130</v>
      </c>
      <c r="E317" s="733" t="s">
        <v>17</v>
      </c>
      <c r="F317" s="736">
        <v>0.9</v>
      </c>
      <c r="G317" s="737">
        <v>13500</v>
      </c>
      <c r="H317" s="738">
        <v>0</v>
      </c>
      <c r="I317" s="738">
        <v>0</v>
      </c>
      <c r="J317" s="738">
        <v>0</v>
      </c>
      <c r="K317" s="738">
        <v>1000</v>
      </c>
      <c r="L317" s="738">
        <v>6700</v>
      </c>
      <c r="M317" s="738">
        <v>3700</v>
      </c>
      <c r="N317" s="738">
        <v>2100</v>
      </c>
      <c r="O317" s="738">
        <v>0</v>
      </c>
      <c r="P317" s="738">
        <v>0</v>
      </c>
      <c r="Q317" s="738"/>
      <c r="R317" s="738">
        <v>0</v>
      </c>
      <c r="S317" s="738">
        <v>0</v>
      </c>
      <c r="T317" s="626">
        <f t="shared" si="4"/>
        <v>0</v>
      </c>
      <c r="U317" s="739" t="s">
        <v>3880</v>
      </c>
      <c r="V317" s="740"/>
      <c r="W317" s="739" t="s">
        <v>235</v>
      </c>
      <c r="X317" s="741"/>
      <c r="Y317" s="741"/>
      <c r="Z317" s="742"/>
      <c r="AA317" s="730"/>
      <c r="AB317" s="731"/>
      <c r="AC317" s="731"/>
      <c r="AD317" s="731"/>
      <c r="AE317" s="731"/>
      <c r="AF317" s="731"/>
      <c r="AG317" s="731"/>
      <c r="AH317" s="731"/>
    </row>
    <row r="318" spans="1:34" s="732" customFormat="1" ht="15" customHeight="1" x14ac:dyDescent="0.25">
      <c r="A318" s="733"/>
      <c r="B318" s="733" t="s">
        <v>2444</v>
      </c>
      <c r="C318" s="734" t="s">
        <v>4131</v>
      </c>
      <c r="D318" s="735" t="s">
        <v>4132</v>
      </c>
      <c r="E318" s="733" t="s">
        <v>17</v>
      </c>
      <c r="F318" s="736">
        <v>0.9</v>
      </c>
      <c r="G318" s="737">
        <v>10500</v>
      </c>
      <c r="H318" s="738">
        <v>0</v>
      </c>
      <c r="I318" s="738">
        <v>0</v>
      </c>
      <c r="J318" s="738">
        <v>0</v>
      </c>
      <c r="K318" s="738">
        <v>4000</v>
      </c>
      <c r="L318" s="738">
        <v>4000</v>
      </c>
      <c r="M318" s="738">
        <v>1500</v>
      </c>
      <c r="N318" s="738">
        <v>0</v>
      </c>
      <c r="O318" s="738">
        <v>0</v>
      </c>
      <c r="P318" s="738">
        <v>0</v>
      </c>
      <c r="Q318" s="738"/>
      <c r="R318" s="738">
        <v>0</v>
      </c>
      <c r="S318" s="738">
        <v>0</v>
      </c>
      <c r="T318" s="626">
        <f t="shared" si="4"/>
        <v>0</v>
      </c>
      <c r="U318" s="739" t="s">
        <v>3880</v>
      </c>
      <c r="V318" s="740"/>
      <c r="W318" s="739" t="s">
        <v>235</v>
      </c>
      <c r="X318" s="741"/>
      <c r="Y318" s="741"/>
      <c r="Z318" s="742"/>
      <c r="AA318" s="730"/>
      <c r="AB318" s="731"/>
      <c r="AC318" s="731"/>
      <c r="AD318" s="731"/>
      <c r="AE318" s="731"/>
      <c r="AF318" s="731"/>
      <c r="AG318" s="731"/>
      <c r="AH318" s="731"/>
    </row>
    <row r="319" spans="1:34" s="732" customFormat="1" ht="15" customHeight="1" x14ac:dyDescent="0.25">
      <c r="A319" s="733"/>
      <c r="B319" s="733" t="s">
        <v>2444</v>
      </c>
      <c r="C319" s="734" t="s">
        <v>163</v>
      </c>
      <c r="D319" s="735">
        <v>3232</v>
      </c>
      <c r="E319" s="733" t="s">
        <v>17</v>
      </c>
      <c r="F319" s="736">
        <v>0.9</v>
      </c>
      <c r="G319" s="737">
        <v>2850</v>
      </c>
      <c r="H319" s="738">
        <v>0</v>
      </c>
      <c r="I319" s="738">
        <v>0</v>
      </c>
      <c r="J319" s="738">
        <v>0</v>
      </c>
      <c r="K319" s="738">
        <v>500</v>
      </c>
      <c r="L319" s="738">
        <v>1150</v>
      </c>
      <c r="M319" s="738">
        <v>1200</v>
      </c>
      <c r="N319" s="738">
        <v>0</v>
      </c>
      <c r="O319" s="738">
        <v>0</v>
      </c>
      <c r="P319" s="738">
        <v>0</v>
      </c>
      <c r="Q319" s="738"/>
      <c r="R319" s="738">
        <v>0</v>
      </c>
      <c r="S319" s="738">
        <v>0</v>
      </c>
      <c r="T319" s="626">
        <f t="shared" si="4"/>
        <v>0</v>
      </c>
      <c r="U319" s="739" t="s">
        <v>3880</v>
      </c>
      <c r="V319" s="740"/>
      <c r="W319" s="739" t="s">
        <v>229</v>
      </c>
      <c r="X319" s="741"/>
      <c r="Y319" s="741"/>
      <c r="Z319" s="742"/>
      <c r="AA319" s="730"/>
      <c r="AB319" s="731"/>
      <c r="AC319" s="731"/>
      <c r="AD319" s="731"/>
      <c r="AE319" s="731"/>
      <c r="AF319" s="731"/>
      <c r="AG319" s="731"/>
      <c r="AH319" s="731"/>
    </row>
    <row r="320" spans="1:34" s="732" customFormat="1" ht="15" customHeight="1" x14ac:dyDescent="0.25">
      <c r="A320" s="733"/>
      <c r="B320" s="733" t="s">
        <v>2444</v>
      </c>
      <c r="C320" s="734" t="s">
        <v>4133</v>
      </c>
      <c r="D320" s="735" t="s">
        <v>4007</v>
      </c>
      <c r="E320" s="733" t="s">
        <v>9</v>
      </c>
      <c r="F320" s="736">
        <v>0.95</v>
      </c>
      <c r="G320" s="737">
        <v>19000</v>
      </c>
      <c r="H320" s="738">
        <v>0</v>
      </c>
      <c r="I320" s="738">
        <v>0</v>
      </c>
      <c r="J320" s="738">
        <v>0</v>
      </c>
      <c r="K320" s="738">
        <v>0</v>
      </c>
      <c r="L320" s="738">
        <v>0</v>
      </c>
      <c r="M320" s="738"/>
      <c r="N320" s="738">
        <v>0</v>
      </c>
      <c r="O320" s="738">
        <v>0</v>
      </c>
      <c r="P320" s="738">
        <v>0</v>
      </c>
      <c r="Q320" s="738"/>
      <c r="R320" s="738">
        <v>0</v>
      </c>
      <c r="S320" s="738">
        <v>0</v>
      </c>
      <c r="T320" s="626">
        <f t="shared" si="4"/>
        <v>0</v>
      </c>
      <c r="U320" s="739" t="s">
        <v>3880</v>
      </c>
      <c r="V320" s="740"/>
      <c r="W320" s="739" t="s">
        <v>228</v>
      </c>
      <c r="X320" s="741"/>
      <c r="Y320" s="741"/>
      <c r="Z320" s="742"/>
      <c r="AA320" s="730"/>
      <c r="AB320" s="731"/>
      <c r="AC320" s="731"/>
      <c r="AD320" s="731"/>
      <c r="AE320" s="731"/>
      <c r="AF320" s="731"/>
      <c r="AG320" s="731"/>
      <c r="AH320" s="731"/>
    </row>
    <row r="321" spans="1:34" s="732" customFormat="1" ht="15" customHeight="1" x14ac:dyDescent="0.25">
      <c r="A321" s="733"/>
      <c r="B321" s="733" t="s">
        <v>2444</v>
      </c>
      <c r="C321" s="734" t="s">
        <v>4134</v>
      </c>
      <c r="D321" s="735" t="s">
        <v>4135</v>
      </c>
      <c r="E321" s="733" t="s">
        <v>3</v>
      </c>
      <c r="F321" s="736">
        <v>0.85</v>
      </c>
      <c r="G321" s="737">
        <v>4243</v>
      </c>
      <c r="H321" s="738">
        <v>0</v>
      </c>
      <c r="I321" s="738"/>
      <c r="J321" s="738">
        <v>0</v>
      </c>
      <c r="K321" s="738">
        <v>0</v>
      </c>
      <c r="L321" s="738">
        <v>0</v>
      </c>
      <c r="M321" s="738">
        <v>0</v>
      </c>
      <c r="N321" s="738">
        <v>0</v>
      </c>
      <c r="O321" s="738">
        <v>0</v>
      </c>
      <c r="P321" s="738">
        <v>0</v>
      </c>
      <c r="Q321" s="738"/>
      <c r="R321" s="738">
        <v>0</v>
      </c>
      <c r="S321" s="738">
        <v>0</v>
      </c>
      <c r="T321" s="626">
        <f t="shared" si="4"/>
        <v>0</v>
      </c>
      <c r="U321" s="739" t="s">
        <v>3882</v>
      </c>
      <c r="V321" s="740"/>
      <c r="W321" s="739" t="s">
        <v>232</v>
      </c>
      <c r="X321" s="741"/>
      <c r="Y321" s="741"/>
      <c r="Z321" s="742"/>
      <c r="AA321" s="730"/>
      <c r="AB321" s="731"/>
      <c r="AC321" s="731"/>
      <c r="AD321" s="731"/>
      <c r="AE321" s="731"/>
      <c r="AF321" s="731"/>
      <c r="AG321" s="731"/>
      <c r="AH321" s="731"/>
    </row>
    <row r="322" spans="1:34" s="732" customFormat="1" ht="15" customHeight="1" x14ac:dyDescent="0.25">
      <c r="A322" s="733"/>
      <c r="B322" s="733" t="s">
        <v>2444</v>
      </c>
      <c r="C322" s="734" t="s">
        <v>4136</v>
      </c>
      <c r="D322" s="735" t="s">
        <v>4137</v>
      </c>
      <c r="E322" s="733" t="s">
        <v>9</v>
      </c>
      <c r="F322" s="736">
        <v>0.95</v>
      </c>
      <c r="G322" s="737">
        <v>30500</v>
      </c>
      <c r="H322" s="738">
        <v>0</v>
      </c>
      <c r="I322" s="738"/>
      <c r="J322" s="738"/>
      <c r="K322" s="738">
        <v>0</v>
      </c>
      <c r="L322" s="738">
        <v>0</v>
      </c>
      <c r="M322" s="738">
        <v>0</v>
      </c>
      <c r="N322" s="738">
        <v>0</v>
      </c>
      <c r="O322" s="738">
        <v>0</v>
      </c>
      <c r="P322" s="738">
        <v>0</v>
      </c>
      <c r="Q322" s="738"/>
      <c r="R322" s="738">
        <v>0</v>
      </c>
      <c r="S322" s="738">
        <v>0</v>
      </c>
      <c r="T322" s="626">
        <f t="shared" si="4"/>
        <v>0</v>
      </c>
      <c r="U322" s="739" t="s">
        <v>3880</v>
      </c>
      <c r="V322" s="740" t="s">
        <v>3881</v>
      </c>
      <c r="W322" s="739" t="s">
        <v>228</v>
      </c>
      <c r="X322" s="741"/>
      <c r="Y322" s="741"/>
      <c r="Z322" s="742"/>
      <c r="AA322" s="730"/>
      <c r="AB322" s="731"/>
      <c r="AC322" s="731"/>
      <c r="AD322" s="731"/>
      <c r="AE322" s="731"/>
      <c r="AF322" s="731"/>
      <c r="AG322" s="731"/>
      <c r="AH322" s="731"/>
    </row>
    <row r="323" spans="1:34" s="732" customFormat="1" ht="15" customHeight="1" x14ac:dyDescent="0.25">
      <c r="A323" s="733"/>
      <c r="B323" s="733" t="s">
        <v>2444</v>
      </c>
      <c r="C323" s="734" t="s">
        <v>55</v>
      </c>
      <c r="D323" s="735" t="s">
        <v>4138</v>
      </c>
      <c r="E323" s="733" t="s">
        <v>49</v>
      </c>
      <c r="F323" s="736">
        <v>1</v>
      </c>
      <c r="G323" s="737">
        <v>2300</v>
      </c>
      <c r="H323" s="738">
        <v>0</v>
      </c>
      <c r="I323" s="738">
        <v>0</v>
      </c>
      <c r="J323" s="738">
        <v>64.13</v>
      </c>
      <c r="K323" s="738">
        <v>1194.8699999999999</v>
      </c>
      <c r="L323" s="738">
        <v>801</v>
      </c>
      <c r="M323" s="738">
        <v>240</v>
      </c>
      <c r="N323" s="738">
        <v>0</v>
      </c>
      <c r="O323" s="738">
        <v>0</v>
      </c>
      <c r="P323" s="738">
        <v>0</v>
      </c>
      <c r="Q323" s="738"/>
      <c r="R323" s="738">
        <v>0</v>
      </c>
      <c r="S323" s="738">
        <v>0</v>
      </c>
      <c r="T323" s="626">
        <f t="shared" si="4"/>
        <v>0</v>
      </c>
      <c r="U323" s="739" t="s">
        <v>3882</v>
      </c>
      <c r="V323" s="740"/>
      <c r="W323" s="739" t="s">
        <v>245</v>
      </c>
      <c r="X323" s="741"/>
      <c r="Y323" s="741"/>
      <c r="Z323" s="742"/>
      <c r="AA323" s="730"/>
      <c r="AB323" s="731"/>
      <c r="AC323" s="731"/>
      <c r="AD323" s="731"/>
      <c r="AE323" s="731"/>
      <c r="AF323" s="731"/>
      <c r="AG323" s="731"/>
      <c r="AH323" s="731"/>
    </row>
    <row r="324" spans="1:34" s="732" customFormat="1" ht="15" customHeight="1" x14ac:dyDescent="0.25">
      <c r="A324" s="733"/>
      <c r="B324" s="733" t="s">
        <v>2444</v>
      </c>
      <c r="C324" s="734" t="s">
        <v>2785</v>
      </c>
      <c r="D324" s="735" t="s">
        <v>4139</v>
      </c>
      <c r="E324" s="733" t="s">
        <v>49</v>
      </c>
      <c r="F324" s="736">
        <v>0.8</v>
      </c>
      <c r="G324" s="737">
        <v>69999.990000000005</v>
      </c>
      <c r="H324" s="738">
        <v>0</v>
      </c>
      <c r="I324" s="738">
        <v>0</v>
      </c>
      <c r="J324" s="738">
        <v>0</v>
      </c>
      <c r="K324" s="738">
        <v>54.32</v>
      </c>
      <c r="L324" s="738">
        <v>4445.67</v>
      </c>
      <c r="M324" s="738">
        <v>65500</v>
      </c>
      <c r="N324" s="738">
        <v>0</v>
      </c>
      <c r="O324" s="738">
        <v>0</v>
      </c>
      <c r="P324" s="738">
        <v>0</v>
      </c>
      <c r="Q324" s="738"/>
      <c r="R324" s="738">
        <v>0</v>
      </c>
      <c r="S324" s="738">
        <v>0</v>
      </c>
      <c r="T324" s="626">
        <f t="shared" si="4"/>
        <v>0</v>
      </c>
      <c r="U324" s="739" t="s">
        <v>3882</v>
      </c>
      <c r="V324" s="740"/>
      <c r="W324" s="739" t="s">
        <v>231</v>
      </c>
      <c r="X324" s="741"/>
      <c r="Y324" s="741"/>
      <c r="Z324" s="742"/>
      <c r="AA324" s="730">
        <v>0</v>
      </c>
      <c r="AB324" s="731"/>
      <c r="AC324" s="731"/>
      <c r="AD324" s="731"/>
      <c r="AE324" s="731"/>
      <c r="AF324" s="731"/>
      <c r="AG324" s="731"/>
      <c r="AH324" s="731"/>
    </row>
    <row r="325" spans="1:34" s="732" customFormat="1" ht="15" customHeight="1" x14ac:dyDescent="0.25">
      <c r="A325" s="733"/>
      <c r="B325" s="733" t="s">
        <v>2444</v>
      </c>
      <c r="C325" s="734" t="s">
        <v>209</v>
      </c>
      <c r="D325" s="735">
        <v>3243</v>
      </c>
      <c r="E325" s="733" t="s">
        <v>5</v>
      </c>
      <c r="F325" s="736">
        <v>0.9</v>
      </c>
      <c r="G325" s="737">
        <v>40000</v>
      </c>
      <c r="H325" s="738">
        <v>0</v>
      </c>
      <c r="I325" s="738">
        <v>0</v>
      </c>
      <c r="J325" s="738">
        <v>40000</v>
      </c>
      <c r="K325" s="738">
        <v>0</v>
      </c>
      <c r="L325" s="738">
        <v>0</v>
      </c>
      <c r="M325" s="738">
        <v>0</v>
      </c>
      <c r="N325" s="738">
        <v>0</v>
      </c>
      <c r="O325" s="738">
        <v>0</v>
      </c>
      <c r="P325" s="738">
        <v>0</v>
      </c>
      <c r="Q325" s="738"/>
      <c r="R325" s="738">
        <v>0</v>
      </c>
      <c r="S325" s="738">
        <v>0</v>
      </c>
      <c r="T325" s="626">
        <f t="shared" si="4"/>
        <v>0</v>
      </c>
      <c r="U325" s="739" t="s">
        <v>3882</v>
      </c>
      <c r="V325" s="740"/>
      <c r="W325" s="739" t="s">
        <v>230</v>
      </c>
      <c r="X325" s="741"/>
      <c r="Y325" s="741"/>
      <c r="Z325" s="742"/>
      <c r="AA325" s="730"/>
      <c r="AB325" s="731"/>
      <c r="AC325" s="731"/>
      <c r="AD325" s="731"/>
      <c r="AE325" s="731"/>
      <c r="AF325" s="731"/>
      <c r="AG325" s="731"/>
      <c r="AH325" s="731"/>
    </row>
    <row r="326" spans="1:34" s="732" customFormat="1" ht="15" customHeight="1" x14ac:dyDescent="0.25">
      <c r="A326" s="733"/>
      <c r="B326" s="733" t="s">
        <v>2444</v>
      </c>
      <c r="C326" s="734" t="s">
        <v>244</v>
      </c>
      <c r="D326" s="735">
        <v>3241</v>
      </c>
      <c r="E326" s="733" t="s">
        <v>5</v>
      </c>
      <c r="F326" s="736">
        <v>0.9</v>
      </c>
      <c r="G326" s="737">
        <v>60000</v>
      </c>
      <c r="H326" s="738">
        <v>0</v>
      </c>
      <c r="I326" s="738">
        <v>0</v>
      </c>
      <c r="J326" s="738">
        <v>0</v>
      </c>
      <c r="K326" s="738">
        <v>500</v>
      </c>
      <c r="L326" s="738">
        <v>59500</v>
      </c>
      <c r="M326" s="738">
        <v>0</v>
      </c>
      <c r="N326" s="738">
        <v>0</v>
      </c>
      <c r="O326" s="738">
        <v>0</v>
      </c>
      <c r="P326" s="738">
        <v>0</v>
      </c>
      <c r="Q326" s="738"/>
      <c r="R326" s="738">
        <v>0</v>
      </c>
      <c r="S326" s="738">
        <v>0</v>
      </c>
      <c r="T326" s="626">
        <f t="shared" si="4"/>
        <v>0</v>
      </c>
      <c r="U326" s="739" t="s">
        <v>3882</v>
      </c>
      <c r="V326" s="740"/>
      <c r="W326" s="739" t="s">
        <v>230</v>
      </c>
      <c r="X326" s="741"/>
      <c r="Y326" s="741"/>
      <c r="Z326" s="742"/>
      <c r="AA326" s="730"/>
      <c r="AB326" s="731"/>
      <c r="AC326" s="731"/>
      <c r="AD326" s="731"/>
      <c r="AE326" s="731"/>
      <c r="AF326" s="731"/>
      <c r="AG326" s="731"/>
      <c r="AH326" s="731"/>
    </row>
    <row r="327" spans="1:34" s="732" customFormat="1" ht="15" customHeight="1" x14ac:dyDescent="0.25">
      <c r="A327" s="733"/>
      <c r="B327" s="733" t="s">
        <v>2444</v>
      </c>
      <c r="C327" s="734" t="s">
        <v>208</v>
      </c>
      <c r="D327" s="735">
        <v>3237</v>
      </c>
      <c r="E327" s="733" t="s">
        <v>5</v>
      </c>
      <c r="F327" s="736">
        <v>0.9</v>
      </c>
      <c r="G327" s="737">
        <v>6000</v>
      </c>
      <c r="H327" s="738">
        <v>0</v>
      </c>
      <c r="I327" s="738">
        <v>0</v>
      </c>
      <c r="J327" s="738">
        <v>0</v>
      </c>
      <c r="K327" s="738">
        <v>550</v>
      </c>
      <c r="L327" s="738">
        <v>5450</v>
      </c>
      <c r="M327" s="738">
        <v>0</v>
      </c>
      <c r="N327" s="738">
        <v>0</v>
      </c>
      <c r="O327" s="738">
        <v>0</v>
      </c>
      <c r="P327" s="738">
        <v>0</v>
      </c>
      <c r="Q327" s="738"/>
      <c r="R327" s="738">
        <v>0</v>
      </c>
      <c r="S327" s="738">
        <v>0</v>
      </c>
      <c r="T327" s="626">
        <f t="shared" ref="T327:T390" si="5">R327+S327</f>
        <v>0</v>
      </c>
      <c r="U327" s="739" t="s">
        <v>3882</v>
      </c>
      <c r="V327" s="740"/>
      <c r="W327" s="739" t="s">
        <v>230</v>
      </c>
      <c r="X327" s="741"/>
      <c r="Y327" s="741"/>
      <c r="Z327" s="742"/>
      <c r="AA327" s="730"/>
      <c r="AB327" s="731"/>
      <c r="AC327" s="731"/>
      <c r="AD327" s="731"/>
      <c r="AE327" s="731"/>
      <c r="AF327" s="731"/>
      <c r="AG327" s="731"/>
      <c r="AH327" s="731"/>
    </row>
    <row r="328" spans="1:34" s="732" customFormat="1" ht="15" customHeight="1" x14ac:dyDescent="0.25">
      <c r="A328" s="733"/>
      <c r="B328" s="733" t="s">
        <v>2444</v>
      </c>
      <c r="C328" s="734" t="s">
        <v>316</v>
      </c>
      <c r="D328" s="735" t="s">
        <v>4140</v>
      </c>
      <c r="E328" s="733" t="s">
        <v>9</v>
      </c>
      <c r="F328" s="736">
        <v>0.95</v>
      </c>
      <c r="G328" s="737">
        <v>10300</v>
      </c>
      <c r="H328" s="738">
        <v>0</v>
      </c>
      <c r="I328" s="738">
        <v>0</v>
      </c>
      <c r="J328" s="738">
        <v>0</v>
      </c>
      <c r="K328" s="738">
        <v>0</v>
      </c>
      <c r="L328" s="738">
        <v>550</v>
      </c>
      <c r="M328" s="738">
        <v>250</v>
      </c>
      <c r="N328" s="738">
        <v>0</v>
      </c>
      <c r="O328" s="738">
        <v>0</v>
      </c>
      <c r="P328" s="738">
        <v>0</v>
      </c>
      <c r="Q328" s="738"/>
      <c r="R328" s="738">
        <v>0</v>
      </c>
      <c r="S328" s="738">
        <v>0</v>
      </c>
      <c r="T328" s="626">
        <f t="shared" si="5"/>
        <v>0</v>
      </c>
      <c r="U328" s="739" t="s">
        <v>3880</v>
      </c>
      <c r="V328" s="740" t="s">
        <v>3881</v>
      </c>
      <c r="W328" s="739" t="s">
        <v>3903</v>
      </c>
      <c r="X328" s="741"/>
      <c r="Y328" s="741"/>
      <c r="Z328" s="742"/>
      <c r="AA328" s="730">
        <v>0</v>
      </c>
      <c r="AB328" s="731"/>
      <c r="AC328" s="731"/>
      <c r="AD328" s="731"/>
      <c r="AE328" s="731"/>
      <c r="AF328" s="731"/>
      <c r="AG328" s="731"/>
      <c r="AH328" s="731"/>
    </row>
    <row r="329" spans="1:34" s="732" customFormat="1" ht="15" customHeight="1" x14ac:dyDescent="0.25">
      <c r="A329" s="733"/>
      <c r="B329" s="733" t="s">
        <v>2444</v>
      </c>
      <c r="C329" s="734" t="s">
        <v>143</v>
      </c>
      <c r="D329" s="735" t="s">
        <v>4141</v>
      </c>
      <c r="E329" s="733" t="s">
        <v>17</v>
      </c>
      <c r="F329" s="736">
        <v>0.9</v>
      </c>
      <c r="G329" s="737">
        <v>20100</v>
      </c>
      <c r="H329" s="738">
        <v>0</v>
      </c>
      <c r="I329" s="738">
        <v>0</v>
      </c>
      <c r="J329" s="738">
        <v>0</v>
      </c>
      <c r="K329" s="738">
        <v>0</v>
      </c>
      <c r="L329" s="738">
        <v>200</v>
      </c>
      <c r="M329" s="738">
        <v>10400</v>
      </c>
      <c r="N329" s="738">
        <v>9500</v>
      </c>
      <c r="O329" s="738">
        <v>0</v>
      </c>
      <c r="P329" s="738">
        <v>0</v>
      </c>
      <c r="Q329" s="738"/>
      <c r="R329" s="738">
        <v>0</v>
      </c>
      <c r="S329" s="738">
        <v>0</v>
      </c>
      <c r="T329" s="626">
        <f t="shared" si="5"/>
        <v>0</v>
      </c>
      <c r="U329" s="739" t="s">
        <v>3880</v>
      </c>
      <c r="V329" s="740"/>
      <c r="W329" s="739" t="s">
        <v>235</v>
      </c>
      <c r="X329" s="741"/>
      <c r="Y329" s="741"/>
      <c r="Z329" s="742"/>
      <c r="AA329" s="730">
        <v>0</v>
      </c>
      <c r="AB329" s="731"/>
      <c r="AC329" s="731"/>
      <c r="AD329" s="731"/>
      <c r="AE329" s="731"/>
      <c r="AF329" s="731"/>
      <c r="AG329" s="731"/>
      <c r="AH329" s="731"/>
    </row>
    <row r="330" spans="1:34" s="732" customFormat="1" ht="15" customHeight="1" x14ac:dyDescent="0.25">
      <c r="A330" s="733"/>
      <c r="B330" s="733" t="s">
        <v>2444</v>
      </c>
      <c r="C330" s="734" t="s">
        <v>144</v>
      </c>
      <c r="D330" s="735" t="s">
        <v>4142</v>
      </c>
      <c r="E330" s="733" t="s">
        <v>17</v>
      </c>
      <c r="F330" s="736">
        <v>0.9</v>
      </c>
      <c r="G330" s="737">
        <v>10500</v>
      </c>
      <c r="H330" s="738">
        <v>0</v>
      </c>
      <c r="I330" s="738">
        <v>0</v>
      </c>
      <c r="J330" s="738">
        <v>0</v>
      </c>
      <c r="K330" s="738">
        <v>0</v>
      </c>
      <c r="L330" s="738">
        <v>300</v>
      </c>
      <c r="M330" s="738">
        <v>7000</v>
      </c>
      <c r="N330" s="738">
        <v>3200</v>
      </c>
      <c r="O330" s="738">
        <v>0</v>
      </c>
      <c r="P330" s="738">
        <v>0</v>
      </c>
      <c r="Q330" s="738"/>
      <c r="R330" s="738">
        <v>0</v>
      </c>
      <c r="S330" s="738">
        <v>0</v>
      </c>
      <c r="T330" s="626">
        <f t="shared" si="5"/>
        <v>0</v>
      </c>
      <c r="U330" s="739" t="s">
        <v>3880</v>
      </c>
      <c r="V330" s="740"/>
      <c r="W330" s="739" t="s">
        <v>235</v>
      </c>
      <c r="X330" s="741"/>
      <c r="Y330" s="741"/>
      <c r="Z330" s="742"/>
      <c r="AA330" s="730">
        <v>0</v>
      </c>
      <c r="AB330" s="731"/>
      <c r="AC330" s="731"/>
      <c r="AD330" s="731"/>
      <c r="AE330" s="731"/>
      <c r="AF330" s="731"/>
      <c r="AG330" s="731"/>
      <c r="AH330" s="731"/>
    </row>
    <row r="331" spans="1:34" s="732" customFormat="1" ht="15" customHeight="1" x14ac:dyDescent="0.25">
      <c r="A331" s="733"/>
      <c r="B331" s="733" t="s">
        <v>2444</v>
      </c>
      <c r="C331" s="734" t="s">
        <v>147</v>
      </c>
      <c r="D331" s="735" t="s">
        <v>4143</v>
      </c>
      <c r="E331" s="733" t="s">
        <v>17</v>
      </c>
      <c r="F331" s="736">
        <v>0.9</v>
      </c>
      <c r="G331" s="737">
        <v>10500</v>
      </c>
      <c r="H331" s="738">
        <v>0</v>
      </c>
      <c r="I331" s="738">
        <v>0</v>
      </c>
      <c r="J331" s="738">
        <v>0</v>
      </c>
      <c r="K331" s="738">
        <v>0</v>
      </c>
      <c r="L331" s="738">
        <v>2000</v>
      </c>
      <c r="M331" s="738">
        <v>4200</v>
      </c>
      <c r="N331" s="738">
        <v>3000</v>
      </c>
      <c r="O331" s="738">
        <v>1300</v>
      </c>
      <c r="P331" s="738">
        <v>0</v>
      </c>
      <c r="Q331" s="738"/>
      <c r="R331" s="738">
        <v>0</v>
      </c>
      <c r="S331" s="738">
        <v>0</v>
      </c>
      <c r="T331" s="626">
        <f t="shared" si="5"/>
        <v>0</v>
      </c>
      <c r="U331" s="739" t="s">
        <v>3880</v>
      </c>
      <c r="V331" s="740"/>
      <c r="W331" s="739" t="s">
        <v>235</v>
      </c>
      <c r="X331" s="741"/>
      <c r="Y331" s="741"/>
      <c r="Z331" s="742"/>
      <c r="AA331" s="730">
        <v>0</v>
      </c>
      <c r="AB331" s="731"/>
      <c r="AC331" s="731"/>
      <c r="AD331" s="731"/>
      <c r="AE331" s="731"/>
      <c r="AF331" s="731"/>
      <c r="AG331" s="731"/>
      <c r="AH331" s="731"/>
    </row>
    <row r="332" spans="1:34" s="732" customFormat="1" ht="15" customHeight="1" x14ac:dyDescent="0.25">
      <c r="A332" s="733"/>
      <c r="B332" s="733" t="s">
        <v>2444</v>
      </c>
      <c r="C332" s="734" t="s">
        <v>3160</v>
      </c>
      <c r="D332" s="735" t="s">
        <v>4144</v>
      </c>
      <c r="E332" s="733" t="s">
        <v>17</v>
      </c>
      <c r="F332" s="736">
        <v>0.9</v>
      </c>
      <c r="G332" s="737">
        <v>469</v>
      </c>
      <c r="H332" s="738">
        <v>0</v>
      </c>
      <c r="I332" s="738">
        <v>0</v>
      </c>
      <c r="J332" s="738">
        <v>0</v>
      </c>
      <c r="K332" s="738">
        <v>0</v>
      </c>
      <c r="L332" s="738">
        <v>280</v>
      </c>
      <c r="M332" s="738">
        <v>189</v>
      </c>
      <c r="N332" s="738">
        <v>0</v>
      </c>
      <c r="O332" s="738">
        <v>0</v>
      </c>
      <c r="P332" s="738">
        <v>0</v>
      </c>
      <c r="Q332" s="738"/>
      <c r="R332" s="738">
        <v>0</v>
      </c>
      <c r="S332" s="738">
        <v>0</v>
      </c>
      <c r="T332" s="626">
        <f t="shared" si="5"/>
        <v>0</v>
      </c>
      <c r="U332" s="739" t="s">
        <v>3880</v>
      </c>
      <c r="V332" s="740"/>
      <c r="W332" s="739" t="s">
        <v>228</v>
      </c>
      <c r="X332" s="741" t="s">
        <v>3881</v>
      </c>
      <c r="Y332" s="741"/>
      <c r="Z332" s="742"/>
      <c r="AA332" s="730">
        <v>0</v>
      </c>
      <c r="AB332" s="731"/>
      <c r="AC332" s="731"/>
      <c r="AD332" s="731"/>
      <c r="AE332" s="731"/>
      <c r="AF332" s="731"/>
      <c r="AG332" s="731"/>
      <c r="AH332" s="731"/>
    </row>
    <row r="333" spans="1:34" s="732" customFormat="1" ht="15" customHeight="1" x14ac:dyDescent="0.25">
      <c r="A333" s="733"/>
      <c r="B333" s="733" t="s">
        <v>2444</v>
      </c>
      <c r="C333" s="734" t="s">
        <v>3384</v>
      </c>
      <c r="D333" s="735" t="s">
        <v>4145</v>
      </c>
      <c r="E333" s="733" t="s">
        <v>49</v>
      </c>
      <c r="F333" s="736">
        <v>0.85</v>
      </c>
      <c r="G333" s="737">
        <v>10500</v>
      </c>
      <c r="H333" s="738">
        <v>0</v>
      </c>
      <c r="I333" s="738">
        <v>0</v>
      </c>
      <c r="J333" s="738">
        <v>0</v>
      </c>
      <c r="K333" s="738">
        <v>0</v>
      </c>
      <c r="L333" s="738">
        <v>100</v>
      </c>
      <c r="M333" s="738">
        <v>500</v>
      </c>
      <c r="N333" s="738">
        <v>6000</v>
      </c>
      <c r="O333" s="738">
        <v>3900</v>
      </c>
      <c r="P333" s="738">
        <v>0</v>
      </c>
      <c r="Q333" s="738"/>
      <c r="R333" s="738">
        <v>0</v>
      </c>
      <c r="S333" s="738">
        <v>0</v>
      </c>
      <c r="T333" s="626">
        <f t="shared" si="5"/>
        <v>0</v>
      </c>
      <c r="U333" s="739" t="s">
        <v>3882</v>
      </c>
      <c r="V333" s="740"/>
      <c r="W333" s="739" t="s">
        <v>245</v>
      </c>
      <c r="X333" s="741"/>
      <c r="Y333" s="741"/>
      <c r="Z333" s="742"/>
      <c r="AA333" s="730">
        <v>0</v>
      </c>
      <c r="AB333" s="731"/>
      <c r="AC333" s="731"/>
      <c r="AD333" s="731"/>
      <c r="AE333" s="731"/>
      <c r="AF333" s="731"/>
      <c r="AG333" s="731"/>
      <c r="AH333" s="731"/>
    </row>
    <row r="334" spans="1:34" s="732" customFormat="1" ht="15" customHeight="1" x14ac:dyDescent="0.25">
      <c r="A334" s="733"/>
      <c r="B334" s="733" t="s">
        <v>2444</v>
      </c>
      <c r="C334" s="734" t="s">
        <v>4146</v>
      </c>
      <c r="D334" s="735" t="s">
        <v>4147</v>
      </c>
      <c r="E334" s="733" t="s">
        <v>4148</v>
      </c>
      <c r="F334" s="736">
        <v>0.85</v>
      </c>
      <c r="G334" s="737">
        <v>2624</v>
      </c>
      <c r="H334" s="738">
        <v>0</v>
      </c>
      <c r="I334" s="738">
        <v>0</v>
      </c>
      <c r="J334" s="738">
        <v>0</v>
      </c>
      <c r="K334" s="738">
        <v>0</v>
      </c>
      <c r="L334" s="738">
        <v>500</v>
      </c>
      <c r="M334" s="738">
        <v>1500</v>
      </c>
      <c r="N334" s="738">
        <v>624</v>
      </c>
      <c r="O334" s="738"/>
      <c r="P334" s="738"/>
      <c r="Q334" s="738"/>
      <c r="R334" s="738"/>
      <c r="S334" s="738"/>
      <c r="T334" s="626">
        <f t="shared" si="5"/>
        <v>0</v>
      </c>
      <c r="U334" s="739" t="s">
        <v>3882</v>
      </c>
      <c r="V334" s="740"/>
      <c r="W334" s="739" t="s">
        <v>232</v>
      </c>
      <c r="X334" s="741"/>
      <c r="Y334" s="741"/>
      <c r="Z334" s="742"/>
      <c r="AA334" s="730">
        <v>0</v>
      </c>
      <c r="AB334" s="731"/>
      <c r="AC334" s="731"/>
      <c r="AD334" s="731"/>
      <c r="AE334" s="731"/>
      <c r="AF334" s="731"/>
      <c r="AG334" s="731"/>
      <c r="AH334" s="731"/>
    </row>
    <row r="335" spans="1:34" s="732" customFormat="1" ht="15" customHeight="1" x14ac:dyDescent="0.25">
      <c r="A335" s="733"/>
      <c r="B335" s="733" t="s">
        <v>2444</v>
      </c>
      <c r="C335" s="734" t="s">
        <v>3312</v>
      </c>
      <c r="D335" s="735" t="s">
        <v>4149</v>
      </c>
      <c r="E335" s="733" t="s">
        <v>33</v>
      </c>
      <c r="F335" s="736">
        <v>1</v>
      </c>
      <c r="G335" s="737">
        <v>1178.28</v>
      </c>
      <c r="H335" s="738">
        <v>0</v>
      </c>
      <c r="I335" s="738">
        <v>0</v>
      </c>
      <c r="J335" s="738">
        <v>0</v>
      </c>
      <c r="K335" s="738">
        <v>0</v>
      </c>
      <c r="L335" s="738">
        <v>53.28</v>
      </c>
      <c r="M335" s="738">
        <v>80</v>
      </c>
      <c r="N335" s="738">
        <v>1045</v>
      </c>
      <c r="O335" s="738">
        <v>0</v>
      </c>
      <c r="P335" s="738">
        <v>0</v>
      </c>
      <c r="Q335" s="738"/>
      <c r="R335" s="738">
        <v>0</v>
      </c>
      <c r="S335" s="738">
        <v>0</v>
      </c>
      <c r="T335" s="626">
        <f t="shared" si="5"/>
        <v>0</v>
      </c>
      <c r="U335" s="739" t="s">
        <v>3880</v>
      </c>
      <c r="V335" s="740" t="s">
        <v>3881</v>
      </c>
      <c r="W335" s="739" t="s">
        <v>229</v>
      </c>
      <c r="X335" s="741"/>
      <c r="Y335" s="741"/>
      <c r="Z335" s="742"/>
      <c r="AA335" s="730">
        <v>0</v>
      </c>
      <c r="AB335" s="731"/>
      <c r="AC335" s="731"/>
      <c r="AD335" s="731"/>
      <c r="AE335" s="731"/>
      <c r="AF335" s="731"/>
      <c r="AG335" s="731"/>
      <c r="AH335" s="731"/>
    </row>
    <row r="336" spans="1:34" s="732" customFormat="1" ht="15" customHeight="1" x14ac:dyDescent="0.25">
      <c r="A336" s="733"/>
      <c r="B336" s="733" t="s">
        <v>3879</v>
      </c>
      <c r="C336" s="734" t="s">
        <v>3322</v>
      </c>
      <c r="D336" s="735" t="s">
        <v>4150</v>
      </c>
      <c r="E336" s="733" t="s">
        <v>49</v>
      </c>
      <c r="F336" s="736">
        <v>0.8</v>
      </c>
      <c r="G336" s="737">
        <v>20000</v>
      </c>
      <c r="H336" s="738">
        <v>0</v>
      </c>
      <c r="I336" s="738">
        <v>0</v>
      </c>
      <c r="J336" s="738">
        <v>0</v>
      </c>
      <c r="K336" s="738">
        <v>0</v>
      </c>
      <c r="L336" s="738">
        <v>0</v>
      </c>
      <c r="M336" s="738">
        <v>1270</v>
      </c>
      <c r="N336" s="738">
        <v>18730</v>
      </c>
      <c r="O336" s="738">
        <v>0</v>
      </c>
      <c r="P336" s="738">
        <v>0</v>
      </c>
      <c r="Q336" s="738"/>
      <c r="R336" s="738">
        <v>0</v>
      </c>
      <c r="S336" s="738">
        <v>0</v>
      </c>
      <c r="T336" s="626">
        <f t="shared" si="5"/>
        <v>0</v>
      </c>
      <c r="U336" s="739" t="s">
        <v>3882</v>
      </c>
      <c r="V336" s="740"/>
      <c r="W336" s="739" t="s">
        <v>231</v>
      </c>
      <c r="X336" s="741"/>
      <c r="Y336" s="741"/>
      <c r="Z336" s="742"/>
      <c r="AA336" s="730">
        <v>0</v>
      </c>
      <c r="AB336" s="731"/>
      <c r="AC336" s="731"/>
      <c r="AD336" s="731"/>
      <c r="AE336" s="731"/>
      <c r="AF336" s="731"/>
      <c r="AG336" s="731"/>
      <c r="AH336" s="731"/>
    </row>
    <row r="337" spans="1:34" s="732" customFormat="1" ht="15" customHeight="1" x14ac:dyDescent="0.25">
      <c r="A337" s="733"/>
      <c r="B337" s="733" t="s">
        <v>3887</v>
      </c>
      <c r="C337" s="734" t="s">
        <v>4151</v>
      </c>
      <c r="D337" s="735" t="s">
        <v>4152</v>
      </c>
      <c r="E337" s="733" t="s">
        <v>5</v>
      </c>
      <c r="F337" s="736">
        <v>0.9</v>
      </c>
      <c r="G337" s="737">
        <v>75300</v>
      </c>
      <c r="H337" s="738">
        <v>0</v>
      </c>
      <c r="I337" s="738">
        <v>0</v>
      </c>
      <c r="J337" s="738">
        <v>0</v>
      </c>
      <c r="K337" s="738">
        <v>0</v>
      </c>
      <c r="L337" s="738">
        <v>0</v>
      </c>
      <c r="M337" s="738">
        <v>0</v>
      </c>
      <c r="N337" s="738">
        <v>0</v>
      </c>
      <c r="O337" s="738">
        <v>75300</v>
      </c>
      <c r="P337" s="738">
        <v>0</v>
      </c>
      <c r="Q337" s="738"/>
      <c r="R337" s="738">
        <v>0</v>
      </c>
      <c r="S337" s="738">
        <v>0</v>
      </c>
      <c r="T337" s="626">
        <f t="shared" si="5"/>
        <v>0</v>
      </c>
      <c r="U337" s="739" t="s">
        <v>3882</v>
      </c>
      <c r="V337" s="740"/>
      <c r="W337" s="739" t="s">
        <v>232</v>
      </c>
      <c r="X337" s="741"/>
      <c r="Y337" s="741"/>
      <c r="Z337" s="742"/>
      <c r="AA337" s="730">
        <v>0</v>
      </c>
      <c r="AB337" s="731"/>
      <c r="AC337" s="731"/>
      <c r="AD337" s="731"/>
      <c r="AE337" s="731"/>
      <c r="AF337" s="731"/>
      <c r="AG337" s="731"/>
      <c r="AH337" s="731"/>
    </row>
    <row r="338" spans="1:34" s="732" customFormat="1" ht="15" customHeight="1" x14ac:dyDescent="0.25">
      <c r="A338" s="733"/>
      <c r="B338" s="733" t="s">
        <v>3887</v>
      </c>
      <c r="C338" s="734" t="s">
        <v>3435</v>
      </c>
      <c r="D338" s="735" t="s">
        <v>4153</v>
      </c>
      <c r="E338" s="733" t="s">
        <v>49</v>
      </c>
      <c r="F338" s="736">
        <v>0.7</v>
      </c>
      <c r="G338" s="737">
        <v>10500</v>
      </c>
      <c r="H338" s="738">
        <v>0</v>
      </c>
      <c r="I338" s="738">
        <v>0</v>
      </c>
      <c r="J338" s="738">
        <v>0</v>
      </c>
      <c r="K338" s="738">
        <v>0</v>
      </c>
      <c r="L338" s="738">
        <v>0</v>
      </c>
      <c r="M338" s="738">
        <v>620</v>
      </c>
      <c r="N338" s="738">
        <v>0</v>
      </c>
      <c r="O338" s="738">
        <v>9880</v>
      </c>
      <c r="P338" s="738">
        <v>0</v>
      </c>
      <c r="Q338" s="738"/>
      <c r="R338" s="738">
        <v>0</v>
      </c>
      <c r="S338" s="738">
        <v>0</v>
      </c>
      <c r="T338" s="626">
        <f t="shared" si="5"/>
        <v>0</v>
      </c>
      <c r="U338" s="739" t="s">
        <v>3882</v>
      </c>
      <c r="V338" s="740"/>
      <c r="W338" s="739" t="s">
        <v>229</v>
      </c>
      <c r="X338" s="741"/>
      <c r="Y338" s="741"/>
      <c r="Z338" s="742"/>
      <c r="AA338" s="730">
        <v>0</v>
      </c>
      <c r="AB338" s="731"/>
      <c r="AC338" s="731"/>
      <c r="AD338" s="731"/>
      <c r="AE338" s="731"/>
      <c r="AF338" s="731"/>
      <c r="AG338" s="731"/>
      <c r="AH338" s="731"/>
    </row>
    <row r="339" spans="1:34" s="732" customFormat="1" ht="15" customHeight="1" x14ac:dyDescent="0.25">
      <c r="A339" s="733"/>
      <c r="B339" s="733" t="s">
        <v>3887</v>
      </c>
      <c r="C339" s="734" t="s">
        <v>3432</v>
      </c>
      <c r="D339" s="735" t="s">
        <v>4154</v>
      </c>
      <c r="E339" s="733" t="s">
        <v>49</v>
      </c>
      <c r="F339" s="736">
        <v>0.35</v>
      </c>
      <c r="G339" s="737">
        <v>30000</v>
      </c>
      <c r="H339" s="738">
        <v>0</v>
      </c>
      <c r="I339" s="738">
        <v>0</v>
      </c>
      <c r="J339" s="738">
        <v>0</v>
      </c>
      <c r="K339" s="738">
        <v>0</v>
      </c>
      <c r="L339" s="738">
        <v>0</v>
      </c>
      <c r="M339" s="738">
        <v>0</v>
      </c>
      <c r="N339" s="738">
        <v>15000</v>
      </c>
      <c r="O339" s="738">
        <v>15000</v>
      </c>
      <c r="P339" s="738">
        <v>0</v>
      </c>
      <c r="Q339" s="738"/>
      <c r="R339" s="738">
        <v>0</v>
      </c>
      <c r="S339" s="738">
        <v>0</v>
      </c>
      <c r="T339" s="626">
        <f t="shared" si="5"/>
        <v>0</v>
      </c>
      <c r="U339" s="739" t="s">
        <v>3882</v>
      </c>
      <c r="V339" s="740"/>
      <c r="W339" s="739" t="s">
        <v>228</v>
      </c>
      <c r="X339" s="741"/>
      <c r="Y339" s="741"/>
      <c r="Z339" s="742"/>
      <c r="AA339" s="730">
        <v>0</v>
      </c>
      <c r="AB339" s="731"/>
      <c r="AC339" s="731"/>
      <c r="AD339" s="731"/>
      <c r="AE339" s="731"/>
      <c r="AF339" s="731"/>
      <c r="AG339" s="731"/>
      <c r="AH339" s="731"/>
    </row>
    <row r="340" spans="1:34" ht="15" customHeight="1" x14ac:dyDescent="0.25">
      <c r="A340" s="621"/>
      <c r="B340" s="621" t="s">
        <v>3879</v>
      </c>
      <c r="C340" s="622" t="s">
        <v>3963</v>
      </c>
      <c r="D340" s="623" t="s">
        <v>4155</v>
      </c>
      <c r="E340" s="621" t="s">
        <v>5</v>
      </c>
      <c r="F340" s="624">
        <v>0.9</v>
      </c>
      <c r="G340" s="625">
        <v>4986.1299999999992</v>
      </c>
      <c r="H340" s="626">
        <v>0</v>
      </c>
      <c r="I340" s="626"/>
      <c r="J340" s="626">
        <v>0</v>
      </c>
      <c r="K340" s="626">
        <v>29.64</v>
      </c>
      <c r="L340" s="626">
        <v>12.7</v>
      </c>
      <c r="M340" s="626">
        <v>2038.29</v>
      </c>
      <c r="N340" s="626">
        <v>0</v>
      </c>
      <c r="O340" s="626">
        <v>0</v>
      </c>
      <c r="P340" s="626">
        <v>0</v>
      </c>
      <c r="Q340" s="626"/>
      <c r="R340" s="626">
        <v>0</v>
      </c>
      <c r="S340" s="626">
        <v>0</v>
      </c>
      <c r="T340" s="626">
        <f t="shared" si="5"/>
        <v>0</v>
      </c>
      <c r="U340" s="627" t="s">
        <v>3882</v>
      </c>
      <c r="V340" s="628"/>
      <c r="W340" s="627" t="s">
        <v>228</v>
      </c>
      <c r="X340" s="629" t="s">
        <v>3881</v>
      </c>
      <c r="Y340" s="629"/>
      <c r="Z340" s="629"/>
      <c r="AA340" s="626">
        <v>0</v>
      </c>
      <c r="AB340" s="630"/>
      <c r="AC340" s="630"/>
      <c r="AD340" s="630"/>
      <c r="AE340" s="630"/>
      <c r="AF340" s="630"/>
      <c r="AG340" s="630"/>
      <c r="AH340" s="630"/>
    </row>
    <row r="341" spans="1:34" ht="15" customHeight="1" x14ac:dyDescent="0.25">
      <c r="A341" s="621"/>
      <c r="B341" s="621" t="s">
        <v>3879</v>
      </c>
      <c r="C341" s="743" t="s">
        <v>4156</v>
      </c>
      <c r="D341" s="623"/>
      <c r="E341" s="621" t="s">
        <v>5</v>
      </c>
      <c r="F341" s="624">
        <v>0.85</v>
      </c>
      <c r="G341" s="625">
        <v>32000</v>
      </c>
      <c r="H341" s="626">
        <v>0</v>
      </c>
      <c r="I341" s="626"/>
      <c r="J341" s="626">
        <v>0</v>
      </c>
      <c r="K341" s="626">
        <v>0</v>
      </c>
      <c r="L341" s="626">
        <v>0</v>
      </c>
      <c r="M341" s="626">
        <v>0</v>
      </c>
      <c r="N341" s="626">
        <v>0</v>
      </c>
      <c r="O341" s="626">
        <v>32000</v>
      </c>
      <c r="P341" s="626">
        <v>0</v>
      </c>
      <c r="Q341" s="626">
        <v>0</v>
      </c>
      <c r="R341" s="626">
        <v>0</v>
      </c>
      <c r="S341" s="626">
        <v>0</v>
      </c>
      <c r="T341" s="626">
        <f t="shared" si="5"/>
        <v>0</v>
      </c>
      <c r="U341" s="627" t="s">
        <v>3882</v>
      </c>
      <c r="V341" s="628"/>
      <c r="W341" s="627" t="s">
        <v>230</v>
      </c>
      <c r="X341" s="629"/>
      <c r="Y341" s="629"/>
      <c r="Z341" s="629"/>
      <c r="AA341" s="626">
        <v>0</v>
      </c>
      <c r="AB341" s="630"/>
      <c r="AC341" s="630"/>
      <c r="AD341" s="630"/>
      <c r="AE341" s="630"/>
      <c r="AF341" s="630"/>
      <c r="AG341" s="630"/>
      <c r="AH341" s="630"/>
    </row>
    <row r="342" spans="1:34" s="732" customFormat="1" ht="15" customHeight="1" x14ac:dyDescent="0.25">
      <c r="A342" s="733"/>
      <c r="B342" s="733" t="s">
        <v>3879</v>
      </c>
      <c r="C342" s="734" t="s">
        <v>4157</v>
      </c>
      <c r="D342" s="735" t="s">
        <v>4158</v>
      </c>
      <c r="E342" s="733" t="s">
        <v>3829</v>
      </c>
      <c r="F342" s="736">
        <v>0.85</v>
      </c>
      <c r="G342" s="737">
        <v>20000</v>
      </c>
      <c r="H342" s="738">
        <v>0</v>
      </c>
      <c r="I342" s="738">
        <v>0</v>
      </c>
      <c r="J342" s="738">
        <v>0</v>
      </c>
      <c r="K342" s="738">
        <v>0</v>
      </c>
      <c r="L342" s="738">
        <v>0</v>
      </c>
      <c r="M342" s="738">
        <v>0</v>
      </c>
      <c r="N342" s="738">
        <v>200</v>
      </c>
      <c r="O342" s="738">
        <v>5000</v>
      </c>
      <c r="P342" s="738">
        <v>14800</v>
      </c>
      <c r="Q342" s="738">
        <v>0</v>
      </c>
      <c r="R342" s="738">
        <v>0</v>
      </c>
      <c r="S342" s="738">
        <v>0</v>
      </c>
      <c r="T342" s="626">
        <f t="shared" si="5"/>
        <v>0</v>
      </c>
      <c r="U342" s="739" t="s">
        <v>3882</v>
      </c>
      <c r="V342" s="740"/>
      <c r="W342" s="739" t="s">
        <v>229</v>
      </c>
      <c r="X342" s="741"/>
      <c r="Y342" s="741"/>
      <c r="Z342" s="742"/>
      <c r="AA342" s="730">
        <v>0</v>
      </c>
      <c r="AB342" s="731"/>
      <c r="AC342" s="731"/>
      <c r="AD342" s="731"/>
      <c r="AE342" s="731"/>
      <c r="AF342" s="731"/>
      <c r="AG342" s="731"/>
      <c r="AH342" s="731"/>
    </row>
    <row r="343" spans="1:34" x14ac:dyDescent="0.25">
      <c r="A343" s="621"/>
      <c r="B343" s="621" t="s">
        <v>3887</v>
      </c>
      <c r="C343" s="664" t="s">
        <v>4159</v>
      </c>
      <c r="D343" s="623" t="s">
        <v>4160</v>
      </c>
      <c r="E343" s="621" t="s">
        <v>49</v>
      </c>
      <c r="F343" s="624">
        <v>0.45</v>
      </c>
      <c r="G343" s="625">
        <v>54.32</v>
      </c>
      <c r="H343" s="626">
        <v>0</v>
      </c>
      <c r="I343" s="653">
        <v>0</v>
      </c>
      <c r="J343" s="626">
        <v>0</v>
      </c>
      <c r="K343" s="626">
        <v>0</v>
      </c>
      <c r="L343" s="626">
        <v>0</v>
      </c>
      <c r="M343" s="626">
        <v>54.32</v>
      </c>
      <c r="N343" s="626">
        <v>0</v>
      </c>
      <c r="O343" s="626">
        <v>0</v>
      </c>
      <c r="P343" s="626">
        <v>0</v>
      </c>
      <c r="Q343" s="626">
        <v>0</v>
      </c>
      <c r="R343" s="626">
        <v>0</v>
      </c>
      <c r="S343" s="626">
        <v>0</v>
      </c>
      <c r="T343" s="626">
        <f t="shared" si="5"/>
        <v>0</v>
      </c>
      <c r="U343" s="627" t="s">
        <v>3882</v>
      </c>
      <c r="V343" s="628"/>
      <c r="W343" s="627" t="s">
        <v>224</v>
      </c>
      <c r="X343" s="629" t="s">
        <v>3881</v>
      </c>
      <c r="Y343" s="629"/>
      <c r="Z343" s="629"/>
      <c r="AA343" s="626">
        <v>0</v>
      </c>
      <c r="AB343" s="630"/>
      <c r="AC343" s="630"/>
      <c r="AD343" s="630"/>
      <c r="AE343" s="630"/>
      <c r="AF343" s="630"/>
      <c r="AG343" s="630"/>
      <c r="AH343" s="630"/>
    </row>
    <row r="344" spans="1:34" x14ac:dyDescent="0.25">
      <c r="A344" s="621"/>
      <c r="B344" s="621" t="s">
        <v>3887</v>
      </c>
      <c r="C344" s="664" t="s">
        <v>3196</v>
      </c>
      <c r="D344" s="623" t="s">
        <v>4161</v>
      </c>
      <c r="E344" s="621" t="s">
        <v>5</v>
      </c>
      <c r="F344" s="624">
        <v>0.9</v>
      </c>
      <c r="G344" s="625">
        <v>647.35</v>
      </c>
      <c r="H344" s="626">
        <v>0</v>
      </c>
      <c r="I344" s="653">
        <v>0</v>
      </c>
      <c r="J344" s="626">
        <v>0</v>
      </c>
      <c r="K344" s="626">
        <v>627.99</v>
      </c>
      <c r="L344" s="626">
        <v>0</v>
      </c>
      <c r="M344" s="626">
        <v>19.36</v>
      </c>
      <c r="N344" s="626">
        <v>0</v>
      </c>
      <c r="O344" s="626">
        <v>0</v>
      </c>
      <c r="P344" s="626">
        <v>0</v>
      </c>
      <c r="Q344" s="626">
        <v>0</v>
      </c>
      <c r="R344" s="626">
        <v>0</v>
      </c>
      <c r="S344" s="626">
        <v>0</v>
      </c>
      <c r="T344" s="626">
        <f t="shared" si="5"/>
        <v>0</v>
      </c>
      <c r="U344" s="627" t="s">
        <v>3882</v>
      </c>
      <c r="V344" s="628"/>
      <c r="W344" s="627" t="s">
        <v>229</v>
      </c>
      <c r="X344" s="629"/>
      <c r="Y344" s="629"/>
      <c r="Z344" s="629"/>
      <c r="AA344" s="626">
        <v>0</v>
      </c>
      <c r="AB344" s="630"/>
      <c r="AC344" s="630"/>
      <c r="AD344" s="630"/>
      <c r="AE344" s="630"/>
      <c r="AF344" s="630"/>
      <c r="AG344" s="630"/>
      <c r="AH344" s="630"/>
    </row>
    <row r="345" spans="1:34" s="732" customFormat="1" ht="15" customHeight="1" x14ac:dyDescent="0.25">
      <c r="A345" s="733" t="s">
        <v>3881</v>
      </c>
      <c r="B345" s="733" t="s">
        <v>2444</v>
      </c>
      <c r="C345" s="734" t="s">
        <v>7</v>
      </c>
      <c r="D345" s="735" t="s">
        <v>4162</v>
      </c>
      <c r="E345" s="733" t="s">
        <v>5</v>
      </c>
      <c r="F345" s="736">
        <v>0.9</v>
      </c>
      <c r="G345" s="737">
        <v>84079.989999999991</v>
      </c>
      <c r="H345" s="738">
        <v>0</v>
      </c>
      <c r="I345" s="738">
        <v>0</v>
      </c>
      <c r="J345" s="738">
        <v>90.75</v>
      </c>
      <c r="K345" s="738">
        <v>51307.22</v>
      </c>
      <c r="L345" s="738">
        <v>32628</v>
      </c>
      <c r="M345" s="738">
        <v>0</v>
      </c>
      <c r="N345" s="738">
        <v>0</v>
      </c>
      <c r="O345" s="738">
        <v>0</v>
      </c>
      <c r="P345" s="738">
        <v>0</v>
      </c>
      <c r="Q345" s="738">
        <v>0</v>
      </c>
      <c r="R345" s="738">
        <v>0</v>
      </c>
      <c r="S345" s="738">
        <v>0</v>
      </c>
      <c r="T345" s="626">
        <f t="shared" si="5"/>
        <v>0</v>
      </c>
      <c r="U345" s="739" t="s">
        <v>3882</v>
      </c>
      <c r="V345" s="740"/>
      <c r="W345" s="739" t="s">
        <v>248</v>
      </c>
      <c r="X345" s="741" t="s">
        <v>3881</v>
      </c>
      <c r="Y345" s="741" t="s">
        <v>4163</v>
      </c>
      <c r="Z345" s="742"/>
      <c r="AA345" s="730"/>
      <c r="AB345" s="731"/>
      <c r="AC345" s="731"/>
      <c r="AD345" s="731"/>
      <c r="AE345" s="731"/>
      <c r="AF345" s="731"/>
      <c r="AG345" s="731"/>
      <c r="AH345" s="731"/>
    </row>
    <row r="346" spans="1:34" s="732" customFormat="1" ht="15" customHeight="1" x14ac:dyDescent="0.25">
      <c r="A346" s="722"/>
      <c r="B346" s="722"/>
      <c r="C346" s="723" t="s">
        <v>4164</v>
      </c>
      <c r="D346" s="635">
        <v>36</v>
      </c>
      <c r="E346" s="722"/>
      <c r="F346" s="724"/>
      <c r="G346" s="725">
        <v>748442.8</v>
      </c>
      <c r="H346" s="725">
        <v>17.8</v>
      </c>
      <c r="I346" s="725">
        <v>21300</v>
      </c>
      <c r="J346" s="725">
        <v>360622.21</v>
      </c>
      <c r="K346" s="725">
        <v>11744.869999999999</v>
      </c>
      <c r="L346" s="725">
        <v>24026</v>
      </c>
      <c r="M346" s="725">
        <v>16640</v>
      </c>
      <c r="N346" s="725">
        <v>7482</v>
      </c>
      <c r="O346" s="725">
        <v>0</v>
      </c>
      <c r="P346" s="725">
        <v>0</v>
      </c>
      <c r="Q346" s="725">
        <v>0</v>
      </c>
      <c r="R346" s="725">
        <v>0</v>
      </c>
      <c r="S346" s="725">
        <v>0</v>
      </c>
      <c r="T346" s="626">
        <f t="shared" si="5"/>
        <v>0</v>
      </c>
      <c r="U346" s="726"/>
      <c r="V346" s="727"/>
      <c r="W346" s="726"/>
      <c r="X346" s="728"/>
      <c r="Y346" s="728"/>
      <c r="Z346" s="729"/>
      <c r="AA346" s="730"/>
      <c r="AB346" s="731"/>
      <c r="AC346" s="731"/>
      <c r="AD346" s="731"/>
      <c r="AE346" s="731"/>
      <c r="AF346" s="731"/>
      <c r="AG346" s="731"/>
      <c r="AH346" s="731"/>
    </row>
    <row r="347" spans="1:34" s="752" customFormat="1" x14ac:dyDescent="0.25">
      <c r="A347" s="744"/>
      <c r="B347" s="744"/>
      <c r="C347" s="745"/>
      <c r="D347" s="746"/>
      <c r="E347" s="747"/>
      <c r="F347" s="744"/>
      <c r="G347" s="748"/>
      <c r="H347" s="745"/>
      <c r="I347" s="745"/>
      <c r="J347" s="745"/>
      <c r="K347" s="749"/>
      <c r="L347" s="749"/>
      <c r="M347" s="749"/>
      <c r="N347" s="749"/>
      <c r="O347" s="749"/>
      <c r="P347" s="749"/>
      <c r="Q347" s="749"/>
      <c r="R347" s="749"/>
      <c r="S347" s="749"/>
      <c r="T347" s="626">
        <f t="shared" si="5"/>
        <v>0</v>
      </c>
      <c r="U347" s="750"/>
      <c r="V347" s="751"/>
      <c r="W347" s="750"/>
      <c r="X347" s="744"/>
      <c r="Y347" s="744"/>
      <c r="Z347" s="744"/>
      <c r="AA347" s="749"/>
      <c r="AB347" s="745"/>
      <c r="AC347" s="745"/>
      <c r="AD347" s="745"/>
      <c r="AE347" s="745"/>
      <c r="AF347" s="745"/>
      <c r="AG347" s="745"/>
      <c r="AH347" s="745"/>
    </row>
    <row r="348" spans="1:34" s="752" customFormat="1" ht="15" customHeight="1" x14ac:dyDescent="0.25">
      <c r="A348" s="753"/>
      <c r="B348" s="753"/>
      <c r="C348" s="754" t="s">
        <v>4165</v>
      </c>
      <c r="D348" s="755"/>
      <c r="E348" s="756"/>
      <c r="F348" s="757"/>
      <c r="G348" s="758">
        <v>1692928.45</v>
      </c>
      <c r="H348" s="758">
        <v>17.8</v>
      </c>
      <c r="I348" s="758">
        <v>21384.7</v>
      </c>
      <c r="J348" s="758">
        <v>416163.28</v>
      </c>
      <c r="K348" s="758">
        <v>14744.869999999999</v>
      </c>
      <c r="L348" s="758">
        <v>70225.649999999994</v>
      </c>
      <c r="M348" s="758">
        <v>82240</v>
      </c>
      <c r="N348" s="758">
        <v>41363</v>
      </c>
      <c r="O348" s="758">
        <v>520776</v>
      </c>
      <c r="P348" s="758">
        <v>90289</v>
      </c>
      <c r="Q348" s="758">
        <v>101640</v>
      </c>
      <c r="R348" s="758">
        <v>0</v>
      </c>
      <c r="S348" s="758">
        <v>0</v>
      </c>
      <c r="T348" s="626">
        <f t="shared" si="5"/>
        <v>0</v>
      </c>
      <c r="U348" s="751"/>
      <c r="V348" s="750"/>
      <c r="W348" s="750"/>
      <c r="X348" s="744"/>
      <c r="Y348" s="744"/>
      <c r="Z348" s="744"/>
      <c r="AA348" s="759"/>
      <c r="AB348" s="759"/>
      <c r="AC348" s="759"/>
      <c r="AD348" s="759"/>
      <c r="AE348" s="759"/>
      <c r="AF348" s="759"/>
      <c r="AG348" s="759"/>
      <c r="AH348" s="759"/>
    </row>
    <row r="349" spans="1:34" s="694" customFormat="1" x14ac:dyDescent="0.25">
      <c r="A349" s="711"/>
      <c r="B349" s="711"/>
      <c r="C349" s="760"/>
      <c r="D349" s="761"/>
      <c r="E349" s="762"/>
      <c r="F349" s="711"/>
      <c r="G349" s="763"/>
      <c r="H349" s="760"/>
      <c r="I349" s="760"/>
      <c r="J349" s="760"/>
      <c r="K349" s="764"/>
      <c r="L349" s="764"/>
      <c r="M349" s="764"/>
      <c r="N349" s="764"/>
      <c r="O349" s="764"/>
      <c r="P349" s="764"/>
      <c r="Q349" s="764"/>
      <c r="R349" s="764"/>
      <c r="S349" s="764"/>
      <c r="T349" s="626">
        <f t="shared" si="5"/>
        <v>0</v>
      </c>
      <c r="U349" s="710"/>
      <c r="V349" s="709"/>
      <c r="W349" s="710"/>
      <c r="X349" s="711"/>
      <c r="Y349" s="711"/>
      <c r="Z349" s="711"/>
      <c r="AA349" s="764"/>
      <c r="AB349" s="760"/>
      <c r="AC349" s="760"/>
      <c r="AD349" s="760"/>
      <c r="AE349" s="760"/>
      <c r="AF349" s="760"/>
      <c r="AG349" s="760"/>
      <c r="AH349" s="760"/>
    </row>
    <row r="350" spans="1:34" x14ac:dyDescent="0.25">
      <c r="D350" s="700"/>
      <c r="E350" s="685"/>
      <c r="K350" s="765"/>
      <c r="L350" s="765"/>
      <c r="M350" s="765"/>
      <c r="N350" s="765"/>
      <c r="O350" s="765"/>
      <c r="P350" s="765"/>
      <c r="Q350" s="765"/>
      <c r="R350" s="765"/>
      <c r="S350" s="765"/>
      <c r="T350" s="626">
        <f t="shared" si="5"/>
        <v>0</v>
      </c>
      <c r="V350" s="674"/>
      <c r="AA350" s="765"/>
    </row>
    <row r="351" spans="1:34" x14ac:dyDescent="0.25">
      <c r="D351" s="700"/>
      <c r="E351" s="685"/>
      <c r="K351" s="765"/>
      <c r="L351" s="765"/>
      <c r="M351" s="765"/>
      <c r="N351" s="765"/>
      <c r="O351" s="765"/>
      <c r="P351" s="765"/>
      <c r="Q351" s="765"/>
      <c r="R351" s="765"/>
      <c r="S351" s="765"/>
      <c r="T351" s="626">
        <f t="shared" si="5"/>
        <v>0</v>
      </c>
      <c r="V351" s="674"/>
      <c r="AA351" s="765"/>
    </row>
    <row r="352" spans="1:34" x14ac:dyDescent="0.25">
      <c r="D352" s="700"/>
      <c r="E352" s="685"/>
      <c r="K352" s="765"/>
      <c r="L352" s="765"/>
      <c r="M352" s="765"/>
      <c r="N352" s="765"/>
      <c r="O352" s="765"/>
      <c r="P352" s="765"/>
      <c r="Q352" s="765"/>
      <c r="R352" s="765"/>
      <c r="S352" s="765"/>
      <c r="T352" s="626">
        <f t="shared" si="5"/>
        <v>0</v>
      </c>
      <c r="V352" s="674"/>
      <c r="AA352" s="765"/>
    </row>
    <row r="353" spans="1:27" x14ac:dyDescent="0.25">
      <c r="D353" s="700"/>
      <c r="E353" s="685"/>
      <c r="K353" s="765"/>
      <c r="L353" s="765"/>
      <c r="M353" s="765"/>
      <c r="N353" s="765"/>
      <c r="O353" s="765"/>
      <c r="P353" s="765"/>
      <c r="Q353" s="765"/>
      <c r="R353" s="765"/>
      <c r="S353" s="765"/>
      <c r="T353" s="626">
        <f t="shared" si="5"/>
        <v>0</v>
      </c>
      <c r="V353" s="674"/>
      <c r="AA353" s="765"/>
    </row>
    <row r="354" spans="1:27" s="672" customFormat="1" x14ac:dyDescent="0.25">
      <c r="A354" s="671"/>
      <c r="B354" s="671"/>
      <c r="D354" s="700"/>
      <c r="E354" s="685"/>
      <c r="F354" s="671"/>
      <c r="G354" s="673"/>
      <c r="K354" s="765"/>
      <c r="L354" s="765"/>
      <c r="M354" s="765"/>
      <c r="N354" s="765"/>
      <c r="O354" s="765"/>
      <c r="P354" s="765"/>
      <c r="Q354" s="765"/>
      <c r="R354" s="765"/>
      <c r="S354" s="765"/>
      <c r="T354" s="626">
        <f t="shared" si="5"/>
        <v>0</v>
      </c>
      <c r="U354" s="674"/>
      <c r="V354" s="674"/>
      <c r="W354" s="674"/>
      <c r="X354" s="671"/>
      <c r="Y354" s="671"/>
      <c r="Z354" s="671"/>
      <c r="AA354" s="765"/>
    </row>
    <row r="355" spans="1:27" s="672" customFormat="1" x14ac:dyDescent="0.25">
      <c r="A355" s="671"/>
      <c r="B355" s="671"/>
      <c r="D355" s="700"/>
      <c r="E355" s="685"/>
      <c r="F355" s="671"/>
      <c r="G355" s="673"/>
      <c r="K355" s="765"/>
      <c r="L355" s="765"/>
      <c r="M355" s="765"/>
      <c r="N355" s="765"/>
      <c r="O355" s="765"/>
      <c r="P355" s="765"/>
      <c r="Q355" s="765"/>
      <c r="R355" s="765"/>
      <c r="S355" s="765"/>
      <c r="T355" s="626">
        <f t="shared" si="5"/>
        <v>0</v>
      </c>
      <c r="U355" s="674"/>
      <c r="V355" s="674"/>
      <c r="W355" s="674"/>
      <c r="X355" s="671"/>
      <c r="Y355" s="671"/>
      <c r="Z355" s="671"/>
      <c r="AA355" s="765"/>
    </row>
    <row r="356" spans="1:27" s="672" customFormat="1" x14ac:dyDescent="0.25">
      <c r="A356" s="671"/>
      <c r="B356" s="671"/>
      <c r="D356" s="700"/>
      <c r="E356" s="685"/>
      <c r="F356" s="671"/>
      <c r="G356" s="673"/>
      <c r="K356" s="765"/>
      <c r="L356" s="765"/>
      <c r="M356" s="765"/>
      <c r="N356" s="765"/>
      <c r="O356" s="765"/>
      <c r="P356" s="765"/>
      <c r="Q356" s="765"/>
      <c r="R356" s="765"/>
      <c r="S356" s="765"/>
      <c r="T356" s="626">
        <f t="shared" si="5"/>
        <v>0</v>
      </c>
      <c r="U356" s="674"/>
      <c r="V356" s="674"/>
      <c r="W356" s="674"/>
      <c r="X356" s="671"/>
      <c r="Y356" s="671"/>
      <c r="Z356" s="671"/>
      <c r="AA356" s="765"/>
    </row>
    <row r="357" spans="1:27" s="672" customFormat="1" x14ac:dyDescent="0.25">
      <c r="A357" s="671"/>
      <c r="B357" s="671"/>
      <c r="D357" s="700"/>
      <c r="E357" s="685"/>
      <c r="F357" s="671"/>
      <c r="G357" s="673"/>
      <c r="K357" s="765"/>
      <c r="L357" s="765"/>
      <c r="M357" s="765"/>
      <c r="N357" s="765"/>
      <c r="O357" s="765"/>
      <c r="P357" s="765"/>
      <c r="Q357" s="765"/>
      <c r="R357" s="765"/>
      <c r="S357" s="765"/>
      <c r="T357" s="626">
        <f t="shared" si="5"/>
        <v>0</v>
      </c>
      <c r="U357" s="674"/>
      <c r="V357" s="674"/>
      <c r="W357" s="674"/>
      <c r="X357" s="671"/>
      <c r="Y357" s="671"/>
      <c r="Z357" s="671"/>
      <c r="AA357" s="765"/>
    </row>
    <row r="358" spans="1:27" s="672" customFormat="1" x14ac:dyDescent="0.25">
      <c r="A358" s="671"/>
      <c r="B358" s="671"/>
      <c r="D358" s="700"/>
      <c r="E358" s="685"/>
      <c r="F358" s="671"/>
      <c r="G358" s="673"/>
      <c r="K358" s="765"/>
      <c r="L358" s="765"/>
      <c r="M358" s="765"/>
      <c r="N358" s="765"/>
      <c r="O358" s="765"/>
      <c r="P358" s="765"/>
      <c r="Q358" s="765"/>
      <c r="R358" s="765"/>
      <c r="S358" s="765"/>
      <c r="T358" s="626">
        <f t="shared" si="5"/>
        <v>0</v>
      </c>
      <c r="U358" s="674"/>
      <c r="V358" s="674"/>
      <c r="W358" s="674"/>
      <c r="X358" s="671"/>
      <c r="Y358" s="671"/>
      <c r="Z358" s="671"/>
      <c r="AA358" s="765"/>
    </row>
    <row r="359" spans="1:27" s="672" customFormat="1" x14ac:dyDescent="0.25">
      <c r="A359" s="671"/>
      <c r="B359" s="671"/>
      <c r="D359" s="700"/>
      <c r="E359" s="685"/>
      <c r="F359" s="671"/>
      <c r="G359" s="673"/>
      <c r="K359" s="765"/>
      <c r="L359" s="765"/>
      <c r="M359" s="765"/>
      <c r="N359" s="765"/>
      <c r="O359" s="765"/>
      <c r="P359" s="765"/>
      <c r="Q359" s="765"/>
      <c r="R359" s="765"/>
      <c r="S359" s="765"/>
      <c r="T359" s="626">
        <f t="shared" si="5"/>
        <v>0</v>
      </c>
      <c r="U359" s="674"/>
      <c r="V359" s="674"/>
      <c r="W359" s="674"/>
      <c r="X359" s="671"/>
      <c r="Y359" s="671"/>
      <c r="Z359" s="671"/>
      <c r="AA359" s="765"/>
    </row>
    <row r="360" spans="1:27" s="672" customFormat="1" x14ac:dyDescent="0.25">
      <c r="A360" s="671"/>
      <c r="B360" s="671"/>
      <c r="D360" s="700"/>
      <c r="E360" s="685"/>
      <c r="F360" s="671"/>
      <c r="G360" s="673"/>
      <c r="K360" s="765"/>
      <c r="L360" s="765"/>
      <c r="M360" s="765"/>
      <c r="N360" s="765"/>
      <c r="O360" s="765"/>
      <c r="P360" s="765"/>
      <c r="Q360" s="765"/>
      <c r="R360" s="765"/>
      <c r="S360" s="765"/>
      <c r="T360" s="626">
        <f t="shared" si="5"/>
        <v>0</v>
      </c>
      <c r="U360" s="674"/>
      <c r="V360" s="674"/>
      <c r="W360" s="674"/>
      <c r="X360" s="671"/>
      <c r="Y360" s="671"/>
      <c r="Z360" s="671"/>
      <c r="AA360" s="765"/>
    </row>
    <row r="361" spans="1:27" s="672" customFormat="1" x14ac:dyDescent="0.25">
      <c r="A361" s="671"/>
      <c r="B361" s="671"/>
      <c r="D361" s="700"/>
      <c r="E361" s="685"/>
      <c r="F361" s="671"/>
      <c r="G361" s="673"/>
      <c r="K361" s="765"/>
      <c r="L361" s="765"/>
      <c r="M361" s="765"/>
      <c r="N361" s="765"/>
      <c r="O361" s="765"/>
      <c r="P361" s="765"/>
      <c r="Q361" s="765"/>
      <c r="R361" s="765"/>
      <c r="S361" s="765"/>
      <c r="T361" s="626">
        <f t="shared" si="5"/>
        <v>0</v>
      </c>
      <c r="U361" s="674"/>
      <c r="V361" s="674"/>
      <c r="W361" s="674"/>
      <c r="X361" s="671"/>
      <c r="Y361" s="671"/>
      <c r="Z361" s="671"/>
      <c r="AA361" s="765"/>
    </row>
    <row r="362" spans="1:27" s="672" customFormat="1" x14ac:dyDescent="0.25">
      <c r="A362" s="671"/>
      <c r="B362" s="671"/>
      <c r="D362" s="700"/>
      <c r="E362" s="685"/>
      <c r="F362" s="671"/>
      <c r="G362" s="673"/>
      <c r="K362" s="765"/>
      <c r="L362" s="765"/>
      <c r="M362" s="765"/>
      <c r="N362" s="765"/>
      <c r="O362" s="765"/>
      <c r="P362" s="765"/>
      <c r="Q362" s="765"/>
      <c r="R362" s="765"/>
      <c r="S362" s="765"/>
      <c r="T362" s="626">
        <f t="shared" si="5"/>
        <v>0</v>
      </c>
      <c r="U362" s="674"/>
      <c r="V362" s="674"/>
      <c r="W362" s="674"/>
      <c r="X362" s="671"/>
      <c r="Y362" s="671"/>
      <c r="Z362" s="671"/>
      <c r="AA362" s="765"/>
    </row>
    <row r="363" spans="1:27" s="672" customFormat="1" x14ac:dyDescent="0.25">
      <c r="A363" s="671"/>
      <c r="B363" s="671"/>
      <c r="D363" s="700"/>
      <c r="E363" s="685"/>
      <c r="F363" s="671"/>
      <c r="G363" s="673"/>
      <c r="K363" s="765"/>
      <c r="L363" s="765"/>
      <c r="M363" s="765"/>
      <c r="N363" s="765"/>
      <c r="O363" s="765"/>
      <c r="P363" s="765"/>
      <c r="Q363" s="765"/>
      <c r="R363" s="765"/>
      <c r="S363" s="765"/>
      <c r="T363" s="626">
        <f t="shared" si="5"/>
        <v>0</v>
      </c>
      <c r="U363" s="674"/>
      <c r="V363" s="674"/>
      <c r="W363" s="674"/>
      <c r="X363" s="671"/>
      <c r="Y363" s="671"/>
      <c r="Z363" s="671"/>
      <c r="AA363" s="765"/>
    </row>
    <row r="364" spans="1:27" s="672" customFormat="1" x14ac:dyDescent="0.25">
      <c r="A364" s="671"/>
      <c r="B364" s="671"/>
      <c r="D364" s="700"/>
      <c r="E364" s="685"/>
      <c r="F364" s="671"/>
      <c r="G364" s="673"/>
      <c r="K364" s="765"/>
      <c r="L364" s="765"/>
      <c r="M364" s="765"/>
      <c r="N364" s="765"/>
      <c r="O364" s="765"/>
      <c r="P364" s="765"/>
      <c r="Q364" s="765"/>
      <c r="R364" s="765"/>
      <c r="S364" s="765"/>
      <c r="T364" s="626">
        <f t="shared" si="5"/>
        <v>0</v>
      </c>
      <c r="U364" s="674"/>
      <c r="V364" s="674"/>
      <c r="W364" s="674"/>
      <c r="X364" s="671"/>
      <c r="Y364" s="671"/>
      <c r="Z364" s="671"/>
      <c r="AA364" s="765"/>
    </row>
    <row r="365" spans="1:27" s="672" customFormat="1" x14ac:dyDescent="0.25">
      <c r="A365" s="671"/>
      <c r="B365" s="671"/>
      <c r="D365" s="700"/>
      <c r="E365" s="685"/>
      <c r="F365" s="671"/>
      <c r="G365" s="673"/>
      <c r="K365" s="765"/>
      <c r="L365" s="765"/>
      <c r="M365" s="765"/>
      <c r="N365" s="765"/>
      <c r="O365" s="765"/>
      <c r="P365" s="765"/>
      <c r="Q365" s="765"/>
      <c r="R365" s="765"/>
      <c r="S365" s="765"/>
      <c r="T365" s="626">
        <f t="shared" si="5"/>
        <v>0</v>
      </c>
      <c r="U365" s="674"/>
      <c r="V365" s="674"/>
      <c r="W365" s="674"/>
      <c r="X365" s="671"/>
      <c r="Y365" s="671"/>
      <c r="Z365" s="671"/>
      <c r="AA365" s="765"/>
    </row>
    <row r="366" spans="1:27" s="672" customFormat="1" x14ac:dyDescent="0.25">
      <c r="A366" s="671"/>
      <c r="B366" s="671"/>
      <c r="D366" s="700"/>
      <c r="E366" s="685"/>
      <c r="F366" s="671"/>
      <c r="G366" s="673"/>
      <c r="K366" s="765"/>
      <c r="L366" s="765"/>
      <c r="M366" s="765"/>
      <c r="N366" s="765"/>
      <c r="O366" s="765"/>
      <c r="P366" s="765"/>
      <c r="Q366" s="765"/>
      <c r="R366" s="765"/>
      <c r="S366" s="765"/>
      <c r="T366" s="626">
        <f t="shared" si="5"/>
        <v>0</v>
      </c>
      <c r="U366" s="674"/>
      <c r="V366" s="674"/>
      <c r="W366" s="674"/>
      <c r="X366" s="671"/>
      <c r="Y366" s="671"/>
      <c r="Z366" s="671"/>
      <c r="AA366" s="765"/>
    </row>
    <row r="367" spans="1:27" s="672" customFormat="1" x14ac:dyDescent="0.25">
      <c r="A367" s="671"/>
      <c r="B367" s="671"/>
      <c r="D367" s="700"/>
      <c r="E367" s="685"/>
      <c r="F367" s="671"/>
      <c r="G367" s="673"/>
      <c r="K367" s="765"/>
      <c r="L367" s="765"/>
      <c r="M367" s="765"/>
      <c r="N367" s="765"/>
      <c r="O367" s="765"/>
      <c r="P367" s="765"/>
      <c r="Q367" s="765"/>
      <c r="R367" s="765"/>
      <c r="S367" s="765"/>
      <c r="T367" s="626">
        <f t="shared" si="5"/>
        <v>0</v>
      </c>
      <c r="U367" s="674"/>
      <c r="V367" s="674"/>
      <c r="W367" s="674"/>
      <c r="X367" s="671"/>
      <c r="Y367" s="671"/>
      <c r="Z367" s="671"/>
      <c r="AA367" s="765"/>
    </row>
    <row r="368" spans="1:27" s="672" customFormat="1" x14ac:dyDescent="0.25">
      <c r="A368" s="671"/>
      <c r="B368" s="671"/>
      <c r="D368" s="700"/>
      <c r="E368" s="685"/>
      <c r="F368" s="671"/>
      <c r="G368" s="673"/>
      <c r="K368" s="765"/>
      <c r="L368" s="765"/>
      <c r="M368" s="765"/>
      <c r="N368" s="765"/>
      <c r="O368" s="765"/>
      <c r="P368" s="765"/>
      <c r="Q368" s="765"/>
      <c r="R368" s="765"/>
      <c r="S368" s="765"/>
      <c r="T368" s="626">
        <f t="shared" si="5"/>
        <v>0</v>
      </c>
      <c r="U368" s="674"/>
      <c r="V368" s="674"/>
      <c r="W368" s="674"/>
      <c r="X368" s="671"/>
      <c r="Y368" s="671"/>
      <c r="Z368" s="671"/>
      <c r="AA368" s="765"/>
    </row>
    <row r="369" spans="1:27" s="672" customFormat="1" x14ac:dyDescent="0.25">
      <c r="A369" s="671"/>
      <c r="B369" s="671"/>
      <c r="D369" s="700"/>
      <c r="E369" s="685"/>
      <c r="F369" s="671"/>
      <c r="G369" s="673"/>
      <c r="K369" s="765"/>
      <c r="L369" s="765"/>
      <c r="M369" s="765"/>
      <c r="N369" s="765"/>
      <c r="O369" s="765"/>
      <c r="P369" s="765"/>
      <c r="Q369" s="765"/>
      <c r="R369" s="765"/>
      <c r="S369" s="765"/>
      <c r="T369" s="626">
        <f t="shared" si="5"/>
        <v>0</v>
      </c>
      <c r="U369" s="674"/>
      <c r="V369" s="674"/>
      <c r="W369" s="674"/>
      <c r="X369" s="671"/>
      <c r="Y369" s="671"/>
      <c r="Z369" s="671"/>
      <c r="AA369" s="765"/>
    </row>
    <row r="370" spans="1:27" s="672" customFormat="1" x14ac:dyDescent="0.25">
      <c r="A370" s="671"/>
      <c r="B370" s="671"/>
      <c r="D370" s="700"/>
      <c r="E370" s="685"/>
      <c r="F370" s="671"/>
      <c r="G370" s="673"/>
      <c r="K370" s="765"/>
      <c r="L370" s="765"/>
      <c r="M370" s="765"/>
      <c r="N370" s="765"/>
      <c r="O370" s="765"/>
      <c r="P370" s="765"/>
      <c r="Q370" s="765"/>
      <c r="R370" s="765"/>
      <c r="S370" s="765"/>
      <c r="T370" s="626">
        <f t="shared" si="5"/>
        <v>0</v>
      </c>
      <c r="U370" s="674"/>
      <c r="V370" s="674"/>
      <c r="W370" s="674"/>
      <c r="X370" s="671"/>
      <c r="Y370" s="671"/>
      <c r="Z370" s="671"/>
      <c r="AA370" s="765"/>
    </row>
    <row r="371" spans="1:27" s="672" customFormat="1" x14ac:dyDescent="0.25">
      <c r="A371" s="671"/>
      <c r="B371" s="671"/>
      <c r="D371" s="700"/>
      <c r="E371" s="685"/>
      <c r="F371" s="671"/>
      <c r="G371" s="673"/>
      <c r="K371" s="765"/>
      <c r="L371" s="765"/>
      <c r="M371" s="765"/>
      <c r="N371" s="765"/>
      <c r="O371" s="765"/>
      <c r="P371" s="765"/>
      <c r="Q371" s="765"/>
      <c r="R371" s="765"/>
      <c r="S371" s="765"/>
      <c r="T371" s="626">
        <f t="shared" si="5"/>
        <v>0</v>
      </c>
      <c r="U371" s="674"/>
      <c r="V371" s="674"/>
      <c r="W371" s="674"/>
      <c r="X371" s="671"/>
      <c r="Y371" s="671"/>
      <c r="Z371" s="671"/>
      <c r="AA371" s="765"/>
    </row>
    <row r="372" spans="1:27" s="672" customFormat="1" x14ac:dyDescent="0.25">
      <c r="A372" s="671"/>
      <c r="B372" s="671"/>
      <c r="D372" s="700"/>
      <c r="E372" s="685"/>
      <c r="F372" s="671"/>
      <c r="G372" s="673"/>
      <c r="K372" s="765"/>
      <c r="L372" s="765"/>
      <c r="M372" s="765"/>
      <c r="N372" s="765"/>
      <c r="O372" s="765"/>
      <c r="P372" s="765"/>
      <c r="Q372" s="765"/>
      <c r="R372" s="765"/>
      <c r="S372" s="765"/>
      <c r="T372" s="626">
        <f t="shared" si="5"/>
        <v>0</v>
      </c>
      <c r="U372" s="674"/>
      <c r="V372" s="674"/>
      <c r="W372" s="674"/>
      <c r="X372" s="671"/>
      <c r="Y372" s="671"/>
      <c r="Z372" s="671"/>
      <c r="AA372" s="765"/>
    </row>
    <row r="373" spans="1:27" s="672" customFormat="1" x14ac:dyDescent="0.25">
      <c r="A373" s="671"/>
      <c r="B373" s="671"/>
      <c r="D373" s="700"/>
      <c r="E373" s="685"/>
      <c r="F373" s="671"/>
      <c r="G373" s="673"/>
      <c r="K373" s="765"/>
      <c r="L373" s="765"/>
      <c r="M373" s="765"/>
      <c r="N373" s="765"/>
      <c r="O373" s="765"/>
      <c r="P373" s="765"/>
      <c r="Q373" s="765"/>
      <c r="R373" s="765"/>
      <c r="S373" s="765"/>
      <c r="T373" s="626">
        <f t="shared" si="5"/>
        <v>0</v>
      </c>
      <c r="U373" s="674"/>
      <c r="V373" s="674"/>
      <c r="W373" s="674"/>
      <c r="X373" s="671"/>
      <c r="Y373" s="671"/>
      <c r="Z373" s="671"/>
      <c r="AA373" s="765"/>
    </row>
    <row r="374" spans="1:27" s="672" customFormat="1" x14ac:dyDescent="0.25">
      <c r="A374" s="671"/>
      <c r="B374" s="671"/>
      <c r="D374" s="700"/>
      <c r="E374" s="685"/>
      <c r="F374" s="671"/>
      <c r="G374" s="673"/>
      <c r="K374" s="765"/>
      <c r="L374" s="765"/>
      <c r="M374" s="765"/>
      <c r="N374" s="765"/>
      <c r="O374" s="765"/>
      <c r="P374" s="765"/>
      <c r="Q374" s="765"/>
      <c r="R374" s="765"/>
      <c r="S374" s="765"/>
      <c r="T374" s="626">
        <f t="shared" si="5"/>
        <v>0</v>
      </c>
      <c r="U374" s="674"/>
      <c r="V374" s="674"/>
      <c r="W374" s="674"/>
      <c r="X374" s="671"/>
      <c r="Y374" s="671"/>
      <c r="Z374" s="671"/>
      <c r="AA374" s="765"/>
    </row>
    <row r="375" spans="1:27" s="672" customFormat="1" x14ac:dyDescent="0.25">
      <c r="A375" s="671"/>
      <c r="B375" s="671"/>
      <c r="D375" s="700"/>
      <c r="E375" s="685"/>
      <c r="F375" s="671"/>
      <c r="G375" s="673"/>
      <c r="K375" s="765"/>
      <c r="L375" s="765"/>
      <c r="M375" s="765"/>
      <c r="N375" s="765"/>
      <c r="O375" s="765"/>
      <c r="P375" s="765"/>
      <c r="Q375" s="765"/>
      <c r="R375" s="765"/>
      <c r="S375" s="765"/>
      <c r="T375" s="626">
        <f t="shared" si="5"/>
        <v>0</v>
      </c>
      <c r="U375" s="674"/>
      <c r="V375" s="674"/>
      <c r="W375" s="674"/>
      <c r="X375" s="671"/>
      <c r="Y375" s="671"/>
      <c r="Z375" s="671"/>
      <c r="AA375" s="765"/>
    </row>
    <row r="376" spans="1:27" s="672" customFormat="1" x14ac:dyDescent="0.25">
      <c r="A376" s="671"/>
      <c r="B376" s="671"/>
      <c r="D376" s="700"/>
      <c r="E376" s="685"/>
      <c r="F376" s="671"/>
      <c r="G376" s="673"/>
      <c r="K376" s="765"/>
      <c r="L376" s="765"/>
      <c r="M376" s="765"/>
      <c r="N376" s="765"/>
      <c r="O376" s="765"/>
      <c r="P376" s="765"/>
      <c r="Q376" s="765"/>
      <c r="R376" s="765"/>
      <c r="S376" s="765"/>
      <c r="T376" s="626">
        <f t="shared" si="5"/>
        <v>0</v>
      </c>
      <c r="U376" s="674"/>
      <c r="V376" s="674"/>
      <c r="W376" s="674"/>
      <c r="X376" s="671"/>
      <c r="Y376" s="671"/>
      <c r="Z376" s="671"/>
      <c r="AA376" s="765"/>
    </row>
    <row r="377" spans="1:27" s="672" customFormat="1" x14ac:dyDescent="0.25">
      <c r="A377" s="671"/>
      <c r="B377" s="671"/>
      <c r="D377" s="700"/>
      <c r="E377" s="685"/>
      <c r="F377" s="671"/>
      <c r="G377" s="673"/>
      <c r="K377" s="765"/>
      <c r="L377" s="765"/>
      <c r="M377" s="765"/>
      <c r="N377" s="765"/>
      <c r="O377" s="765"/>
      <c r="P377" s="765"/>
      <c r="Q377" s="765"/>
      <c r="R377" s="765"/>
      <c r="S377" s="765"/>
      <c r="T377" s="626">
        <f t="shared" si="5"/>
        <v>0</v>
      </c>
      <c r="U377" s="674"/>
      <c r="V377" s="674"/>
      <c r="W377" s="674"/>
      <c r="X377" s="671"/>
      <c r="Y377" s="671"/>
      <c r="Z377" s="671"/>
      <c r="AA377" s="765"/>
    </row>
    <row r="378" spans="1:27" s="672" customFormat="1" x14ac:dyDescent="0.25">
      <c r="A378" s="671"/>
      <c r="B378" s="671"/>
      <c r="D378" s="700"/>
      <c r="E378" s="685"/>
      <c r="F378" s="671"/>
      <c r="G378" s="673"/>
      <c r="K378" s="765"/>
      <c r="L378" s="765"/>
      <c r="M378" s="765"/>
      <c r="N378" s="765"/>
      <c r="O378" s="765"/>
      <c r="P378" s="765"/>
      <c r="Q378" s="765"/>
      <c r="R378" s="765"/>
      <c r="S378" s="765"/>
      <c r="T378" s="626">
        <f t="shared" si="5"/>
        <v>0</v>
      </c>
      <c r="U378" s="674"/>
      <c r="V378" s="674"/>
      <c r="W378" s="674"/>
      <c r="X378" s="671"/>
      <c r="Y378" s="671"/>
      <c r="Z378" s="671"/>
      <c r="AA378" s="765"/>
    </row>
    <row r="379" spans="1:27" s="672" customFormat="1" x14ac:dyDescent="0.25">
      <c r="A379" s="671"/>
      <c r="B379" s="671"/>
      <c r="D379" s="700"/>
      <c r="E379" s="685"/>
      <c r="F379" s="671"/>
      <c r="G379" s="673"/>
      <c r="K379" s="765"/>
      <c r="L379" s="765"/>
      <c r="M379" s="765"/>
      <c r="N379" s="765"/>
      <c r="O379" s="765"/>
      <c r="P379" s="765"/>
      <c r="Q379" s="765"/>
      <c r="R379" s="765"/>
      <c r="S379" s="765"/>
      <c r="T379" s="626">
        <f t="shared" si="5"/>
        <v>0</v>
      </c>
      <c r="U379" s="674"/>
      <c r="V379" s="674"/>
      <c r="W379" s="674"/>
      <c r="X379" s="671"/>
      <c r="Y379" s="671"/>
      <c r="Z379" s="671"/>
      <c r="AA379" s="765"/>
    </row>
    <row r="380" spans="1:27" s="672" customFormat="1" x14ac:dyDescent="0.25">
      <c r="A380" s="671"/>
      <c r="B380" s="671"/>
      <c r="D380" s="700"/>
      <c r="E380" s="685"/>
      <c r="F380" s="671"/>
      <c r="G380" s="673"/>
      <c r="K380" s="765"/>
      <c r="L380" s="765"/>
      <c r="M380" s="765"/>
      <c r="N380" s="765"/>
      <c r="O380" s="765"/>
      <c r="P380" s="765"/>
      <c r="Q380" s="765"/>
      <c r="R380" s="765"/>
      <c r="S380" s="765"/>
      <c r="T380" s="626">
        <f t="shared" si="5"/>
        <v>0</v>
      </c>
      <c r="U380" s="674"/>
      <c r="V380" s="674"/>
      <c r="W380" s="674"/>
      <c r="X380" s="671"/>
      <c r="Y380" s="671"/>
      <c r="Z380" s="671"/>
      <c r="AA380" s="765"/>
    </row>
    <row r="381" spans="1:27" s="672" customFormat="1" x14ac:dyDescent="0.25">
      <c r="A381" s="671"/>
      <c r="B381" s="671"/>
      <c r="D381" s="700"/>
      <c r="E381" s="685"/>
      <c r="F381" s="671"/>
      <c r="G381" s="673"/>
      <c r="K381" s="765"/>
      <c r="L381" s="765"/>
      <c r="M381" s="765"/>
      <c r="N381" s="765"/>
      <c r="O381" s="765"/>
      <c r="P381" s="765"/>
      <c r="Q381" s="765"/>
      <c r="R381" s="765"/>
      <c r="S381" s="765"/>
      <c r="T381" s="626">
        <f t="shared" si="5"/>
        <v>0</v>
      </c>
      <c r="U381" s="674"/>
      <c r="V381" s="674"/>
      <c r="W381" s="674"/>
      <c r="X381" s="671"/>
      <c r="Y381" s="671"/>
      <c r="Z381" s="671"/>
      <c r="AA381" s="765"/>
    </row>
    <row r="382" spans="1:27" s="672" customFormat="1" x14ac:dyDescent="0.25">
      <c r="A382" s="671"/>
      <c r="B382" s="671"/>
      <c r="D382" s="700"/>
      <c r="E382" s="685"/>
      <c r="F382" s="671"/>
      <c r="G382" s="673"/>
      <c r="K382" s="765"/>
      <c r="L382" s="765"/>
      <c r="M382" s="765"/>
      <c r="N382" s="765"/>
      <c r="O382" s="765"/>
      <c r="P382" s="765"/>
      <c r="Q382" s="765"/>
      <c r="R382" s="765"/>
      <c r="S382" s="765"/>
      <c r="T382" s="626">
        <f t="shared" si="5"/>
        <v>0</v>
      </c>
      <c r="U382" s="674"/>
      <c r="V382" s="674"/>
      <c r="W382" s="674"/>
      <c r="X382" s="671"/>
      <c r="Y382" s="671"/>
      <c r="Z382" s="671"/>
      <c r="AA382" s="765"/>
    </row>
    <row r="383" spans="1:27" s="672" customFormat="1" x14ac:dyDescent="0.25">
      <c r="A383" s="671"/>
      <c r="B383" s="671"/>
      <c r="D383" s="700"/>
      <c r="E383" s="685"/>
      <c r="F383" s="671"/>
      <c r="G383" s="673"/>
      <c r="K383" s="765"/>
      <c r="L383" s="765"/>
      <c r="M383" s="765"/>
      <c r="N383" s="765"/>
      <c r="O383" s="765"/>
      <c r="P383" s="765"/>
      <c r="Q383" s="765"/>
      <c r="R383" s="765"/>
      <c r="S383" s="765"/>
      <c r="T383" s="626">
        <f t="shared" si="5"/>
        <v>0</v>
      </c>
      <c r="U383" s="674"/>
      <c r="V383" s="674"/>
      <c r="W383" s="674"/>
      <c r="X383" s="671"/>
      <c r="Y383" s="671"/>
      <c r="Z383" s="671"/>
      <c r="AA383" s="765"/>
    </row>
    <row r="384" spans="1:27" s="672" customFormat="1" x14ac:dyDescent="0.25">
      <c r="A384" s="671"/>
      <c r="B384" s="671"/>
      <c r="D384" s="700"/>
      <c r="E384" s="685"/>
      <c r="F384" s="671"/>
      <c r="G384" s="673"/>
      <c r="K384" s="765"/>
      <c r="L384" s="765"/>
      <c r="M384" s="765"/>
      <c r="N384" s="765"/>
      <c r="O384" s="765"/>
      <c r="P384" s="765"/>
      <c r="Q384" s="765"/>
      <c r="R384" s="765"/>
      <c r="S384" s="765"/>
      <c r="T384" s="626">
        <f t="shared" si="5"/>
        <v>0</v>
      </c>
      <c r="U384" s="674"/>
      <c r="V384" s="674"/>
      <c r="W384" s="674"/>
      <c r="X384" s="671"/>
      <c r="Y384" s="671"/>
      <c r="Z384" s="671"/>
      <c r="AA384" s="765"/>
    </row>
    <row r="385" spans="1:27" s="672" customFormat="1" x14ac:dyDescent="0.25">
      <c r="A385" s="671"/>
      <c r="B385" s="671"/>
      <c r="D385" s="700"/>
      <c r="E385" s="685"/>
      <c r="F385" s="671"/>
      <c r="G385" s="673"/>
      <c r="K385" s="765"/>
      <c r="L385" s="765"/>
      <c r="M385" s="765"/>
      <c r="N385" s="765"/>
      <c r="O385" s="765"/>
      <c r="P385" s="765"/>
      <c r="Q385" s="765"/>
      <c r="R385" s="765"/>
      <c r="S385" s="765"/>
      <c r="T385" s="626">
        <f t="shared" si="5"/>
        <v>0</v>
      </c>
      <c r="U385" s="674"/>
      <c r="V385" s="674"/>
      <c r="W385" s="674"/>
      <c r="X385" s="671"/>
      <c r="Y385" s="671"/>
      <c r="Z385" s="671"/>
      <c r="AA385" s="765"/>
    </row>
    <row r="386" spans="1:27" s="672" customFormat="1" x14ac:dyDescent="0.25">
      <c r="A386" s="671"/>
      <c r="B386" s="671"/>
      <c r="D386" s="700"/>
      <c r="E386" s="685"/>
      <c r="F386" s="671"/>
      <c r="G386" s="673"/>
      <c r="K386" s="765"/>
      <c r="L386" s="765"/>
      <c r="M386" s="765"/>
      <c r="N386" s="765"/>
      <c r="O386" s="765"/>
      <c r="P386" s="765"/>
      <c r="Q386" s="765"/>
      <c r="R386" s="765"/>
      <c r="S386" s="765"/>
      <c r="T386" s="626">
        <f t="shared" si="5"/>
        <v>0</v>
      </c>
      <c r="U386" s="674"/>
      <c r="V386" s="674"/>
      <c r="W386" s="674"/>
      <c r="X386" s="671"/>
      <c r="Y386" s="671"/>
      <c r="Z386" s="671"/>
      <c r="AA386" s="765"/>
    </row>
    <row r="387" spans="1:27" s="672" customFormat="1" x14ac:dyDescent="0.25">
      <c r="A387" s="671"/>
      <c r="B387" s="671"/>
      <c r="D387" s="700"/>
      <c r="E387" s="685"/>
      <c r="F387" s="671"/>
      <c r="G387" s="673"/>
      <c r="K387" s="765"/>
      <c r="L387" s="765"/>
      <c r="M387" s="765"/>
      <c r="N387" s="765"/>
      <c r="O387" s="765"/>
      <c r="P387" s="765"/>
      <c r="Q387" s="765"/>
      <c r="R387" s="765"/>
      <c r="S387" s="765"/>
      <c r="T387" s="626">
        <f t="shared" si="5"/>
        <v>0</v>
      </c>
      <c r="U387" s="674"/>
      <c r="V387" s="674"/>
      <c r="W387" s="674"/>
      <c r="X387" s="671"/>
      <c r="Y387" s="671"/>
      <c r="Z387" s="671"/>
      <c r="AA387" s="765"/>
    </row>
    <row r="388" spans="1:27" s="672" customFormat="1" x14ac:dyDescent="0.25">
      <c r="A388" s="671"/>
      <c r="B388" s="671"/>
      <c r="D388" s="700"/>
      <c r="E388" s="685"/>
      <c r="F388" s="671"/>
      <c r="G388" s="673"/>
      <c r="K388" s="765"/>
      <c r="L388" s="765"/>
      <c r="M388" s="765"/>
      <c r="N388" s="765"/>
      <c r="O388" s="765"/>
      <c r="P388" s="765"/>
      <c r="Q388" s="765"/>
      <c r="R388" s="765"/>
      <c r="S388" s="765"/>
      <c r="T388" s="626">
        <f t="shared" si="5"/>
        <v>0</v>
      </c>
      <c r="U388" s="674"/>
      <c r="V388" s="674"/>
      <c r="W388" s="674"/>
      <c r="X388" s="671"/>
      <c r="Y388" s="671"/>
      <c r="Z388" s="671"/>
      <c r="AA388" s="765"/>
    </row>
    <row r="389" spans="1:27" s="672" customFormat="1" x14ac:dyDescent="0.25">
      <c r="A389" s="671"/>
      <c r="B389" s="671"/>
      <c r="D389" s="700"/>
      <c r="E389" s="685"/>
      <c r="F389" s="671"/>
      <c r="G389" s="673"/>
      <c r="K389" s="765"/>
      <c r="L389" s="765"/>
      <c r="M389" s="765"/>
      <c r="N389" s="765"/>
      <c r="O389" s="765"/>
      <c r="P389" s="765"/>
      <c r="Q389" s="765"/>
      <c r="R389" s="765"/>
      <c r="S389" s="765"/>
      <c r="T389" s="626">
        <f t="shared" si="5"/>
        <v>0</v>
      </c>
      <c r="U389" s="674"/>
      <c r="V389" s="674"/>
      <c r="W389" s="674"/>
      <c r="X389" s="671"/>
      <c r="Y389" s="671"/>
      <c r="Z389" s="671"/>
      <c r="AA389" s="765"/>
    </row>
    <row r="390" spans="1:27" s="672" customFormat="1" x14ac:dyDescent="0.25">
      <c r="A390" s="671"/>
      <c r="B390" s="671"/>
      <c r="D390" s="700"/>
      <c r="E390" s="685"/>
      <c r="F390" s="671"/>
      <c r="G390" s="673"/>
      <c r="K390" s="765"/>
      <c r="L390" s="765"/>
      <c r="M390" s="765"/>
      <c r="N390" s="765"/>
      <c r="O390" s="765"/>
      <c r="P390" s="765"/>
      <c r="Q390" s="765"/>
      <c r="R390" s="765"/>
      <c r="S390" s="765"/>
      <c r="T390" s="626">
        <f t="shared" si="5"/>
        <v>0</v>
      </c>
      <c r="U390" s="674"/>
      <c r="V390" s="674"/>
      <c r="W390" s="674"/>
      <c r="X390" s="671"/>
      <c r="Y390" s="671"/>
      <c r="Z390" s="671"/>
      <c r="AA390" s="765"/>
    </row>
    <row r="391" spans="1:27" s="672" customFormat="1" x14ac:dyDescent="0.25">
      <c r="A391" s="671"/>
      <c r="B391" s="671"/>
      <c r="D391" s="700"/>
      <c r="E391" s="685"/>
      <c r="F391" s="671"/>
      <c r="G391" s="673"/>
      <c r="K391" s="765"/>
      <c r="L391" s="765"/>
      <c r="M391" s="765"/>
      <c r="N391" s="765"/>
      <c r="O391" s="765"/>
      <c r="P391" s="765"/>
      <c r="Q391" s="765"/>
      <c r="R391" s="765"/>
      <c r="S391" s="765"/>
      <c r="T391" s="626">
        <f t="shared" ref="T391:T406" si="6">R391+S391</f>
        <v>0</v>
      </c>
      <c r="U391" s="674"/>
      <c r="V391" s="674"/>
      <c r="W391" s="674"/>
      <c r="X391" s="671"/>
      <c r="Y391" s="671"/>
      <c r="Z391" s="671"/>
      <c r="AA391" s="765"/>
    </row>
    <row r="392" spans="1:27" s="672" customFormat="1" x14ac:dyDescent="0.25">
      <c r="A392" s="671"/>
      <c r="B392" s="671"/>
      <c r="D392" s="700"/>
      <c r="E392" s="685"/>
      <c r="F392" s="671"/>
      <c r="G392" s="673"/>
      <c r="K392" s="765"/>
      <c r="L392" s="765"/>
      <c r="M392" s="765"/>
      <c r="N392" s="765"/>
      <c r="O392" s="765"/>
      <c r="P392" s="765"/>
      <c r="Q392" s="765"/>
      <c r="R392" s="765"/>
      <c r="S392" s="765"/>
      <c r="T392" s="626">
        <f t="shared" si="6"/>
        <v>0</v>
      </c>
      <c r="U392" s="674"/>
      <c r="V392" s="674"/>
      <c r="W392" s="674"/>
      <c r="X392" s="671"/>
      <c r="Y392" s="671"/>
      <c r="Z392" s="671"/>
      <c r="AA392" s="765"/>
    </row>
    <row r="393" spans="1:27" s="672" customFormat="1" x14ac:dyDescent="0.25">
      <c r="A393" s="671"/>
      <c r="B393" s="671"/>
      <c r="D393" s="700"/>
      <c r="E393" s="685"/>
      <c r="F393" s="671"/>
      <c r="G393" s="673"/>
      <c r="K393" s="765"/>
      <c r="L393" s="765"/>
      <c r="M393" s="765"/>
      <c r="N393" s="765"/>
      <c r="O393" s="765"/>
      <c r="P393" s="765"/>
      <c r="Q393" s="765"/>
      <c r="R393" s="765"/>
      <c r="S393" s="765"/>
      <c r="T393" s="626">
        <f t="shared" si="6"/>
        <v>0</v>
      </c>
      <c r="U393" s="674"/>
      <c r="V393" s="674"/>
      <c r="W393" s="674"/>
      <c r="X393" s="671"/>
      <c r="Y393" s="671"/>
      <c r="Z393" s="671"/>
      <c r="AA393" s="765"/>
    </row>
    <row r="394" spans="1:27" s="672" customFormat="1" x14ac:dyDescent="0.25">
      <c r="A394" s="671"/>
      <c r="B394" s="671"/>
      <c r="D394" s="700"/>
      <c r="E394" s="685"/>
      <c r="F394" s="671"/>
      <c r="G394" s="673"/>
      <c r="K394" s="765"/>
      <c r="L394" s="765"/>
      <c r="M394" s="765"/>
      <c r="N394" s="765"/>
      <c r="O394" s="765"/>
      <c r="P394" s="765"/>
      <c r="Q394" s="765"/>
      <c r="R394" s="765"/>
      <c r="S394" s="765"/>
      <c r="T394" s="626">
        <f t="shared" si="6"/>
        <v>0</v>
      </c>
      <c r="U394" s="674"/>
      <c r="V394" s="674"/>
      <c r="W394" s="674"/>
      <c r="X394" s="671"/>
      <c r="Y394" s="671"/>
      <c r="Z394" s="671"/>
      <c r="AA394" s="765"/>
    </row>
    <row r="395" spans="1:27" s="672" customFormat="1" x14ac:dyDescent="0.25">
      <c r="A395" s="671"/>
      <c r="B395" s="671"/>
      <c r="D395" s="700"/>
      <c r="E395" s="685"/>
      <c r="F395" s="671"/>
      <c r="G395" s="673"/>
      <c r="K395" s="765"/>
      <c r="L395" s="765"/>
      <c r="M395" s="765"/>
      <c r="N395" s="765"/>
      <c r="O395" s="765"/>
      <c r="P395" s="765"/>
      <c r="Q395" s="765"/>
      <c r="R395" s="765"/>
      <c r="S395" s="765"/>
      <c r="T395" s="626">
        <f t="shared" si="6"/>
        <v>0</v>
      </c>
      <c r="U395" s="674"/>
      <c r="V395" s="674"/>
      <c r="W395" s="674"/>
      <c r="X395" s="671"/>
      <c r="Y395" s="671"/>
      <c r="Z395" s="671"/>
      <c r="AA395" s="765"/>
    </row>
    <row r="396" spans="1:27" s="672" customFormat="1" x14ac:dyDescent="0.25">
      <c r="A396" s="671"/>
      <c r="B396" s="671"/>
      <c r="D396" s="700"/>
      <c r="E396" s="685"/>
      <c r="F396" s="671"/>
      <c r="G396" s="673"/>
      <c r="K396" s="765"/>
      <c r="L396" s="765"/>
      <c r="M396" s="765"/>
      <c r="N396" s="765"/>
      <c r="O396" s="765"/>
      <c r="P396" s="765"/>
      <c r="Q396" s="765"/>
      <c r="R396" s="765"/>
      <c r="S396" s="765"/>
      <c r="T396" s="626">
        <f t="shared" si="6"/>
        <v>0</v>
      </c>
      <c r="U396" s="674"/>
      <c r="V396" s="674"/>
      <c r="W396" s="674"/>
      <c r="X396" s="671"/>
      <c r="Y396" s="671"/>
      <c r="Z396" s="671"/>
      <c r="AA396" s="765"/>
    </row>
    <row r="397" spans="1:27" s="672" customFormat="1" x14ac:dyDescent="0.25">
      <c r="A397" s="671"/>
      <c r="B397" s="671"/>
      <c r="D397" s="700"/>
      <c r="E397" s="685"/>
      <c r="F397" s="671"/>
      <c r="G397" s="673"/>
      <c r="K397" s="765"/>
      <c r="L397" s="765"/>
      <c r="M397" s="765"/>
      <c r="N397" s="765"/>
      <c r="O397" s="765"/>
      <c r="P397" s="765"/>
      <c r="Q397" s="765"/>
      <c r="R397" s="765"/>
      <c r="S397" s="765"/>
      <c r="T397" s="626">
        <f t="shared" si="6"/>
        <v>0</v>
      </c>
      <c r="U397" s="674"/>
      <c r="V397" s="674"/>
      <c r="W397" s="674"/>
      <c r="X397" s="671"/>
      <c r="Y397" s="671"/>
      <c r="Z397" s="671"/>
      <c r="AA397" s="765"/>
    </row>
    <row r="398" spans="1:27" s="672" customFormat="1" x14ac:dyDescent="0.25">
      <c r="A398" s="671"/>
      <c r="B398" s="671"/>
      <c r="D398" s="700"/>
      <c r="E398" s="685"/>
      <c r="F398" s="671"/>
      <c r="G398" s="673"/>
      <c r="K398" s="765"/>
      <c r="L398" s="765"/>
      <c r="M398" s="765"/>
      <c r="N398" s="765"/>
      <c r="O398" s="765"/>
      <c r="P398" s="765"/>
      <c r="Q398" s="765"/>
      <c r="R398" s="765"/>
      <c r="S398" s="765"/>
      <c r="T398" s="626">
        <f t="shared" si="6"/>
        <v>0</v>
      </c>
      <c r="U398" s="674"/>
      <c r="V398" s="674"/>
      <c r="W398" s="674"/>
      <c r="X398" s="671"/>
      <c r="Y398" s="671"/>
      <c r="Z398" s="671"/>
      <c r="AA398" s="765"/>
    </row>
    <row r="399" spans="1:27" s="672" customFormat="1" x14ac:dyDescent="0.25">
      <c r="A399" s="671"/>
      <c r="B399" s="671"/>
      <c r="D399" s="700"/>
      <c r="E399" s="685"/>
      <c r="F399" s="671"/>
      <c r="G399" s="673"/>
      <c r="K399" s="765"/>
      <c r="L399" s="765"/>
      <c r="M399" s="765"/>
      <c r="N399" s="765"/>
      <c r="O399" s="765"/>
      <c r="P399" s="765"/>
      <c r="Q399" s="765"/>
      <c r="R399" s="765"/>
      <c r="S399" s="765"/>
      <c r="T399" s="626">
        <f t="shared" si="6"/>
        <v>0</v>
      </c>
      <c r="U399" s="674"/>
      <c r="V399" s="674"/>
      <c r="W399" s="674"/>
      <c r="X399" s="671"/>
      <c r="Y399" s="671"/>
      <c r="Z399" s="671"/>
      <c r="AA399" s="765"/>
    </row>
    <row r="400" spans="1:27" s="672" customFormat="1" x14ac:dyDescent="0.25">
      <c r="A400" s="671"/>
      <c r="B400" s="671"/>
      <c r="D400" s="700"/>
      <c r="E400" s="685"/>
      <c r="F400" s="671"/>
      <c r="G400" s="673"/>
      <c r="K400" s="765"/>
      <c r="L400" s="765"/>
      <c r="M400" s="765"/>
      <c r="N400" s="765"/>
      <c r="O400" s="765"/>
      <c r="P400" s="765"/>
      <c r="Q400" s="765"/>
      <c r="R400" s="765"/>
      <c r="S400" s="765"/>
      <c r="T400" s="626">
        <f t="shared" si="6"/>
        <v>0</v>
      </c>
      <c r="U400" s="674"/>
      <c r="V400" s="674"/>
      <c r="W400" s="674"/>
      <c r="X400" s="671"/>
      <c r="Y400" s="671"/>
      <c r="Z400" s="671"/>
      <c r="AA400" s="765"/>
    </row>
    <row r="401" spans="1:27" s="672" customFormat="1" x14ac:dyDescent="0.25">
      <c r="A401" s="671"/>
      <c r="B401" s="671"/>
      <c r="D401" s="700"/>
      <c r="E401" s="685"/>
      <c r="F401" s="671"/>
      <c r="G401" s="673"/>
      <c r="K401" s="765"/>
      <c r="L401" s="765"/>
      <c r="M401" s="765"/>
      <c r="N401" s="765"/>
      <c r="O401" s="765"/>
      <c r="P401" s="765"/>
      <c r="Q401" s="765"/>
      <c r="R401" s="765"/>
      <c r="S401" s="765"/>
      <c r="T401" s="626">
        <f t="shared" si="6"/>
        <v>0</v>
      </c>
      <c r="U401" s="674"/>
      <c r="V401" s="674"/>
      <c r="W401" s="674"/>
      <c r="X401" s="671"/>
      <c r="Y401" s="671"/>
      <c r="Z401" s="671"/>
      <c r="AA401" s="765"/>
    </row>
    <row r="402" spans="1:27" s="672" customFormat="1" x14ac:dyDescent="0.25">
      <c r="A402" s="671"/>
      <c r="B402" s="671"/>
      <c r="D402" s="700"/>
      <c r="E402" s="685"/>
      <c r="F402" s="671"/>
      <c r="G402" s="673"/>
      <c r="K402" s="765"/>
      <c r="L402" s="765"/>
      <c r="M402" s="765"/>
      <c r="N402" s="765"/>
      <c r="O402" s="765"/>
      <c r="P402" s="765"/>
      <c r="Q402" s="765"/>
      <c r="R402" s="765"/>
      <c r="S402" s="765"/>
      <c r="T402" s="626">
        <f t="shared" si="6"/>
        <v>0</v>
      </c>
      <c r="U402" s="674"/>
      <c r="V402" s="674"/>
      <c r="W402" s="674"/>
      <c r="X402" s="671"/>
      <c r="Y402" s="671"/>
      <c r="Z402" s="671"/>
      <c r="AA402" s="765"/>
    </row>
    <row r="403" spans="1:27" s="672" customFormat="1" x14ac:dyDescent="0.25">
      <c r="A403" s="671"/>
      <c r="B403" s="671"/>
      <c r="D403" s="700"/>
      <c r="E403" s="685"/>
      <c r="F403" s="671"/>
      <c r="G403" s="673"/>
      <c r="K403" s="765"/>
      <c r="L403" s="765"/>
      <c r="M403" s="765"/>
      <c r="N403" s="765"/>
      <c r="O403" s="765"/>
      <c r="P403" s="765"/>
      <c r="Q403" s="765"/>
      <c r="R403" s="765"/>
      <c r="S403" s="765"/>
      <c r="T403" s="626">
        <f t="shared" si="6"/>
        <v>0</v>
      </c>
      <c r="U403" s="674"/>
      <c r="V403" s="674"/>
      <c r="W403" s="674"/>
      <c r="X403" s="671"/>
      <c r="Y403" s="671"/>
      <c r="Z403" s="671"/>
      <c r="AA403" s="765"/>
    </row>
    <row r="404" spans="1:27" s="672" customFormat="1" x14ac:dyDescent="0.25">
      <c r="A404" s="671"/>
      <c r="B404" s="671"/>
      <c r="D404" s="700"/>
      <c r="E404" s="685"/>
      <c r="F404" s="671"/>
      <c r="G404" s="673"/>
      <c r="K404" s="765"/>
      <c r="L404" s="765"/>
      <c r="M404" s="765"/>
      <c r="N404" s="765"/>
      <c r="O404" s="765"/>
      <c r="P404" s="765"/>
      <c r="Q404" s="765"/>
      <c r="R404" s="765"/>
      <c r="S404" s="765"/>
      <c r="T404" s="626">
        <f t="shared" si="6"/>
        <v>0</v>
      </c>
      <c r="U404" s="674"/>
      <c r="V404" s="674"/>
      <c r="W404" s="674"/>
      <c r="X404" s="671"/>
      <c r="Y404" s="671"/>
      <c r="Z404" s="671"/>
      <c r="AA404" s="765"/>
    </row>
    <row r="405" spans="1:27" s="672" customFormat="1" x14ac:dyDescent="0.25">
      <c r="A405" s="671"/>
      <c r="B405" s="671"/>
      <c r="D405" s="700"/>
      <c r="E405" s="685"/>
      <c r="F405" s="671"/>
      <c r="G405" s="673"/>
      <c r="K405" s="765"/>
      <c r="L405" s="765"/>
      <c r="M405" s="765"/>
      <c r="N405" s="765"/>
      <c r="O405" s="765"/>
      <c r="P405" s="765"/>
      <c r="Q405" s="765"/>
      <c r="R405" s="765"/>
      <c r="S405" s="765"/>
      <c r="T405" s="626">
        <f t="shared" si="6"/>
        <v>0</v>
      </c>
      <c r="U405" s="674"/>
      <c r="V405" s="674"/>
      <c r="W405" s="674"/>
      <c r="X405" s="671"/>
      <c r="Y405" s="671"/>
      <c r="Z405" s="671"/>
      <c r="AA405" s="765"/>
    </row>
    <row r="406" spans="1:27" s="672" customFormat="1" x14ac:dyDescent="0.25">
      <c r="A406" s="671"/>
      <c r="B406" s="671"/>
      <c r="D406" s="700"/>
      <c r="E406" s="685"/>
      <c r="F406" s="671"/>
      <c r="G406" s="673"/>
      <c r="K406" s="765"/>
      <c r="L406" s="765"/>
      <c r="M406" s="765"/>
      <c r="N406" s="765"/>
      <c r="O406" s="765"/>
      <c r="P406" s="765"/>
      <c r="Q406" s="765"/>
      <c r="R406" s="765"/>
      <c r="S406" s="765"/>
      <c r="T406" s="626">
        <f t="shared" si="6"/>
        <v>0</v>
      </c>
      <c r="U406" s="674"/>
      <c r="V406" s="674"/>
      <c r="W406" s="674"/>
      <c r="X406" s="671"/>
      <c r="Y406" s="671"/>
      <c r="Z406" s="671"/>
      <c r="AA406" s="765"/>
    </row>
  </sheetData>
  <autoFilter ref="A2:AH406" xr:uid="{00000000-0009-0000-0000-000001000000}"/>
  <mergeCells count="31">
    <mergeCell ref="Z3:Z5"/>
    <mergeCell ref="AA3:AH3"/>
    <mergeCell ref="H4:H5"/>
    <mergeCell ref="I4:I5"/>
    <mergeCell ref="J4:J5"/>
    <mergeCell ref="K4:K5"/>
    <mergeCell ref="L4:L5"/>
    <mergeCell ref="M4:M5"/>
    <mergeCell ref="N4:N5"/>
    <mergeCell ref="O4:O5"/>
    <mergeCell ref="Y3:Y5"/>
    <mergeCell ref="AA4:AA5"/>
    <mergeCell ref="AB4:AB5"/>
    <mergeCell ref="AC4:AC5"/>
    <mergeCell ref="AD4:AG4"/>
    <mergeCell ref="AH4:AH5"/>
    <mergeCell ref="G3:G5"/>
    <mergeCell ref="U3:U5"/>
    <mergeCell ref="V3:V5"/>
    <mergeCell ref="W3:W5"/>
    <mergeCell ref="X3:X5"/>
    <mergeCell ref="P4:P5"/>
    <mergeCell ref="Q4:Q5"/>
    <mergeCell ref="R4:R5"/>
    <mergeCell ref="S4:S5"/>
    <mergeCell ref="F2:F5"/>
    <mergeCell ref="A2:A5"/>
    <mergeCell ref="B2:B5"/>
    <mergeCell ref="C2:C5"/>
    <mergeCell ref="D2:D5"/>
    <mergeCell ref="E2:E5"/>
  </mergeCells>
  <pageMargins left="0.43307086614173229" right="0.23622047244094491" top="0.35433070866141736" bottom="0.35433070866141736" header="0.31496062992125984" footer="0.31496062992125984"/>
  <pageSetup paperSize="9" scale="10" fitToHeight="2" orientation="portrait" r:id="rId1"/>
  <headerFooter>
    <oddFooter>&amp;L&amp;1#&amp;"Calibri"&amp;9&amp;K000000Klasifikace informací: Neveřejné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4304-C1B9-46F8-BA7F-15AA60A3192C}">
  <sheetPr>
    <pageSetUpPr fitToPage="1"/>
  </sheetPr>
  <dimension ref="A1:AB87"/>
  <sheetViews>
    <sheetView zoomScale="85" zoomScaleNormal="85" workbookViewId="0">
      <pane xSplit="2" ySplit="5" topLeftCell="C40" activePane="bottomRight" state="frozen"/>
      <selection activeCell="P159" sqref="P159"/>
      <selection pane="topRight" activeCell="P159" sqref="P159"/>
      <selection pane="bottomLeft" activeCell="P159" sqref="P159"/>
      <selection pane="bottomRight" activeCell="P159" sqref="P159"/>
    </sheetView>
    <sheetView workbookViewId="1"/>
  </sheetViews>
  <sheetFormatPr defaultRowHeight="15" x14ac:dyDescent="0.25"/>
  <cols>
    <col min="1" max="1" width="47" style="672" customWidth="1"/>
    <col min="2" max="2" width="9.140625" style="672"/>
    <col min="3" max="3" width="12.42578125" style="672" customWidth="1"/>
    <col min="4" max="4" width="9.140625" style="671" customWidth="1"/>
    <col min="5" max="5" width="11.5703125" style="672" customWidth="1"/>
    <col min="6" max="6" width="12.7109375" style="672" customWidth="1"/>
    <col min="7" max="7" width="9.85546875" style="765" customWidth="1"/>
    <col min="8" max="8" width="11.42578125" style="765" customWidth="1"/>
    <col min="9" max="9" width="12.7109375" style="765" customWidth="1"/>
    <col min="10" max="10" width="12.5703125" style="765" customWidth="1"/>
    <col min="11" max="11" width="12.7109375" style="765" customWidth="1"/>
    <col min="12" max="12" width="12.28515625" style="765" customWidth="1"/>
    <col min="13" max="13" width="12.5703125" style="765" customWidth="1"/>
    <col min="14" max="15" width="10.85546875" style="672" customWidth="1"/>
    <col min="16" max="20" width="12.28515625" style="765" customWidth="1"/>
    <col min="21" max="21" width="13.85546875" style="672" customWidth="1"/>
    <col min="22" max="22" width="12.140625" style="672" customWidth="1"/>
    <col min="23" max="23" width="9.140625" style="671" customWidth="1"/>
    <col min="24" max="24" width="16.28515625" style="672" customWidth="1"/>
  </cols>
  <sheetData>
    <row r="1" spans="1:28" x14ac:dyDescent="0.25">
      <c r="B1" s="672">
        <v>1</v>
      </c>
      <c r="C1" s="672">
        <v>2</v>
      </c>
      <c r="D1" s="672">
        <v>3</v>
      </c>
      <c r="E1" s="672">
        <v>4</v>
      </c>
      <c r="F1" s="672">
        <v>5</v>
      </c>
      <c r="G1" s="672">
        <v>6</v>
      </c>
      <c r="H1" s="672">
        <v>7</v>
      </c>
      <c r="I1" s="672">
        <v>8</v>
      </c>
      <c r="J1" s="672">
        <v>9</v>
      </c>
      <c r="K1" s="672">
        <v>10</v>
      </c>
      <c r="L1" s="672">
        <v>11</v>
      </c>
      <c r="M1" s="672">
        <v>12</v>
      </c>
      <c r="N1" s="672">
        <v>13</v>
      </c>
      <c r="O1" s="672">
        <v>14</v>
      </c>
      <c r="P1" s="672">
        <v>15</v>
      </c>
      <c r="Q1" s="672">
        <v>16</v>
      </c>
      <c r="R1" s="672">
        <v>17</v>
      </c>
      <c r="S1" s="672">
        <v>18</v>
      </c>
      <c r="T1" s="672">
        <v>19</v>
      </c>
      <c r="U1" s="672">
        <v>20</v>
      </c>
      <c r="V1" s="672">
        <v>21</v>
      </c>
      <c r="W1" s="672">
        <v>22</v>
      </c>
      <c r="X1" s="672">
        <v>23</v>
      </c>
      <c r="Y1" s="672">
        <v>24</v>
      </c>
      <c r="Z1" s="672">
        <v>25</v>
      </c>
      <c r="AA1" s="672">
        <v>26</v>
      </c>
      <c r="AB1" s="672">
        <v>27</v>
      </c>
    </row>
    <row r="2" spans="1:28" x14ac:dyDescent="0.25">
      <c r="A2" s="1027" t="s">
        <v>3836</v>
      </c>
      <c r="B2" s="1018" t="s">
        <v>3837</v>
      </c>
      <c r="C2" s="1030" t="s">
        <v>1</v>
      </c>
      <c r="D2" s="1055" t="s">
        <v>2</v>
      </c>
      <c r="E2" s="1058" t="s">
        <v>4166</v>
      </c>
      <c r="F2" s="766" t="s">
        <v>3838</v>
      </c>
      <c r="G2" s="767" t="s">
        <v>3839</v>
      </c>
      <c r="H2" s="767" t="s">
        <v>3840</v>
      </c>
      <c r="I2" s="767" t="s">
        <v>3841</v>
      </c>
      <c r="J2" s="767" t="s">
        <v>4167</v>
      </c>
      <c r="K2" s="767" t="s">
        <v>3842</v>
      </c>
      <c r="L2" s="767" t="s">
        <v>3843</v>
      </c>
      <c r="M2" s="767" t="s">
        <v>3844</v>
      </c>
      <c r="N2" s="767" t="s">
        <v>3845</v>
      </c>
      <c r="O2" s="767" t="s">
        <v>3846</v>
      </c>
      <c r="P2" s="767" t="s">
        <v>3847</v>
      </c>
      <c r="Q2" s="767" t="s">
        <v>3848</v>
      </c>
      <c r="R2" s="767" t="s">
        <v>3849</v>
      </c>
      <c r="S2" s="767" t="s">
        <v>3849</v>
      </c>
      <c r="T2" s="891" t="s">
        <v>4316</v>
      </c>
      <c r="U2" s="768"/>
      <c r="V2" s="769"/>
      <c r="W2" s="614"/>
      <c r="X2" s="770"/>
    </row>
    <row r="3" spans="1:28" x14ac:dyDescent="0.25">
      <c r="A3" s="1028"/>
      <c r="B3" s="1019"/>
      <c r="C3" s="1031"/>
      <c r="D3" s="1056"/>
      <c r="E3" s="1059"/>
      <c r="F3" s="1033" t="s">
        <v>3851</v>
      </c>
      <c r="G3" s="771" t="s">
        <v>3852</v>
      </c>
      <c r="H3" s="771" t="s">
        <v>3853</v>
      </c>
      <c r="I3" s="771" t="s">
        <v>3854</v>
      </c>
      <c r="J3" s="771" t="s">
        <v>4168</v>
      </c>
      <c r="K3" s="618" t="s">
        <v>3855</v>
      </c>
      <c r="L3" s="618" t="s">
        <v>3856</v>
      </c>
      <c r="M3" s="618" t="s">
        <v>3857</v>
      </c>
      <c r="N3" s="618" t="s">
        <v>3858</v>
      </c>
      <c r="O3" s="618" t="s">
        <v>3859</v>
      </c>
      <c r="P3" s="618" t="s">
        <v>3860</v>
      </c>
      <c r="Q3" s="618" t="s">
        <v>3861</v>
      </c>
      <c r="R3" s="618" t="s">
        <v>3862</v>
      </c>
      <c r="S3" s="618" t="s">
        <v>3863</v>
      </c>
      <c r="T3" s="619"/>
      <c r="U3" s="1069" t="s">
        <v>4169</v>
      </c>
      <c r="V3" s="1039" t="s">
        <v>3864</v>
      </c>
      <c r="W3" s="1039" t="s">
        <v>3865</v>
      </c>
      <c r="X3" s="1039" t="s">
        <v>3866</v>
      </c>
      <c r="Y3" s="1039" t="s">
        <v>3869</v>
      </c>
      <c r="Z3" s="1061" t="s">
        <v>4170</v>
      </c>
      <c r="AA3" s="1061" t="s">
        <v>4171</v>
      </c>
      <c r="AB3" s="1064" t="s">
        <v>4172</v>
      </c>
    </row>
    <row r="4" spans="1:28" x14ac:dyDescent="0.25">
      <c r="A4" s="1028"/>
      <c r="B4" s="1019"/>
      <c r="C4" s="1031"/>
      <c r="D4" s="1056"/>
      <c r="E4" s="1059"/>
      <c r="F4" s="1034"/>
      <c r="G4" s="1067" t="s">
        <v>3851</v>
      </c>
      <c r="H4" s="1067" t="s">
        <v>3851</v>
      </c>
      <c r="I4" s="1067" t="s">
        <v>3851</v>
      </c>
      <c r="J4" s="1067" t="s">
        <v>3851</v>
      </c>
      <c r="K4" s="1067" t="s">
        <v>3851</v>
      </c>
      <c r="L4" s="1068" t="s">
        <v>3851</v>
      </c>
      <c r="M4" s="1068" t="s">
        <v>3851</v>
      </c>
      <c r="N4" s="1068" t="s">
        <v>3851</v>
      </c>
      <c r="O4" s="1068" t="s">
        <v>3851</v>
      </c>
      <c r="P4" s="1068" t="s">
        <v>3851</v>
      </c>
      <c r="Q4" s="1068" t="s">
        <v>3851</v>
      </c>
      <c r="R4" s="1068" t="s">
        <v>3851</v>
      </c>
      <c r="S4" s="1068" t="s">
        <v>3851</v>
      </c>
      <c r="T4" s="892"/>
      <c r="U4" s="1070"/>
      <c r="V4" s="1040"/>
      <c r="W4" s="1040"/>
      <c r="X4" s="1040"/>
      <c r="Y4" s="1040"/>
      <c r="Z4" s="1062"/>
      <c r="AA4" s="1062"/>
      <c r="AB4" s="1065"/>
    </row>
    <row r="5" spans="1:28" x14ac:dyDescent="0.25">
      <c r="A5" s="1029"/>
      <c r="B5" s="1020"/>
      <c r="C5" s="1032"/>
      <c r="D5" s="1057"/>
      <c r="E5" s="1060"/>
      <c r="F5" s="1035"/>
      <c r="G5" s="1067"/>
      <c r="H5" s="1067"/>
      <c r="I5" s="1067"/>
      <c r="J5" s="1067"/>
      <c r="K5" s="1067"/>
      <c r="L5" s="1068"/>
      <c r="M5" s="1068"/>
      <c r="N5" s="1068"/>
      <c r="O5" s="1068"/>
      <c r="P5" s="1068"/>
      <c r="Q5" s="1068"/>
      <c r="R5" s="1068"/>
      <c r="S5" s="1068"/>
      <c r="T5" s="893"/>
      <c r="U5" s="1071"/>
      <c r="V5" s="1041"/>
      <c r="W5" s="1041"/>
      <c r="X5" s="1041"/>
      <c r="Y5" s="1041"/>
      <c r="Z5" s="1063"/>
      <c r="AA5" s="1063"/>
      <c r="AB5" s="1066"/>
    </row>
    <row r="6" spans="1:28" s="781" customFormat="1" x14ac:dyDescent="0.25">
      <c r="A6" s="772" t="s">
        <v>19</v>
      </c>
      <c r="B6" s="773">
        <v>3256</v>
      </c>
      <c r="C6" s="773" t="s">
        <v>20</v>
      </c>
      <c r="D6" s="774">
        <v>0.85</v>
      </c>
      <c r="E6" s="775">
        <v>82000</v>
      </c>
      <c r="F6" s="776">
        <v>33027.440000000002</v>
      </c>
      <c r="G6" s="777">
        <v>0</v>
      </c>
      <c r="H6" s="777">
        <v>3723.31</v>
      </c>
      <c r="I6" s="777">
        <v>14812.54</v>
      </c>
      <c r="J6" s="777">
        <v>18587.260000000002</v>
      </c>
      <c r="K6" s="777">
        <v>5490.91</v>
      </c>
      <c r="L6" s="777">
        <v>0</v>
      </c>
      <c r="M6" s="777">
        <v>0</v>
      </c>
      <c r="N6" s="648">
        <v>0</v>
      </c>
      <c r="O6" s="648">
        <v>0</v>
      </c>
      <c r="P6" s="648">
        <v>0</v>
      </c>
      <c r="Q6" s="648">
        <v>0</v>
      </c>
      <c r="R6" s="648">
        <v>0</v>
      </c>
      <c r="S6" s="648">
        <v>0</v>
      </c>
      <c r="T6" s="894">
        <f>R6+S6</f>
        <v>0</v>
      </c>
      <c r="U6" s="778"/>
      <c r="V6" s="779" t="s">
        <v>3880</v>
      </c>
      <c r="W6" s="779" t="s">
        <v>3881</v>
      </c>
      <c r="X6" s="779" t="s">
        <v>227</v>
      </c>
      <c r="Y6" s="779" t="s">
        <v>3881</v>
      </c>
      <c r="Z6" s="780">
        <v>-764.23</v>
      </c>
      <c r="AA6" s="780">
        <v>-4330.63</v>
      </c>
      <c r="AB6" s="780">
        <v>4491.72</v>
      </c>
    </row>
    <row r="7" spans="1:28" s="781" customFormat="1" x14ac:dyDescent="0.25">
      <c r="A7" s="772" t="s">
        <v>3941</v>
      </c>
      <c r="B7" s="773">
        <v>3213</v>
      </c>
      <c r="C7" s="773" t="s">
        <v>9</v>
      </c>
      <c r="D7" s="774">
        <v>0.95</v>
      </c>
      <c r="E7" s="775">
        <v>17200</v>
      </c>
      <c r="F7" s="776">
        <v>11157.16</v>
      </c>
      <c r="G7" s="777">
        <v>0</v>
      </c>
      <c r="H7" s="777">
        <v>2057.6799999999998</v>
      </c>
      <c r="I7" s="777">
        <v>3515.38</v>
      </c>
      <c r="J7" s="777">
        <v>4905.53</v>
      </c>
      <c r="K7" s="777">
        <v>3696.81</v>
      </c>
      <c r="L7" s="777">
        <v>0</v>
      </c>
      <c r="M7" s="777">
        <v>4650.6499999999996</v>
      </c>
      <c r="N7" s="648">
        <v>0</v>
      </c>
      <c r="O7" s="648">
        <v>0</v>
      </c>
      <c r="P7" s="648">
        <v>0</v>
      </c>
      <c r="Q7" s="648">
        <v>0</v>
      </c>
      <c r="R7" s="648">
        <v>0</v>
      </c>
      <c r="S7" s="648">
        <v>0</v>
      </c>
      <c r="T7" s="894">
        <f>R7+S7</f>
        <v>0</v>
      </c>
      <c r="U7" s="778">
        <v>-0.01</v>
      </c>
      <c r="V7" s="779" t="s">
        <v>3880</v>
      </c>
      <c r="W7" s="779" t="s">
        <v>3881</v>
      </c>
      <c r="X7" s="779" t="s">
        <v>228</v>
      </c>
      <c r="Y7" s="779" t="s">
        <v>3881</v>
      </c>
      <c r="Z7" s="780">
        <v>-2154.7000000000003</v>
      </c>
      <c r="AA7" s="780">
        <v>-2495.9499999999998</v>
      </c>
      <c r="AB7" s="780">
        <v>3018.23</v>
      </c>
    </row>
    <row r="8" spans="1:28" s="781" customFormat="1" x14ac:dyDescent="0.25">
      <c r="A8" s="782" t="s">
        <v>3158</v>
      </c>
      <c r="B8" s="887">
        <v>3459</v>
      </c>
      <c r="C8" s="783" t="s">
        <v>9</v>
      </c>
      <c r="D8" s="784">
        <v>0.95</v>
      </c>
      <c r="E8" s="785">
        <v>29200</v>
      </c>
      <c r="F8" s="786">
        <v>28402.799999999999</v>
      </c>
      <c r="G8" s="787">
        <v>0</v>
      </c>
      <c r="H8" s="787">
        <v>0</v>
      </c>
      <c r="I8" s="787">
        <v>0</v>
      </c>
      <c r="J8" s="787">
        <v>0</v>
      </c>
      <c r="K8" s="787">
        <v>789.83</v>
      </c>
      <c r="L8" s="787">
        <v>5718.97</v>
      </c>
      <c r="M8" s="788">
        <v>6514.34</v>
      </c>
      <c r="N8" s="626">
        <v>15379.35</v>
      </c>
      <c r="O8" s="626">
        <v>0</v>
      </c>
      <c r="P8" s="626">
        <v>0</v>
      </c>
      <c r="Q8" s="626">
        <v>0</v>
      </c>
      <c r="R8" s="626">
        <v>0</v>
      </c>
      <c r="S8" s="626">
        <v>0</v>
      </c>
      <c r="T8" s="894">
        <f t="shared" ref="T8:T46" si="0">R8+S8</f>
        <v>0</v>
      </c>
      <c r="U8" s="788">
        <v>0.31</v>
      </c>
      <c r="V8" s="789" t="s">
        <v>3880</v>
      </c>
      <c r="W8" s="789" t="s">
        <v>3881</v>
      </c>
      <c r="X8" s="789" t="s">
        <v>228</v>
      </c>
      <c r="Y8" s="789">
        <v>0</v>
      </c>
      <c r="Z8" s="790">
        <v>0</v>
      </c>
      <c r="AA8" s="790">
        <v>0</v>
      </c>
      <c r="AB8" s="790">
        <v>0</v>
      </c>
    </row>
    <row r="9" spans="1:28" s="781" customFormat="1" x14ac:dyDescent="0.25">
      <c r="A9" s="782" t="s">
        <v>313</v>
      </c>
      <c r="B9" s="887">
        <v>3417</v>
      </c>
      <c r="C9" s="783" t="s">
        <v>9</v>
      </c>
      <c r="D9" s="784">
        <v>0.95</v>
      </c>
      <c r="E9" s="785">
        <v>20200</v>
      </c>
      <c r="F9" s="786">
        <v>6941.4599999999991</v>
      </c>
      <c r="G9" s="787">
        <v>0</v>
      </c>
      <c r="H9" s="787">
        <v>0</v>
      </c>
      <c r="I9" s="787">
        <v>0</v>
      </c>
      <c r="J9" s="787">
        <v>0</v>
      </c>
      <c r="K9" s="787">
        <v>0</v>
      </c>
      <c r="L9" s="787">
        <v>70.87</v>
      </c>
      <c r="M9" s="788">
        <v>523.41</v>
      </c>
      <c r="N9" s="626">
        <v>6347.0999999999995</v>
      </c>
      <c r="O9" s="626">
        <v>0</v>
      </c>
      <c r="P9" s="626">
        <v>0</v>
      </c>
      <c r="Q9" s="626">
        <v>0</v>
      </c>
      <c r="R9" s="626">
        <v>0</v>
      </c>
      <c r="S9" s="626">
        <v>0</v>
      </c>
      <c r="T9" s="894">
        <f t="shared" si="0"/>
        <v>0</v>
      </c>
      <c r="U9" s="788">
        <v>0.08</v>
      </c>
      <c r="V9" s="789" t="s">
        <v>3880</v>
      </c>
      <c r="W9" s="789" t="s">
        <v>3881</v>
      </c>
      <c r="X9" s="789" t="s">
        <v>228</v>
      </c>
      <c r="Y9" s="789">
        <v>0</v>
      </c>
      <c r="Z9" s="790">
        <v>0</v>
      </c>
      <c r="AA9" s="790">
        <v>0</v>
      </c>
      <c r="AB9" s="790">
        <v>0</v>
      </c>
    </row>
    <row r="10" spans="1:28" s="781" customFormat="1" x14ac:dyDescent="0.25">
      <c r="A10" s="772" t="s">
        <v>24</v>
      </c>
      <c r="B10" s="773">
        <v>3203</v>
      </c>
      <c r="C10" s="773" t="s">
        <v>9</v>
      </c>
      <c r="D10" s="774">
        <v>0.95</v>
      </c>
      <c r="E10" s="775">
        <v>10200</v>
      </c>
      <c r="F10" s="776">
        <v>8096.1600000000017</v>
      </c>
      <c r="G10" s="777">
        <v>0</v>
      </c>
      <c r="H10" s="777">
        <v>1957.3400000000001</v>
      </c>
      <c r="I10" s="777">
        <v>2945.02</v>
      </c>
      <c r="J10" s="777">
        <v>2749.1</v>
      </c>
      <c r="K10" s="777">
        <v>1926.23</v>
      </c>
      <c r="L10" s="777">
        <v>0</v>
      </c>
      <c r="M10" s="777">
        <v>0</v>
      </c>
      <c r="N10" s="648">
        <v>0</v>
      </c>
      <c r="O10" s="648">
        <v>0</v>
      </c>
      <c r="P10" s="648">
        <v>0</v>
      </c>
      <c r="Q10" s="648">
        <v>0</v>
      </c>
      <c r="R10" s="648">
        <v>0</v>
      </c>
      <c r="S10" s="648">
        <v>0</v>
      </c>
      <c r="T10" s="894">
        <f t="shared" si="0"/>
        <v>0</v>
      </c>
      <c r="U10" s="778"/>
      <c r="V10" s="779" t="s">
        <v>3880</v>
      </c>
      <c r="W10" s="779" t="s">
        <v>3881</v>
      </c>
      <c r="X10" s="779" t="s">
        <v>228</v>
      </c>
      <c r="Y10" s="779" t="s">
        <v>3881</v>
      </c>
      <c r="Z10" s="780">
        <v>0.08</v>
      </c>
      <c r="AA10" s="780">
        <v>1.62</v>
      </c>
      <c r="AB10" s="780">
        <v>1483.23</v>
      </c>
    </row>
    <row r="11" spans="1:28" s="781" customFormat="1" x14ac:dyDescent="0.25">
      <c r="A11" s="782" t="s">
        <v>314</v>
      </c>
      <c r="B11" s="887">
        <v>3418</v>
      </c>
      <c r="C11" s="783" t="s">
        <v>9</v>
      </c>
      <c r="D11" s="784">
        <v>0.95</v>
      </c>
      <c r="E11" s="785">
        <v>15150</v>
      </c>
      <c r="F11" s="786">
        <v>13597.18</v>
      </c>
      <c r="G11" s="787">
        <v>0</v>
      </c>
      <c r="H11" s="787">
        <v>0</v>
      </c>
      <c r="I11" s="787">
        <v>0</v>
      </c>
      <c r="J11" s="787">
        <v>0</v>
      </c>
      <c r="K11" s="787">
        <v>2863.6099999999997</v>
      </c>
      <c r="L11" s="787">
        <v>3281.46</v>
      </c>
      <c r="M11" s="787">
        <v>3369.3199999999997</v>
      </c>
      <c r="N11" s="626">
        <v>4083.35</v>
      </c>
      <c r="O11" s="626">
        <v>0</v>
      </c>
      <c r="P11" s="626">
        <v>0</v>
      </c>
      <c r="Q11" s="626">
        <v>0</v>
      </c>
      <c r="R11" s="626">
        <v>0</v>
      </c>
      <c r="S11" s="626">
        <v>0</v>
      </c>
      <c r="T11" s="894">
        <f t="shared" si="0"/>
        <v>0</v>
      </c>
      <c r="U11" s="788">
        <v>-0.56000000000000005</v>
      </c>
      <c r="V11" s="789" t="s">
        <v>3880</v>
      </c>
      <c r="W11" s="789" t="s">
        <v>3881</v>
      </c>
      <c r="X11" s="789" t="s">
        <v>228</v>
      </c>
      <c r="Y11" s="789">
        <v>0</v>
      </c>
      <c r="Z11" s="790">
        <v>0</v>
      </c>
      <c r="AA11" s="790">
        <v>0</v>
      </c>
      <c r="AB11" s="790">
        <v>0</v>
      </c>
    </row>
    <row r="12" spans="1:28" s="781" customFormat="1" x14ac:dyDescent="0.25">
      <c r="A12" s="772" t="s">
        <v>25</v>
      </c>
      <c r="B12" s="773">
        <v>3214</v>
      </c>
      <c r="C12" s="773" t="s">
        <v>9</v>
      </c>
      <c r="D12" s="774">
        <v>0.95</v>
      </c>
      <c r="E12" s="775">
        <v>8400</v>
      </c>
      <c r="F12" s="776">
        <v>6438.3</v>
      </c>
      <c r="G12" s="777">
        <v>0</v>
      </c>
      <c r="H12" s="777">
        <v>2663.08</v>
      </c>
      <c r="I12" s="777">
        <v>2316.17</v>
      </c>
      <c r="J12" s="777">
        <v>1304.2199999999998</v>
      </c>
      <c r="K12" s="777">
        <v>641.79999999999995</v>
      </c>
      <c r="L12" s="777">
        <v>0</v>
      </c>
      <c r="M12" s="777">
        <v>0</v>
      </c>
      <c r="N12" s="648">
        <v>0</v>
      </c>
      <c r="O12" s="648">
        <v>0</v>
      </c>
      <c r="P12" s="648">
        <v>0</v>
      </c>
      <c r="Q12" s="648">
        <v>0</v>
      </c>
      <c r="R12" s="648">
        <v>0</v>
      </c>
      <c r="S12" s="648">
        <v>0</v>
      </c>
      <c r="T12" s="894">
        <f t="shared" si="0"/>
        <v>0</v>
      </c>
      <c r="U12" s="778"/>
      <c r="V12" s="779" t="s">
        <v>3880</v>
      </c>
      <c r="W12" s="779" t="s">
        <v>3881</v>
      </c>
      <c r="X12" s="779" t="s">
        <v>228</v>
      </c>
      <c r="Y12" s="779" t="s">
        <v>3881</v>
      </c>
      <c r="Z12" s="780">
        <v>120.17</v>
      </c>
      <c r="AA12" s="780">
        <v>166.93</v>
      </c>
      <c r="AB12" s="780">
        <v>774.07</v>
      </c>
    </row>
    <row r="13" spans="1:28" s="781" customFormat="1" x14ac:dyDescent="0.25">
      <c r="A13" s="782" t="s">
        <v>3946</v>
      </c>
      <c r="B13" s="887">
        <v>3419</v>
      </c>
      <c r="C13" s="783" t="s">
        <v>9</v>
      </c>
      <c r="D13" s="784">
        <v>0.95</v>
      </c>
      <c r="E13" s="785">
        <v>15200</v>
      </c>
      <c r="F13" s="786">
        <v>14580.66</v>
      </c>
      <c r="G13" s="787">
        <v>0</v>
      </c>
      <c r="H13" s="787">
        <v>0</v>
      </c>
      <c r="I13" s="787">
        <v>0</v>
      </c>
      <c r="J13" s="787">
        <v>0</v>
      </c>
      <c r="K13" s="787">
        <v>772.43</v>
      </c>
      <c r="L13" s="787">
        <v>1405.27</v>
      </c>
      <c r="M13" s="787">
        <v>2108.54</v>
      </c>
      <c r="N13" s="626">
        <v>10296.42</v>
      </c>
      <c r="O13" s="626">
        <v>0</v>
      </c>
      <c r="P13" s="626">
        <v>0</v>
      </c>
      <c r="Q13" s="626">
        <v>0</v>
      </c>
      <c r="R13" s="626">
        <v>0</v>
      </c>
      <c r="S13" s="626">
        <v>0</v>
      </c>
      <c r="T13" s="894">
        <f t="shared" si="0"/>
        <v>0</v>
      </c>
      <c r="U13" s="791">
        <v>-2</v>
      </c>
      <c r="V13" s="789" t="s">
        <v>3880</v>
      </c>
      <c r="W13" s="789" t="s">
        <v>3881</v>
      </c>
      <c r="X13" s="789" t="s">
        <v>228</v>
      </c>
      <c r="Y13" s="789">
        <v>0</v>
      </c>
      <c r="Z13" s="790">
        <v>0</v>
      </c>
      <c r="AA13" s="790">
        <v>0</v>
      </c>
      <c r="AB13" s="790">
        <v>0</v>
      </c>
    </row>
    <row r="14" spans="1:28" s="539" customFormat="1" x14ac:dyDescent="0.25">
      <c r="A14" s="792" t="s">
        <v>3948</v>
      </c>
      <c r="B14" s="888">
        <v>3506</v>
      </c>
      <c r="C14" s="793" t="s">
        <v>3949</v>
      </c>
      <c r="D14" s="794">
        <v>0.9</v>
      </c>
      <c r="E14" s="795">
        <v>0</v>
      </c>
      <c r="F14" s="796">
        <v>14200</v>
      </c>
      <c r="G14" s="626">
        <v>0</v>
      </c>
      <c r="H14" s="626">
        <v>0</v>
      </c>
      <c r="I14" s="626">
        <v>0</v>
      </c>
      <c r="J14" s="626">
        <v>0</v>
      </c>
      <c r="K14" s="626">
        <v>0</v>
      </c>
      <c r="L14" s="626">
        <v>0</v>
      </c>
      <c r="M14" s="626">
        <v>0</v>
      </c>
      <c r="N14" s="626">
        <v>2000</v>
      </c>
      <c r="O14" s="626">
        <v>5100</v>
      </c>
      <c r="P14" s="626">
        <v>5100</v>
      </c>
      <c r="Q14" s="626">
        <v>2000</v>
      </c>
      <c r="R14" s="626">
        <v>0</v>
      </c>
      <c r="S14" s="626">
        <v>0</v>
      </c>
      <c r="T14" s="894">
        <f t="shared" si="0"/>
        <v>0</v>
      </c>
      <c r="U14" s="630"/>
      <c r="V14" s="629" t="s">
        <v>3880</v>
      </c>
      <c r="W14" s="629" t="s">
        <v>3881</v>
      </c>
      <c r="X14" s="629" t="s">
        <v>228</v>
      </c>
      <c r="Y14" s="629">
        <v>0</v>
      </c>
      <c r="Z14" s="797">
        <v>0</v>
      </c>
      <c r="AA14" s="797">
        <v>0</v>
      </c>
      <c r="AB14" s="797">
        <v>0</v>
      </c>
    </row>
    <row r="15" spans="1:28" s="781" customFormat="1" x14ac:dyDescent="0.25">
      <c r="A15" s="772" t="s">
        <v>26</v>
      </c>
      <c r="B15" s="773">
        <v>3258</v>
      </c>
      <c r="C15" s="773" t="s">
        <v>9</v>
      </c>
      <c r="D15" s="774">
        <v>0.95</v>
      </c>
      <c r="E15" s="775">
        <v>22200</v>
      </c>
      <c r="F15" s="776">
        <v>17134.670000000002</v>
      </c>
      <c r="G15" s="777">
        <v>0</v>
      </c>
      <c r="H15" s="777">
        <v>250.65</v>
      </c>
      <c r="I15" s="777">
        <v>7469.2300000000005</v>
      </c>
      <c r="J15" s="777">
        <v>8964.4599999999991</v>
      </c>
      <c r="K15" s="777">
        <v>1098.27</v>
      </c>
      <c r="L15" s="777">
        <v>0</v>
      </c>
      <c r="M15" s="777">
        <v>0</v>
      </c>
      <c r="N15" s="648">
        <v>0</v>
      </c>
      <c r="O15" s="648">
        <v>0</v>
      </c>
      <c r="P15" s="648">
        <v>0</v>
      </c>
      <c r="Q15" s="648">
        <v>0</v>
      </c>
      <c r="R15" s="648">
        <v>0</v>
      </c>
      <c r="S15" s="648">
        <v>0</v>
      </c>
      <c r="T15" s="894">
        <f t="shared" si="0"/>
        <v>0</v>
      </c>
      <c r="U15" s="778"/>
      <c r="V15" s="779" t="s">
        <v>3880</v>
      </c>
      <c r="W15" s="779" t="s">
        <v>3881</v>
      </c>
      <c r="X15" s="779" t="s">
        <v>228</v>
      </c>
      <c r="Y15" s="779" t="s">
        <v>3881</v>
      </c>
      <c r="Z15" s="780">
        <v>1450.96</v>
      </c>
      <c r="AA15" s="780">
        <v>-1503.96</v>
      </c>
      <c r="AB15" s="780">
        <v>594.94000000000005</v>
      </c>
    </row>
    <row r="16" spans="1:28" s="781" customFormat="1" x14ac:dyDescent="0.25">
      <c r="A16" s="782" t="s">
        <v>160</v>
      </c>
      <c r="B16" s="887">
        <v>3401</v>
      </c>
      <c r="C16" s="783" t="s">
        <v>9</v>
      </c>
      <c r="D16" s="784">
        <v>0.95</v>
      </c>
      <c r="E16" s="785">
        <v>22200</v>
      </c>
      <c r="F16" s="786">
        <v>22196.760000000002</v>
      </c>
      <c r="G16" s="787">
        <v>0</v>
      </c>
      <c r="H16" s="787">
        <v>0</v>
      </c>
      <c r="I16" s="787">
        <v>0</v>
      </c>
      <c r="J16" s="787">
        <v>0</v>
      </c>
      <c r="K16" s="787">
        <v>1968.02</v>
      </c>
      <c r="L16" s="787">
        <v>5520.1100000000006</v>
      </c>
      <c r="M16" s="787">
        <v>7389.47</v>
      </c>
      <c r="N16" s="626">
        <v>7316.25</v>
      </c>
      <c r="O16" s="626">
        <v>0</v>
      </c>
      <c r="P16" s="626">
        <v>0</v>
      </c>
      <c r="Q16" s="626">
        <v>0</v>
      </c>
      <c r="R16" s="626">
        <v>0</v>
      </c>
      <c r="S16" s="626">
        <v>0</v>
      </c>
      <c r="T16" s="894">
        <f t="shared" si="0"/>
        <v>0</v>
      </c>
      <c r="U16" s="788">
        <v>2.91</v>
      </c>
      <c r="V16" s="789" t="s">
        <v>3880</v>
      </c>
      <c r="W16" s="789" t="s">
        <v>3881</v>
      </c>
      <c r="X16" s="789" t="s">
        <v>228</v>
      </c>
      <c r="Y16" s="789">
        <v>0</v>
      </c>
      <c r="Z16" s="790">
        <v>0</v>
      </c>
      <c r="AA16" s="790">
        <v>0</v>
      </c>
      <c r="AB16" s="790">
        <v>0</v>
      </c>
    </row>
    <row r="17" spans="1:28" s="781" customFormat="1" x14ac:dyDescent="0.25">
      <c r="A17" s="782" t="s">
        <v>3159</v>
      </c>
      <c r="B17" s="887">
        <v>3463</v>
      </c>
      <c r="C17" s="783" t="s">
        <v>9</v>
      </c>
      <c r="D17" s="784">
        <v>0.95</v>
      </c>
      <c r="E17" s="785">
        <v>35300</v>
      </c>
      <c r="F17" s="786">
        <v>32256.650000000005</v>
      </c>
      <c r="G17" s="787">
        <v>0</v>
      </c>
      <c r="H17" s="787">
        <v>0</v>
      </c>
      <c r="I17" s="787">
        <v>0</v>
      </c>
      <c r="J17" s="787">
        <v>0</v>
      </c>
      <c r="K17" s="787">
        <v>0</v>
      </c>
      <c r="L17" s="787">
        <v>826.89</v>
      </c>
      <c r="M17" s="787">
        <v>4097.38</v>
      </c>
      <c r="N17" s="626">
        <v>27332.660000000003</v>
      </c>
      <c r="O17" s="626">
        <v>0</v>
      </c>
      <c r="P17" s="626">
        <v>0</v>
      </c>
      <c r="Q17" s="626">
        <v>0</v>
      </c>
      <c r="R17" s="626">
        <v>0</v>
      </c>
      <c r="S17" s="626">
        <v>0</v>
      </c>
      <c r="T17" s="894">
        <f t="shared" si="0"/>
        <v>0</v>
      </c>
      <c r="U17" s="788">
        <v>-0.28000000000000003</v>
      </c>
      <c r="V17" s="789" t="s">
        <v>3880</v>
      </c>
      <c r="W17" s="789" t="s">
        <v>3881</v>
      </c>
      <c r="X17" s="789" t="s">
        <v>228</v>
      </c>
      <c r="Y17" s="789">
        <v>0</v>
      </c>
      <c r="Z17" s="790">
        <v>0</v>
      </c>
      <c r="AA17" s="790">
        <v>0</v>
      </c>
      <c r="AB17" s="790">
        <v>0</v>
      </c>
    </row>
    <row r="18" spans="1:28" s="539" customFormat="1" x14ac:dyDescent="0.25">
      <c r="A18" s="792" t="s">
        <v>3584</v>
      </c>
      <c r="B18" s="888">
        <v>3507</v>
      </c>
      <c r="C18" s="793" t="s">
        <v>3949</v>
      </c>
      <c r="D18" s="794">
        <v>0.9</v>
      </c>
      <c r="E18" s="795">
        <v>0</v>
      </c>
      <c r="F18" s="796">
        <v>25200</v>
      </c>
      <c r="G18" s="626">
        <v>0</v>
      </c>
      <c r="H18" s="626">
        <v>0</v>
      </c>
      <c r="I18" s="626">
        <v>0</v>
      </c>
      <c r="J18" s="626">
        <v>0</v>
      </c>
      <c r="K18" s="626">
        <v>0</v>
      </c>
      <c r="L18" s="626">
        <v>0</v>
      </c>
      <c r="M18" s="626">
        <v>0</v>
      </c>
      <c r="N18" s="626">
        <v>3000</v>
      </c>
      <c r="O18" s="626">
        <v>6100</v>
      </c>
      <c r="P18" s="626">
        <v>7100</v>
      </c>
      <c r="Q18" s="626">
        <v>7000</v>
      </c>
      <c r="R18" s="626">
        <v>2000</v>
      </c>
      <c r="S18" s="626">
        <v>0</v>
      </c>
      <c r="T18" s="894">
        <f t="shared" si="0"/>
        <v>2000</v>
      </c>
      <c r="U18" s="630"/>
      <c r="V18" s="629" t="s">
        <v>3880</v>
      </c>
      <c r="W18" s="629" t="s">
        <v>3881</v>
      </c>
      <c r="X18" s="629" t="s">
        <v>228</v>
      </c>
      <c r="Y18" s="629">
        <v>0</v>
      </c>
      <c r="Z18" s="797">
        <v>0</v>
      </c>
      <c r="AA18" s="797">
        <v>0</v>
      </c>
      <c r="AB18" s="797">
        <v>0</v>
      </c>
    </row>
    <row r="19" spans="1:28" s="781" customFormat="1" x14ac:dyDescent="0.25">
      <c r="A19" s="772" t="s">
        <v>27</v>
      </c>
      <c r="B19" s="773">
        <v>3215</v>
      </c>
      <c r="C19" s="773" t="s">
        <v>9</v>
      </c>
      <c r="D19" s="774">
        <v>0.95</v>
      </c>
      <c r="E19" s="775">
        <v>21000</v>
      </c>
      <c r="F19" s="776">
        <v>12560.480000000001</v>
      </c>
      <c r="G19" s="777">
        <v>0</v>
      </c>
      <c r="H19" s="777">
        <v>662.38</v>
      </c>
      <c r="I19" s="777">
        <v>3581.0299999999997</v>
      </c>
      <c r="J19" s="777">
        <v>6645.35</v>
      </c>
      <c r="K19" s="777">
        <v>3774.93</v>
      </c>
      <c r="L19" s="777">
        <v>0</v>
      </c>
      <c r="M19" s="777">
        <v>0</v>
      </c>
      <c r="N19" s="648">
        <v>0</v>
      </c>
      <c r="O19" s="648">
        <v>0</v>
      </c>
      <c r="P19" s="648">
        <v>0</v>
      </c>
      <c r="Q19" s="648">
        <v>0</v>
      </c>
      <c r="R19" s="648">
        <v>0</v>
      </c>
      <c r="S19" s="648">
        <v>0</v>
      </c>
      <c r="T19" s="894">
        <f t="shared" si="0"/>
        <v>0</v>
      </c>
      <c r="U19" s="778"/>
      <c r="V19" s="779" t="s">
        <v>3880</v>
      </c>
      <c r="W19" s="779" t="s">
        <v>3881</v>
      </c>
      <c r="X19" s="779" t="s">
        <v>228</v>
      </c>
      <c r="Y19" s="779" t="s">
        <v>3881</v>
      </c>
      <c r="Z19" s="780">
        <v>918.74</v>
      </c>
      <c r="AA19" s="780">
        <v>-974.98</v>
      </c>
      <c r="AB19" s="780">
        <v>2046.97</v>
      </c>
    </row>
    <row r="20" spans="1:28" s="781" customFormat="1" x14ac:dyDescent="0.25">
      <c r="A20" s="782" t="s">
        <v>3193</v>
      </c>
      <c r="B20" s="887">
        <v>3460</v>
      </c>
      <c r="C20" s="783" t="s">
        <v>9</v>
      </c>
      <c r="D20" s="784">
        <v>0.95</v>
      </c>
      <c r="E20" s="785">
        <v>18200</v>
      </c>
      <c r="F20" s="786">
        <v>12286.770000000002</v>
      </c>
      <c r="G20" s="787">
        <v>0</v>
      </c>
      <c r="H20" s="787">
        <v>0</v>
      </c>
      <c r="I20" s="787">
        <v>0</v>
      </c>
      <c r="J20" s="787">
        <v>0</v>
      </c>
      <c r="K20" s="787">
        <v>0</v>
      </c>
      <c r="L20" s="787">
        <v>189.12</v>
      </c>
      <c r="M20" s="787">
        <v>674.81999999999994</v>
      </c>
      <c r="N20" s="626">
        <v>11423.490000000002</v>
      </c>
      <c r="O20" s="626">
        <v>0</v>
      </c>
      <c r="P20" s="626">
        <v>0</v>
      </c>
      <c r="Q20" s="626">
        <v>0</v>
      </c>
      <c r="R20" s="626">
        <v>0</v>
      </c>
      <c r="S20" s="626">
        <v>0</v>
      </c>
      <c r="T20" s="894">
        <f t="shared" si="0"/>
        <v>0</v>
      </c>
      <c r="U20" s="788">
        <v>-0.66</v>
      </c>
      <c r="V20" s="789" t="s">
        <v>3880</v>
      </c>
      <c r="W20" s="789" t="s">
        <v>3881</v>
      </c>
      <c r="X20" s="789" t="s">
        <v>228</v>
      </c>
      <c r="Y20" s="789">
        <v>0</v>
      </c>
      <c r="Z20" s="790">
        <v>0</v>
      </c>
      <c r="AA20" s="790">
        <v>0</v>
      </c>
      <c r="AB20" s="790">
        <v>0</v>
      </c>
    </row>
    <row r="21" spans="1:28" s="539" customFormat="1" x14ac:dyDescent="0.25">
      <c r="A21" s="792" t="s">
        <v>3953</v>
      </c>
      <c r="B21" s="888">
        <v>3508</v>
      </c>
      <c r="C21" s="793" t="s">
        <v>3949</v>
      </c>
      <c r="D21" s="794">
        <v>0.9</v>
      </c>
      <c r="E21" s="795">
        <v>0</v>
      </c>
      <c r="F21" s="796">
        <v>17200</v>
      </c>
      <c r="G21" s="626">
        <v>0</v>
      </c>
      <c r="H21" s="626">
        <v>0</v>
      </c>
      <c r="I21" s="626">
        <v>0</v>
      </c>
      <c r="J21" s="626">
        <v>0</v>
      </c>
      <c r="K21" s="626">
        <v>0</v>
      </c>
      <c r="L21" s="626">
        <v>0</v>
      </c>
      <c r="M21" s="626">
        <v>0</v>
      </c>
      <c r="N21" s="626">
        <v>2000</v>
      </c>
      <c r="O21" s="626">
        <v>5100</v>
      </c>
      <c r="P21" s="626">
        <v>5100</v>
      </c>
      <c r="Q21" s="626">
        <v>5000</v>
      </c>
      <c r="R21" s="626">
        <v>0</v>
      </c>
      <c r="S21" s="626">
        <v>0</v>
      </c>
      <c r="T21" s="894">
        <f t="shared" si="0"/>
        <v>0</v>
      </c>
      <c r="U21" s="630"/>
      <c r="V21" s="629" t="s">
        <v>3880</v>
      </c>
      <c r="W21" s="629" t="s">
        <v>3881</v>
      </c>
      <c r="X21" s="629" t="s">
        <v>228</v>
      </c>
      <c r="Y21" s="629">
        <v>0</v>
      </c>
      <c r="Z21" s="797">
        <v>0</v>
      </c>
      <c r="AA21" s="797">
        <v>0</v>
      </c>
      <c r="AB21" s="797">
        <v>0</v>
      </c>
    </row>
    <row r="22" spans="1:28" s="539" customFormat="1" x14ac:dyDescent="0.25">
      <c r="A22" s="792" t="s">
        <v>3954</v>
      </c>
      <c r="B22" s="888">
        <v>3509</v>
      </c>
      <c r="C22" s="793" t="s">
        <v>3949</v>
      </c>
      <c r="D22" s="794">
        <v>0.9</v>
      </c>
      <c r="E22" s="795">
        <v>0</v>
      </c>
      <c r="F22" s="796">
        <v>15200</v>
      </c>
      <c r="G22" s="626">
        <v>0</v>
      </c>
      <c r="H22" s="626">
        <v>0</v>
      </c>
      <c r="I22" s="626">
        <v>0</v>
      </c>
      <c r="J22" s="626">
        <v>0</v>
      </c>
      <c r="K22" s="626">
        <v>0</v>
      </c>
      <c r="L22" s="626">
        <v>0</v>
      </c>
      <c r="M22" s="626">
        <v>0</v>
      </c>
      <c r="N22" s="626">
        <v>2000</v>
      </c>
      <c r="O22" s="626">
        <v>3100</v>
      </c>
      <c r="P22" s="626">
        <v>3100</v>
      </c>
      <c r="Q22" s="626">
        <v>4000</v>
      </c>
      <c r="R22" s="626">
        <v>3000</v>
      </c>
      <c r="S22" s="626">
        <v>0</v>
      </c>
      <c r="T22" s="894">
        <f t="shared" si="0"/>
        <v>3000</v>
      </c>
      <c r="U22" s="630"/>
      <c r="V22" s="629" t="s">
        <v>3880</v>
      </c>
      <c r="W22" s="629" t="s">
        <v>3881</v>
      </c>
      <c r="X22" s="629" t="s">
        <v>228</v>
      </c>
      <c r="Y22" s="629">
        <v>0</v>
      </c>
      <c r="Z22" s="797">
        <v>0</v>
      </c>
      <c r="AA22" s="797">
        <v>0</v>
      </c>
      <c r="AB22" s="797">
        <v>0</v>
      </c>
    </row>
    <row r="23" spans="1:28" s="539" customFormat="1" x14ac:dyDescent="0.25">
      <c r="A23" s="792" t="s">
        <v>3583</v>
      </c>
      <c r="B23" s="888">
        <v>3510</v>
      </c>
      <c r="C23" s="793" t="s">
        <v>3949</v>
      </c>
      <c r="D23" s="794">
        <v>0.9</v>
      </c>
      <c r="E23" s="795">
        <v>0</v>
      </c>
      <c r="F23" s="796">
        <v>23200</v>
      </c>
      <c r="G23" s="626">
        <v>0</v>
      </c>
      <c r="H23" s="626">
        <v>0</v>
      </c>
      <c r="I23" s="626">
        <v>0</v>
      </c>
      <c r="J23" s="626">
        <v>0</v>
      </c>
      <c r="K23" s="626">
        <v>0</v>
      </c>
      <c r="L23" s="626">
        <v>0</v>
      </c>
      <c r="M23" s="626">
        <v>0</v>
      </c>
      <c r="N23" s="626">
        <v>3000</v>
      </c>
      <c r="O23" s="626">
        <v>6100</v>
      </c>
      <c r="P23" s="626">
        <v>7100</v>
      </c>
      <c r="Q23" s="626">
        <v>7000</v>
      </c>
      <c r="R23" s="626">
        <v>0</v>
      </c>
      <c r="S23" s="626">
        <v>0</v>
      </c>
      <c r="T23" s="894">
        <f t="shared" si="0"/>
        <v>0</v>
      </c>
      <c r="U23" s="630"/>
      <c r="V23" s="629" t="s">
        <v>3880</v>
      </c>
      <c r="W23" s="629" t="s">
        <v>3881</v>
      </c>
      <c r="X23" s="629" t="s">
        <v>228</v>
      </c>
      <c r="Y23" s="629">
        <v>0</v>
      </c>
      <c r="Z23" s="797">
        <v>0</v>
      </c>
      <c r="AA23" s="797">
        <v>0</v>
      </c>
      <c r="AB23" s="797">
        <v>0</v>
      </c>
    </row>
    <row r="24" spans="1:28" s="539" customFormat="1" x14ac:dyDescent="0.25">
      <c r="A24" s="792" t="s">
        <v>3582</v>
      </c>
      <c r="B24" s="888">
        <v>3511</v>
      </c>
      <c r="C24" s="793" t="s">
        <v>3949</v>
      </c>
      <c r="D24" s="794">
        <v>0.9</v>
      </c>
      <c r="E24" s="795">
        <v>0</v>
      </c>
      <c r="F24" s="796">
        <v>20200</v>
      </c>
      <c r="G24" s="626">
        <v>0</v>
      </c>
      <c r="H24" s="626">
        <v>0</v>
      </c>
      <c r="I24" s="626">
        <v>0</v>
      </c>
      <c r="J24" s="626">
        <v>0</v>
      </c>
      <c r="K24" s="626">
        <v>0</v>
      </c>
      <c r="L24" s="626">
        <v>0</v>
      </c>
      <c r="M24" s="626">
        <v>0</v>
      </c>
      <c r="N24" s="626">
        <v>2000</v>
      </c>
      <c r="O24" s="626">
        <v>6100</v>
      </c>
      <c r="P24" s="626">
        <v>6100</v>
      </c>
      <c r="Q24" s="626">
        <v>6000</v>
      </c>
      <c r="R24" s="626">
        <v>0</v>
      </c>
      <c r="S24" s="626">
        <v>0</v>
      </c>
      <c r="T24" s="894">
        <f t="shared" si="0"/>
        <v>0</v>
      </c>
      <c r="U24" s="630"/>
      <c r="V24" s="629" t="s">
        <v>3880</v>
      </c>
      <c r="W24" s="629" t="s">
        <v>3881</v>
      </c>
      <c r="X24" s="629" t="s">
        <v>228</v>
      </c>
      <c r="Y24" s="629">
        <v>0</v>
      </c>
      <c r="Z24" s="797">
        <v>0</v>
      </c>
      <c r="AA24" s="797">
        <v>0</v>
      </c>
      <c r="AB24" s="797">
        <v>0</v>
      </c>
    </row>
    <row r="25" spans="1:28" s="781" customFormat="1" x14ac:dyDescent="0.25">
      <c r="A25" s="772" t="s">
        <v>28</v>
      </c>
      <c r="B25" s="773">
        <v>3259</v>
      </c>
      <c r="C25" s="773" t="s">
        <v>9</v>
      </c>
      <c r="D25" s="774">
        <v>0.95</v>
      </c>
      <c r="E25" s="775">
        <v>11200</v>
      </c>
      <c r="F25" s="776">
        <v>5542.7999999999993</v>
      </c>
      <c r="G25" s="777">
        <v>0</v>
      </c>
      <c r="H25" s="777">
        <v>0</v>
      </c>
      <c r="I25" s="777">
        <v>28.509999999999998</v>
      </c>
      <c r="J25" s="777">
        <v>687.94999999999993</v>
      </c>
      <c r="K25" s="777">
        <v>1905.35</v>
      </c>
      <c r="L25" s="777">
        <v>2916.16</v>
      </c>
      <c r="M25" s="777">
        <v>1067.01</v>
      </c>
      <c r="N25" s="648">
        <v>0</v>
      </c>
      <c r="O25" s="648">
        <v>0</v>
      </c>
      <c r="P25" s="648">
        <v>0</v>
      </c>
      <c r="Q25" s="648">
        <v>0</v>
      </c>
      <c r="R25" s="648">
        <v>0</v>
      </c>
      <c r="S25" s="648">
        <v>0</v>
      </c>
      <c r="T25" s="894">
        <f t="shared" si="0"/>
        <v>0</v>
      </c>
      <c r="U25" s="778">
        <v>-0.41</v>
      </c>
      <c r="V25" s="779" t="s">
        <v>3880</v>
      </c>
      <c r="W25" s="779" t="s">
        <v>3881</v>
      </c>
      <c r="X25" s="779" t="s">
        <v>228</v>
      </c>
      <c r="Y25" s="779" t="s">
        <v>3881</v>
      </c>
      <c r="Z25" s="780">
        <v>0.26</v>
      </c>
      <c r="AA25" s="780">
        <v>4.99</v>
      </c>
      <c r="AB25" s="780">
        <v>1067.02</v>
      </c>
    </row>
    <row r="26" spans="1:28" s="781" customFormat="1" x14ac:dyDescent="0.25">
      <c r="A26" s="772" t="s">
        <v>29</v>
      </c>
      <c r="B26" s="773">
        <v>3212</v>
      </c>
      <c r="C26" s="773" t="s">
        <v>9</v>
      </c>
      <c r="D26" s="774">
        <v>0.95</v>
      </c>
      <c r="E26" s="775">
        <v>65000</v>
      </c>
      <c r="F26" s="776">
        <v>54510.46</v>
      </c>
      <c r="G26" s="777">
        <v>0</v>
      </c>
      <c r="H26" s="777">
        <v>17628.48</v>
      </c>
      <c r="I26" s="777">
        <v>18325.87</v>
      </c>
      <c r="J26" s="777">
        <v>18918.21</v>
      </c>
      <c r="K26" s="777">
        <v>1018.9300000000001</v>
      </c>
      <c r="L26" s="777">
        <v>0</v>
      </c>
      <c r="M26" s="777">
        <v>0</v>
      </c>
      <c r="N26" s="648">
        <v>0</v>
      </c>
      <c r="O26" s="648">
        <v>0</v>
      </c>
      <c r="P26" s="648">
        <v>0</v>
      </c>
      <c r="Q26" s="648">
        <v>0</v>
      </c>
      <c r="R26" s="648">
        <v>0</v>
      </c>
      <c r="S26" s="648">
        <v>0</v>
      </c>
      <c r="T26" s="894">
        <f t="shared" si="0"/>
        <v>0</v>
      </c>
      <c r="U26" s="778"/>
      <c r="V26" s="779" t="s">
        <v>3880</v>
      </c>
      <c r="W26" s="779" t="s">
        <v>3881</v>
      </c>
      <c r="X26" s="779" t="s">
        <v>228</v>
      </c>
      <c r="Y26" s="779" t="s">
        <v>3881</v>
      </c>
      <c r="Z26" s="780">
        <v>-51.35</v>
      </c>
      <c r="AA26" s="780">
        <v>-975.56</v>
      </c>
      <c r="AB26" s="780">
        <v>354.12</v>
      </c>
    </row>
    <row r="27" spans="1:28" s="781" customFormat="1" x14ac:dyDescent="0.25">
      <c r="A27" s="772" t="s">
        <v>30</v>
      </c>
      <c r="B27" s="889">
        <v>3281</v>
      </c>
      <c r="C27" s="773" t="s">
        <v>9</v>
      </c>
      <c r="D27" s="774">
        <v>0.95</v>
      </c>
      <c r="E27" s="775">
        <v>342700</v>
      </c>
      <c r="F27" s="776">
        <v>338680.42000000004</v>
      </c>
      <c r="G27" s="777">
        <v>0</v>
      </c>
      <c r="H27" s="777">
        <v>0</v>
      </c>
      <c r="I27" s="777">
        <v>102864.74</v>
      </c>
      <c r="J27" s="777">
        <v>103380.58</v>
      </c>
      <c r="K27" s="777">
        <v>132290.07</v>
      </c>
      <c r="L27" s="777">
        <v>2836.39</v>
      </c>
      <c r="M27" s="777">
        <v>2976.98</v>
      </c>
      <c r="N27" s="648">
        <v>0</v>
      </c>
      <c r="O27" s="648">
        <v>0</v>
      </c>
      <c r="P27" s="648">
        <v>0</v>
      </c>
      <c r="Q27" s="648">
        <v>0</v>
      </c>
      <c r="R27" s="648">
        <v>0</v>
      </c>
      <c r="S27" s="648">
        <v>0</v>
      </c>
      <c r="T27" s="894">
        <f t="shared" si="0"/>
        <v>0</v>
      </c>
      <c r="U27" s="778"/>
      <c r="V27" s="779" t="s">
        <v>3880</v>
      </c>
      <c r="W27" s="779" t="s">
        <v>3881</v>
      </c>
      <c r="X27" s="779" t="s">
        <v>228</v>
      </c>
      <c r="Y27" s="779" t="s">
        <v>3881</v>
      </c>
      <c r="Z27" s="780">
        <v>-116.74</v>
      </c>
      <c r="AA27" s="780">
        <v>-2218</v>
      </c>
      <c r="AB27" s="780">
        <v>3333.6</v>
      </c>
    </row>
    <row r="28" spans="1:28" s="781" customFormat="1" x14ac:dyDescent="0.25">
      <c r="A28" s="782" t="s">
        <v>238</v>
      </c>
      <c r="B28" s="887">
        <v>3461</v>
      </c>
      <c r="C28" s="783" t="s">
        <v>9</v>
      </c>
      <c r="D28" s="784">
        <v>0.95</v>
      </c>
      <c r="E28" s="785">
        <v>499500</v>
      </c>
      <c r="F28" s="786">
        <v>499038.02</v>
      </c>
      <c r="G28" s="787">
        <v>0</v>
      </c>
      <c r="H28" s="787">
        <v>0</v>
      </c>
      <c r="I28" s="787">
        <v>0</v>
      </c>
      <c r="J28" s="787">
        <v>0</v>
      </c>
      <c r="K28" s="787">
        <v>0</v>
      </c>
      <c r="L28" s="787">
        <v>217914.25999999998</v>
      </c>
      <c r="M28" s="787">
        <v>277807.77</v>
      </c>
      <c r="N28" s="626">
        <v>144987.51999999999</v>
      </c>
      <c r="O28" s="798">
        <v>-141671.53</v>
      </c>
      <c r="P28" s="626">
        <v>0</v>
      </c>
      <c r="Q28" s="626">
        <v>0</v>
      </c>
      <c r="R28" s="626">
        <v>0</v>
      </c>
      <c r="S28" s="626">
        <v>0</v>
      </c>
      <c r="T28" s="894">
        <f t="shared" si="0"/>
        <v>0</v>
      </c>
      <c r="U28" s="788"/>
      <c r="V28" s="789" t="s">
        <v>3880</v>
      </c>
      <c r="W28" s="789" t="s">
        <v>3881</v>
      </c>
      <c r="X28" s="789" t="s">
        <v>228</v>
      </c>
      <c r="Y28" s="789">
        <v>0</v>
      </c>
      <c r="Z28" s="790">
        <v>0</v>
      </c>
      <c r="AA28" s="790">
        <v>0</v>
      </c>
      <c r="AB28" s="790">
        <v>0</v>
      </c>
    </row>
    <row r="29" spans="1:28" s="781" customFormat="1" x14ac:dyDescent="0.25">
      <c r="A29" s="772" t="s">
        <v>31</v>
      </c>
      <c r="B29" s="773">
        <v>3202</v>
      </c>
      <c r="C29" s="773" t="s">
        <v>9</v>
      </c>
      <c r="D29" s="774">
        <v>0.95</v>
      </c>
      <c r="E29" s="775">
        <v>7400</v>
      </c>
      <c r="F29" s="776">
        <v>3660.8</v>
      </c>
      <c r="G29" s="777">
        <v>0</v>
      </c>
      <c r="H29" s="777">
        <v>80.22</v>
      </c>
      <c r="I29" s="777">
        <v>2964.84</v>
      </c>
      <c r="J29" s="777">
        <v>615.74</v>
      </c>
      <c r="K29" s="777">
        <v>0</v>
      </c>
      <c r="L29" s="777">
        <v>0</v>
      </c>
      <c r="M29" s="777">
        <v>0</v>
      </c>
      <c r="N29" s="648">
        <v>0</v>
      </c>
      <c r="O29" s="648">
        <v>0</v>
      </c>
      <c r="P29" s="648">
        <v>0</v>
      </c>
      <c r="Q29" s="648">
        <v>0</v>
      </c>
      <c r="R29" s="648">
        <v>0</v>
      </c>
      <c r="S29" s="648">
        <v>0</v>
      </c>
      <c r="T29" s="894">
        <f t="shared" si="0"/>
        <v>0</v>
      </c>
      <c r="U29" s="778"/>
      <c r="V29" s="779" t="s">
        <v>3880</v>
      </c>
      <c r="W29" s="779" t="s">
        <v>3881</v>
      </c>
      <c r="X29" s="779" t="s">
        <v>228</v>
      </c>
      <c r="Y29" s="779" t="s">
        <v>3881</v>
      </c>
      <c r="Z29" s="780">
        <v>0</v>
      </c>
      <c r="AA29" s="780">
        <v>0</v>
      </c>
      <c r="AB29" s="780">
        <v>0</v>
      </c>
    </row>
    <row r="30" spans="1:28" s="781" customFormat="1" x14ac:dyDescent="0.25">
      <c r="A30" s="782" t="s">
        <v>2859</v>
      </c>
      <c r="B30" s="887">
        <v>3420</v>
      </c>
      <c r="C30" s="783" t="s">
        <v>9</v>
      </c>
      <c r="D30" s="784">
        <v>0.95</v>
      </c>
      <c r="E30" s="785">
        <v>24200</v>
      </c>
      <c r="F30" s="786">
        <v>23768.38</v>
      </c>
      <c r="G30" s="787">
        <v>0</v>
      </c>
      <c r="H30" s="787">
        <v>0</v>
      </c>
      <c r="I30" s="787">
        <v>0</v>
      </c>
      <c r="J30" s="787">
        <v>0</v>
      </c>
      <c r="K30" s="787">
        <v>13.37</v>
      </c>
      <c r="L30" s="787">
        <v>937.77</v>
      </c>
      <c r="M30" s="787">
        <v>10806.21</v>
      </c>
      <c r="N30" s="626">
        <v>12011.01</v>
      </c>
      <c r="O30" s="626">
        <v>0</v>
      </c>
      <c r="P30" s="626">
        <v>0</v>
      </c>
      <c r="Q30" s="626">
        <v>0</v>
      </c>
      <c r="R30" s="626">
        <v>0</v>
      </c>
      <c r="S30" s="626">
        <v>0</v>
      </c>
      <c r="T30" s="894">
        <f t="shared" si="0"/>
        <v>0</v>
      </c>
      <c r="U30" s="788">
        <v>0.02</v>
      </c>
      <c r="V30" s="789" t="s">
        <v>3880</v>
      </c>
      <c r="W30" s="789" t="s">
        <v>3881</v>
      </c>
      <c r="X30" s="789" t="s">
        <v>228</v>
      </c>
      <c r="Y30" s="789">
        <v>0</v>
      </c>
      <c r="Z30" s="790">
        <v>0</v>
      </c>
      <c r="AA30" s="790">
        <v>0</v>
      </c>
      <c r="AB30" s="790">
        <v>0</v>
      </c>
    </row>
    <row r="31" spans="1:28" s="781" customFormat="1" x14ac:dyDescent="0.25">
      <c r="A31" s="782" t="s">
        <v>239</v>
      </c>
      <c r="B31" s="887">
        <v>3421</v>
      </c>
      <c r="C31" s="783" t="s">
        <v>9</v>
      </c>
      <c r="D31" s="784">
        <v>0.95</v>
      </c>
      <c r="E31" s="785">
        <v>18200</v>
      </c>
      <c r="F31" s="786">
        <v>16680.84</v>
      </c>
      <c r="G31" s="787">
        <v>0</v>
      </c>
      <c r="H31" s="787">
        <v>0</v>
      </c>
      <c r="I31" s="787">
        <v>0</v>
      </c>
      <c r="J31" s="787">
        <v>0</v>
      </c>
      <c r="K31" s="787">
        <v>889.99</v>
      </c>
      <c r="L31" s="787">
        <v>3249.74</v>
      </c>
      <c r="M31" s="787">
        <v>5565.21</v>
      </c>
      <c r="N31" s="626">
        <v>6975.91</v>
      </c>
      <c r="O31" s="626">
        <v>0</v>
      </c>
      <c r="P31" s="626">
        <v>0</v>
      </c>
      <c r="Q31" s="626">
        <v>0</v>
      </c>
      <c r="R31" s="626">
        <v>0</v>
      </c>
      <c r="S31" s="626">
        <v>0</v>
      </c>
      <c r="T31" s="894">
        <f t="shared" si="0"/>
        <v>0</v>
      </c>
      <c r="U31" s="788">
        <v>-0.01</v>
      </c>
      <c r="V31" s="789" t="s">
        <v>3880</v>
      </c>
      <c r="W31" s="789" t="s">
        <v>3881</v>
      </c>
      <c r="X31" s="789" t="s">
        <v>228</v>
      </c>
      <c r="Y31" s="789">
        <v>0</v>
      </c>
      <c r="Z31" s="790">
        <v>0</v>
      </c>
      <c r="AA31" s="790">
        <v>0</v>
      </c>
      <c r="AB31" s="790">
        <v>0</v>
      </c>
    </row>
    <row r="32" spans="1:28" s="781" customFormat="1" x14ac:dyDescent="0.25">
      <c r="A32" s="772" t="s">
        <v>3976</v>
      </c>
      <c r="B32" s="773">
        <v>3229</v>
      </c>
      <c r="C32" s="773" t="s">
        <v>33</v>
      </c>
      <c r="D32" s="774">
        <v>1</v>
      </c>
      <c r="E32" s="775">
        <v>1487.13</v>
      </c>
      <c r="F32" s="776">
        <v>254.73</v>
      </c>
      <c r="G32" s="777">
        <v>0</v>
      </c>
      <c r="H32" s="777">
        <v>0</v>
      </c>
      <c r="I32" s="777">
        <v>35.47</v>
      </c>
      <c r="J32" s="777">
        <v>39.479999999999997</v>
      </c>
      <c r="K32" s="777">
        <v>179.78</v>
      </c>
      <c r="L32" s="777">
        <v>0</v>
      </c>
      <c r="M32" s="777">
        <v>0</v>
      </c>
      <c r="N32" s="648">
        <v>0</v>
      </c>
      <c r="O32" s="648">
        <v>0</v>
      </c>
      <c r="P32" s="648">
        <v>0</v>
      </c>
      <c r="Q32" s="648">
        <v>0</v>
      </c>
      <c r="R32" s="648">
        <v>0</v>
      </c>
      <c r="S32" s="648">
        <v>0</v>
      </c>
      <c r="T32" s="894">
        <f t="shared" si="0"/>
        <v>0</v>
      </c>
      <c r="U32" s="778"/>
      <c r="V32" s="779" t="s">
        <v>3880</v>
      </c>
      <c r="W32" s="779" t="s">
        <v>3881</v>
      </c>
      <c r="X32" s="779" t="s">
        <v>229</v>
      </c>
      <c r="Y32" s="779" t="s">
        <v>3881</v>
      </c>
      <c r="Z32" s="780">
        <v>0</v>
      </c>
      <c r="AA32" s="780">
        <v>0</v>
      </c>
      <c r="AB32" s="780">
        <v>0</v>
      </c>
    </row>
    <row r="33" spans="1:28" s="781" customFormat="1" x14ac:dyDescent="0.25">
      <c r="A33" s="782" t="s">
        <v>3311</v>
      </c>
      <c r="B33" s="887">
        <v>3474</v>
      </c>
      <c r="C33" s="783" t="s">
        <v>33</v>
      </c>
      <c r="D33" s="784">
        <v>1</v>
      </c>
      <c r="E33" s="785">
        <v>11434.5</v>
      </c>
      <c r="F33" s="786">
        <v>11434.5</v>
      </c>
      <c r="G33" s="787">
        <v>0</v>
      </c>
      <c r="H33" s="787">
        <v>0</v>
      </c>
      <c r="I33" s="787">
        <v>0</v>
      </c>
      <c r="J33" s="787">
        <v>0</v>
      </c>
      <c r="K33" s="787">
        <v>0</v>
      </c>
      <c r="L33" s="787">
        <v>812.87</v>
      </c>
      <c r="M33" s="787">
        <v>621.35</v>
      </c>
      <c r="N33" s="626">
        <v>7704.2800000000007</v>
      </c>
      <c r="O33" s="626">
        <v>2296</v>
      </c>
      <c r="P33" s="626">
        <v>0</v>
      </c>
      <c r="Q33" s="626">
        <v>0</v>
      </c>
      <c r="R33" s="626">
        <v>0</v>
      </c>
      <c r="S33" s="626">
        <v>0</v>
      </c>
      <c r="T33" s="894">
        <f t="shared" si="0"/>
        <v>0</v>
      </c>
      <c r="U33" s="788"/>
      <c r="V33" s="789" t="s">
        <v>3880</v>
      </c>
      <c r="W33" s="789" t="s">
        <v>3881</v>
      </c>
      <c r="X33" s="789" t="s">
        <v>229</v>
      </c>
      <c r="Y33" s="789">
        <v>0</v>
      </c>
      <c r="Z33" s="790">
        <v>0</v>
      </c>
      <c r="AA33" s="790">
        <v>0</v>
      </c>
      <c r="AB33" s="790">
        <v>0</v>
      </c>
    </row>
    <row r="34" spans="1:28" s="781" customFormat="1" x14ac:dyDescent="0.25">
      <c r="A34" s="782" t="s">
        <v>3977</v>
      </c>
      <c r="B34" s="887">
        <v>3500</v>
      </c>
      <c r="C34" s="783" t="s">
        <v>33</v>
      </c>
      <c r="D34" s="784">
        <v>1</v>
      </c>
      <c r="E34" s="785">
        <v>1574.7</v>
      </c>
      <c r="F34" s="786">
        <v>607.71</v>
      </c>
      <c r="G34" s="787">
        <v>0</v>
      </c>
      <c r="H34" s="787">
        <v>0</v>
      </c>
      <c r="I34" s="787">
        <v>0</v>
      </c>
      <c r="J34" s="787">
        <v>0</v>
      </c>
      <c r="K34" s="787">
        <v>0</v>
      </c>
      <c r="L34" s="787">
        <v>0</v>
      </c>
      <c r="M34" s="787">
        <v>0</v>
      </c>
      <c r="N34" s="626">
        <v>250</v>
      </c>
      <c r="O34" s="626">
        <v>350</v>
      </c>
      <c r="P34" s="626">
        <v>7.71</v>
      </c>
      <c r="Q34" s="626">
        <v>0</v>
      </c>
      <c r="R34" s="626">
        <v>0</v>
      </c>
      <c r="S34" s="626">
        <v>0</v>
      </c>
      <c r="T34" s="894">
        <f t="shared" si="0"/>
        <v>0</v>
      </c>
      <c r="U34" s="788"/>
      <c r="V34" s="789" t="s">
        <v>3880</v>
      </c>
      <c r="W34" s="789" t="s">
        <v>3881</v>
      </c>
      <c r="X34" s="789" t="s">
        <v>229</v>
      </c>
      <c r="Y34" s="789">
        <v>0</v>
      </c>
      <c r="Z34" s="790">
        <v>0</v>
      </c>
      <c r="AA34" s="790">
        <v>0</v>
      </c>
      <c r="AB34" s="790">
        <v>0</v>
      </c>
    </row>
    <row r="35" spans="1:28" s="781" customFormat="1" x14ac:dyDescent="0.25">
      <c r="A35" s="782" t="s">
        <v>35</v>
      </c>
      <c r="B35" s="783">
        <v>3230</v>
      </c>
      <c r="C35" s="783" t="s">
        <v>20</v>
      </c>
      <c r="D35" s="784">
        <v>0.95</v>
      </c>
      <c r="E35" s="785">
        <v>26500</v>
      </c>
      <c r="F35" s="786">
        <v>26346.82</v>
      </c>
      <c r="G35" s="787">
        <v>3</v>
      </c>
      <c r="H35" s="787">
        <v>2318.1099999999997</v>
      </c>
      <c r="I35" s="787">
        <v>2864.23</v>
      </c>
      <c r="J35" s="787">
        <v>2965.06</v>
      </c>
      <c r="K35" s="787">
        <v>4106.66</v>
      </c>
      <c r="L35" s="787">
        <v>2984.74</v>
      </c>
      <c r="M35" s="787">
        <v>4453.8799999999992</v>
      </c>
      <c r="N35" s="626">
        <v>6651.14</v>
      </c>
      <c r="O35" s="626">
        <v>0</v>
      </c>
      <c r="P35" s="626">
        <v>0</v>
      </c>
      <c r="Q35" s="626">
        <v>0</v>
      </c>
      <c r="R35" s="626">
        <v>0</v>
      </c>
      <c r="S35" s="626">
        <v>0</v>
      </c>
      <c r="T35" s="894">
        <f t="shared" si="0"/>
        <v>0</v>
      </c>
      <c r="U35" s="788"/>
      <c r="V35" s="789" t="s">
        <v>3880</v>
      </c>
      <c r="W35" s="789" t="s">
        <v>3881</v>
      </c>
      <c r="X35" s="789" t="s">
        <v>229</v>
      </c>
      <c r="Y35" s="789">
        <v>0</v>
      </c>
      <c r="Z35" s="790">
        <v>0</v>
      </c>
      <c r="AA35" s="790">
        <v>0</v>
      </c>
      <c r="AB35" s="790">
        <v>0</v>
      </c>
    </row>
    <row r="36" spans="1:28" s="539" customFormat="1" x14ac:dyDescent="0.25">
      <c r="A36" s="799" t="s">
        <v>3439</v>
      </c>
      <c r="B36" s="888">
        <v>3495</v>
      </c>
      <c r="C36" s="793" t="s">
        <v>20</v>
      </c>
      <c r="D36" s="794">
        <v>0.95</v>
      </c>
      <c r="E36" s="795">
        <v>12300</v>
      </c>
      <c r="F36" s="796">
        <v>12300</v>
      </c>
      <c r="G36" s="626">
        <v>0</v>
      </c>
      <c r="H36" s="626">
        <v>0</v>
      </c>
      <c r="I36" s="626">
        <v>0</v>
      </c>
      <c r="J36" s="626">
        <v>0</v>
      </c>
      <c r="K36" s="626">
        <v>0</v>
      </c>
      <c r="L36" s="626">
        <v>0</v>
      </c>
      <c r="M36" s="626">
        <v>0</v>
      </c>
      <c r="N36" s="626">
        <v>4205</v>
      </c>
      <c r="O36" s="626">
        <v>4015</v>
      </c>
      <c r="P36" s="626">
        <v>4080</v>
      </c>
      <c r="Q36" s="626">
        <v>0</v>
      </c>
      <c r="R36" s="626">
        <v>0</v>
      </c>
      <c r="S36" s="626">
        <v>0</v>
      </c>
      <c r="T36" s="894">
        <f t="shared" si="0"/>
        <v>0</v>
      </c>
      <c r="U36" s="630"/>
      <c r="V36" s="629" t="s">
        <v>3880</v>
      </c>
      <c r="W36" s="629" t="s">
        <v>3881</v>
      </c>
      <c r="X36" s="629" t="s">
        <v>229</v>
      </c>
      <c r="Y36" s="629">
        <v>0</v>
      </c>
      <c r="Z36" s="797">
        <v>0</v>
      </c>
      <c r="AA36" s="797">
        <v>0</v>
      </c>
      <c r="AB36" s="797">
        <v>0</v>
      </c>
    </row>
    <row r="37" spans="1:28" s="781" customFormat="1" x14ac:dyDescent="0.25">
      <c r="A37" s="772" t="s">
        <v>41</v>
      </c>
      <c r="B37" s="889">
        <v>3283</v>
      </c>
      <c r="C37" s="773" t="s">
        <v>20</v>
      </c>
      <c r="D37" s="774">
        <v>0.95</v>
      </c>
      <c r="E37" s="775">
        <v>37500</v>
      </c>
      <c r="F37" s="776">
        <v>32471.26</v>
      </c>
      <c r="G37" s="777">
        <v>0</v>
      </c>
      <c r="H37" s="777">
        <v>10648.36</v>
      </c>
      <c r="I37" s="777">
        <v>9104.619999999999</v>
      </c>
      <c r="J37" s="777">
        <v>12162.44</v>
      </c>
      <c r="K37" s="777">
        <v>3103.94</v>
      </c>
      <c r="L37" s="777">
        <v>4040.08</v>
      </c>
      <c r="M37" s="777">
        <v>0</v>
      </c>
      <c r="N37" s="648">
        <v>0</v>
      </c>
      <c r="O37" s="648">
        <v>0</v>
      </c>
      <c r="P37" s="648">
        <v>0</v>
      </c>
      <c r="Q37" s="648">
        <v>0</v>
      </c>
      <c r="R37" s="648">
        <v>0</v>
      </c>
      <c r="S37" s="648">
        <v>0</v>
      </c>
      <c r="T37" s="894">
        <f t="shared" si="0"/>
        <v>0</v>
      </c>
      <c r="U37" s="778"/>
      <c r="V37" s="779" t="s">
        <v>3880</v>
      </c>
      <c r="W37" s="779" t="s">
        <v>3881</v>
      </c>
      <c r="X37" s="779" t="s">
        <v>229</v>
      </c>
      <c r="Y37" s="779" t="s">
        <v>3881</v>
      </c>
      <c r="Z37" s="780">
        <v>-123.39</v>
      </c>
      <c r="AA37" s="780">
        <v>-2413.91</v>
      </c>
      <c r="AB37" s="780">
        <v>4050.88</v>
      </c>
    </row>
    <row r="38" spans="1:28" s="781" customFormat="1" x14ac:dyDescent="0.25">
      <c r="A38" s="772" t="s">
        <v>11</v>
      </c>
      <c r="B38" s="889">
        <v>3265</v>
      </c>
      <c r="C38" s="773" t="s">
        <v>9</v>
      </c>
      <c r="D38" s="774">
        <v>0.95</v>
      </c>
      <c r="E38" s="775">
        <v>2100</v>
      </c>
      <c r="F38" s="776">
        <v>809.03</v>
      </c>
      <c r="G38" s="777">
        <v>0</v>
      </c>
      <c r="H38" s="777">
        <v>358.99</v>
      </c>
      <c r="I38" s="777">
        <v>450.04</v>
      </c>
      <c r="J38" s="777">
        <v>0</v>
      </c>
      <c r="K38" s="777">
        <v>0</v>
      </c>
      <c r="L38" s="777">
        <v>0</v>
      </c>
      <c r="M38" s="777">
        <v>0</v>
      </c>
      <c r="N38" s="648">
        <v>0</v>
      </c>
      <c r="O38" s="648">
        <v>0</v>
      </c>
      <c r="P38" s="648">
        <v>0</v>
      </c>
      <c r="Q38" s="648">
        <v>0</v>
      </c>
      <c r="R38" s="648">
        <v>0</v>
      </c>
      <c r="S38" s="648">
        <v>0</v>
      </c>
      <c r="T38" s="894">
        <f t="shared" si="0"/>
        <v>0</v>
      </c>
      <c r="U38" s="778"/>
      <c r="V38" s="779" t="s">
        <v>3880</v>
      </c>
      <c r="W38" s="779" t="s">
        <v>3881</v>
      </c>
      <c r="X38" s="779" t="s">
        <v>3903</v>
      </c>
      <c r="Y38" s="779" t="s">
        <v>3881</v>
      </c>
      <c r="Z38" s="780">
        <v>0</v>
      </c>
      <c r="AA38" s="780">
        <v>0</v>
      </c>
      <c r="AB38" s="780">
        <v>0</v>
      </c>
    </row>
    <row r="39" spans="1:28" s="781" customFormat="1" x14ac:dyDescent="0.25">
      <c r="A39" s="772" t="s">
        <v>10</v>
      </c>
      <c r="B39" s="773">
        <v>3309</v>
      </c>
      <c r="C39" s="773" t="s">
        <v>9</v>
      </c>
      <c r="D39" s="774">
        <v>0.95</v>
      </c>
      <c r="E39" s="775">
        <v>10300</v>
      </c>
      <c r="F39" s="776">
        <v>7137.5900000000011</v>
      </c>
      <c r="G39" s="777">
        <v>0</v>
      </c>
      <c r="H39" s="777">
        <v>0</v>
      </c>
      <c r="I39" s="777">
        <v>468.89</v>
      </c>
      <c r="J39" s="777">
        <v>6363.37</v>
      </c>
      <c r="K39" s="777">
        <v>0</v>
      </c>
      <c r="L39" s="777">
        <v>0</v>
      </c>
      <c r="M39" s="777">
        <v>0</v>
      </c>
      <c r="N39" s="648">
        <v>0</v>
      </c>
      <c r="O39" s="648">
        <v>0</v>
      </c>
      <c r="P39" s="648">
        <v>0</v>
      </c>
      <c r="Q39" s="648">
        <v>0</v>
      </c>
      <c r="R39" s="648">
        <v>0</v>
      </c>
      <c r="S39" s="648">
        <v>0</v>
      </c>
      <c r="T39" s="894">
        <f t="shared" si="0"/>
        <v>0</v>
      </c>
      <c r="U39" s="778"/>
      <c r="V39" s="779" t="s">
        <v>3880</v>
      </c>
      <c r="W39" s="779" t="s">
        <v>3881</v>
      </c>
      <c r="X39" s="779" t="s">
        <v>3903</v>
      </c>
      <c r="Y39" s="779" t="s">
        <v>3881</v>
      </c>
      <c r="Z39" s="780">
        <v>15.27</v>
      </c>
      <c r="AA39" s="780">
        <v>290.06</v>
      </c>
      <c r="AB39" s="780">
        <v>0</v>
      </c>
    </row>
    <row r="40" spans="1:28" s="781" customFormat="1" x14ac:dyDescent="0.25">
      <c r="A40" s="772" t="s">
        <v>3909</v>
      </c>
      <c r="B40" s="773">
        <v>3311</v>
      </c>
      <c r="C40" s="773" t="s">
        <v>9</v>
      </c>
      <c r="D40" s="774">
        <v>0.95</v>
      </c>
      <c r="E40" s="775">
        <v>5150</v>
      </c>
      <c r="F40" s="776">
        <v>4085.49</v>
      </c>
      <c r="G40" s="777">
        <v>0</v>
      </c>
      <c r="H40" s="777">
        <v>1417.26</v>
      </c>
      <c r="I40" s="777">
        <v>2047.1499999999999</v>
      </c>
      <c r="J40" s="777">
        <v>621.08000000000004</v>
      </c>
      <c r="K40" s="777">
        <v>0</v>
      </c>
      <c r="L40" s="777">
        <v>0</v>
      </c>
      <c r="M40" s="777">
        <v>0</v>
      </c>
      <c r="N40" s="648">
        <v>0</v>
      </c>
      <c r="O40" s="648">
        <v>0</v>
      </c>
      <c r="P40" s="648">
        <v>0</v>
      </c>
      <c r="Q40" s="648">
        <v>0</v>
      </c>
      <c r="R40" s="648">
        <v>0</v>
      </c>
      <c r="S40" s="648">
        <v>0</v>
      </c>
      <c r="T40" s="894">
        <f t="shared" si="0"/>
        <v>0</v>
      </c>
      <c r="U40" s="778"/>
      <c r="V40" s="779" t="s">
        <v>3880</v>
      </c>
      <c r="W40" s="779" t="s">
        <v>3881</v>
      </c>
      <c r="X40" s="779" t="s">
        <v>3903</v>
      </c>
      <c r="Y40" s="779" t="s">
        <v>3881</v>
      </c>
      <c r="Z40" s="780">
        <v>0</v>
      </c>
      <c r="AA40" s="780">
        <v>0</v>
      </c>
      <c r="AB40" s="780">
        <v>0</v>
      </c>
    </row>
    <row r="41" spans="1:28" s="781" customFormat="1" x14ac:dyDescent="0.25">
      <c r="A41" s="772" t="s">
        <v>3914</v>
      </c>
      <c r="B41" s="773">
        <v>3312</v>
      </c>
      <c r="C41" s="773" t="s">
        <v>9</v>
      </c>
      <c r="D41" s="774">
        <v>0.95</v>
      </c>
      <c r="E41" s="775">
        <v>9200</v>
      </c>
      <c r="F41" s="776">
        <v>6964.42</v>
      </c>
      <c r="G41" s="777">
        <v>0</v>
      </c>
      <c r="H41" s="777">
        <v>0</v>
      </c>
      <c r="I41" s="777">
        <v>0</v>
      </c>
      <c r="J41" s="777">
        <v>183.92</v>
      </c>
      <c r="K41" s="777">
        <v>6577.87</v>
      </c>
      <c r="L41" s="777">
        <v>0</v>
      </c>
      <c r="M41" s="777">
        <v>0</v>
      </c>
      <c r="N41" s="648">
        <v>0</v>
      </c>
      <c r="O41" s="648">
        <v>0</v>
      </c>
      <c r="P41" s="648">
        <v>0</v>
      </c>
      <c r="Q41" s="648">
        <v>0</v>
      </c>
      <c r="R41" s="648">
        <v>0</v>
      </c>
      <c r="S41" s="648">
        <v>0</v>
      </c>
      <c r="T41" s="894">
        <f t="shared" si="0"/>
        <v>0</v>
      </c>
      <c r="U41" s="778"/>
      <c r="V41" s="779" t="s">
        <v>3880</v>
      </c>
      <c r="W41" s="779" t="s">
        <v>3881</v>
      </c>
      <c r="X41" s="779" t="s">
        <v>231</v>
      </c>
      <c r="Y41" s="779" t="s">
        <v>3881</v>
      </c>
      <c r="Z41" s="780">
        <v>10.130000000000001</v>
      </c>
      <c r="AA41" s="780">
        <v>192.5</v>
      </c>
      <c r="AB41" s="780">
        <v>0</v>
      </c>
    </row>
    <row r="42" spans="1:28" s="781" customFormat="1" x14ac:dyDescent="0.25">
      <c r="A42" s="772" t="s">
        <v>14</v>
      </c>
      <c r="B42" s="773">
        <v>3313</v>
      </c>
      <c r="C42" s="773" t="s">
        <v>9</v>
      </c>
      <c r="D42" s="774">
        <v>0.95</v>
      </c>
      <c r="E42" s="775">
        <v>10200</v>
      </c>
      <c r="F42" s="776">
        <v>4457.5600000000004</v>
      </c>
      <c r="G42" s="777">
        <v>0</v>
      </c>
      <c r="H42" s="777">
        <v>0</v>
      </c>
      <c r="I42" s="777">
        <v>0</v>
      </c>
      <c r="J42" s="777">
        <v>402.37</v>
      </c>
      <c r="K42" s="777">
        <v>3292.63</v>
      </c>
      <c r="L42" s="777">
        <v>0</v>
      </c>
      <c r="M42" s="777">
        <v>0</v>
      </c>
      <c r="N42" s="648">
        <v>0</v>
      </c>
      <c r="O42" s="648">
        <v>0</v>
      </c>
      <c r="P42" s="648">
        <v>0</v>
      </c>
      <c r="Q42" s="648">
        <v>0</v>
      </c>
      <c r="R42" s="648">
        <v>0</v>
      </c>
      <c r="S42" s="648">
        <v>0</v>
      </c>
      <c r="T42" s="894">
        <f t="shared" si="0"/>
        <v>0</v>
      </c>
      <c r="U42" s="778"/>
      <c r="V42" s="779" t="s">
        <v>3880</v>
      </c>
      <c r="W42" s="779" t="s">
        <v>3881</v>
      </c>
      <c r="X42" s="779" t="s">
        <v>231</v>
      </c>
      <c r="Y42" s="779" t="s">
        <v>3881</v>
      </c>
      <c r="Z42" s="780">
        <v>38.130000000000003</v>
      </c>
      <c r="AA42" s="780">
        <v>724.43</v>
      </c>
      <c r="AB42" s="780">
        <v>0</v>
      </c>
    </row>
    <row r="43" spans="1:28" s="781" customFormat="1" x14ac:dyDescent="0.25">
      <c r="A43" s="772" t="s">
        <v>3917</v>
      </c>
      <c r="B43" s="773">
        <v>3314</v>
      </c>
      <c r="C43" s="773" t="s">
        <v>9</v>
      </c>
      <c r="D43" s="774">
        <v>0.95</v>
      </c>
      <c r="E43" s="775">
        <v>9000</v>
      </c>
      <c r="F43" s="776">
        <v>7300.2199999999993</v>
      </c>
      <c r="G43" s="777">
        <v>0</v>
      </c>
      <c r="H43" s="777">
        <v>0</v>
      </c>
      <c r="I43" s="777">
        <v>3421.56</v>
      </c>
      <c r="J43" s="777">
        <v>3872.4399999999996</v>
      </c>
      <c r="K43" s="777">
        <v>938.16</v>
      </c>
      <c r="L43" s="777">
        <v>0</v>
      </c>
      <c r="M43" s="777">
        <v>0</v>
      </c>
      <c r="N43" s="648">
        <v>0</v>
      </c>
      <c r="O43" s="648">
        <v>0</v>
      </c>
      <c r="P43" s="648">
        <v>0</v>
      </c>
      <c r="Q43" s="648">
        <v>0</v>
      </c>
      <c r="R43" s="648">
        <v>0</v>
      </c>
      <c r="S43" s="648">
        <v>0</v>
      </c>
      <c r="T43" s="894">
        <f t="shared" si="0"/>
        <v>0</v>
      </c>
      <c r="U43" s="778"/>
      <c r="V43" s="779" t="s">
        <v>3880</v>
      </c>
      <c r="W43" s="779" t="s">
        <v>3881</v>
      </c>
      <c r="X43" s="779" t="s">
        <v>231</v>
      </c>
      <c r="Y43" s="779" t="s">
        <v>3881</v>
      </c>
      <c r="Z43" s="780">
        <v>0.31</v>
      </c>
      <c r="AA43" s="780">
        <v>5.91</v>
      </c>
      <c r="AB43" s="780">
        <v>938.16</v>
      </c>
    </row>
    <row r="44" spans="1:28" s="781" customFormat="1" x14ac:dyDescent="0.25">
      <c r="A44" s="772" t="s">
        <v>3919</v>
      </c>
      <c r="B44" s="773">
        <v>3315</v>
      </c>
      <c r="C44" s="773" t="s">
        <v>9</v>
      </c>
      <c r="D44" s="774">
        <v>0.95</v>
      </c>
      <c r="E44" s="775">
        <v>3400</v>
      </c>
      <c r="F44" s="776">
        <v>1608.1</v>
      </c>
      <c r="G44" s="777">
        <v>0</v>
      </c>
      <c r="H44" s="777">
        <v>0</v>
      </c>
      <c r="I44" s="777">
        <v>0</v>
      </c>
      <c r="J44" s="777">
        <v>1620.22</v>
      </c>
      <c r="K44" s="777">
        <v>7.76</v>
      </c>
      <c r="L44" s="777">
        <v>0</v>
      </c>
      <c r="M44" s="777">
        <v>0</v>
      </c>
      <c r="N44" s="648">
        <v>0</v>
      </c>
      <c r="O44" s="648">
        <v>0</v>
      </c>
      <c r="P44" s="648">
        <v>0</v>
      </c>
      <c r="Q44" s="648">
        <v>0</v>
      </c>
      <c r="R44" s="648">
        <v>0</v>
      </c>
      <c r="S44" s="648">
        <v>0</v>
      </c>
      <c r="T44" s="894">
        <f t="shared" si="0"/>
        <v>0</v>
      </c>
      <c r="U44" s="778"/>
      <c r="V44" s="779" t="s">
        <v>3880</v>
      </c>
      <c r="W44" s="779" t="s">
        <v>3881</v>
      </c>
      <c r="X44" s="779" t="s">
        <v>231</v>
      </c>
      <c r="Y44" s="779" t="s">
        <v>3881</v>
      </c>
      <c r="Z44" s="780">
        <v>-0.99</v>
      </c>
      <c r="AA44" s="780">
        <v>-18.89</v>
      </c>
      <c r="AB44" s="780">
        <v>0</v>
      </c>
    </row>
    <row r="45" spans="1:28" s="781" customFormat="1" x14ac:dyDescent="0.25">
      <c r="A45" s="772" t="s">
        <v>32</v>
      </c>
      <c r="B45" s="889">
        <v>3336</v>
      </c>
      <c r="C45" s="773" t="s">
        <v>9</v>
      </c>
      <c r="D45" s="774">
        <v>0.95</v>
      </c>
      <c r="E45" s="775">
        <v>7000</v>
      </c>
      <c r="F45" s="776">
        <v>5682.09</v>
      </c>
      <c r="G45" s="777">
        <v>0</v>
      </c>
      <c r="H45" s="777">
        <v>0</v>
      </c>
      <c r="I45" s="777">
        <v>117.41000000000001</v>
      </c>
      <c r="J45" s="777">
        <v>1391.49</v>
      </c>
      <c r="K45" s="777">
        <v>2257.48</v>
      </c>
      <c r="L45" s="777">
        <v>2659.92</v>
      </c>
      <c r="M45" s="777">
        <v>0</v>
      </c>
      <c r="N45" s="648">
        <v>0</v>
      </c>
      <c r="O45" s="648">
        <v>0</v>
      </c>
      <c r="P45" s="648">
        <v>0</v>
      </c>
      <c r="Q45" s="648">
        <v>0</v>
      </c>
      <c r="R45" s="648">
        <v>0</v>
      </c>
      <c r="S45" s="648">
        <v>0</v>
      </c>
      <c r="T45" s="894">
        <f t="shared" si="0"/>
        <v>0</v>
      </c>
      <c r="U45" s="778"/>
      <c r="V45" s="779" t="s">
        <v>3880</v>
      </c>
      <c r="W45" s="779" t="s">
        <v>3881</v>
      </c>
      <c r="X45" s="779" t="s">
        <v>228</v>
      </c>
      <c r="Y45" s="779" t="s">
        <v>3881</v>
      </c>
      <c r="Z45" s="780">
        <v>0</v>
      </c>
      <c r="AA45" s="780">
        <v>0</v>
      </c>
      <c r="AB45" s="780">
        <v>744.21</v>
      </c>
    </row>
    <row r="46" spans="1:28" s="781" customFormat="1" x14ac:dyDescent="0.25">
      <c r="A46" s="772" t="s">
        <v>3969</v>
      </c>
      <c r="B46" s="889">
        <v>3404</v>
      </c>
      <c r="C46" s="773" t="s">
        <v>9</v>
      </c>
      <c r="D46" s="774">
        <v>0.95</v>
      </c>
      <c r="E46" s="775">
        <v>31000</v>
      </c>
      <c r="F46" s="776">
        <v>11190.24</v>
      </c>
      <c r="G46" s="777">
        <v>0</v>
      </c>
      <c r="H46" s="777">
        <v>0</v>
      </c>
      <c r="I46" s="777">
        <v>0</v>
      </c>
      <c r="J46" s="777">
        <v>1887.48</v>
      </c>
      <c r="K46" s="777">
        <v>9048.4500000000007</v>
      </c>
      <c r="L46" s="777">
        <v>3838.4</v>
      </c>
      <c r="M46" s="777">
        <v>0</v>
      </c>
      <c r="N46" s="648">
        <v>0</v>
      </c>
      <c r="O46" s="648">
        <v>0</v>
      </c>
      <c r="P46" s="648">
        <v>0</v>
      </c>
      <c r="Q46" s="648">
        <v>0</v>
      </c>
      <c r="R46" s="648">
        <v>0</v>
      </c>
      <c r="S46" s="648">
        <v>0</v>
      </c>
      <c r="T46" s="894">
        <f t="shared" si="0"/>
        <v>0</v>
      </c>
      <c r="U46" s="778"/>
      <c r="V46" s="779" t="s">
        <v>3880</v>
      </c>
      <c r="W46" s="779" t="s">
        <v>3881</v>
      </c>
      <c r="X46" s="779" t="s">
        <v>228</v>
      </c>
      <c r="Y46" s="779" t="s">
        <v>3881</v>
      </c>
      <c r="Z46" s="780">
        <v>4.33</v>
      </c>
      <c r="AA46" s="780">
        <v>82.25</v>
      </c>
      <c r="AB46" s="780">
        <v>3670.67</v>
      </c>
    </row>
    <row r="47" spans="1:28" s="781" customFormat="1" x14ac:dyDescent="0.25">
      <c r="A47" s="782" t="s">
        <v>241</v>
      </c>
      <c r="B47" s="887">
        <v>3337</v>
      </c>
      <c r="C47" s="783" t="s">
        <v>9</v>
      </c>
      <c r="D47" s="784">
        <v>0.95</v>
      </c>
      <c r="E47" s="785">
        <v>25200</v>
      </c>
      <c r="F47" s="786">
        <v>22004.409999999996</v>
      </c>
      <c r="G47" s="787">
        <v>0</v>
      </c>
      <c r="H47" s="787">
        <v>0</v>
      </c>
      <c r="I47" s="787">
        <v>0</v>
      </c>
      <c r="J47" s="787">
        <v>0</v>
      </c>
      <c r="K47" s="787">
        <v>393.63</v>
      </c>
      <c r="L47" s="787">
        <v>1975.37</v>
      </c>
      <c r="M47" s="787">
        <v>2918.5099999999998</v>
      </c>
      <c r="N47" s="626">
        <v>16716.899999999998</v>
      </c>
      <c r="O47" s="626">
        <v>0</v>
      </c>
      <c r="P47" s="626">
        <v>0</v>
      </c>
      <c r="Q47" s="626">
        <v>0</v>
      </c>
      <c r="R47" s="626">
        <v>0</v>
      </c>
      <c r="S47" s="626">
        <v>0</v>
      </c>
      <c r="T47" s="894">
        <f>R47+S47</f>
        <v>0</v>
      </c>
      <c r="U47" s="788"/>
      <c r="V47" s="789" t="s">
        <v>3880</v>
      </c>
      <c r="W47" s="789" t="s">
        <v>3881</v>
      </c>
      <c r="X47" s="789" t="s">
        <v>228</v>
      </c>
      <c r="Y47" s="789">
        <v>0</v>
      </c>
      <c r="Z47" s="790">
        <v>0</v>
      </c>
      <c r="AA47" s="790">
        <v>0</v>
      </c>
      <c r="AB47" s="790">
        <v>0</v>
      </c>
    </row>
    <row r="48" spans="1:28" s="781" customFormat="1" x14ac:dyDescent="0.25">
      <c r="A48" s="782" t="s">
        <v>3310</v>
      </c>
      <c r="B48" s="887">
        <v>3471</v>
      </c>
      <c r="C48" s="783" t="s">
        <v>9</v>
      </c>
      <c r="D48" s="784">
        <v>0.95</v>
      </c>
      <c r="E48" s="785">
        <v>12700</v>
      </c>
      <c r="F48" s="786">
        <v>12271.279999999999</v>
      </c>
      <c r="G48" s="787">
        <v>0</v>
      </c>
      <c r="H48" s="787">
        <v>0</v>
      </c>
      <c r="I48" s="787">
        <v>0</v>
      </c>
      <c r="J48" s="787">
        <v>0</v>
      </c>
      <c r="K48" s="787">
        <v>0</v>
      </c>
      <c r="L48" s="787">
        <v>83.49</v>
      </c>
      <c r="M48" s="787">
        <v>3874.97</v>
      </c>
      <c r="N48" s="626">
        <v>8312.75</v>
      </c>
      <c r="O48" s="626">
        <v>0</v>
      </c>
      <c r="P48" s="626">
        <v>0</v>
      </c>
      <c r="Q48" s="626">
        <v>0</v>
      </c>
      <c r="R48" s="626">
        <v>0</v>
      </c>
      <c r="S48" s="626">
        <v>0</v>
      </c>
      <c r="T48" s="894">
        <f>R48+S48</f>
        <v>0</v>
      </c>
      <c r="U48" s="788">
        <v>7.0000000000000007E-2</v>
      </c>
      <c r="V48" s="789" t="s">
        <v>3880</v>
      </c>
      <c r="W48" s="789" t="s">
        <v>3881</v>
      </c>
      <c r="X48" s="789" t="s">
        <v>228</v>
      </c>
      <c r="Y48" s="789">
        <v>0</v>
      </c>
      <c r="Z48" s="790">
        <v>0</v>
      </c>
      <c r="AA48" s="790">
        <v>0</v>
      </c>
      <c r="AB48" s="790">
        <v>0</v>
      </c>
    </row>
    <row r="49" spans="1:28" s="781" customFormat="1" x14ac:dyDescent="0.25">
      <c r="A49" s="772" t="s">
        <v>12</v>
      </c>
      <c r="B49" s="889">
        <v>3339</v>
      </c>
      <c r="C49" s="773" t="s">
        <v>9</v>
      </c>
      <c r="D49" s="774">
        <v>0.95</v>
      </c>
      <c r="E49" s="775">
        <v>4100</v>
      </c>
      <c r="F49" s="776">
        <v>2654.24</v>
      </c>
      <c r="G49" s="777">
        <v>0</v>
      </c>
      <c r="H49" s="777">
        <v>0</v>
      </c>
      <c r="I49" s="777">
        <v>493.63</v>
      </c>
      <c r="J49" s="777">
        <v>1400.46</v>
      </c>
      <c r="K49" s="777">
        <v>761.29</v>
      </c>
      <c r="L49" s="777">
        <v>0</v>
      </c>
      <c r="M49" s="777">
        <v>0</v>
      </c>
      <c r="N49" s="648">
        <v>0</v>
      </c>
      <c r="O49" s="648">
        <v>0</v>
      </c>
      <c r="P49" s="648">
        <v>0</v>
      </c>
      <c r="Q49" s="648">
        <v>0</v>
      </c>
      <c r="R49" s="648">
        <v>0</v>
      </c>
      <c r="S49" s="648">
        <v>0</v>
      </c>
      <c r="T49" s="894">
        <f t="shared" ref="T49:T65" si="1">R49+S49</f>
        <v>0</v>
      </c>
      <c r="U49" s="778"/>
      <c r="V49" s="779" t="s">
        <v>3880</v>
      </c>
      <c r="W49" s="779" t="s">
        <v>3881</v>
      </c>
      <c r="X49" s="779" t="s">
        <v>3903</v>
      </c>
      <c r="Y49" s="779" t="s">
        <v>3881</v>
      </c>
      <c r="Z49" s="780">
        <v>-0.05</v>
      </c>
      <c r="AA49" s="780">
        <v>-1.0900000000000001</v>
      </c>
      <c r="AB49" s="780">
        <v>0</v>
      </c>
    </row>
    <row r="50" spans="1:28" s="781" customFormat="1" x14ac:dyDescent="0.25">
      <c r="A50" s="782" t="s">
        <v>3990</v>
      </c>
      <c r="B50" s="887">
        <v>3385</v>
      </c>
      <c r="C50" s="783" t="s">
        <v>20</v>
      </c>
      <c r="D50" s="784">
        <v>0.95</v>
      </c>
      <c r="E50" s="800">
        <v>200640.5</v>
      </c>
      <c r="F50" s="801">
        <v>199669.64</v>
      </c>
      <c r="G50" s="787">
        <v>0</v>
      </c>
      <c r="H50" s="787">
        <v>0</v>
      </c>
      <c r="I50" s="787">
        <v>0</v>
      </c>
      <c r="J50" s="787">
        <v>87274.78</v>
      </c>
      <c r="K50" s="787">
        <v>28546.510000000002</v>
      </c>
      <c r="L50" s="787">
        <v>42786.13</v>
      </c>
      <c r="M50" s="787">
        <v>9189.9700000000012</v>
      </c>
      <c r="N50" s="626">
        <v>31872.25</v>
      </c>
      <c r="O50" s="626">
        <v>0</v>
      </c>
      <c r="P50" s="626">
        <v>0</v>
      </c>
      <c r="Q50" s="626">
        <v>0</v>
      </c>
      <c r="R50" s="626">
        <v>0</v>
      </c>
      <c r="S50" s="626">
        <v>0</v>
      </c>
      <c r="T50" s="894">
        <f t="shared" si="1"/>
        <v>0</v>
      </c>
      <c r="U50" s="788"/>
      <c r="V50" s="789" t="s">
        <v>3880</v>
      </c>
      <c r="W50" s="789" t="s">
        <v>3881</v>
      </c>
      <c r="X50" s="789" t="s">
        <v>229</v>
      </c>
      <c r="Y50" s="789">
        <v>0</v>
      </c>
      <c r="Z50" s="790">
        <v>0</v>
      </c>
      <c r="AA50" s="790">
        <v>0</v>
      </c>
      <c r="AB50" s="790">
        <v>0</v>
      </c>
    </row>
    <row r="51" spans="1:28" s="781" customFormat="1" x14ac:dyDescent="0.25">
      <c r="A51" s="782" t="s">
        <v>3992</v>
      </c>
      <c r="B51" s="887">
        <v>3464</v>
      </c>
      <c r="C51" s="783" t="s">
        <v>20</v>
      </c>
      <c r="D51" s="784">
        <v>0.95</v>
      </c>
      <c r="E51" s="800">
        <v>456164.5</v>
      </c>
      <c r="F51" s="801">
        <v>454086.16000000003</v>
      </c>
      <c r="G51" s="787">
        <v>0</v>
      </c>
      <c r="H51" s="787">
        <v>0</v>
      </c>
      <c r="I51" s="787">
        <v>0</v>
      </c>
      <c r="J51" s="787">
        <v>0</v>
      </c>
      <c r="K51" s="787">
        <v>0</v>
      </c>
      <c r="L51" s="787">
        <v>0</v>
      </c>
      <c r="M51" s="787">
        <v>138278.31000000003</v>
      </c>
      <c r="N51" s="626">
        <v>284875.77</v>
      </c>
      <c r="O51" s="626">
        <v>30932.339999999997</v>
      </c>
      <c r="P51" s="626">
        <v>0</v>
      </c>
      <c r="Q51" s="626">
        <v>0</v>
      </c>
      <c r="R51" s="626">
        <v>0</v>
      </c>
      <c r="S51" s="626">
        <v>0</v>
      </c>
      <c r="T51" s="894">
        <f t="shared" si="1"/>
        <v>0</v>
      </c>
      <c r="U51" s="788">
        <v>-0.26</v>
      </c>
      <c r="V51" s="789" t="s">
        <v>3880</v>
      </c>
      <c r="W51" s="789" t="s">
        <v>3881</v>
      </c>
      <c r="X51" s="789" t="s">
        <v>229</v>
      </c>
      <c r="Y51" s="789">
        <v>0</v>
      </c>
      <c r="Z51" s="790">
        <v>0</v>
      </c>
      <c r="AA51" s="790">
        <v>0</v>
      </c>
      <c r="AB51" s="790">
        <v>0</v>
      </c>
    </row>
    <row r="52" spans="1:28" s="781" customFormat="1" x14ac:dyDescent="0.25">
      <c r="A52" s="772" t="s">
        <v>159</v>
      </c>
      <c r="B52" s="889">
        <v>3398</v>
      </c>
      <c r="C52" s="773" t="s">
        <v>9</v>
      </c>
      <c r="D52" s="774">
        <v>0.95</v>
      </c>
      <c r="E52" s="775">
        <v>110500</v>
      </c>
      <c r="F52" s="776">
        <v>108678.74999999999</v>
      </c>
      <c r="G52" s="777">
        <v>0</v>
      </c>
      <c r="H52" s="777">
        <v>0</v>
      </c>
      <c r="I52" s="777">
        <v>0</v>
      </c>
      <c r="J52" s="777">
        <v>8873.09</v>
      </c>
      <c r="K52" s="777">
        <v>49400.91</v>
      </c>
      <c r="L52" s="777">
        <v>50696.53</v>
      </c>
      <c r="M52" s="777">
        <v>1308.3799999999999</v>
      </c>
      <c r="N52" s="648">
        <v>0</v>
      </c>
      <c r="O52" s="648">
        <v>0</v>
      </c>
      <c r="P52" s="648">
        <v>0</v>
      </c>
      <c r="Q52" s="648">
        <v>0</v>
      </c>
      <c r="R52" s="648">
        <v>0</v>
      </c>
      <c r="S52" s="648">
        <v>0</v>
      </c>
      <c r="T52" s="894">
        <f t="shared" si="1"/>
        <v>0</v>
      </c>
      <c r="U52" s="778">
        <v>-0.02</v>
      </c>
      <c r="V52" s="779" t="s">
        <v>3880</v>
      </c>
      <c r="W52" s="779" t="s">
        <v>3881</v>
      </c>
      <c r="X52" s="779" t="s">
        <v>228</v>
      </c>
      <c r="Y52" s="779" t="s">
        <v>3881</v>
      </c>
      <c r="Z52" s="780">
        <v>-33.880000000000003</v>
      </c>
      <c r="AA52" s="780">
        <v>-643.66</v>
      </c>
      <c r="AB52" s="780">
        <v>922.6</v>
      </c>
    </row>
    <row r="53" spans="1:28" s="539" customFormat="1" x14ac:dyDescent="0.25">
      <c r="A53" s="799" t="s">
        <v>3773</v>
      </c>
      <c r="B53" s="888">
        <v>3521</v>
      </c>
      <c r="C53" s="793" t="s">
        <v>3949</v>
      </c>
      <c r="D53" s="794">
        <v>0.9</v>
      </c>
      <c r="E53" s="795">
        <v>760753</v>
      </c>
      <c r="F53" s="796">
        <v>760753</v>
      </c>
      <c r="G53" s="626">
        <v>0</v>
      </c>
      <c r="H53" s="626">
        <v>0</v>
      </c>
      <c r="I53" s="626">
        <v>0</v>
      </c>
      <c r="J53" s="626">
        <v>0</v>
      </c>
      <c r="K53" s="626">
        <v>0</v>
      </c>
      <c r="L53" s="626">
        <v>0</v>
      </c>
      <c r="M53" s="626">
        <v>0</v>
      </c>
      <c r="N53" s="626">
        <v>253918</v>
      </c>
      <c r="O53" s="626">
        <v>253418</v>
      </c>
      <c r="P53" s="626">
        <v>253417</v>
      </c>
      <c r="Q53" s="626">
        <v>0</v>
      </c>
      <c r="R53" s="626">
        <v>0</v>
      </c>
      <c r="S53" s="626">
        <v>0</v>
      </c>
      <c r="T53" s="894">
        <f t="shared" si="1"/>
        <v>0</v>
      </c>
      <c r="U53" s="630"/>
      <c r="V53" s="629" t="s">
        <v>3880</v>
      </c>
      <c r="W53" s="629" t="s">
        <v>3881</v>
      </c>
      <c r="X53" s="629" t="s">
        <v>228</v>
      </c>
      <c r="Y53" s="629">
        <v>0</v>
      </c>
      <c r="Z53" s="797">
        <v>0</v>
      </c>
      <c r="AA53" s="797">
        <v>0</v>
      </c>
      <c r="AB53" s="797">
        <v>0</v>
      </c>
    </row>
    <row r="54" spans="1:28" s="781" customFormat="1" x14ac:dyDescent="0.25">
      <c r="A54" s="772" t="s">
        <v>141</v>
      </c>
      <c r="B54" s="889">
        <v>3239</v>
      </c>
      <c r="C54" s="773" t="s">
        <v>3985</v>
      </c>
      <c r="D54" s="774">
        <v>1</v>
      </c>
      <c r="E54" s="775">
        <v>17600</v>
      </c>
      <c r="F54" s="776">
        <v>8320.8099999999977</v>
      </c>
      <c r="G54" s="777">
        <v>0</v>
      </c>
      <c r="H54" s="777">
        <v>0</v>
      </c>
      <c r="I54" s="777">
        <v>10168.25</v>
      </c>
      <c r="J54" s="777">
        <v>1615.37</v>
      </c>
      <c r="K54" s="777">
        <v>4684.78</v>
      </c>
      <c r="L54" s="777">
        <v>0</v>
      </c>
      <c r="M54" s="777">
        <v>0</v>
      </c>
      <c r="N54" s="648">
        <v>0</v>
      </c>
      <c r="O54" s="648">
        <v>0</v>
      </c>
      <c r="P54" s="648">
        <v>0</v>
      </c>
      <c r="Q54" s="648">
        <v>0</v>
      </c>
      <c r="R54" s="648">
        <v>0</v>
      </c>
      <c r="S54" s="648">
        <v>0</v>
      </c>
      <c r="T54" s="894">
        <f t="shared" si="1"/>
        <v>0</v>
      </c>
      <c r="U54" s="778"/>
      <c r="V54" s="779" t="s">
        <v>3880</v>
      </c>
      <c r="W54" s="779" t="s">
        <v>3881</v>
      </c>
      <c r="X54" s="779" t="s">
        <v>229</v>
      </c>
      <c r="Y54" s="779" t="s">
        <v>3881</v>
      </c>
      <c r="Z54" s="780">
        <v>0</v>
      </c>
      <c r="AA54" s="780">
        <v>-3462.81</v>
      </c>
      <c r="AB54" s="780">
        <v>4684.78</v>
      </c>
    </row>
    <row r="55" spans="1:28" s="781" customFormat="1" x14ac:dyDescent="0.25">
      <c r="A55" s="772" t="s">
        <v>243</v>
      </c>
      <c r="B55" s="889">
        <v>3403</v>
      </c>
      <c r="C55" s="773" t="s">
        <v>3985</v>
      </c>
      <c r="D55" s="774">
        <v>1</v>
      </c>
      <c r="E55" s="775">
        <v>35200</v>
      </c>
      <c r="F55" s="776">
        <v>7942.2800000000025</v>
      </c>
      <c r="G55" s="777">
        <v>0</v>
      </c>
      <c r="H55" s="777">
        <v>0</v>
      </c>
      <c r="I55" s="777">
        <v>0</v>
      </c>
      <c r="J55" s="777">
        <v>12343.84</v>
      </c>
      <c r="K55" s="777">
        <v>13467.13</v>
      </c>
      <c r="L55" s="777">
        <v>0</v>
      </c>
      <c r="M55" s="777">
        <v>0</v>
      </c>
      <c r="N55" s="648">
        <v>0</v>
      </c>
      <c r="O55" s="648">
        <v>0</v>
      </c>
      <c r="P55" s="648">
        <v>0</v>
      </c>
      <c r="Q55" s="648">
        <v>0</v>
      </c>
      <c r="R55" s="648">
        <v>0</v>
      </c>
      <c r="S55" s="648">
        <v>0</v>
      </c>
      <c r="T55" s="894">
        <f t="shared" si="1"/>
        <v>0</v>
      </c>
      <c r="U55" s="778"/>
      <c r="V55" s="779" t="s">
        <v>3880</v>
      </c>
      <c r="W55" s="779" t="s">
        <v>3881</v>
      </c>
      <c r="X55" s="779" t="s">
        <v>229</v>
      </c>
      <c r="Y55" s="779" t="s">
        <v>3881</v>
      </c>
      <c r="Z55" s="780">
        <v>0</v>
      </c>
      <c r="AA55" s="780">
        <v>-4831.03</v>
      </c>
      <c r="AB55" s="780">
        <v>13037.66</v>
      </c>
    </row>
    <row r="56" spans="1:28" s="781" customFormat="1" x14ac:dyDescent="0.25">
      <c r="A56" s="772" t="s">
        <v>3000</v>
      </c>
      <c r="B56" s="889">
        <v>3438</v>
      </c>
      <c r="C56" s="773" t="s">
        <v>3985</v>
      </c>
      <c r="D56" s="774">
        <v>1</v>
      </c>
      <c r="E56" s="775">
        <v>35200</v>
      </c>
      <c r="F56" s="776">
        <v>7535.3900000000085</v>
      </c>
      <c r="G56" s="777">
        <v>0</v>
      </c>
      <c r="H56" s="777">
        <v>0</v>
      </c>
      <c r="I56" s="777">
        <v>0</v>
      </c>
      <c r="J56" s="777">
        <v>0</v>
      </c>
      <c r="K56" s="777">
        <v>18475.740000000002</v>
      </c>
      <c r="L56" s="777">
        <v>16469.830000000002</v>
      </c>
      <c r="M56" s="777">
        <v>0</v>
      </c>
      <c r="N56" s="648">
        <v>0</v>
      </c>
      <c r="O56" s="648">
        <v>0</v>
      </c>
      <c r="P56" s="648">
        <v>0</v>
      </c>
      <c r="Q56" s="648">
        <v>0</v>
      </c>
      <c r="R56" s="648">
        <v>0</v>
      </c>
      <c r="S56" s="648">
        <v>0</v>
      </c>
      <c r="T56" s="894">
        <f t="shared" si="1"/>
        <v>0</v>
      </c>
      <c r="U56" s="778"/>
      <c r="V56" s="779" t="s">
        <v>3880</v>
      </c>
      <c r="W56" s="779" t="s">
        <v>3881</v>
      </c>
      <c r="X56" s="779" t="s">
        <v>229</v>
      </c>
      <c r="Y56" s="779" t="s">
        <v>3881</v>
      </c>
      <c r="Z56" s="780">
        <v>0</v>
      </c>
      <c r="AA56" s="780">
        <v>-11181.8</v>
      </c>
      <c r="AB56" s="780">
        <v>16228.38</v>
      </c>
    </row>
    <row r="57" spans="1:28" s="781" customFormat="1" x14ac:dyDescent="0.25">
      <c r="A57" s="782" t="s">
        <v>3313</v>
      </c>
      <c r="B57" s="887">
        <v>3476</v>
      </c>
      <c r="C57" s="783" t="s">
        <v>3985</v>
      </c>
      <c r="D57" s="784">
        <v>1</v>
      </c>
      <c r="E57" s="800">
        <v>35200</v>
      </c>
      <c r="F57" s="801">
        <v>28924.07</v>
      </c>
      <c r="G57" s="787">
        <v>0</v>
      </c>
      <c r="H57" s="787">
        <v>0</v>
      </c>
      <c r="I57" s="787">
        <v>0</v>
      </c>
      <c r="J57" s="787">
        <v>0</v>
      </c>
      <c r="K57" s="787">
        <v>0</v>
      </c>
      <c r="L57" s="787">
        <v>16756.91</v>
      </c>
      <c r="M57" s="787">
        <v>220</v>
      </c>
      <c r="N57" s="626">
        <v>21718.9</v>
      </c>
      <c r="O57" s="798">
        <v>-9771.74</v>
      </c>
      <c r="P57" s="626">
        <v>0</v>
      </c>
      <c r="Q57" s="626">
        <v>0</v>
      </c>
      <c r="R57" s="626">
        <v>0</v>
      </c>
      <c r="S57" s="626">
        <v>0</v>
      </c>
      <c r="T57" s="894">
        <f t="shared" si="1"/>
        <v>0</v>
      </c>
      <c r="U57" s="788"/>
      <c r="V57" s="789" t="s">
        <v>3880</v>
      </c>
      <c r="W57" s="789" t="s">
        <v>3881</v>
      </c>
      <c r="X57" s="789" t="s">
        <v>229</v>
      </c>
      <c r="Y57" s="789">
        <v>0</v>
      </c>
      <c r="Z57" s="790">
        <v>0</v>
      </c>
      <c r="AA57" s="790">
        <v>0</v>
      </c>
      <c r="AB57" s="790">
        <v>0</v>
      </c>
    </row>
    <row r="58" spans="1:28" s="809" customFormat="1" x14ac:dyDescent="0.25">
      <c r="A58" s="782" t="s">
        <v>3440</v>
      </c>
      <c r="B58" s="887">
        <v>3496</v>
      </c>
      <c r="C58" s="783" t="s">
        <v>3985</v>
      </c>
      <c r="D58" s="784">
        <v>1</v>
      </c>
      <c r="E58" s="802">
        <v>35200</v>
      </c>
      <c r="F58" s="803">
        <v>14499.83</v>
      </c>
      <c r="G58" s="804">
        <v>0</v>
      </c>
      <c r="H58" s="804">
        <v>0</v>
      </c>
      <c r="I58" s="804">
        <v>0</v>
      </c>
      <c r="J58" s="804">
        <v>0</v>
      </c>
      <c r="K58" s="804">
        <v>0</v>
      </c>
      <c r="L58" s="804">
        <v>0</v>
      </c>
      <c r="M58" s="804">
        <v>7047.75</v>
      </c>
      <c r="N58" s="805">
        <v>7452.08</v>
      </c>
      <c r="O58" s="805">
        <v>0</v>
      </c>
      <c r="P58" s="805">
        <v>0</v>
      </c>
      <c r="Q58" s="805">
        <v>0</v>
      </c>
      <c r="R58" s="805">
        <v>0</v>
      </c>
      <c r="S58" s="805">
        <v>0</v>
      </c>
      <c r="T58" s="894">
        <f t="shared" si="1"/>
        <v>0</v>
      </c>
      <c r="U58" s="806"/>
      <c r="V58" s="807" t="s">
        <v>3880</v>
      </c>
      <c r="W58" s="807" t="s">
        <v>3881</v>
      </c>
      <c r="X58" s="807" t="s">
        <v>229</v>
      </c>
      <c r="Y58" s="807">
        <v>0</v>
      </c>
      <c r="Z58" s="808">
        <v>0</v>
      </c>
      <c r="AA58" s="808">
        <v>0</v>
      </c>
      <c r="AB58" s="808">
        <v>0</v>
      </c>
    </row>
    <row r="59" spans="1:28" s="781" customFormat="1" x14ac:dyDescent="0.25">
      <c r="A59" s="772" t="s">
        <v>136</v>
      </c>
      <c r="B59" s="889">
        <v>3396</v>
      </c>
      <c r="C59" s="773" t="s">
        <v>9</v>
      </c>
      <c r="D59" s="774">
        <v>0.95</v>
      </c>
      <c r="E59" s="775">
        <v>4900</v>
      </c>
      <c r="F59" s="776">
        <v>2792.97</v>
      </c>
      <c r="G59" s="777">
        <v>0</v>
      </c>
      <c r="H59" s="777">
        <v>0</v>
      </c>
      <c r="I59" s="777">
        <v>0</v>
      </c>
      <c r="J59" s="777">
        <v>605.83000000000004</v>
      </c>
      <c r="K59" s="777">
        <v>624</v>
      </c>
      <c r="L59" s="777">
        <v>666.63</v>
      </c>
      <c r="M59" s="777">
        <v>1260.4599999999998</v>
      </c>
      <c r="N59" s="648">
        <v>0</v>
      </c>
      <c r="O59" s="648">
        <v>0</v>
      </c>
      <c r="P59" s="648">
        <v>0</v>
      </c>
      <c r="Q59" s="648">
        <v>0</v>
      </c>
      <c r="R59" s="648">
        <v>0</v>
      </c>
      <c r="S59" s="648">
        <v>0</v>
      </c>
      <c r="T59" s="894">
        <f t="shared" si="1"/>
        <v>0</v>
      </c>
      <c r="U59" s="778">
        <v>-0.55000000000000004</v>
      </c>
      <c r="V59" s="779" t="s">
        <v>3880</v>
      </c>
      <c r="W59" s="779" t="s">
        <v>3881</v>
      </c>
      <c r="X59" s="779" t="s">
        <v>3903</v>
      </c>
      <c r="Y59" s="779" t="s">
        <v>3881</v>
      </c>
      <c r="Z59" s="780">
        <v>27.26</v>
      </c>
      <c r="AA59" s="780">
        <v>-27.26</v>
      </c>
      <c r="AB59" s="780">
        <v>363.4</v>
      </c>
    </row>
    <row r="60" spans="1:28" s="781" customFormat="1" x14ac:dyDescent="0.25">
      <c r="A60" s="810" t="s">
        <v>3194</v>
      </c>
      <c r="B60" s="890">
        <v>3458</v>
      </c>
      <c r="C60" s="811" t="s">
        <v>9</v>
      </c>
      <c r="D60" s="784">
        <v>0.95</v>
      </c>
      <c r="E60" s="800">
        <v>10300</v>
      </c>
      <c r="F60" s="801">
        <v>10287.500000000002</v>
      </c>
      <c r="G60" s="787">
        <v>0</v>
      </c>
      <c r="H60" s="788">
        <v>0</v>
      </c>
      <c r="I60" s="787">
        <v>0</v>
      </c>
      <c r="J60" s="787">
        <v>0</v>
      </c>
      <c r="K60" s="787">
        <v>0</v>
      </c>
      <c r="L60" s="787">
        <v>0</v>
      </c>
      <c r="M60" s="787">
        <v>0</v>
      </c>
      <c r="N60" s="626">
        <v>5558.5300000000007</v>
      </c>
      <c r="O60" s="626">
        <v>4729.6000000000004</v>
      </c>
      <c r="P60" s="626">
        <v>0</v>
      </c>
      <c r="Q60" s="626">
        <v>0</v>
      </c>
      <c r="R60" s="626">
        <v>0</v>
      </c>
      <c r="S60" s="626">
        <v>0</v>
      </c>
      <c r="T60" s="894">
        <f t="shared" si="1"/>
        <v>0</v>
      </c>
      <c r="U60" s="788">
        <v>-0.63</v>
      </c>
      <c r="V60" s="789" t="s">
        <v>3880</v>
      </c>
      <c r="W60" s="789" t="s">
        <v>3881</v>
      </c>
      <c r="X60" s="789" t="s">
        <v>3903</v>
      </c>
      <c r="Y60" s="789">
        <v>0</v>
      </c>
      <c r="Z60" s="790">
        <v>0</v>
      </c>
      <c r="AA60" s="790">
        <v>0</v>
      </c>
      <c r="AB60" s="790">
        <v>0</v>
      </c>
    </row>
    <row r="61" spans="1:28" s="781" customFormat="1" x14ac:dyDescent="0.25">
      <c r="A61" s="810" t="s">
        <v>3383</v>
      </c>
      <c r="B61" s="890">
        <v>3452</v>
      </c>
      <c r="C61" s="811" t="s">
        <v>246</v>
      </c>
      <c r="D61" s="784">
        <v>0.6</v>
      </c>
      <c r="E61" s="800">
        <v>437325</v>
      </c>
      <c r="F61" s="801">
        <v>437325</v>
      </c>
      <c r="G61" s="787">
        <v>0</v>
      </c>
      <c r="H61" s="788">
        <v>0</v>
      </c>
      <c r="I61" s="787">
        <v>0</v>
      </c>
      <c r="J61" s="787">
        <v>0</v>
      </c>
      <c r="K61" s="787">
        <v>194.93</v>
      </c>
      <c r="L61" s="787">
        <v>829.84</v>
      </c>
      <c r="M61" s="787">
        <v>389.01</v>
      </c>
      <c r="N61" s="626">
        <v>74376.429999999993</v>
      </c>
      <c r="O61" s="626">
        <v>58000</v>
      </c>
      <c r="P61" s="626">
        <v>55572</v>
      </c>
      <c r="Q61" s="626">
        <v>45000</v>
      </c>
      <c r="R61" s="626">
        <v>45000</v>
      </c>
      <c r="S61" s="626">
        <v>157962.79</v>
      </c>
      <c r="T61" s="894">
        <f t="shared" si="1"/>
        <v>202962.79</v>
      </c>
      <c r="U61" s="788">
        <v>0</v>
      </c>
      <c r="V61" s="789" t="s">
        <v>3880</v>
      </c>
      <c r="W61" s="789" t="s">
        <v>3881</v>
      </c>
      <c r="X61" s="789" t="s">
        <v>245</v>
      </c>
      <c r="Y61" s="789">
        <v>0</v>
      </c>
      <c r="Z61" s="790">
        <v>0</v>
      </c>
      <c r="AA61" s="790">
        <v>0</v>
      </c>
      <c r="AB61" s="790">
        <v>0</v>
      </c>
    </row>
    <row r="62" spans="1:28" s="539" customFormat="1" x14ac:dyDescent="0.25">
      <c r="A62" s="799" t="s">
        <v>3444</v>
      </c>
      <c r="B62" s="888">
        <v>3499</v>
      </c>
      <c r="C62" s="793" t="s">
        <v>246</v>
      </c>
      <c r="D62" s="794">
        <v>0.6</v>
      </c>
      <c r="E62" s="795">
        <v>12300</v>
      </c>
      <c r="F62" s="796">
        <v>12300</v>
      </c>
      <c r="G62" s="626">
        <v>0</v>
      </c>
      <c r="H62" s="626">
        <v>0</v>
      </c>
      <c r="I62" s="626">
        <v>0</v>
      </c>
      <c r="J62" s="626">
        <v>0</v>
      </c>
      <c r="K62" s="626">
        <v>0</v>
      </c>
      <c r="L62" s="626">
        <v>0</v>
      </c>
      <c r="M62" s="626">
        <v>0</v>
      </c>
      <c r="N62" s="626">
        <v>3834</v>
      </c>
      <c r="O62" s="626">
        <v>2000</v>
      </c>
      <c r="P62" s="626">
        <v>1800</v>
      </c>
      <c r="Q62" s="626">
        <v>1800</v>
      </c>
      <c r="R62" s="626">
        <v>1000</v>
      </c>
      <c r="S62" s="626">
        <v>1866</v>
      </c>
      <c r="T62" s="894">
        <f t="shared" si="1"/>
        <v>2866</v>
      </c>
      <c r="U62" s="630">
        <v>0</v>
      </c>
      <c r="V62" s="629" t="s">
        <v>3880</v>
      </c>
      <c r="W62" s="629" t="s">
        <v>3881</v>
      </c>
      <c r="X62" s="629" t="s">
        <v>245</v>
      </c>
      <c r="Y62" s="629">
        <v>0</v>
      </c>
      <c r="Z62" s="797">
        <v>0</v>
      </c>
      <c r="AA62" s="797">
        <v>0</v>
      </c>
      <c r="AB62" s="797">
        <v>0</v>
      </c>
    </row>
    <row r="63" spans="1:28" s="781" customFormat="1" x14ac:dyDescent="0.25">
      <c r="A63" s="782" t="s">
        <v>3431</v>
      </c>
      <c r="B63" s="887">
        <v>3487</v>
      </c>
      <c r="C63" s="783" t="s">
        <v>3550</v>
      </c>
      <c r="D63" s="784">
        <v>1</v>
      </c>
      <c r="E63" s="800">
        <v>20000</v>
      </c>
      <c r="F63" s="801">
        <v>17730.54</v>
      </c>
      <c r="G63" s="787">
        <v>0</v>
      </c>
      <c r="H63" s="787">
        <v>0</v>
      </c>
      <c r="I63" s="787">
        <v>0</v>
      </c>
      <c r="J63" s="787">
        <v>0</v>
      </c>
      <c r="K63" s="787">
        <v>0</v>
      </c>
      <c r="L63" s="787">
        <v>0</v>
      </c>
      <c r="M63" s="787">
        <v>2352.9</v>
      </c>
      <c r="N63" s="626">
        <v>7500</v>
      </c>
      <c r="O63" s="626">
        <v>6927.64</v>
      </c>
      <c r="P63" s="626">
        <v>950</v>
      </c>
      <c r="Q63" s="626">
        <v>0</v>
      </c>
      <c r="R63" s="626">
        <v>0</v>
      </c>
      <c r="S63" s="626">
        <v>0</v>
      </c>
      <c r="T63" s="894">
        <f t="shared" si="1"/>
        <v>0</v>
      </c>
      <c r="U63" s="788"/>
      <c r="V63" s="789" t="s">
        <v>3880</v>
      </c>
      <c r="W63" s="789" t="s">
        <v>3881</v>
      </c>
      <c r="X63" s="789" t="s">
        <v>245</v>
      </c>
      <c r="Y63" s="789">
        <v>0</v>
      </c>
      <c r="Z63" s="790">
        <v>0</v>
      </c>
      <c r="AA63" s="790">
        <v>0</v>
      </c>
      <c r="AB63" s="790">
        <v>0</v>
      </c>
    </row>
    <row r="64" spans="1:28" s="781" customFormat="1" ht="15" customHeight="1" x14ac:dyDescent="0.25">
      <c r="A64" s="812" t="s">
        <v>2869</v>
      </c>
      <c r="B64" s="889">
        <v>5840</v>
      </c>
      <c r="C64" s="773" t="s">
        <v>4066</v>
      </c>
      <c r="D64" s="774">
        <v>0.5</v>
      </c>
      <c r="E64" s="775">
        <v>7000</v>
      </c>
      <c r="F64" s="776">
        <v>5121.82</v>
      </c>
      <c r="G64" s="777">
        <v>0</v>
      </c>
      <c r="H64" s="777">
        <v>0</v>
      </c>
      <c r="I64" s="777">
        <v>0</v>
      </c>
      <c r="J64" s="777">
        <v>0</v>
      </c>
      <c r="K64" s="777">
        <v>5121.82</v>
      </c>
      <c r="L64" s="777">
        <v>0</v>
      </c>
      <c r="M64" s="777">
        <v>0</v>
      </c>
      <c r="N64" s="648">
        <v>0</v>
      </c>
      <c r="O64" s="648">
        <v>0</v>
      </c>
      <c r="P64" s="648">
        <v>0</v>
      </c>
      <c r="Q64" s="648">
        <v>0</v>
      </c>
      <c r="R64" s="648">
        <v>0</v>
      </c>
      <c r="S64" s="648">
        <v>0</v>
      </c>
      <c r="T64" s="894">
        <f t="shared" si="1"/>
        <v>0</v>
      </c>
      <c r="U64" s="778"/>
      <c r="V64" s="779" t="s">
        <v>3880</v>
      </c>
      <c r="W64" s="779" t="s">
        <v>3881</v>
      </c>
      <c r="X64" s="779" t="s">
        <v>235</v>
      </c>
      <c r="Y64" s="779" t="s">
        <v>3881</v>
      </c>
      <c r="Z64" s="780">
        <v>0</v>
      </c>
      <c r="AA64" s="780">
        <v>0</v>
      </c>
      <c r="AB64" s="780">
        <v>0</v>
      </c>
    </row>
    <row r="65" spans="1:28" s="539" customFormat="1" x14ac:dyDescent="0.25">
      <c r="A65" s="792" t="s">
        <v>3784</v>
      </c>
      <c r="B65" s="888">
        <v>4244</v>
      </c>
      <c r="C65" s="793" t="s">
        <v>4066</v>
      </c>
      <c r="D65" s="794">
        <v>0.5</v>
      </c>
      <c r="E65" s="795">
        <v>2700</v>
      </c>
      <c r="F65" s="796">
        <v>2700</v>
      </c>
      <c r="G65" s="626">
        <v>0</v>
      </c>
      <c r="H65" s="626">
        <v>0</v>
      </c>
      <c r="I65" s="626">
        <v>0</v>
      </c>
      <c r="J65" s="626">
        <v>0</v>
      </c>
      <c r="K65" s="626">
        <v>0</v>
      </c>
      <c r="L65" s="626">
        <v>0</v>
      </c>
      <c r="M65" s="626">
        <v>0</v>
      </c>
      <c r="N65" s="626">
        <v>2700</v>
      </c>
      <c r="O65" s="626">
        <v>0</v>
      </c>
      <c r="P65" s="626">
        <v>0</v>
      </c>
      <c r="Q65" s="626">
        <v>0</v>
      </c>
      <c r="R65" s="626">
        <v>0</v>
      </c>
      <c r="S65" s="626">
        <v>0</v>
      </c>
      <c r="T65" s="894">
        <f t="shared" si="1"/>
        <v>0</v>
      </c>
      <c r="U65" s="630"/>
      <c r="V65" s="629" t="s">
        <v>3880</v>
      </c>
      <c r="W65" s="629" t="s">
        <v>3881</v>
      </c>
      <c r="X65" s="629" t="s">
        <v>235</v>
      </c>
      <c r="Y65" s="629">
        <v>0</v>
      </c>
      <c r="Z65" s="797">
        <v>0</v>
      </c>
      <c r="AA65" s="797">
        <v>0</v>
      </c>
      <c r="AB65" s="797">
        <v>0</v>
      </c>
    </row>
    <row r="66" spans="1:28" s="539" customFormat="1" x14ac:dyDescent="0.25">
      <c r="A66" s="793"/>
      <c r="B66" s="793"/>
      <c r="C66" s="793"/>
      <c r="D66" s="794"/>
      <c r="E66" s="795"/>
      <c r="F66" s="796"/>
      <c r="G66" s="626"/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30"/>
      <c r="V66" s="629"/>
      <c r="W66" s="629"/>
      <c r="X66" s="629"/>
      <c r="Y66" s="629"/>
      <c r="Z66" s="797"/>
      <c r="AA66" s="797"/>
      <c r="AB66" s="797"/>
    </row>
    <row r="67" spans="1:28" s="539" customFormat="1" x14ac:dyDescent="0.25">
      <c r="A67" s="813" t="s">
        <v>3974</v>
      </c>
      <c r="B67" s="793"/>
      <c r="C67" s="793" t="s">
        <v>3829</v>
      </c>
      <c r="D67" s="794">
        <v>0.9</v>
      </c>
      <c r="E67" s="795">
        <v>0</v>
      </c>
      <c r="F67" s="796">
        <v>1219330</v>
      </c>
      <c r="G67" s="626">
        <v>0</v>
      </c>
      <c r="H67" s="626">
        <v>0</v>
      </c>
      <c r="I67" s="626">
        <v>0</v>
      </c>
      <c r="J67" s="626">
        <v>0</v>
      </c>
      <c r="K67" s="626">
        <v>0</v>
      </c>
      <c r="L67" s="626">
        <v>0</v>
      </c>
      <c r="M67" s="626">
        <v>0</v>
      </c>
      <c r="N67" s="626">
        <v>0</v>
      </c>
      <c r="O67" s="626">
        <v>170000</v>
      </c>
      <c r="P67" s="626">
        <v>247000</v>
      </c>
      <c r="Q67" s="626">
        <v>349000</v>
      </c>
      <c r="R67" s="626">
        <v>395000</v>
      </c>
      <c r="S67" s="626">
        <v>58330</v>
      </c>
      <c r="T67" s="626"/>
      <c r="U67" s="630"/>
      <c r="V67" s="629"/>
      <c r="W67" s="629"/>
      <c r="X67" s="629"/>
      <c r="Y67" s="629"/>
      <c r="Z67" s="797"/>
      <c r="AA67" s="797"/>
      <c r="AB67" s="797"/>
    </row>
    <row r="68" spans="1:28" s="539" customFormat="1" x14ac:dyDescent="0.25">
      <c r="A68" s="813" t="s">
        <v>4035</v>
      </c>
      <c r="B68" s="793"/>
      <c r="C68" s="793" t="s">
        <v>3829</v>
      </c>
      <c r="D68" s="794">
        <v>0.9</v>
      </c>
      <c r="E68" s="795">
        <v>0</v>
      </c>
      <c r="F68" s="796">
        <v>555550</v>
      </c>
      <c r="G68" s="626">
        <v>0</v>
      </c>
      <c r="H68" s="626">
        <v>0</v>
      </c>
      <c r="I68" s="626">
        <v>0</v>
      </c>
      <c r="J68" s="626">
        <v>0</v>
      </c>
      <c r="K68" s="626">
        <v>0</v>
      </c>
      <c r="L68" s="626">
        <v>0</v>
      </c>
      <c r="M68" s="626">
        <v>0</v>
      </c>
      <c r="N68" s="626">
        <v>0</v>
      </c>
      <c r="O68" s="626">
        <v>30000</v>
      </c>
      <c r="P68" s="626">
        <v>110000</v>
      </c>
      <c r="Q68" s="626">
        <v>200000</v>
      </c>
      <c r="R68" s="626">
        <v>150000</v>
      </c>
      <c r="S68" s="626">
        <v>65550</v>
      </c>
      <c r="T68" s="626"/>
      <c r="U68" s="630"/>
      <c r="V68" s="629"/>
      <c r="W68" s="629"/>
      <c r="X68" s="629"/>
      <c r="Y68" s="629"/>
      <c r="Z68" s="797"/>
      <c r="AA68" s="797"/>
      <c r="AB68" s="797"/>
    </row>
    <row r="69" spans="1:28" ht="15" customHeight="1" x14ac:dyDescent="0.25"/>
    <row r="70" spans="1:28" ht="15" customHeight="1" x14ac:dyDescent="0.25">
      <c r="A70" s="677" t="s">
        <v>4165</v>
      </c>
      <c r="B70" s="814"/>
      <c r="C70" s="815"/>
      <c r="D70" s="680"/>
      <c r="E70" s="816"/>
      <c r="F70" s="817">
        <v>5298885.66</v>
      </c>
      <c r="G70" s="817">
        <v>3</v>
      </c>
      <c r="H70" s="817">
        <v>43765.86</v>
      </c>
      <c r="I70" s="817">
        <v>187994.58000000002</v>
      </c>
      <c r="J70" s="817">
        <v>310381.12000000005</v>
      </c>
      <c r="K70" s="817">
        <v>310324.02000000008</v>
      </c>
      <c r="L70" s="817">
        <v>389467.74999999994</v>
      </c>
      <c r="M70" s="817">
        <v>499466.60000000015</v>
      </c>
      <c r="N70" s="817">
        <v>997799.09000000008</v>
      </c>
      <c r="O70" s="817">
        <v>442825.31000000006</v>
      </c>
      <c r="P70" s="817">
        <v>706426.71</v>
      </c>
      <c r="Q70" s="817">
        <v>626800</v>
      </c>
      <c r="R70" s="817">
        <v>596000</v>
      </c>
      <c r="S70" s="817">
        <v>283708.79000000004</v>
      </c>
      <c r="T70" s="817"/>
      <c r="U70" s="817">
        <v>-2</v>
      </c>
    </row>
    <row r="71" spans="1:28" ht="15" customHeight="1" x14ac:dyDescent="0.25">
      <c r="A71" s="683"/>
      <c r="B71" s="700"/>
      <c r="C71" s="2"/>
      <c r="E71" s="818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</row>
    <row r="72" spans="1:28" ht="30" x14ac:dyDescent="0.25">
      <c r="A72" s="783" t="s">
        <v>4173</v>
      </c>
      <c r="B72" s="700"/>
      <c r="C72" s="2"/>
      <c r="E72" s="818"/>
      <c r="F72" s="702"/>
      <c r="W72" s="672"/>
    </row>
    <row r="73" spans="1:28" x14ac:dyDescent="0.25">
      <c r="A73" s="819" t="s">
        <v>4174</v>
      </c>
      <c r="B73" s="700"/>
      <c r="C73" s="2"/>
      <c r="E73" s="818"/>
      <c r="W73" s="672"/>
    </row>
    <row r="74" spans="1:28" x14ac:dyDescent="0.25">
      <c r="B74" s="700"/>
      <c r="C74" s="2"/>
      <c r="E74" s="818"/>
      <c r="W74" s="672"/>
    </row>
    <row r="75" spans="1:28" x14ac:dyDescent="0.25">
      <c r="B75" s="700"/>
      <c r="C75" s="2"/>
      <c r="E75" s="818"/>
      <c r="W75" s="672"/>
    </row>
    <row r="76" spans="1:28" x14ac:dyDescent="0.25">
      <c r="B76" s="700"/>
      <c r="C76" s="2"/>
      <c r="E76" s="818"/>
      <c r="W76" s="672"/>
    </row>
    <row r="77" spans="1:28" x14ac:dyDescent="0.25">
      <c r="B77" s="700"/>
      <c r="C77" s="2"/>
      <c r="E77" s="818"/>
      <c r="W77" s="672"/>
    </row>
    <row r="78" spans="1:28" x14ac:dyDescent="0.25">
      <c r="B78" s="700"/>
      <c r="C78" s="2"/>
      <c r="E78" s="818"/>
      <c r="W78" s="672"/>
    </row>
    <row r="79" spans="1:28" x14ac:dyDescent="0.25">
      <c r="B79" s="700"/>
      <c r="C79" s="2"/>
      <c r="E79" s="818"/>
      <c r="W79" s="672"/>
    </row>
    <row r="80" spans="1:28" x14ac:dyDescent="0.25">
      <c r="B80" s="700"/>
      <c r="C80" s="2"/>
      <c r="E80" s="818"/>
      <c r="W80" s="672"/>
    </row>
    <row r="81" spans="2:28" x14ac:dyDescent="0.25">
      <c r="B81" s="700"/>
      <c r="C81" s="2"/>
      <c r="E81" s="818"/>
      <c r="W81" s="672"/>
    </row>
    <row r="82" spans="2:28" s="672" customFormat="1" x14ac:dyDescent="0.25">
      <c r="B82" s="700"/>
      <c r="C82" s="2"/>
      <c r="D82" s="671"/>
      <c r="E82" s="818"/>
      <c r="G82" s="765"/>
      <c r="H82" s="765"/>
      <c r="I82" s="765"/>
      <c r="J82" s="765"/>
      <c r="K82" s="765"/>
      <c r="L82" s="765"/>
      <c r="M82" s="765"/>
      <c r="P82" s="765"/>
      <c r="Q82" s="765"/>
      <c r="R82" s="765"/>
      <c r="S82" s="765"/>
      <c r="T82" s="765"/>
      <c r="Y82"/>
      <c r="Z82"/>
      <c r="AA82"/>
      <c r="AB82"/>
    </row>
    <row r="83" spans="2:28" s="672" customFormat="1" x14ac:dyDescent="0.25">
      <c r="B83" s="700"/>
      <c r="C83" s="2"/>
      <c r="D83" s="671"/>
      <c r="E83" s="818"/>
      <c r="G83" s="765"/>
      <c r="H83" s="765"/>
      <c r="I83" s="765"/>
      <c r="J83" s="765"/>
      <c r="K83" s="765"/>
      <c r="L83" s="765"/>
      <c r="M83" s="765"/>
      <c r="P83" s="765"/>
      <c r="Q83" s="765"/>
      <c r="R83" s="765"/>
      <c r="S83" s="765"/>
      <c r="T83" s="765"/>
      <c r="Y83"/>
      <c r="Z83"/>
      <c r="AA83"/>
      <c r="AB83"/>
    </row>
    <row r="84" spans="2:28" s="672" customFormat="1" x14ac:dyDescent="0.25">
      <c r="B84" s="700"/>
      <c r="C84" s="2"/>
      <c r="D84" s="671"/>
      <c r="E84" s="818"/>
      <c r="G84" s="765"/>
      <c r="H84" s="765"/>
      <c r="I84" s="765"/>
      <c r="J84" s="765"/>
      <c r="K84" s="765"/>
      <c r="L84" s="765"/>
      <c r="M84" s="765"/>
      <c r="P84" s="765"/>
      <c r="Q84" s="765"/>
      <c r="R84" s="765"/>
      <c r="S84" s="765"/>
      <c r="T84" s="765"/>
      <c r="Y84"/>
      <c r="Z84"/>
      <c r="AA84"/>
      <c r="AB84"/>
    </row>
    <row r="85" spans="2:28" s="672" customFormat="1" x14ac:dyDescent="0.25">
      <c r="B85" s="700"/>
      <c r="C85" s="2"/>
      <c r="D85" s="671"/>
      <c r="E85" s="818"/>
      <c r="G85" s="765"/>
      <c r="H85" s="765"/>
      <c r="I85" s="765"/>
      <c r="J85" s="765"/>
      <c r="K85" s="765"/>
      <c r="L85" s="765"/>
      <c r="M85" s="765"/>
      <c r="P85" s="765"/>
      <c r="Q85" s="765"/>
      <c r="R85" s="765"/>
      <c r="S85" s="765"/>
      <c r="T85" s="765"/>
      <c r="Y85"/>
      <c r="Z85"/>
      <c r="AA85"/>
      <c r="AB85"/>
    </row>
    <row r="86" spans="2:28" s="672" customFormat="1" x14ac:dyDescent="0.25">
      <c r="B86" s="700"/>
      <c r="C86" s="2"/>
      <c r="D86" s="671"/>
      <c r="E86" s="818"/>
      <c r="G86" s="765"/>
      <c r="H86" s="765"/>
      <c r="I86" s="765"/>
      <c r="J86" s="765"/>
      <c r="K86" s="765"/>
      <c r="L86" s="765"/>
      <c r="M86" s="765"/>
      <c r="P86" s="765"/>
      <c r="Q86" s="765"/>
      <c r="R86" s="765"/>
      <c r="S86" s="765"/>
      <c r="T86" s="765"/>
      <c r="Y86"/>
      <c r="Z86"/>
      <c r="AA86"/>
      <c r="AB86"/>
    </row>
    <row r="87" spans="2:28" s="672" customFormat="1" x14ac:dyDescent="0.25">
      <c r="B87" s="700"/>
      <c r="C87" s="2"/>
      <c r="D87" s="671"/>
      <c r="E87" s="818"/>
      <c r="G87" s="765"/>
      <c r="H87" s="765"/>
      <c r="I87" s="765"/>
      <c r="J87" s="765"/>
      <c r="K87" s="765"/>
      <c r="L87" s="765"/>
      <c r="M87" s="765"/>
      <c r="P87" s="765"/>
      <c r="Q87" s="765"/>
      <c r="R87" s="765"/>
      <c r="S87" s="765"/>
      <c r="T87" s="765"/>
      <c r="Y87"/>
      <c r="Z87"/>
      <c r="AA87"/>
      <c r="AB87"/>
    </row>
  </sheetData>
  <autoFilter ref="A2:X68" xr:uid="{00000000-0009-0000-0000-000003000000}"/>
  <mergeCells count="27">
    <mergeCell ref="O4:O5"/>
    <mergeCell ref="P4:P5"/>
    <mergeCell ref="Q4:Q5"/>
    <mergeCell ref="R4:R5"/>
    <mergeCell ref="S4:S5"/>
    <mergeCell ref="AA3:AA5"/>
    <mergeCell ref="AB3:AB5"/>
    <mergeCell ref="G4:G5"/>
    <mergeCell ref="H4:H5"/>
    <mergeCell ref="I4:I5"/>
    <mergeCell ref="J4:J5"/>
    <mergeCell ref="K4:K5"/>
    <mergeCell ref="L4:L5"/>
    <mergeCell ref="M4:M5"/>
    <mergeCell ref="N4:N5"/>
    <mergeCell ref="U3:U5"/>
    <mergeCell ref="V3:V5"/>
    <mergeCell ref="W3:W5"/>
    <mergeCell ref="X3:X5"/>
    <mergeCell ref="Y3:Y5"/>
    <mergeCell ref="Z3:Z5"/>
    <mergeCell ref="F3:F5"/>
    <mergeCell ref="A2:A5"/>
    <mergeCell ref="B2:B5"/>
    <mergeCell ref="C2:C5"/>
    <mergeCell ref="D2:D5"/>
    <mergeCell ref="E2:E5"/>
  </mergeCells>
  <pageMargins left="0.43307086614173229" right="0.23622047244094491" top="0.35433070866141736" bottom="0.35433070866141736" header="0.31496062992125984" footer="0.31496062992125984"/>
  <pageSetup paperSize="9" scale="22" orientation="landscape" r:id="rId1"/>
  <headerFooter>
    <oddFooter>&amp;L&amp;1#&amp;"Calibri"&amp;9&amp;K000000Klasifikace informací: Neveřejné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2637-F373-40FB-A032-70EB27EE9CB5}">
  <sheetPr filterMode="1">
    <tabColor rgb="FFFF0000"/>
    <pageSetUpPr fitToPage="1"/>
  </sheetPr>
  <dimension ref="A1:EL106"/>
  <sheetViews>
    <sheetView zoomScale="85" zoomScaleNormal="85" workbookViewId="0">
      <selection activeCell="P159" sqref="P159"/>
    </sheetView>
    <sheetView zoomScale="80" zoomScaleNormal="80" workbookViewId="1">
      <pane xSplit="3" ySplit="4" topLeftCell="D5" activePane="bottomRight" state="frozen"/>
      <selection pane="topRight" activeCell="D1" sqref="D1"/>
      <selection pane="bottomLeft" activeCell="A5" sqref="A5"/>
      <selection pane="bottomRight" activeCell="B62" sqref="B62"/>
    </sheetView>
  </sheetViews>
  <sheetFormatPr defaultRowHeight="15" x14ac:dyDescent="0.25"/>
  <cols>
    <col min="1" max="1" width="6.42578125" style="671" customWidth="1"/>
    <col min="2" max="2" width="56.5703125" style="672" customWidth="1"/>
    <col min="3" max="3" width="11.42578125" style="672" customWidth="1"/>
    <col min="4" max="4" width="14.140625" style="672" customWidth="1"/>
    <col min="5" max="5" width="13.7109375" style="671" customWidth="1"/>
    <col min="6" max="6" width="10.7109375" style="671" customWidth="1"/>
    <col min="7" max="7" width="12.7109375" style="671" customWidth="1"/>
    <col min="8" max="8" width="13.5703125" style="672" customWidth="1"/>
    <col min="9" max="9" width="15.28515625" style="673" customWidth="1"/>
    <col min="10" max="10" width="12.42578125" style="672" hidden="1" customWidth="1"/>
    <col min="11" max="11" width="11" style="672" hidden="1" customWidth="1"/>
    <col min="12" max="12" width="14.7109375" style="672" hidden="1" customWidth="1"/>
    <col min="13" max="13" width="13.28515625" style="672" hidden="1" customWidth="1"/>
    <col min="14" max="14" width="14.28515625" style="672" hidden="1" customWidth="1"/>
    <col min="15" max="15" width="12.28515625" style="672" hidden="1" customWidth="1"/>
    <col min="16" max="16" width="9.7109375" style="672" customWidth="1"/>
    <col min="17" max="17" width="10.7109375" style="672" hidden="1" customWidth="1"/>
    <col min="18" max="18" width="5.7109375" style="672" hidden="1" customWidth="1"/>
    <col min="19" max="19" width="7" style="672" hidden="1" customWidth="1"/>
    <col min="20" max="20" width="6.5703125" style="672" hidden="1" customWidth="1"/>
    <col min="21" max="21" width="5.7109375" style="672" hidden="1" customWidth="1"/>
    <col min="22" max="22" width="6.42578125" style="672" hidden="1" customWidth="1"/>
    <col min="23" max="23" width="5.42578125" style="672" hidden="1" customWidth="1"/>
    <col min="24" max="24" width="12.5703125" style="672" customWidth="1"/>
    <col min="25" max="25" width="12.42578125" style="672" hidden="1" customWidth="1"/>
    <col min="26" max="26" width="10" style="672" hidden="1" customWidth="1"/>
    <col min="27" max="27" width="11.28515625" style="672" hidden="1" customWidth="1"/>
    <col min="28" max="28" width="10" style="672" hidden="1" customWidth="1"/>
    <col min="29" max="29" width="10.5703125" style="672" hidden="1" customWidth="1"/>
    <col min="30" max="30" width="12.7109375" style="672" hidden="1" customWidth="1"/>
    <col min="31" max="31" width="13.7109375" style="672" hidden="1" customWidth="1"/>
    <col min="32" max="32" width="12.7109375" style="672" customWidth="1"/>
    <col min="33" max="33" width="11.28515625" style="672" hidden="1" customWidth="1"/>
    <col min="34" max="34" width="9.28515625" style="672" hidden="1" customWidth="1"/>
    <col min="35" max="35" width="11.42578125" style="672" hidden="1" customWidth="1"/>
    <col min="36" max="36" width="11.5703125" style="672" hidden="1" customWidth="1"/>
    <col min="37" max="37" width="9.7109375" style="672" hidden="1" customWidth="1"/>
    <col min="38" max="38" width="12" style="672" hidden="1" customWidth="1"/>
    <col min="39" max="39" width="13" style="672" hidden="1" customWidth="1"/>
    <col min="40" max="40" width="12.5703125" style="672" customWidth="1"/>
    <col min="41" max="41" width="11.42578125" style="672" hidden="1" customWidth="1"/>
    <col min="42" max="42" width="9.42578125" style="672" hidden="1" customWidth="1"/>
    <col min="43" max="44" width="11.7109375" style="672" hidden="1" customWidth="1"/>
    <col min="45" max="45" width="11.42578125" style="672" hidden="1" customWidth="1"/>
    <col min="46" max="46" width="9.28515625" style="672" hidden="1" customWidth="1"/>
    <col min="47" max="47" width="12.42578125" style="672" hidden="1" customWidth="1"/>
    <col min="48" max="48" width="12.7109375" style="672" customWidth="1"/>
    <col min="49" max="49" width="11.7109375" style="672" hidden="1" customWidth="1"/>
    <col min="50" max="50" width="9.28515625" style="672" hidden="1" customWidth="1"/>
    <col min="51" max="51" width="13" style="672" hidden="1" customWidth="1"/>
    <col min="52" max="52" width="12.7109375" style="672" hidden="1" customWidth="1"/>
    <col min="53" max="53" width="12.28515625" style="672" hidden="1" customWidth="1"/>
    <col min="54" max="54" width="11" style="672" hidden="1" customWidth="1"/>
    <col min="55" max="55" width="11.42578125" style="672" hidden="1" customWidth="1"/>
    <col min="56" max="56" width="12.28515625" style="672" customWidth="1"/>
    <col min="57" max="57" width="11.42578125" style="672" hidden="1" customWidth="1"/>
    <col min="58" max="58" width="10.5703125" style="672" hidden="1" customWidth="1"/>
    <col min="59" max="59" width="11.5703125" style="672" hidden="1" customWidth="1"/>
    <col min="60" max="60" width="12.5703125" style="672" hidden="1" customWidth="1"/>
    <col min="61" max="61" width="11.42578125" style="672" hidden="1" customWidth="1"/>
    <col min="62" max="62" width="9.7109375" style="672" hidden="1" customWidth="1"/>
    <col min="63" max="63" width="12.7109375" style="672" hidden="1" customWidth="1"/>
    <col min="64" max="64" width="12.5703125" style="672" customWidth="1"/>
    <col min="65" max="65" width="10.28515625" style="672" customWidth="1"/>
    <col min="66" max="66" width="10.5703125" style="672" customWidth="1"/>
    <col min="67" max="67" width="10.7109375" style="672" customWidth="1"/>
    <col min="68" max="68" width="11.28515625" style="672" customWidth="1"/>
    <col min="69" max="69" width="12" style="672" customWidth="1"/>
    <col min="70" max="70" width="9.7109375" style="672" customWidth="1"/>
    <col min="71" max="71" width="11.42578125" style="672" customWidth="1"/>
    <col min="72" max="72" width="12.28515625" style="672" customWidth="1"/>
    <col min="73" max="73" width="10.5703125" style="672" customWidth="1"/>
    <col min="74" max="74" width="10" style="672" customWidth="1"/>
    <col min="75" max="75" width="12.28515625" style="672" customWidth="1"/>
    <col min="76" max="76" width="12.7109375" style="672" customWidth="1"/>
    <col min="77" max="77" width="11.5703125" style="672" customWidth="1"/>
    <col min="78" max="78" width="10" style="672" customWidth="1"/>
    <col min="79" max="79" width="11" style="672" customWidth="1"/>
    <col min="80" max="80" width="12.28515625" style="672" customWidth="1"/>
    <col min="81" max="81" width="10.5703125" style="672" customWidth="1"/>
    <col min="82" max="82" width="10" style="672" customWidth="1"/>
    <col min="83" max="83" width="12.28515625" style="672" customWidth="1"/>
    <col min="84" max="84" width="11.7109375" style="672" customWidth="1"/>
    <col min="85" max="85" width="10.28515625" style="672" customWidth="1"/>
    <col min="86" max="86" width="10" style="672" customWidth="1"/>
    <col min="87" max="87" width="13.28515625" style="672" customWidth="1"/>
    <col min="88" max="88" width="12.28515625" style="672" customWidth="1"/>
    <col min="89" max="89" width="10.5703125" style="672" customWidth="1"/>
    <col min="90" max="90" width="10" style="672" customWidth="1"/>
    <col min="91" max="91" width="12.28515625" style="672" customWidth="1"/>
    <col min="92" max="92" width="11.7109375" style="672" customWidth="1"/>
    <col min="93" max="93" width="10.140625" style="672" customWidth="1"/>
    <col min="94" max="94" width="10" style="672" customWidth="1"/>
    <col min="95" max="95" width="13.42578125" style="672" customWidth="1"/>
    <col min="96" max="96" width="12.28515625" style="672" customWidth="1"/>
    <col min="97" max="97" width="10.5703125" style="672" customWidth="1"/>
    <col min="98" max="98" width="10" style="672" customWidth="1"/>
    <col min="99" max="99" width="12.28515625" style="672" customWidth="1"/>
    <col min="100" max="100" width="11.7109375" style="672" customWidth="1"/>
    <col min="101" max="101" width="10.7109375" style="672" customWidth="1"/>
    <col min="102" max="102" width="10" style="672" customWidth="1"/>
    <col min="103" max="103" width="10.28515625" style="672" customWidth="1"/>
    <col min="104" max="104" width="12.28515625" style="672" customWidth="1"/>
    <col min="105" max="105" width="10.5703125" style="672" customWidth="1"/>
    <col min="106" max="106" width="10" style="672" customWidth="1"/>
    <col min="107" max="107" width="12.28515625" style="672" customWidth="1"/>
    <col min="108" max="108" width="11.7109375" style="672" customWidth="1"/>
    <col min="109" max="109" width="9.28515625" style="672" customWidth="1"/>
    <col min="110" max="110" width="10" style="672" customWidth="1"/>
    <col min="111" max="127" width="10.28515625" style="672" customWidth="1"/>
    <col min="128" max="128" width="12.28515625" style="674" customWidth="1"/>
    <col min="129" max="129" width="9.28515625" style="675" customWidth="1"/>
    <col min="130" max="130" width="16.28515625" style="674" customWidth="1"/>
    <col min="131" max="132" width="12.42578125" style="671" customWidth="1"/>
    <col min="133" max="133" width="12.5703125" style="672" customWidth="1"/>
    <col min="134" max="134" width="10.28515625" style="672" customWidth="1"/>
    <col min="135" max="135" width="10.7109375" style="672" customWidth="1"/>
    <col min="136" max="136" width="10.5703125" style="672" customWidth="1"/>
    <col min="137" max="137" width="10.7109375" style="672" customWidth="1"/>
    <col min="138" max="138" width="11.7109375" style="672" customWidth="1"/>
    <col min="139" max="139" width="11.42578125" style="672" customWidth="1"/>
    <col min="140" max="141" width="9.28515625" style="672" customWidth="1"/>
    <col min="142" max="144" width="9.28515625" customWidth="1"/>
  </cols>
  <sheetData>
    <row r="1" spans="1:142" ht="21" customHeight="1" x14ac:dyDescent="0.25">
      <c r="A1" s="1024" t="s">
        <v>0</v>
      </c>
      <c r="B1" s="1027" t="s">
        <v>3836</v>
      </c>
      <c r="C1" s="1018" t="s">
        <v>3837</v>
      </c>
      <c r="D1" s="820"/>
      <c r="E1" s="1018" t="s">
        <v>1</v>
      </c>
      <c r="F1" s="1018" t="s">
        <v>2</v>
      </c>
      <c r="G1" s="1018" t="s">
        <v>4175</v>
      </c>
      <c r="H1" s="1018" t="s">
        <v>4176</v>
      </c>
      <c r="I1" s="608" t="s">
        <v>3838</v>
      </c>
      <c r="J1" s="821"/>
      <c r="K1" s="821"/>
      <c r="L1" s="821"/>
      <c r="M1" s="821"/>
      <c r="N1" s="821"/>
      <c r="O1" s="822"/>
      <c r="P1" s="609" t="s">
        <v>3839</v>
      </c>
      <c r="Q1" s="823"/>
      <c r="R1" s="823"/>
      <c r="S1" s="823"/>
      <c r="T1" s="823"/>
      <c r="U1" s="823"/>
      <c r="V1" s="823"/>
      <c r="W1" s="824"/>
      <c r="X1" s="609" t="s">
        <v>3840</v>
      </c>
      <c r="Y1" s="823"/>
      <c r="Z1" s="823"/>
      <c r="AA1" s="823"/>
      <c r="AB1" s="823"/>
      <c r="AC1" s="823"/>
      <c r="AD1" s="823"/>
      <c r="AE1" s="824"/>
      <c r="AF1" s="609" t="s">
        <v>3841</v>
      </c>
      <c r="AG1" s="823"/>
      <c r="AH1" s="823"/>
      <c r="AI1" s="823"/>
      <c r="AJ1" s="823"/>
      <c r="AK1" s="823"/>
      <c r="AL1" s="823"/>
      <c r="AM1" s="824"/>
      <c r="AN1" s="609" t="s">
        <v>4167</v>
      </c>
      <c r="AO1" s="823"/>
      <c r="AP1" s="823"/>
      <c r="AQ1" s="823"/>
      <c r="AR1" s="823"/>
      <c r="AS1" s="823"/>
      <c r="AT1" s="823"/>
      <c r="AU1" s="824"/>
      <c r="AV1" s="609" t="s">
        <v>3842</v>
      </c>
      <c r="AW1" s="823"/>
      <c r="AX1" s="823"/>
      <c r="AY1" s="823"/>
      <c r="AZ1" s="823"/>
      <c r="BA1" s="823"/>
      <c r="BB1" s="823"/>
      <c r="BC1" s="824"/>
      <c r="BD1" s="609" t="s">
        <v>3843</v>
      </c>
      <c r="BE1" s="823"/>
      <c r="BF1" s="823"/>
      <c r="BG1" s="823"/>
      <c r="BH1" s="823"/>
      <c r="BI1" s="823"/>
      <c r="BJ1" s="823"/>
      <c r="BK1" s="824"/>
      <c r="BL1" s="609" t="s">
        <v>3844</v>
      </c>
      <c r="BM1" s="823"/>
      <c r="BN1" s="823"/>
      <c r="BO1" s="823"/>
      <c r="BP1" s="823"/>
      <c r="BQ1" s="823"/>
      <c r="BR1" s="823"/>
      <c r="BS1" s="824"/>
      <c r="BT1" s="609" t="s">
        <v>3845</v>
      </c>
      <c r="BU1" s="823"/>
      <c r="BV1" s="823"/>
      <c r="BW1" s="823"/>
      <c r="BX1" s="823"/>
      <c r="BY1" s="823"/>
      <c r="BZ1" s="823"/>
      <c r="CA1" s="824"/>
      <c r="CB1" s="609" t="s">
        <v>3846</v>
      </c>
      <c r="CC1" s="823"/>
      <c r="CD1" s="823"/>
      <c r="CE1" s="823"/>
      <c r="CF1" s="823"/>
      <c r="CG1" s="823"/>
      <c r="CH1" s="823"/>
      <c r="CI1" s="824"/>
      <c r="CJ1" s="609" t="s">
        <v>3847</v>
      </c>
      <c r="CK1" s="823"/>
      <c r="CL1" s="823"/>
      <c r="CM1" s="823"/>
      <c r="CN1" s="823"/>
      <c r="CO1" s="823"/>
      <c r="CP1" s="823"/>
      <c r="CQ1" s="824"/>
      <c r="CR1" s="609" t="s">
        <v>3848</v>
      </c>
      <c r="CS1" s="823"/>
      <c r="CT1" s="823"/>
      <c r="CU1" s="823"/>
      <c r="CV1" s="823"/>
      <c r="CW1" s="823"/>
      <c r="CX1" s="823"/>
      <c r="CY1" s="824"/>
      <c r="CZ1" s="609" t="s">
        <v>3849</v>
      </c>
      <c r="DA1" s="823"/>
      <c r="DB1" s="823"/>
      <c r="DC1" s="823"/>
      <c r="DD1" s="823"/>
      <c r="DE1" s="823"/>
      <c r="DF1" s="823"/>
      <c r="DG1" s="824"/>
      <c r="DH1" s="823"/>
      <c r="DI1" s="823"/>
      <c r="DJ1" s="823"/>
      <c r="DK1" s="823"/>
      <c r="DL1" s="823"/>
      <c r="DM1" s="823"/>
      <c r="DN1" s="823"/>
      <c r="DO1" s="823"/>
      <c r="DP1" s="823"/>
      <c r="DQ1" s="823"/>
      <c r="DR1" s="823"/>
      <c r="DS1" s="823"/>
      <c r="DT1" s="823"/>
      <c r="DU1" s="823"/>
      <c r="DV1" s="823"/>
      <c r="DW1" s="823"/>
      <c r="DX1" s="610"/>
      <c r="DY1" s="611"/>
      <c r="DZ1" s="612"/>
      <c r="EA1" s="613"/>
      <c r="EB1" s="614"/>
      <c r="EC1" s="615"/>
      <c r="ED1" s="616"/>
      <c r="EE1" s="616"/>
      <c r="EF1" s="616"/>
      <c r="EG1" s="616"/>
      <c r="EH1" s="616"/>
      <c r="EI1" s="616"/>
      <c r="EJ1" s="616"/>
      <c r="EK1" s="617"/>
    </row>
    <row r="2" spans="1:142" ht="15" hidden="1" customHeight="1" x14ac:dyDescent="0.25">
      <c r="A2" s="1025"/>
      <c r="B2" s="1028"/>
      <c r="C2" s="1019"/>
      <c r="D2" s="825"/>
      <c r="E2" s="1019"/>
      <c r="F2" s="1019"/>
      <c r="G2" s="1019"/>
      <c r="H2" s="1019"/>
      <c r="I2" s="1033" t="s">
        <v>3851</v>
      </c>
      <c r="J2" s="1072" t="s">
        <v>4177</v>
      </c>
      <c r="K2" s="1073"/>
      <c r="L2" s="1073"/>
      <c r="M2" s="1073"/>
      <c r="N2" s="1073"/>
      <c r="O2" s="1074"/>
      <c r="P2" s="1045" t="s">
        <v>3852</v>
      </c>
      <c r="Q2" s="1046"/>
      <c r="R2" s="1046"/>
      <c r="S2" s="1046"/>
      <c r="T2" s="1046"/>
      <c r="U2" s="1046"/>
      <c r="V2" s="1046"/>
      <c r="W2" s="1047"/>
      <c r="X2" s="1045" t="s">
        <v>3853</v>
      </c>
      <c r="Y2" s="1046"/>
      <c r="Z2" s="1046"/>
      <c r="AA2" s="1046"/>
      <c r="AB2" s="1046"/>
      <c r="AC2" s="1046"/>
      <c r="AD2" s="1046"/>
      <c r="AE2" s="1047"/>
      <c r="AF2" s="1045" t="s">
        <v>3854</v>
      </c>
      <c r="AG2" s="1046"/>
      <c r="AH2" s="1046"/>
      <c r="AI2" s="1046"/>
      <c r="AJ2" s="1046"/>
      <c r="AK2" s="1046"/>
      <c r="AL2" s="1046"/>
      <c r="AM2" s="1047"/>
      <c r="AN2" s="1045" t="s">
        <v>4168</v>
      </c>
      <c r="AO2" s="1046"/>
      <c r="AP2" s="1046"/>
      <c r="AQ2" s="1046"/>
      <c r="AR2" s="1046"/>
      <c r="AS2" s="1046"/>
      <c r="AT2" s="1046"/>
      <c r="AU2" s="1047"/>
      <c r="AV2" s="1045" t="s">
        <v>3855</v>
      </c>
      <c r="AW2" s="1046"/>
      <c r="AX2" s="1046"/>
      <c r="AY2" s="1046"/>
      <c r="AZ2" s="1046"/>
      <c r="BA2" s="1046"/>
      <c r="BB2" s="1046"/>
      <c r="BC2" s="1047"/>
      <c r="BD2" s="1045" t="s">
        <v>3856</v>
      </c>
      <c r="BE2" s="1046"/>
      <c r="BF2" s="1046"/>
      <c r="BG2" s="1046"/>
      <c r="BH2" s="1046"/>
      <c r="BI2" s="1046"/>
      <c r="BJ2" s="1046"/>
      <c r="BK2" s="1047"/>
      <c r="BL2" s="1045" t="s">
        <v>3857</v>
      </c>
      <c r="BM2" s="1046"/>
      <c r="BN2" s="1046"/>
      <c r="BO2" s="1046"/>
      <c r="BP2" s="1046"/>
      <c r="BQ2" s="1046"/>
      <c r="BR2" s="1046"/>
      <c r="BS2" s="1047"/>
      <c r="BT2" s="1045" t="s">
        <v>3858</v>
      </c>
      <c r="BU2" s="1046"/>
      <c r="BV2" s="1046"/>
      <c r="BW2" s="1046"/>
      <c r="BX2" s="1046"/>
      <c r="BY2" s="1046"/>
      <c r="BZ2" s="1046"/>
      <c r="CA2" s="1047"/>
      <c r="CB2" s="1045" t="s">
        <v>3859</v>
      </c>
      <c r="CC2" s="1046"/>
      <c r="CD2" s="1046"/>
      <c r="CE2" s="1046"/>
      <c r="CF2" s="1046"/>
      <c r="CG2" s="1046"/>
      <c r="CH2" s="1046"/>
      <c r="CI2" s="1047"/>
      <c r="CJ2" s="1045" t="s">
        <v>3860</v>
      </c>
      <c r="CK2" s="1046"/>
      <c r="CL2" s="1046"/>
      <c r="CM2" s="1046"/>
      <c r="CN2" s="1046"/>
      <c r="CO2" s="1046"/>
      <c r="CP2" s="1046"/>
      <c r="CQ2" s="1047"/>
      <c r="CR2" s="1045" t="s">
        <v>3861</v>
      </c>
      <c r="CS2" s="1046"/>
      <c r="CT2" s="1046"/>
      <c r="CU2" s="1046"/>
      <c r="CV2" s="1046"/>
      <c r="CW2" s="1046"/>
      <c r="CX2" s="1046"/>
      <c r="CY2" s="1047"/>
      <c r="CZ2" s="1045" t="s">
        <v>3862</v>
      </c>
      <c r="DA2" s="1046"/>
      <c r="DB2" s="1046"/>
      <c r="DC2" s="1046"/>
      <c r="DD2" s="1046"/>
      <c r="DE2" s="1046"/>
      <c r="DF2" s="1046"/>
      <c r="DG2" s="1047"/>
      <c r="DH2" s="1045" t="s">
        <v>3863</v>
      </c>
      <c r="DI2" s="1046"/>
      <c r="DJ2" s="1046"/>
      <c r="DK2" s="1046"/>
      <c r="DL2" s="1046"/>
      <c r="DM2" s="1046"/>
      <c r="DN2" s="1046"/>
      <c r="DO2" s="1047"/>
      <c r="DP2" s="1045" t="s">
        <v>4178</v>
      </c>
      <c r="DQ2" s="1046"/>
      <c r="DR2" s="1046"/>
      <c r="DS2" s="1046"/>
      <c r="DT2" s="1046"/>
      <c r="DU2" s="1046"/>
      <c r="DV2" s="1046"/>
      <c r="DW2" s="1047"/>
      <c r="DX2" s="1036" t="s">
        <v>3864</v>
      </c>
      <c r="DY2" s="1039" t="s">
        <v>3865</v>
      </c>
      <c r="DZ2" s="1039" t="s">
        <v>3866</v>
      </c>
      <c r="EA2" s="1039" t="s">
        <v>3869</v>
      </c>
      <c r="EB2" s="826"/>
      <c r="EC2" s="1045" t="s">
        <v>4179</v>
      </c>
      <c r="ED2" s="1046"/>
      <c r="EE2" s="1046"/>
      <c r="EF2" s="1046"/>
      <c r="EG2" s="1046"/>
      <c r="EH2" s="1046"/>
      <c r="EI2" s="1046"/>
      <c r="EJ2" s="1046"/>
      <c r="EK2" s="1047"/>
    </row>
    <row r="3" spans="1:142" ht="21" hidden="1" customHeight="1" x14ac:dyDescent="0.25">
      <c r="A3" s="1025"/>
      <c r="B3" s="1028"/>
      <c r="C3" s="1019"/>
      <c r="D3" s="825" t="s">
        <v>4180</v>
      </c>
      <c r="E3" s="1019"/>
      <c r="F3" s="1019"/>
      <c r="G3" s="1019"/>
      <c r="H3" s="1019"/>
      <c r="I3" s="1034"/>
      <c r="J3" s="1033" t="s">
        <v>3871</v>
      </c>
      <c r="K3" s="1050" t="s">
        <v>4181</v>
      </c>
      <c r="L3" s="1072" t="s">
        <v>4182</v>
      </c>
      <c r="M3" s="1073"/>
      <c r="N3" s="1073"/>
      <c r="O3" s="1075" t="s">
        <v>4183</v>
      </c>
      <c r="P3" s="1048" t="s">
        <v>3851</v>
      </c>
      <c r="Q3" s="1048" t="s">
        <v>3871</v>
      </c>
      <c r="R3" s="1050" t="s">
        <v>4184</v>
      </c>
      <c r="S3" s="1052" t="s">
        <v>3873</v>
      </c>
      <c r="T3" s="1053"/>
      <c r="U3" s="1053"/>
      <c r="V3" s="1054"/>
      <c r="W3" s="1042" t="s">
        <v>2425</v>
      </c>
      <c r="X3" s="1048" t="s">
        <v>3851</v>
      </c>
      <c r="Y3" s="1048" t="s">
        <v>3871</v>
      </c>
      <c r="Z3" s="1050" t="s">
        <v>4184</v>
      </c>
      <c r="AA3" s="1052" t="s">
        <v>3873</v>
      </c>
      <c r="AB3" s="1053"/>
      <c r="AC3" s="1053"/>
      <c r="AD3" s="1054"/>
      <c r="AE3" s="1042" t="s">
        <v>2425</v>
      </c>
      <c r="AF3" s="1048" t="s">
        <v>3851</v>
      </c>
      <c r="AG3" s="1048" t="s">
        <v>3871</v>
      </c>
      <c r="AH3" s="1050" t="s">
        <v>4184</v>
      </c>
      <c r="AI3" s="1052" t="s">
        <v>3873</v>
      </c>
      <c r="AJ3" s="1053"/>
      <c r="AK3" s="1053"/>
      <c r="AL3" s="1054"/>
      <c r="AM3" s="1048" t="s">
        <v>2425</v>
      </c>
      <c r="AN3" s="1048" t="s">
        <v>3851</v>
      </c>
      <c r="AO3" s="1048" t="s">
        <v>3871</v>
      </c>
      <c r="AP3" s="1050" t="s">
        <v>4184</v>
      </c>
      <c r="AQ3" s="1052" t="s">
        <v>3873</v>
      </c>
      <c r="AR3" s="1053"/>
      <c r="AS3" s="1053"/>
      <c r="AT3" s="1054"/>
      <c r="AU3" s="1048" t="s">
        <v>2425</v>
      </c>
      <c r="AV3" s="1048" t="s">
        <v>3851</v>
      </c>
      <c r="AW3" s="1048" t="s">
        <v>3871</v>
      </c>
      <c r="AX3" s="1050" t="s">
        <v>4184</v>
      </c>
      <c r="AY3" s="1052" t="s">
        <v>3873</v>
      </c>
      <c r="AZ3" s="1053"/>
      <c r="BA3" s="1053"/>
      <c r="BB3" s="1054"/>
      <c r="BC3" s="1042" t="s">
        <v>2425</v>
      </c>
      <c r="BD3" s="1042" t="s">
        <v>3851</v>
      </c>
      <c r="BE3" s="1048" t="s">
        <v>3871</v>
      </c>
      <c r="BF3" s="1050" t="s">
        <v>4184</v>
      </c>
      <c r="BG3" s="1052" t="s">
        <v>3873</v>
      </c>
      <c r="BH3" s="1053"/>
      <c r="BI3" s="1053"/>
      <c r="BJ3" s="1054"/>
      <c r="BK3" s="1042" t="s">
        <v>2425</v>
      </c>
      <c r="BL3" s="1042" t="s">
        <v>3851</v>
      </c>
      <c r="BM3" s="1048" t="s">
        <v>3871</v>
      </c>
      <c r="BN3" s="1050" t="s">
        <v>4185</v>
      </c>
      <c r="BO3" s="1052" t="s">
        <v>3873</v>
      </c>
      <c r="BP3" s="1053"/>
      <c r="BQ3" s="1053"/>
      <c r="BR3" s="1054"/>
      <c r="BS3" s="1042" t="s">
        <v>2425</v>
      </c>
      <c r="BT3" s="1042" t="s">
        <v>3851</v>
      </c>
      <c r="BU3" s="1048" t="s">
        <v>3871</v>
      </c>
      <c r="BV3" s="1050" t="s">
        <v>4186</v>
      </c>
      <c r="BW3" s="1052" t="s">
        <v>3873</v>
      </c>
      <c r="BX3" s="1053"/>
      <c r="BY3" s="1053"/>
      <c r="BZ3" s="1054"/>
      <c r="CA3" s="1042" t="s">
        <v>2425</v>
      </c>
      <c r="CB3" s="1042" t="s">
        <v>3851</v>
      </c>
      <c r="CC3" s="1048" t="s">
        <v>3871</v>
      </c>
      <c r="CD3" s="1050" t="s">
        <v>4184</v>
      </c>
      <c r="CE3" s="1052" t="s">
        <v>3873</v>
      </c>
      <c r="CF3" s="1053"/>
      <c r="CG3" s="1053"/>
      <c r="CH3" s="1054"/>
      <c r="CI3" s="1042" t="s">
        <v>2425</v>
      </c>
      <c r="CJ3" s="1042" t="s">
        <v>3851</v>
      </c>
      <c r="CK3" s="1048" t="s">
        <v>3871</v>
      </c>
      <c r="CL3" s="1050" t="s">
        <v>4184</v>
      </c>
      <c r="CM3" s="1052" t="s">
        <v>3873</v>
      </c>
      <c r="CN3" s="1053"/>
      <c r="CO3" s="1053"/>
      <c r="CP3" s="1054"/>
      <c r="CQ3" s="1042" t="s">
        <v>2425</v>
      </c>
      <c r="CR3" s="1042" t="s">
        <v>3851</v>
      </c>
      <c r="CS3" s="1048" t="s">
        <v>3871</v>
      </c>
      <c r="CT3" s="1050" t="s">
        <v>4184</v>
      </c>
      <c r="CU3" s="1052" t="s">
        <v>3873</v>
      </c>
      <c r="CV3" s="1053"/>
      <c r="CW3" s="1053"/>
      <c r="CX3" s="1054"/>
      <c r="CY3" s="1042" t="s">
        <v>2425</v>
      </c>
      <c r="CZ3" s="1042" t="s">
        <v>3851</v>
      </c>
      <c r="DA3" s="1048" t="s">
        <v>3871</v>
      </c>
      <c r="DB3" s="1050" t="s">
        <v>4184</v>
      </c>
      <c r="DC3" s="1052" t="s">
        <v>3873</v>
      </c>
      <c r="DD3" s="1053"/>
      <c r="DE3" s="1053"/>
      <c r="DF3" s="1054"/>
      <c r="DG3" s="1042" t="s">
        <v>2425</v>
      </c>
      <c r="DH3" s="1042" t="s">
        <v>3851</v>
      </c>
      <c r="DI3" s="1048" t="s">
        <v>3871</v>
      </c>
      <c r="DJ3" s="1050" t="s">
        <v>4184</v>
      </c>
      <c r="DK3" s="1052" t="s">
        <v>3873</v>
      </c>
      <c r="DL3" s="1053"/>
      <c r="DM3" s="1053"/>
      <c r="DN3" s="1054"/>
      <c r="DO3" s="1042" t="s">
        <v>2425</v>
      </c>
      <c r="DP3" s="1042" t="s">
        <v>3851</v>
      </c>
      <c r="DQ3" s="1048" t="s">
        <v>3871</v>
      </c>
      <c r="DR3" s="1050" t="s">
        <v>4184</v>
      </c>
      <c r="DS3" s="1052" t="s">
        <v>3873</v>
      </c>
      <c r="DT3" s="1053"/>
      <c r="DU3" s="1053"/>
      <c r="DV3" s="1054"/>
      <c r="DW3" s="1042" t="s">
        <v>2425</v>
      </c>
      <c r="DX3" s="1037"/>
      <c r="DY3" s="1040"/>
      <c r="DZ3" s="1040"/>
      <c r="EA3" s="1040"/>
      <c r="EB3" s="827" t="s">
        <v>4187</v>
      </c>
      <c r="EC3" s="1042" t="s">
        <v>3851</v>
      </c>
      <c r="ED3" s="1048" t="s">
        <v>3871</v>
      </c>
      <c r="EE3" s="1077" t="s">
        <v>4188</v>
      </c>
      <c r="EF3" s="1050" t="s">
        <v>3872</v>
      </c>
      <c r="EG3" s="1052" t="s">
        <v>3873</v>
      </c>
      <c r="EH3" s="1053"/>
      <c r="EI3" s="1053"/>
      <c r="EJ3" s="1054"/>
      <c r="EK3" s="1042" t="s">
        <v>2425</v>
      </c>
    </row>
    <row r="4" spans="1:142" ht="29.25" hidden="1" customHeight="1" x14ac:dyDescent="0.25">
      <c r="A4" s="1026"/>
      <c r="B4" s="1029"/>
      <c r="C4" s="1020"/>
      <c r="D4" s="828"/>
      <c r="E4" s="1020"/>
      <c r="F4" s="1020"/>
      <c r="G4" s="1020"/>
      <c r="H4" s="1020"/>
      <c r="I4" s="1035"/>
      <c r="J4" s="1035"/>
      <c r="K4" s="1051"/>
      <c r="L4" s="829" t="s">
        <v>4189</v>
      </c>
      <c r="M4" s="830" t="s">
        <v>4190</v>
      </c>
      <c r="N4" s="829" t="s">
        <v>4191</v>
      </c>
      <c r="O4" s="1076"/>
      <c r="P4" s="1049"/>
      <c r="Q4" s="1049"/>
      <c r="R4" s="1051"/>
      <c r="S4" s="620" t="s">
        <v>4189</v>
      </c>
      <c r="T4" s="620" t="s">
        <v>3876</v>
      </c>
      <c r="U4" s="620" t="s">
        <v>4192</v>
      </c>
      <c r="V4" s="620" t="s">
        <v>3878</v>
      </c>
      <c r="W4" s="1043"/>
      <c r="X4" s="1049"/>
      <c r="Y4" s="1049"/>
      <c r="Z4" s="1051"/>
      <c r="AA4" s="620" t="s">
        <v>4189</v>
      </c>
      <c r="AB4" s="620" t="s">
        <v>3876</v>
      </c>
      <c r="AC4" s="620" t="s">
        <v>4192</v>
      </c>
      <c r="AD4" s="620" t="s">
        <v>4193</v>
      </c>
      <c r="AE4" s="1043"/>
      <c r="AF4" s="1049"/>
      <c r="AG4" s="1049"/>
      <c r="AH4" s="1051"/>
      <c r="AI4" s="620" t="s">
        <v>4189</v>
      </c>
      <c r="AJ4" s="620" t="s">
        <v>3876</v>
      </c>
      <c r="AK4" s="620" t="s">
        <v>4192</v>
      </c>
      <c r="AL4" s="620" t="s">
        <v>4191</v>
      </c>
      <c r="AM4" s="1049"/>
      <c r="AN4" s="1049"/>
      <c r="AO4" s="1049"/>
      <c r="AP4" s="1051"/>
      <c r="AQ4" s="620" t="s">
        <v>4189</v>
      </c>
      <c r="AR4" s="620" t="s">
        <v>3876</v>
      </c>
      <c r="AS4" s="620" t="s">
        <v>4192</v>
      </c>
      <c r="AT4" s="620" t="s">
        <v>4194</v>
      </c>
      <c r="AU4" s="1049"/>
      <c r="AV4" s="1049"/>
      <c r="AW4" s="1049"/>
      <c r="AX4" s="1051"/>
      <c r="AY4" s="620" t="s">
        <v>4189</v>
      </c>
      <c r="AZ4" s="620" t="s">
        <v>3876</v>
      </c>
      <c r="BA4" s="620" t="s">
        <v>4192</v>
      </c>
      <c r="BB4" s="620" t="s">
        <v>3878</v>
      </c>
      <c r="BC4" s="1043"/>
      <c r="BD4" s="1043"/>
      <c r="BE4" s="1049"/>
      <c r="BF4" s="1051"/>
      <c r="BG4" s="620" t="s">
        <v>4189</v>
      </c>
      <c r="BH4" s="620" t="s">
        <v>4195</v>
      </c>
      <c r="BI4" s="620" t="s">
        <v>4192</v>
      </c>
      <c r="BJ4" s="620" t="s">
        <v>3878</v>
      </c>
      <c r="BK4" s="1043"/>
      <c r="BL4" s="1043"/>
      <c r="BM4" s="1049"/>
      <c r="BN4" s="1051"/>
      <c r="BO4" s="620" t="s">
        <v>4189</v>
      </c>
      <c r="BP4" s="620" t="s">
        <v>4196</v>
      </c>
      <c r="BQ4" s="620" t="s">
        <v>4192</v>
      </c>
      <c r="BR4" s="620" t="s">
        <v>3878</v>
      </c>
      <c r="BS4" s="1043"/>
      <c r="BT4" s="1043"/>
      <c r="BU4" s="1049"/>
      <c r="BV4" s="1051"/>
      <c r="BW4" s="620" t="s">
        <v>4189</v>
      </c>
      <c r="BX4" s="620" t="s">
        <v>4195</v>
      </c>
      <c r="BY4" s="620" t="s">
        <v>4192</v>
      </c>
      <c r="BZ4" s="620" t="s">
        <v>3878</v>
      </c>
      <c r="CA4" s="1043"/>
      <c r="CB4" s="1043"/>
      <c r="CC4" s="1049"/>
      <c r="CD4" s="1051"/>
      <c r="CE4" s="620" t="s">
        <v>4189</v>
      </c>
      <c r="CF4" s="620" t="s">
        <v>3876</v>
      </c>
      <c r="CG4" s="620" t="s">
        <v>4192</v>
      </c>
      <c r="CH4" s="620" t="s">
        <v>3878</v>
      </c>
      <c r="CI4" s="1043"/>
      <c r="CJ4" s="1043"/>
      <c r="CK4" s="1049"/>
      <c r="CL4" s="1051"/>
      <c r="CM4" s="620" t="s">
        <v>4189</v>
      </c>
      <c r="CN4" s="620" t="s">
        <v>3876</v>
      </c>
      <c r="CO4" s="620" t="s">
        <v>4192</v>
      </c>
      <c r="CP4" s="620" t="s">
        <v>3878</v>
      </c>
      <c r="CQ4" s="1043"/>
      <c r="CR4" s="1043"/>
      <c r="CS4" s="1049"/>
      <c r="CT4" s="1051"/>
      <c r="CU4" s="620" t="s">
        <v>4189</v>
      </c>
      <c r="CV4" s="620" t="s">
        <v>3876</v>
      </c>
      <c r="CW4" s="620" t="s">
        <v>4192</v>
      </c>
      <c r="CX4" s="620" t="s">
        <v>3878</v>
      </c>
      <c r="CY4" s="1043"/>
      <c r="CZ4" s="1043"/>
      <c r="DA4" s="1049"/>
      <c r="DB4" s="1051"/>
      <c r="DC4" s="620" t="s">
        <v>4189</v>
      </c>
      <c r="DD4" s="620" t="s">
        <v>3876</v>
      </c>
      <c r="DE4" s="620" t="s">
        <v>4192</v>
      </c>
      <c r="DF4" s="620" t="s">
        <v>3878</v>
      </c>
      <c r="DG4" s="1043"/>
      <c r="DH4" s="1043"/>
      <c r="DI4" s="1049"/>
      <c r="DJ4" s="1051"/>
      <c r="DK4" s="620" t="s">
        <v>4189</v>
      </c>
      <c r="DL4" s="620" t="s">
        <v>3876</v>
      </c>
      <c r="DM4" s="620" t="s">
        <v>4192</v>
      </c>
      <c r="DN4" s="620" t="s">
        <v>3878</v>
      </c>
      <c r="DO4" s="1043"/>
      <c r="DP4" s="1043"/>
      <c r="DQ4" s="1049"/>
      <c r="DR4" s="1051"/>
      <c r="DS4" s="620" t="s">
        <v>4189</v>
      </c>
      <c r="DT4" s="620" t="s">
        <v>3876</v>
      </c>
      <c r="DU4" s="620" t="s">
        <v>4192</v>
      </c>
      <c r="DV4" s="620" t="s">
        <v>3878</v>
      </c>
      <c r="DW4" s="1043"/>
      <c r="DX4" s="1038"/>
      <c r="DY4" s="1041"/>
      <c r="DZ4" s="1041"/>
      <c r="EA4" s="1041"/>
      <c r="EB4" s="831"/>
      <c r="EC4" s="1043"/>
      <c r="ED4" s="1049"/>
      <c r="EE4" s="1078"/>
      <c r="EF4" s="1051"/>
      <c r="EG4" s="620" t="s">
        <v>3875</v>
      </c>
      <c r="EH4" s="620" t="s">
        <v>3876</v>
      </c>
      <c r="EI4" s="620" t="s">
        <v>4197</v>
      </c>
      <c r="EJ4" s="620" t="s">
        <v>4198</v>
      </c>
      <c r="EK4" s="1043"/>
    </row>
    <row r="5" spans="1:142" ht="15" hidden="1" customHeight="1" x14ac:dyDescent="0.25">
      <c r="A5" s="621" t="s">
        <v>4199</v>
      </c>
      <c r="B5" s="622" t="s">
        <v>4200</v>
      </c>
      <c r="C5" s="832">
        <v>3999</v>
      </c>
      <c r="D5" s="623" t="s">
        <v>93</v>
      </c>
      <c r="E5" s="621" t="s">
        <v>93</v>
      </c>
      <c r="F5" s="624"/>
      <c r="G5" s="624"/>
      <c r="H5" s="833" t="s">
        <v>93</v>
      </c>
      <c r="I5" s="625">
        <v>30750</v>
      </c>
      <c r="J5" s="834">
        <v>30750</v>
      </c>
      <c r="K5" s="835">
        <v>0</v>
      </c>
      <c r="L5" s="834">
        <v>0</v>
      </c>
      <c r="M5" s="836">
        <v>0</v>
      </c>
      <c r="N5" s="834">
        <v>0</v>
      </c>
      <c r="O5" s="834">
        <v>0</v>
      </c>
      <c r="P5" s="626">
        <v>46307</v>
      </c>
      <c r="Q5" s="630">
        <v>46307</v>
      </c>
      <c r="R5" s="837">
        <v>0</v>
      </c>
      <c r="S5" s="630">
        <v>0</v>
      </c>
      <c r="T5" s="630">
        <v>0</v>
      </c>
      <c r="U5" s="630">
        <v>0</v>
      </c>
      <c r="V5" s="630">
        <v>0</v>
      </c>
      <c r="W5" s="630">
        <v>0</v>
      </c>
      <c r="X5" s="626">
        <v>23200</v>
      </c>
      <c r="Y5" s="630">
        <v>23200</v>
      </c>
      <c r="Z5" s="837">
        <v>0</v>
      </c>
      <c r="AA5" s="630">
        <v>0</v>
      </c>
      <c r="AB5" s="630">
        <v>0</v>
      </c>
      <c r="AC5" s="630">
        <v>0</v>
      </c>
      <c r="AD5" s="630">
        <v>0</v>
      </c>
      <c r="AE5" s="630">
        <v>0</v>
      </c>
      <c r="AF5" s="626">
        <v>25500</v>
      </c>
      <c r="AG5" s="630">
        <v>25500</v>
      </c>
      <c r="AH5" s="837">
        <v>0</v>
      </c>
      <c r="AI5" s="838">
        <v>0</v>
      </c>
      <c r="AJ5" s="630">
        <v>0</v>
      </c>
      <c r="AK5" s="630">
        <v>0</v>
      </c>
      <c r="AL5" s="630">
        <v>0</v>
      </c>
      <c r="AM5" s="630">
        <v>0</v>
      </c>
      <c r="AN5" s="626">
        <v>30800</v>
      </c>
      <c r="AO5" s="630">
        <v>30800</v>
      </c>
      <c r="AP5" s="837">
        <v>0</v>
      </c>
      <c r="AQ5" s="630">
        <v>0</v>
      </c>
      <c r="AR5" s="630">
        <v>0</v>
      </c>
      <c r="AS5" s="630">
        <v>0</v>
      </c>
      <c r="AT5" s="630">
        <v>0</v>
      </c>
      <c r="AU5" s="630">
        <v>0</v>
      </c>
      <c r="AV5" s="626">
        <v>33000</v>
      </c>
      <c r="AW5" s="630">
        <v>33000</v>
      </c>
      <c r="AX5" s="837">
        <v>0</v>
      </c>
      <c r="AY5" s="630">
        <v>0</v>
      </c>
      <c r="AZ5" s="630">
        <v>0</v>
      </c>
      <c r="BA5" s="630">
        <v>0</v>
      </c>
      <c r="BB5" s="630">
        <v>0</v>
      </c>
      <c r="BC5" s="630">
        <v>0</v>
      </c>
      <c r="BD5" s="626">
        <v>33000</v>
      </c>
      <c r="BE5" s="630">
        <v>33000</v>
      </c>
      <c r="BF5" s="837">
        <v>0</v>
      </c>
      <c r="BG5" s="630">
        <v>0</v>
      </c>
      <c r="BH5" s="630">
        <v>0</v>
      </c>
      <c r="BI5" s="630">
        <v>0</v>
      </c>
      <c r="BJ5" s="630">
        <v>0</v>
      </c>
      <c r="BK5" s="630">
        <v>0</v>
      </c>
      <c r="BL5" s="626">
        <v>30750</v>
      </c>
      <c r="BM5" s="630">
        <v>30750</v>
      </c>
      <c r="BN5" s="837">
        <v>0</v>
      </c>
      <c r="BO5" s="630">
        <v>0</v>
      </c>
      <c r="BP5" s="630">
        <v>0</v>
      </c>
      <c r="BQ5" s="630">
        <v>0</v>
      </c>
      <c r="BR5" s="630">
        <v>0</v>
      </c>
      <c r="BS5" s="630">
        <v>0</v>
      </c>
      <c r="BT5" s="626">
        <v>50000</v>
      </c>
      <c r="BU5" s="630">
        <v>50000</v>
      </c>
      <c r="BV5" s="837">
        <v>0</v>
      </c>
      <c r="BW5" s="630">
        <v>0</v>
      </c>
      <c r="BX5" s="630">
        <v>0</v>
      </c>
      <c r="BY5" s="630">
        <v>0</v>
      </c>
      <c r="BZ5" s="630">
        <v>0</v>
      </c>
      <c r="CA5" s="630">
        <v>0</v>
      </c>
      <c r="CB5" s="626">
        <v>33000</v>
      </c>
      <c r="CC5" s="630">
        <v>33000</v>
      </c>
      <c r="CD5" s="837">
        <v>0</v>
      </c>
      <c r="CE5" s="630">
        <v>0</v>
      </c>
      <c r="CF5" s="630">
        <v>0</v>
      </c>
      <c r="CG5" s="630">
        <v>0</v>
      </c>
      <c r="CH5" s="630">
        <v>0</v>
      </c>
      <c r="CI5" s="630">
        <v>0</v>
      </c>
      <c r="CJ5" s="626">
        <v>33000</v>
      </c>
      <c r="CK5" s="630">
        <v>33000</v>
      </c>
      <c r="CL5" s="837">
        <v>0</v>
      </c>
      <c r="CM5" s="630">
        <v>0</v>
      </c>
      <c r="CN5" s="630">
        <v>0</v>
      </c>
      <c r="CO5" s="630">
        <v>0</v>
      </c>
      <c r="CP5" s="630">
        <v>0</v>
      </c>
      <c r="CQ5" s="630">
        <v>0</v>
      </c>
      <c r="CR5" s="626">
        <v>33000</v>
      </c>
      <c r="CS5" s="630">
        <v>33000</v>
      </c>
      <c r="CT5" s="837">
        <v>0</v>
      </c>
      <c r="CU5" s="630">
        <v>0</v>
      </c>
      <c r="CV5" s="630">
        <v>0</v>
      </c>
      <c r="CW5" s="630">
        <v>0</v>
      </c>
      <c r="CX5" s="630">
        <v>0</v>
      </c>
      <c r="CY5" s="630">
        <v>0</v>
      </c>
      <c r="CZ5" s="626">
        <v>0</v>
      </c>
      <c r="DA5" s="630">
        <v>0</v>
      </c>
      <c r="DB5" s="837">
        <v>0</v>
      </c>
      <c r="DC5" s="630">
        <v>0</v>
      </c>
      <c r="DD5" s="630">
        <v>0</v>
      </c>
      <c r="DE5" s="630">
        <v>0</v>
      </c>
      <c r="DF5" s="630">
        <v>0</v>
      </c>
      <c r="DG5" s="630">
        <v>0</v>
      </c>
      <c r="DH5" s="626">
        <v>0</v>
      </c>
      <c r="DI5" s="630">
        <v>0</v>
      </c>
      <c r="DJ5" s="837">
        <v>0</v>
      </c>
      <c r="DK5" s="630">
        <v>0</v>
      </c>
      <c r="DL5" s="630">
        <v>0</v>
      </c>
      <c r="DM5" s="630">
        <v>0</v>
      </c>
      <c r="DN5" s="630">
        <v>0</v>
      </c>
      <c r="DO5" s="630">
        <v>0</v>
      </c>
      <c r="DP5" s="626">
        <v>0</v>
      </c>
      <c r="DQ5" s="630">
        <v>0</v>
      </c>
      <c r="DR5" s="837">
        <v>0</v>
      </c>
      <c r="DS5" s="630">
        <v>0</v>
      </c>
      <c r="DT5" s="630">
        <v>0</v>
      </c>
      <c r="DU5" s="630">
        <v>0</v>
      </c>
      <c r="DV5" s="630">
        <v>0</v>
      </c>
      <c r="DW5" s="630">
        <v>0</v>
      </c>
      <c r="DX5" s="627"/>
      <c r="DY5" s="628" t="s">
        <v>284</v>
      </c>
      <c r="DZ5" s="627" t="s">
        <v>3393</v>
      </c>
      <c r="EA5" s="629"/>
      <c r="EB5" s="629"/>
      <c r="EC5" s="626"/>
      <c r="ED5" s="630"/>
      <c r="EE5" s="839"/>
      <c r="EF5" s="837"/>
      <c r="EG5" s="630"/>
      <c r="EH5" s="630"/>
      <c r="EI5" s="630"/>
      <c r="EJ5" s="630"/>
      <c r="EK5" s="630"/>
    </row>
    <row r="6" spans="1:142" ht="15" hidden="1" customHeight="1" x14ac:dyDescent="0.25">
      <c r="A6" s="633"/>
      <c r="B6" s="634" t="s">
        <v>4201</v>
      </c>
      <c r="C6" s="635"/>
      <c r="D6" s="635"/>
      <c r="E6" s="636"/>
      <c r="F6" s="637"/>
      <c r="G6" s="840"/>
      <c r="H6" s="840"/>
      <c r="I6" s="635">
        <v>30750</v>
      </c>
      <c r="J6" s="635">
        <v>30750</v>
      </c>
      <c r="K6" s="635">
        <v>0</v>
      </c>
      <c r="L6" s="635">
        <v>0</v>
      </c>
      <c r="M6" s="635">
        <v>0</v>
      </c>
      <c r="N6" s="635">
        <v>0</v>
      </c>
      <c r="O6" s="635">
        <v>0</v>
      </c>
      <c r="P6" s="635">
        <v>46307</v>
      </c>
      <c r="Q6" s="635">
        <v>46307</v>
      </c>
      <c r="R6" s="635">
        <v>0</v>
      </c>
      <c r="S6" s="635">
        <v>0</v>
      </c>
      <c r="T6" s="635">
        <v>0</v>
      </c>
      <c r="U6" s="635">
        <v>0</v>
      </c>
      <c r="V6" s="635">
        <v>0</v>
      </c>
      <c r="W6" s="635">
        <v>0</v>
      </c>
      <c r="X6" s="635">
        <v>23200</v>
      </c>
      <c r="Y6" s="635">
        <v>23200</v>
      </c>
      <c r="Z6" s="635">
        <v>0</v>
      </c>
      <c r="AA6" s="635">
        <v>0</v>
      </c>
      <c r="AB6" s="635">
        <v>0</v>
      </c>
      <c r="AC6" s="635">
        <v>0</v>
      </c>
      <c r="AD6" s="635">
        <v>0</v>
      </c>
      <c r="AE6" s="635">
        <v>0</v>
      </c>
      <c r="AF6" s="635">
        <v>25500</v>
      </c>
      <c r="AG6" s="635">
        <v>25500</v>
      </c>
      <c r="AH6" s="635">
        <v>0</v>
      </c>
      <c r="AI6" s="635">
        <v>0</v>
      </c>
      <c r="AJ6" s="635">
        <v>0</v>
      </c>
      <c r="AK6" s="635">
        <v>0</v>
      </c>
      <c r="AL6" s="635">
        <v>0</v>
      </c>
      <c r="AM6" s="635">
        <v>0</v>
      </c>
      <c r="AN6" s="635">
        <v>30800</v>
      </c>
      <c r="AO6" s="635">
        <v>30800</v>
      </c>
      <c r="AP6" s="635">
        <v>0</v>
      </c>
      <c r="AQ6" s="635">
        <v>0</v>
      </c>
      <c r="AR6" s="635">
        <v>0</v>
      </c>
      <c r="AS6" s="635">
        <v>0</v>
      </c>
      <c r="AT6" s="635">
        <v>0</v>
      </c>
      <c r="AU6" s="635">
        <v>0</v>
      </c>
      <c r="AV6" s="635">
        <v>33000</v>
      </c>
      <c r="AW6" s="635">
        <v>33000</v>
      </c>
      <c r="AX6" s="635">
        <v>0</v>
      </c>
      <c r="AY6" s="635">
        <v>0</v>
      </c>
      <c r="AZ6" s="635">
        <v>0</v>
      </c>
      <c r="BA6" s="635">
        <v>0</v>
      </c>
      <c r="BB6" s="635">
        <v>0</v>
      </c>
      <c r="BC6" s="635">
        <v>0</v>
      </c>
      <c r="BD6" s="635">
        <v>33000</v>
      </c>
      <c r="BE6" s="635">
        <v>33000</v>
      </c>
      <c r="BF6" s="635">
        <v>0</v>
      </c>
      <c r="BG6" s="635">
        <v>0</v>
      </c>
      <c r="BH6" s="635">
        <v>0</v>
      </c>
      <c r="BI6" s="635">
        <v>0</v>
      </c>
      <c r="BJ6" s="635">
        <v>0</v>
      </c>
      <c r="BK6" s="635">
        <v>0</v>
      </c>
      <c r="BL6" s="635">
        <v>30750</v>
      </c>
      <c r="BM6" s="635">
        <v>30750</v>
      </c>
      <c r="BN6" s="635">
        <v>0</v>
      </c>
      <c r="BO6" s="635">
        <v>0</v>
      </c>
      <c r="BP6" s="635">
        <v>0</v>
      </c>
      <c r="BQ6" s="635">
        <v>0</v>
      </c>
      <c r="BR6" s="635">
        <v>0</v>
      </c>
      <c r="BS6" s="635">
        <v>0</v>
      </c>
      <c r="BT6" s="635">
        <v>50000</v>
      </c>
      <c r="BU6" s="635">
        <v>50000</v>
      </c>
      <c r="BV6" s="635">
        <v>0</v>
      </c>
      <c r="BW6" s="635">
        <v>0</v>
      </c>
      <c r="BX6" s="635">
        <v>0</v>
      </c>
      <c r="BY6" s="635">
        <v>0</v>
      </c>
      <c r="BZ6" s="635">
        <v>0</v>
      </c>
      <c r="CA6" s="635">
        <v>0</v>
      </c>
      <c r="CB6" s="635">
        <v>33000</v>
      </c>
      <c r="CC6" s="635">
        <v>33000</v>
      </c>
      <c r="CD6" s="635">
        <v>0</v>
      </c>
      <c r="CE6" s="635">
        <v>0</v>
      </c>
      <c r="CF6" s="635">
        <v>0</v>
      </c>
      <c r="CG6" s="635">
        <v>0</v>
      </c>
      <c r="CH6" s="635">
        <v>0</v>
      </c>
      <c r="CI6" s="635">
        <v>0</v>
      </c>
      <c r="CJ6" s="635">
        <v>33000</v>
      </c>
      <c r="CK6" s="635">
        <v>33000</v>
      </c>
      <c r="CL6" s="635">
        <v>0</v>
      </c>
      <c r="CM6" s="635">
        <v>0</v>
      </c>
      <c r="CN6" s="635">
        <v>0</v>
      </c>
      <c r="CO6" s="635">
        <v>0</v>
      </c>
      <c r="CP6" s="635">
        <v>0</v>
      </c>
      <c r="CQ6" s="635">
        <v>0</v>
      </c>
      <c r="CR6" s="635">
        <v>33000</v>
      </c>
      <c r="CS6" s="635">
        <v>33000</v>
      </c>
      <c r="CT6" s="635">
        <v>0</v>
      </c>
      <c r="CU6" s="635">
        <v>0</v>
      </c>
      <c r="CV6" s="635">
        <v>0</v>
      </c>
      <c r="CW6" s="635">
        <v>0</v>
      </c>
      <c r="CX6" s="635">
        <v>0</v>
      </c>
      <c r="CY6" s="635">
        <v>0</v>
      </c>
      <c r="CZ6" s="635">
        <v>0</v>
      </c>
      <c r="DA6" s="635">
        <v>0</v>
      </c>
      <c r="DB6" s="635">
        <v>0</v>
      </c>
      <c r="DC6" s="635">
        <v>0</v>
      </c>
      <c r="DD6" s="635">
        <v>0</v>
      </c>
      <c r="DE6" s="635">
        <v>0</v>
      </c>
      <c r="DF6" s="635">
        <v>0</v>
      </c>
      <c r="DG6" s="635">
        <v>0</v>
      </c>
      <c r="DH6" s="635">
        <v>0</v>
      </c>
      <c r="DI6" s="635">
        <v>0</v>
      </c>
      <c r="DJ6" s="635">
        <v>0</v>
      </c>
      <c r="DK6" s="635">
        <v>0</v>
      </c>
      <c r="DL6" s="635">
        <v>0</v>
      </c>
      <c r="DM6" s="635">
        <v>0</v>
      </c>
      <c r="DN6" s="635">
        <v>0</v>
      </c>
      <c r="DO6" s="635">
        <v>0</v>
      </c>
      <c r="DP6" s="635">
        <v>0</v>
      </c>
      <c r="DQ6" s="635">
        <v>0</v>
      </c>
      <c r="DR6" s="635">
        <v>0</v>
      </c>
      <c r="DS6" s="635">
        <v>0</v>
      </c>
      <c r="DT6" s="635">
        <v>0</v>
      </c>
      <c r="DU6" s="635">
        <v>0</v>
      </c>
      <c r="DV6" s="635">
        <v>0</v>
      </c>
      <c r="DW6" s="635">
        <v>0</v>
      </c>
      <c r="DX6" s="638"/>
      <c r="DY6" s="639"/>
      <c r="DZ6" s="638"/>
      <c r="EA6" s="633"/>
      <c r="EB6" s="633"/>
      <c r="EC6" s="635">
        <v>0</v>
      </c>
      <c r="ED6" s="635">
        <v>0</v>
      </c>
      <c r="EE6" s="635">
        <v>0</v>
      </c>
      <c r="EF6" s="635">
        <v>0</v>
      </c>
      <c r="EG6" s="635">
        <v>0</v>
      </c>
      <c r="EH6" s="635">
        <v>0</v>
      </c>
      <c r="EI6" s="635">
        <v>0</v>
      </c>
      <c r="EJ6" s="635">
        <v>0</v>
      </c>
      <c r="EK6" s="635">
        <v>0</v>
      </c>
    </row>
    <row r="7" spans="1:142" ht="39" hidden="1" customHeight="1" x14ac:dyDescent="0.25">
      <c r="A7" s="621" t="s">
        <v>4202</v>
      </c>
      <c r="B7" s="841" t="s">
        <v>3726</v>
      </c>
      <c r="C7" s="842">
        <v>7043</v>
      </c>
      <c r="D7" s="842">
        <v>2000</v>
      </c>
      <c r="E7" s="843" t="s">
        <v>3725</v>
      </c>
      <c r="F7" s="624">
        <v>0.85</v>
      </c>
      <c r="G7" s="844" t="s">
        <v>4203</v>
      </c>
      <c r="H7" s="844" t="s">
        <v>93</v>
      </c>
      <c r="I7" s="625">
        <v>30000</v>
      </c>
      <c r="J7" s="834">
        <v>30000</v>
      </c>
      <c r="K7" s="835">
        <v>0</v>
      </c>
      <c r="L7" s="834">
        <v>0</v>
      </c>
      <c r="M7" s="836">
        <v>0</v>
      </c>
      <c r="N7" s="834">
        <v>0</v>
      </c>
      <c r="O7" s="834">
        <v>0</v>
      </c>
      <c r="P7" s="626">
        <v>0</v>
      </c>
      <c r="Q7" s="630"/>
      <c r="R7" s="837"/>
      <c r="S7" s="630"/>
      <c r="T7" s="630"/>
      <c r="U7" s="630"/>
      <c r="V7" s="630"/>
      <c r="W7" s="630"/>
      <c r="X7" s="626">
        <v>0</v>
      </c>
      <c r="Y7" s="630"/>
      <c r="Z7" s="837"/>
      <c r="AA7" s="630"/>
      <c r="AB7" s="630"/>
      <c r="AC7" s="630"/>
      <c r="AD7" s="630"/>
      <c r="AE7" s="630"/>
      <c r="AF7" s="626">
        <v>0</v>
      </c>
      <c r="AG7" s="630"/>
      <c r="AH7" s="837"/>
      <c r="AI7" s="630"/>
      <c r="AJ7" s="630"/>
      <c r="AK7" s="630"/>
      <c r="AL7" s="630"/>
      <c r="AM7" s="630"/>
      <c r="AN7" s="626">
        <v>0</v>
      </c>
      <c r="AO7" s="630"/>
      <c r="AP7" s="837"/>
      <c r="AQ7" s="630"/>
      <c r="AR7" s="630"/>
      <c r="AS7" s="630"/>
      <c r="AT7" s="630"/>
      <c r="AU7" s="630"/>
      <c r="AV7" s="626">
        <v>0</v>
      </c>
      <c r="AW7" s="630"/>
      <c r="AX7" s="837"/>
      <c r="AY7" s="630"/>
      <c r="AZ7" s="630"/>
      <c r="BA7" s="630"/>
      <c r="BB7" s="630"/>
      <c r="BC7" s="630"/>
      <c r="BD7" s="626">
        <v>0</v>
      </c>
      <c r="BE7" s="630"/>
      <c r="BF7" s="837"/>
      <c r="BG7" s="630"/>
      <c r="BH7" s="630"/>
      <c r="BI7" s="630"/>
      <c r="BJ7" s="630"/>
      <c r="BK7" s="630"/>
      <c r="BL7" s="626">
        <v>0</v>
      </c>
      <c r="BM7" s="630">
        <v>0</v>
      </c>
      <c r="BN7" s="837">
        <v>0</v>
      </c>
      <c r="BO7" s="630">
        <v>0</v>
      </c>
      <c r="BP7" s="630">
        <v>0</v>
      </c>
      <c r="BQ7" s="630">
        <v>0</v>
      </c>
      <c r="BR7" s="630">
        <v>0</v>
      </c>
      <c r="BS7" s="630">
        <v>0</v>
      </c>
      <c r="BT7" s="626">
        <v>3407</v>
      </c>
      <c r="BU7" s="630">
        <v>3407</v>
      </c>
      <c r="BV7" s="837">
        <v>0</v>
      </c>
      <c r="BW7" s="630">
        <v>0</v>
      </c>
      <c r="BX7" s="630">
        <v>0</v>
      </c>
      <c r="BY7" s="630">
        <v>0</v>
      </c>
      <c r="BZ7" s="630">
        <v>0</v>
      </c>
      <c r="CA7" s="630">
        <v>0</v>
      </c>
      <c r="CB7" s="626">
        <v>3859</v>
      </c>
      <c r="CC7" s="630">
        <v>3859</v>
      </c>
      <c r="CD7" s="837">
        <v>0</v>
      </c>
      <c r="CE7" s="630">
        <v>0</v>
      </c>
      <c r="CF7" s="630">
        <v>0</v>
      </c>
      <c r="CG7" s="630">
        <v>0</v>
      </c>
      <c r="CH7" s="630">
        <v>0</v>
      </c>
      <c r="CI7" s="630">
        <v>0</v>
      </c>
      <c r="CJ7" s="626">
        <v>3807</v>
      </c>
      <c r="CK7" s="630">
        <v>3807</v>
      </c>
      <c r="CL7" s="837">
        <v>0</v>
      </c>
      <c r="CM7" s="630">
        <v>0</v>
      </c>
      <c r="CN7" s="630">
        <v>0</v>
      </c>
      <c r="CO7" s="630">
        <v>0</v>
      </c>
      <c r="CP7" s="630">
        <v>0</v>
      </c>
      <c r="CQ7" s="630">
        <v>0</v>
      </c>
      <c r="CR7" s="626">
        <v>3162</v>
      </c>
      <c r="CS7" s="630">
        <v>3162</v>
      </c>
      <c r="CT7" s="837">
        <v>0</v>
      </c>
      <c r="CU7" s="630">
        <v>0</v>
      </c>
      <c r="CV7" s="630">
        <v>0</v>
      </c>
      <c r="CW7" s="630">
        <v>0</v>
      </c>
      <c r="CX7" s="630">
        <v>0</v>
      </c>
      <c r="CY7" s="630">
        <v>0</v>
      </c>
      <c r="CZ7" s="626">
        <v>5255</v>
      </c>
      <c r="DA7" s="630">
        <v>5255</v>
      </c>
      <c r="DB7" s="837">
        <v>0</v>
      </c>
      <c r="DC7" s="630">
        <v>0</v>
      </c>
      <c r="DD7" s="630">
        <v>0</v>
      </c>
      <c r="DE7" s="630">
        <v>0</v>
      </c>
      <c r="DF7" s="630">
        <v>0</v>
      </c>
      <c r="DG7" s="630">
        <v>0</v>
      </c>
      <c r="DH7" s="626">
        <v>5255</v>
      </c>
      <c r="DI7" s="630">
        <v>5255</v>
      </c>
      <c r="DJ7" s="837">
        <v>0</v>
      </c>
      <c r="DK7" s="630">
        <v>0</v>
      </c>
      <c r="DL7" s="630">
        <v>0</v>
      </c>
      <c r="DM7" s="630">
        <v>0</v>
      </c>
      <c r="DN7" s="630">
        <v>0</v>
      </c>
      <c r="DO7" s="630">
        <v>0</v>
      </c>
      <c r="DP7" s="626">
        <v>5255</v>
      </c>
      <c r="DQ7" s="630">
        <v>5255</v>
      </c>
      <c r="DR7" s="837">
        <v>0</v>
      </c>
      <c r="DS7" s="630">
        <v>0</v>
      </c>
      <c r="DT7" s="630">
        <v>0</v>
      </c>
      <c r="DU7" s="630">
        <v>0</v>
      </c>
      <c r="DV7" s="630">
        <v>0</v>
      </c>
      <c r="DW7" s="630">
        <v>0</v>
      </c>
      <c r="DX7" s="627"/>
      <c r="DY7" s="628"/>
      <c r="DZ7" s="627"/>
      <c r="EA7" s="629"/>
      <c r="EB7" s="629"/>
      <c r="EC7" s="629"/>
      <c r="ED7" s="626"/>
      <c r="EE7" s="630"/>
      <c r="EF7" s="839"/>
      <c r="EG7" s="837"/>
      <c r="EH7" s="630"/>
      <c r="EI7" s="630"/>
      <c r="EJ7" s="630"/>
      <c r="EK7" s="630"/>
      <c r="EL7" s="630"/>
    </row>
    <row r="8" spans="1:142" ht="15" hidden="1" customHeight="1" x14ac:dyDescent="0.25">
      <c r="A8" s="633"/>
      <c r="B8" s="634" t="s">
        <v>3883</v>
      </c>
      <c r="C8" s="635"/>
      <c r="D8" s="635"/>
      <c r="E8" s="636"/>
      <c r="F8" s="637"/>
      <c r="G8" s="840"/>
      <c r="H8" s="840"/>
      <c r="I8" s="635">
        <v>30000</v>
      </c>
      <c r="J8" s="635">
        <v>30000</v>
      </c>
      <c r="K8" s="635">
        <v>0</v>
      </c>
      <c r="L8" s="635">
        <v>0</v>
      </c>
      <c r="M8" s="635">
        <v>0</v>
      </c>
      <c r="N8" s="635">
        <v>0</v>
      </c>
      <c r="O8" s="635">
        <v>0</v>
      </c>
      <c r="P8" s="635">
        <v>0</v>
      </c>
      <c r="Q8" s="635">
        <v>0</v>
      </c>
      <c r="R8" s="635">
        <v>0</v>
      </c>
      <c r="S8" s="635">
        <v>0</v>
      </c>
      <c r="T8" s="635">
        <v>0</v>
      </c>
      <c r="U8" s="635">
        <v>0</v>
      </c>
      <c r="V8" s="635">
        <v>0</v>
      </c>
      <c r="W8" s="635">
        <v>0</v>
      </c>
      <c r="X8" s="635">
        <v>0</v>
      </c>
      <c r="Y8" s="635">
        <v>0</v>
      </c>
      <c r="Z8" s="635">
        <v>0</v>
      </c>
      <c r="AA8" s="635">
        <v>0</v>
      </c>
      <c r="AB8" s="635">
        <v>0</v>
      </c>
      <c r="AC8" s="635">
        <v>0</v>
      </c>
      <c r="AD8" s="635">
        <v>0</v>
      </c>
      <c r="AE8" s="635">
        <v>0</v>
      </c>
      <c r="AF8" s="635">
        <v>0</v>
      </c>
      <c r="AG8" s="635">
        <v>0</v>
      </c>
      <c r="AH8" s="635">
        <v>0</v>
      </c>
      <c r="AI8" s="635">
        <v>0</v>
      </c>
      <c r="AJ8" s="635">
        <v>0</v>
      </c>
      <c r="AK8" s="635">
        <v>0</v>
      </c>
      <c r="AL8" s="635">
        <v>0</v>
      </c>
      <c r="AM8" s="635">
        <v>0</v>
      </c>
      <c r="AN8" s="635">
        <v>0</v>
      </c>
      <c r="AO8" s="635">
        <v>0</v>
      </c>
      <c r="AP8" s="635">
        <v>0</v>
      </c>
      <c r="AQ8" s="635">
        <v>0</v>
      </c>
      <c r="AR8" s="635">
        <v>0</v>
      </c>
      <c r="AS8" s="635">
        <v>0</v>
      </c>
      <c r="AT8" s="635">
        <v>0</v>
      </c>
      <c r="AU8" s="635">
        <v>0</v>
      </c>
      <c r="AV8" s="635">
        <v>0</v>
      </c>
      <c r="AW8" s="635">
        <v>0</v>
      </c>
      <c r="AX8" s="635">
        <v>0</v>
      </c>
      <c r="AY8" s="635">
        <v>0</v>
      </c>
      <c r="AZ8" s="635">
        <v>0</v>
      </c>
      <c r="BA8" s="635">
        <v>0</v>
      </c>
      <c r="BB8" s="635">
        <v>0</v>
      </c>
      <c r="BC8" s="635">
        <v>0</v>
      </c>
      <c r="BD8" s="635">
        <v>0</v>
      </c>
      <c r="BE8" s="635">
        <v>0</v>
      </c>
      <c r="BF8" s="635">
        <v>0</v>
      </c>
      <c r="BG8" s="635">
        <v>0</v>
      </c>
      <c r="BH8" s="635">
        <v>0</v>
      </c>
      <c r="BI8" s="635">
        <v>0</v>
      </c>
      <c r="BJ8" s="635">
        <v>0</v>
      </c>
      <c r="BK8" s="635">
        <v>0</v>
      </c>
      <c r="BL8" s="635">
        <v>0</v>
      </c>
      <c r="BM8" s="635">
        <v>0</v>
      </c>
      <c r="BN8" s="635">
        <v>0</v>
      </c>
      <c r="BO8" s="635">
        <v>0</v>
      </c>
      <c r="BP8" s="635">
        <v>0</v>
      </c>
      <c r="BQ8" s="635">
        <v>0</v>
      </c>
      <c r="BR8" s="635">
        <v>0</v>
      </c>
      <c r="BS8" s="635">
        <v>0</v>
      </c>
      <c r="BT8" s="635">
        <v>3407</v>
      </c>
      <c r="BU8" s="635">
        <v>3407</v>
      </c>
      <c r="BV8" s="635">
        <v>0</v>
      </c>
      <c r="BW8" s="635">
        <v>0</v>
      </c>
      <c r="BX8" s="635">
        <v>0</v>
      </c>
      <c r="BY8" s="635">
        <v>0</v>
      </c>
      <c r="BZ8" s="635">
        <v>0</v>
      </c>
      <c r="CA8" s="635">
        <v>0</v>
      </c>
      <c r="CB8" s="635">
        <v>3859</v>
      </c>
      <c r="CC8" s="635">
        <v>3859</v>
      </c>
      <c r="CD8" s="635">
        <v>0</v>
      </c>
      <c r="CE8" s="635">
        <v>0</v>
      </c>
      <c r="CF8" s="635">
        <v>0</v>
      </c>
      <c r="CG8" s="635">
        <v>0</v>
      </c>
      <c r="CH8" s="635">
        <v>0</v>
      </c>
      <c r="CI8" s="635">
        <v>0</v>
      </c>
      <c r="CJ8" s="635">
        <v>3807</v>
      </c>
      <c r="CK8" s="635">
        <v>3807</v>
      </c>
      <c r="CL8" s="635">
        <v>0</v>
      </c>
      <c r="CM8" s="635">
        <v>0</v>
      </c>
      <c r="CN8" s="635">
        <v>0</v>
      </c>
      <c r="CO8" s="635">
        <v>0</v>
      </c>
      <c r="CP8" s="635">
        <v>0</v>
      </c>
      <c r="CQ8" s="635">
        <v>0</v>
      </c>
      <c r="CR8" s="635">
        <v>3162</v>
      </c>
      <c r="CS8" s="635">
        <v>3162</v>
      </c>
      <c r="CT8" s="635">
        <v>0</v>
      </c>
      <c r="CU8" s="635">
        <v>0</v>
      </c>
      <c r="CV8" s="635">
        <v>0</v>
      </c>
      <c r="CW8" s="635">
        <v>0</v>
      </c>
      <c r="CX8" s="635">
        <v>0</v>
      </c>
      <c r="CY8" s="635">
        <v>0</v>
      </c>
      <c r="CZ8" s="635">
        <v>5255</v>
      </c>
      <c r="DA8" s="635">
        <v>5255</v>
      </c>
      <c r="DB8" s="635">
        <v>0</v>
      </c>
      <c r="DC8" s="635">
        <v>0</v>
      </c>
      <c r="DD8" s="635">
        <v>0</v>
      </c>
      <c r="DE8" s="635">
        <v>0</v>
      </c>
      <c r="DF8" s="635">
        <v>0</v>
      </c>
      <c r="DG8" s="635">
        <v>0</v>
      </c>
      <c r="DH8" s="635">
        <v>5255</v>
      </c>
      <c r="DI8" s="635">
        <v>5255</v>
      </c>
      <c r="DJ8" s="635">
        <v>0</v>
      </c>
      <c r="DK8" s="635">
        <v>0</v>
      </c>
      <c r="DL8" s="635">
        <v>0</v>
      </c>
      <c r="DM8" s="635">
        <v>0</v>
      </c>
      <c r="DN8" s="635">
        <v>0</v>
      </c>
      <c r="DO8" s="635">
        <v>0</v>
      </c>
      <c r="DP8" s="635">
        <v>5255</v>
      </c>
      <c r="DQ8" s="635">
        <v>5255</v>
      </c>
      <c r="DR8" s="635">
        <v>0</v>
      </c>
      <c r="DS8" s="635">
        <v>0</v>
      </c>
      <c r="DT8" s="635">
        <v>0</v>
      </c>
      <c r="DU8" s="635">
        <v>0</v>
      </c>
      <c r="DV8" s="635">
        <v>0</v>
      </c>
      <c r="DW8" s="635">
        <v>0</v>
      </c>
      <c r="DX8" s="638"/>
      <c r="DY8" s="639"/>
      <c r="DZ8" s="638"/>
      <c r="EA8" s="633"/>
      <c r="EB8" s="633"/>
      <c r="EC8" s="635"/>
      <c r="ED8" s="635"/>
      <c r="EE8" s="635"/>
      <c r="EF8" s="635"/>
      <c r="EG8" s="635"/>
      <c r="EH8" s="635"/>
      <c r="EI8" s="635"/>
      <c r="EJ8" s="635"/>
      <c r="EK8" s="635"/>
    </row>
    <row r="9" spans="1:142" s="539" customFormat="1" ht="15" hidden="1" customHeight="1" x14ac:dyDescent="0.25">
      <c r="A9" s="621" t="s">
        <v>4204</v>
      </c>
      <c r="B9" s="622" t="s">
        <v>87</v>
      </c>
      <c r="C9" s="832">
        <v>3297</v>
      </c>
      <c r="D9" s="623" t="s">
        <v>93</v>
      </c>
      <c r="E9" s="621" t="s">
        <v>4205</v>
      </c>
      <c r="F9" s="624">
        <v>0.9</v>
      </c>
      <c r="G9" s="624"/>
      <c r="H9" s="833">
        <v>1767.5</v>
      </c>
      <c r="I9" s="625">
        <v>1135.6121799999999</v>
      </c>
      <c r="J9" s="834">
        <v>160.16064</v>
      </c>
      <c r="K9" s="835">
        <v>0</v>
      </c>
      <c r="L9" s="834">
        <v>975.45153999999991</v>
      </c>
      <c r="M9" s="836">
        <v>0</v>
      </c>
      <c r="N9" s="834">
        <v>0</v>
      </c>
      <c r="O9" s="834">
        <v>0</v>
      </c>
      <c r="P9" s="626">
        <v>0</v>
      </c>
      <c r="Q9" s="630">
        <v>0</v>
      </c>
      <c r="R9" s="837">
        <v>0</v>
      </c>
      <c r="S9" s="630">
        <v>0</v>
      </c>
      <c r="T9" s="630">
        <v>0</v>
      </c>
      <c r="U9" s="630">
        <v>0</v>
      </c>
      <c r="V9" s="630">
        <v>0</v>
      </c>
      <c r="W9" s="630">
        <v>0</v>
      </c>
      <c r="X9" s="626">
        <v>323.846</v>
      </c>
      <c r="Y9" s="630">
        <v>32.384</v>
      </c>
      <c r="Z9" s="837">
        <v>0</v>
      </c>
      <c r="AA9" s="630">
        <v>291.46199999999999</v>
      </c>
      <c r="AB9" s="630">
        <v>0</v>
      </c>
      <c r="AC9" s="630">
        <v>0</v>
      </c>
      <c r="AD9" s="630">
        <v>0</v>
      </c>
      <c r="AE9" s="630">
        <v>0</v>
      </c>
      <c r="AF9" s="626">
        <v>766.75900999999999</v>
      </c>
      <c r="AG9" s="630">
        <v>76.675920000000005</v>
      </c>
      <c r="AH9" s="837">
        <v>0</v>
      </c>
      <c r="AI9" s="630">
        <v>690.08308999999997</v>
      </c>
      <c r="AJ9" s="630">
        <v>0</v>
      </c>
      <c r="AK9" s="630">
        <v>0</v>
      </c>
      <c r="AL9" s="630">
        <v>0</v>
      </c>
      <c r="AM9" s="630">
        <v>0</v>
      </c>
      <c r="AN9" s="626">
        <v>45.007170000000002</v>
      </c>
      <c r="AO9" s="630">
        <v>4.5007200000000003</v>
      </c>
      <c r="AP9" s="837">
        <v>0</v>
      </c>
      <c r="AQ9" s="630">
        <v>40.506450000000001</v>
      </c>
      <c r="AR9" s="630">
        <v>0</v>
      </c>
      <c r="AS9" s="630">
        <v>0</v>
      </c>
      <c r="AT9" s="630">
        <v>0</v>
      </c>
      <c r="AU9" s="630">
        <v>0</v>
      </c>
      <c r="AV9" s="626">
        <v>0</v>
      </c>
      <c r="AW9" s="630">
        <v>0</v>
      </c>
      <c r="AX9" s="837">
        <v>0</v>
      </c>
      <c r="AY9" s="630">
        <v>0</v>
      </c>
      <c r="AZ9" s="630">
        <v>0</v>
      </c>
      <c r="BA9" s="630">
        <v>0</v>
      </c>
      <c r="BB9" s="630">
        <v>0</v>
      </c>
      <c r="BC9" s="630">
        <v>0</v>
      </c>
      <c r="BD9" s="626">
        <v>0</v>
      </c>
      <c r="BE9" s="630">
        <v>0</v>
      </c>
      <c r="BF9" s="837">
        <v>0</v>
      </c>
      <c r="BG9" s="630">
        <v>0</v>
      </c>
      <c r="BH9" s="630">
        <v>0</v>
      </c>
      <c r="BI9" s="630">
        <v>0</v>
      </c>
      <c r="BJ9" s="630">
        <v>0</v>
      </c>
      <c r="BK9" s="630">
        <v>0</v>
      </c>
      <c r="BL9" s="626">
        <v>0</v>
      </c>
      <c r="BM9" s="630">
        <v>0</v>
      </c>
      <c r="BN9" s="837">
        <v>0</v>
      </c>
      <c r="BO9" s="630">
        <v>0</v>
      </c>
      <c r="BP9" s="630">
        <v>0</v>
      </c>
      <c r="BQ9" s="630">
        <v>0</v>
      </c>
      <c r="BR9" s="630">
        <v>0</v>
      </c>
      <c r="BS9" s="630">
        <v>0</v>
      </c>
      <c r="BT9" s="626">
        <v>0</v>
      </c>
      <c r="BU9" s="630">
        <v>0</v>
      </c>
      <c r="BV9" s="837">
        <v>0</v>
      </c>
      <c r="BW9" s="630">
        <v>0</v>
      </c>
      <c r="BX9" s="630">
        <v>0</v>
      </c>
      <c r="BY9" s="630">
        <v>0</v>
      </c>
      <c r="BZ9" s="630">
        <v>0</v>
      </c>
      <c r="CA9" s="630">
        <v>0</v>
      </c>
      <c r="CB9" s="626">
        <v>0</v>
      </c>
      <c r="CC9" s="630">
        <v>0</v>
      </c>
      <c r="CD9" s="837">
        <v>0</v>
      </c>
      <c r="CE9" s="630">
        <v>0</v>
      </c>
      <c r="CF9" s="630">
        <v>0</v>
      </c>
      <c r="CG9" s="630">
        <v>0</v>
      </c>
      <c r="CH9" s="630">
        <v>0</v>
      </c>
      <c r="CI9" s="630">
        <v>0</v>
      </c>
      <c r="CJ9" s="626">
        <v>0</v>
      </c>
      <c r="CK9" s="630">
        <v>0</v>
      </c>
      <c r="CL9" s="837">
        <v>0</v>
      </c>
      <c r="CM9" s="630">
        <v>0</v>
      </c>
      <c r="CN9" s="630">
        <v>0</v>
      </c>
      <c r="CO9" s="630">
        <v>0</v>
      </c>
      <c r="CP9" s="630">
        <v>0</v>
      </c>
      <c r="CQ9" s="630">
        <v>0</v>
      </c>
      <c r="CR9" s="626">
        <v>0</v>
      </c>
      <c r="CS9" s="630">
        <v>0</v>
      </c>
      <c r="CT9" s="837">
        <v>0</v>
      </c>
      <c r="CU9" s="630">
        <v>0</v>
      </c>
      <c r="CV9" s="630">
        <v>0</v>
      </c>
      <c r="CW9" s="630">
        <v>0</v>
      </c>
      <c r="CX9" s="630">
        <v>0</v>
      </c>
      <c r="CY9" s="630">
        <v>0</v>
      </c>
      <c r="CZ9" s="626">
        <v>0</v>
      </c>
      <c r="DA9" s="630">
        <v>0</v>
      </c>
      <c r="DB9" s="837">
        <v>0</v>
      </c>
      <c r="DC9" s="630">
        <v>0</v>
      </c>
      <c r="DD9" s="630">
        <v>0</v>
      </c>
      <c r="DE9" s="630">
        <v>0</v>
      </c>
      <c r="DF9" s="630">
        <v>0</v>
      </c>
      <c r="DG9" s="630">
        <v>0</v>
      </c>
      <c r="DH9" s="626">
        <v>0</v>
      </c>
      <c r="DI9" s="630">
        <v>0</v>
      </c>
      <c r="DJ9" s="837">
        <v>0</v>
      </c>
      <c r="DK9" s="630">
        <v>0</v>
      </c>
      <c r="DL9" s="630">
        <v>0</v>
      </c>
      <c r="DM9" s="630">
        <v>0</v>
      </c>
      <c r="DN9" s="630">
        <v>0</v>
      </c>
      <c r="DO9" s="630">
        <v>0</v>
      </c>
      <c r="DP9" s="626">
        <v>0</v>
      </c>
      <c r="DQ9" s="630">
        <v>0</v>
      </c>
      <c r="DR9" s="837">
        <v>0</v>
      </c>
      <c r="DS9" s="630">
        <v>0</v>
      </c>
      <c r="DT9" s="630">
        <v>0</v>
      </c>
      <c r="DU9" s="630">
        <v>0</v>
      </c>
      <c r="DV9" s="630">
        <v>0</v>
      </c>
      <c r="DW9" s="630">
        <v>0</v>
      </c>
      <c r="DX9" s="627"/>
      <c r="DY9" s="628" t="s">
        <v>284</v>
      </c>
      <c r="DZ9" s="627" t="s">
        <v>262</v>
      </c>
      <c r="EA9" s="629"/>
      <c r="EB9" s="629"/>
      <c r="EC9" s="626">
        <v>0</v>
      </c>
      <c r="ED9" s="630">
        <v>46.6</v>
      </c>
      <c r="EE9" s="839"/>
      <c r="EF9" s="837"/>
      <c r="EG9" s="630">
        <v>-46.6</v>
      </c>
      <c r="EH9" s="630"/>
      <c r="EI9" s="630"/>
      <c r="EJ9" s="630"/>
      <c r="EK9" s="630"/>
    </row>
    <row r="10" spans="1:142" s="539" customFormat="1" ht="15" hidden="1" customHeight="1" x14ac:dyDescent="0.25">
      <c r="A10" s="621" t="s">
        <v>4204</v>
      </c>
      <c r="B10" s="622" t="s">
        <v>4206</v>
      </c>
      <c r="C10" s="832">
        <v>3300</v>
      </c>
      <c r="D10" s="623" t="s">
        <v>93</v>
      </c>
      <c r="E10" s="621" t="s">
        <v>4205</v>
      </c>
      <c r="F10" s="624">
        <v>0.9</v>
      </c>
      <c r="G10" s="624"/>
      <c r="H10" s="833">
        <v>1920</v>
      </c>
      <c r="I10" s="625">
        <v>1622.3129000000001</v>
      </c>
      <c r="J10" s="834">
        <v>206.32161000000002</v>
      </c>
      <c r="K10" s="835">
        <v>0</v>
      </c>
      <c r="L10" s="834">
        <v>1415.9912900000002</v>
      </c>
      <c r="M10" s="836">
        <v>0</v>
      </c>
      <c r="N10" s="834">
        <v>0</v>
      </c>
      <c r="O10" s="834">
        <v>0</v>
      </c>
      <c r="P10" s="626">
        <v>0</v>
      </c>
      <c r="Q10" s="630">
        <v>0</v>
      </c>
      <c r="R10" s="837">
        <v>0</v>
      </c>
      <c r="S10" s="630">
        <v>0</v>
      </c>
      <c r="T10" s="630">
        <v>0</v>
      </c>
      <c r="U10" s="630">
        <v>0</v>
      </c>
      <c r="V10" s="630">
        <v>0</v>
      </c>
      <c r="W10" s="630">
        <v>0</v>
      </c>
      <c r="X10" s="626">
        <v>0</v>
      </c>
      <c r="Y10" s="630">
        <v>0</v>
      </c>
      <c r="Z10" s="837">
        <v>0</v>
      </c>
      <c r="AA10" s="630">
        <v>0</v>
      </c>
      <c r="AB10" s="630">
        <v>0</v>
      </c>
      <c r="AC10" s="630">
        <v>0</v>
      </c>
      <c r="AD10" s="630">
        <v>0</v>
      </c>
      <c r="AE10" s="630">
        <v>0</v>
      </c>
      <c r="AF10" s="626">
        <v>0</v>
      </c>
      <c r="AG10" s="630">
        <v>0</v>
      </c>
      <c r="AH10" s="837">
        <v>0</v>
      </c>
      <c r="AI10" s="630">
        <v>0</v>
      </c>
      <c r="AJ10" s="630">
        <v>0</v>
      </c>
      <c r="AK10" s="630">
        <v>0</v>
      </c>
      <c r="AL10" s="630">
        <v>0</v>
      </c>
      <c r="AM10" s="630">
        <v>0</v>
      </c>
      <c r="AN10" s="626">
        <v>535.42992000000004</v>
      </c>
      <c r="AO10" s="630">
        <v>53.542999999999999</v>
      </c>
      <c r="AP10" s="837">
        <v>0</v>
      </c>
      <c r="AQ10" s="630">
        <v>481.88692000000003</v>
      </c>
      <c r="AR10" s="630">
        <v>0</v>
      </c>
      <c r="AS10" s="630">
        <v>0</v>
      </c>
      <c r="AT10" s="630">
        <v>0</v>
      </c>
      <c r="AU10" s="630">
        <v>0</v>
      </c>
      <c r="AV10" s="626">
        <v>640.92870000000005</v>
      </c>
      <c r="AW10" s="630">
        <v>64.092849999999999</v>
      </c>
      <c r="AX10" s="837">
        <v>0</v>
      </c>
      <c r="AY10" s="630">
        <v>576.83585000000005</v>
      </c>
      <c r="AZ10" s="630">
        <v>0</v>
      </c>
      <c r="BA10" s="630">
        <v>0</v>
      </c>
      <c r="BB10" s="630">
        <v>0</v>
      </c>
      <c r="BC10" s="630">
        <v>0</v>
      </c>
      <c r="BD10" s="626">
        <v>416.11428000000001</v>
      </c>
      <c r="BE10" s="630">
        <v>41.611420000000003</v>
      </c>
      <c r="BF10" s="837">
        <v>0</v>
      </c>
      <c r="BG10" s="630">
        <v>374.50286</v>
      </c>
      <c r="BH10" s="630">
        <v>0</v>
      </c>
      <c r="BI10" s="630">
        <v>0</v>
      </c>
      <c r="BJ10" s="630">
        <v>0</v>
      </c>
      <c r="BK10" s="630">
        <v>0</v>
      </c>
      <c r="BL10" s="626">
        <v>29.840000000000003</v>
      </c>
      <c r="BM10" s="630">
        <v>2.984</v>
      </c>
      <c r="BN10" s="837">
        <v>0</v>
      </c>
      <c r="BO10" s="630">
        <v>26.856000000000002</v>
      </c>
      <c r="BP10" s="630">
        <v>0</v>
      </c>
      <c r="BQ10" s="630">
        <v>0</v>
      </c>
      <c r="BR10" s="630">
        <v>0</v>
      </c>
      <c r="BS10" s="630">
        <v>0</v>
      </c>
      <c r="BT10" s="626">
        <v>0</v>
      </c>
      <c r="BU10" s="630">
        <v>0</v>
      </c>
      <c r="BV10" s="837">
        <v>0</v>
      </c>
      <c r="BW10" s="630">
        <v>0</v>
      </c>
      <c r="BX10" s="630">
        <v>0</v>
      </c>
      <c r="BY10" s="630">
        <v>0</v>
      </c>
      <c r="BZ10" s="630">
        <v>0</v>
      </c>
      <c r="CA10" s="630">
        <v>0</v>
      </c>
      <c r="CB10" s="626">
        <v>0</v>
      </c>
      <c r="CC10" s="630">
        <v>0</v>
      </c>
      <c r="CD10" s="837">
        <v>0</v>
      </c>
      <c r="CE10" s="630">
        <v>0</v>
      </c>
      <c r="CF10" s="630">
        <v>0</v>
      </c>
      <c r="CG10" s="630">
        <v>0</v>
      </c>
      <c r="CH10" s="630">
        <v>0</v>
      </c>
      <c r="CI10" s="630">
        <v>0</v>
      </c>
      <c r="CJ10" s="626">
        <v>0</v>
      </c>
      <c r="CK10" s="630">
        <v>0</v>
      </c>
      <c r="CL10" s="837">
        <v>0</v>
      </c>
      <c r="CM10" s="630">
        <v>0</v>
      </c>
      <c r="CN10" s="630">
        <v>0</v>
      </c>
      <c r="CO10" s="630">
        <v>0</v>
      </c>
      <c r="CP10" s="630">
        <v>0</v>
      </c>
      <c r="CQ10" s="630">
        <v>0</v>
      </c>
      <c r="CR10" s="626">
        <v>0</v>
      </c>
      <c r="CS10" s="630">
        <v>0</v>
      </c>
      <c r="CT10" s="837">
        <v>0</v>
      </c>
      <c r="CU10" s="630">
        <v>0</v>
      </c>
      <c r="CV10" s="630">
        <v>0</v>
      </c>
      <c r="CW10" s="630">
        <v>0</v>
      </c>
      <c r="CX10" s="630">
        <v>0</v>
      </c>
      <c r="CY10" s="630">
        <v>0</v>
      </c>
      <c r="CZ10" s="626">
        <v>0</v>
      </c>
      <c r="DA10" s="630">
        <v>0</v>
      </c>
      <c r="DB10" s="837">
        <v>0</v>
      </c>
      <c r="DC10" s="630">
        <v>0</v>
      </c>
      <c r="DD10" s="630">
        <v>0</v>
      </c>
      <c r="DE10" s="630">
        <v>0</v>
      </c>
      <c r="DF10" s="630">
        <v>0</v>
      </c>
      <c r="DG10" s="630">
        <v>0</v>
      </c>
      <c r="DH10" s="626">
        <v>0</v>
      </c>
      <c r="DI10" s="630">
        <v>0</v>
      </c>
      <c r="DJ10" s="837">
        <v>0</v>
      </c>
      <c r="DK10" s="630">
        <v>0</v>
      </c>
      <c r="DL10" s="630">
        <v>0</v>
      </c>
      <c r="DM10" s="630">
        <v>0</v>
      </c>
      <c r="DN10" s="630">
        <v>0</v>
      </c>
      <c r="DO10" s="630">
        <v>0</v>
      </c>
      <c r="DP10" s="626">
        <v>0</v>
      </c>
      <c r="DQ10" s="630">
        <v>0</v>
      </c>
      <c r="DR10" s="837">
        <v>0</v>
      </c>
      <c r="DS10" s="630">
        <v>0</v>
      </c>
      <c r="DT10" s="630">
        <v>0</v>
      </c>
      <c r="DU10" s="630">
        <v>0</v>
      </c>
      <c r="DV10" s="630">
        <v>0</v>
      </c>
      <c r="DW10" s="630">
        <v>0</v>
      </c>
      <c r="DX10" s="627"/>
      <c r="DY10" s="628" t="s">
        <v>284</v>
      </c>
      <c r="DZ10" s="627" t="s">
        <v>262</v>
      </c>
      <c r="EA10" s="629"/>
      <c r="EB10" s="629"/>
      <c r="EC10" s="626">
        <v>0</v>
      </c>
      <c r="ED10" s="630">
        <v>44.090339999999998</v>
      </c>
      <c r="EE10" s="839"/>
      <c r="EF10" s="837"/>
      <c r="EG10" s="630">
        <v>-44.090339999999998</v>
      </c>
      <c r="EH10" s="630"/>
      <c r="EI10" s="630"/>
      <c r="EJ10" s="630"/>
      <c r="EK10" s="630"/>
    </row>
    <row r="11" spans="1:142" s="539" customFormat="1" ht="15" hidden="1" customHeight="1" x14ac:dyDescent="0.25">
      <c r="A11" s="621" t="s">
        <v>4204</v>
      </c>
      <c r="B11" s="622" t="s">
        <v>4207</v>
      </c>
      <c r="C11" s="832">
        <v>3489</v>
      </c>
      <c r="D11" s="623" t="s">
        <v>93</v>
      </c>
      <c r="E11" s="621" t="s">
        <v>4205</v>
      </c>
      <c r="F11" s="624">
        <v>0.9</v>
      </c>
      <c r="G11" s="624"/>
      <c r="H11" s="833">
        <v>1440</v>
      </c>
      <c r="I11" s="625">
        <v>1440</v>
      </c>
      <c r="J11" s="834">
        <v>144</v>
      </c>
      <c r="K11" s="835">
        <v>0</v>
      </c>
      <c r="L11" s="834">
        <v>1296</v>
      </c>
      <c r="M11" s="836">
        <v>0</v>
      </c>
      <c r="N11" s="834">
        <v>0</v>
      </c>
      <c r="O11" s="834">
        <v>0</v>
      </c>
      <c r="P11" s="626">
        <v>0</v>
      </c>
      <c r="Q11" s="630"/>
      <c r="R11" s="837"/>
      <c r="S11" s="630"/>
      <c r="T11" s="630"/>
      <c r="U11" s="630"/>
      <c r="V11" s="630"/>
      <c r="W11" s="630"/>
      <c r="X11" s="626">
        <v>0</v>
      </c>
      <c r="Y11" s="630"/>
      <c r="Z11" s="837"/>
      <c r="AA11" s="630"/>
      <c r="AB11" s="630"/>
      <c r="AC11" s="630"/>
      <c r="AD11" s="630"/>
      <c r="AE11" s="630"/>
      <c r="AF11" s="626">
        <v>0</v>
      </c>
      <c r="AG11" s="630"/>
      <c r="AH11" s="837"/>
      <c r="AI11" s="630"/>
      <c r="AJ11" s="630"/>
      <c r="AK11" s="630"/>
      <c r="AL11" s="630"/>
      <c r="AM11" s="630"/>
      <c r="AN11" s="626">
        <v>0</v>
      </c>
      <c r="AO11" s="630"/>
      <c r="AP11" s="837"/>
      <c r="AQ11" s="630"/>
      <c r="AR11" s="630"/>
      <c r="AS11" s="630"/>
      <c r="AT11" s="630"/>
      <c r="AU11" s="630"/>
      <c r="AV11" s="626">
        <v>0</v>
      </c>
      <c r="AW11" s="630"/>
      <c r="AX11" s="837"/>
      <c r="AY11" s="630"/>
      <c r="AZ11" s="630"/>
      <c r="BA11" s="630"/>
      <c r="BB11" s="630"/>
      <c r="BC11" s="630"/>
      <c r="BD11" s="626">
        <v>0</v>
      </c>
      <c r="BE11" s="630">
        <v>0</v>
      </c>
      <c r="BF11" s="837">
        <v>0</v>
      </c>
      <c r="BG11" s="630">
        <v>0</v>
      </c>
      <c r="BH11" s="630">
        <v>0</v>
      </c>
      <c r="BI11" s="630">
        <v>0</v>
      </c>
      <c r="BJ11" s="630">
        <v>0</v>
      </c>
      <c r="BK11" s="630">
        <v>0</v>
      </c>
      <c r="BL11" s="626">
        <v>268.05</v>
      </c>
      <c r="BM11" s="630">
        <v>26.69</v>
      </c>
      <c r="BN11" s="837">
        <v>0</v>
      </c>
      <c r="BO11" s="630">
        <v>241.36</v>
      </c>
      <c r="BP11" s="630">
        <v>0</v>
      </c>
      <c r="BQ11" s="630">
        <v>0</v>
      </c>
      <c r="BR11" s="630">
        <v>0</v>
      </c>
      <c r="BS11" s="630">
        <v>0</v>
      </c>
      <c r="BT11" s="626">
        <v>691.95</v>
      </c>
      <c r="BU11" s="630">
        <v>69.31</v>
      </c>
      <c r="BV11" s="837">
        <v>0</v>
      </c>
      <c r="BW11" s="630">
        <v>622.64</v>
      </c>
      <c r="BX11" s="630">
        <v>0</v>
      </c>
      <c r="BY11" s="630">
        <v>0</v>
      </c>
      <c r="BZ11" s="630">
        <v>0</v>
      </c>
      <c r="CA11" s="630">
        <v>0</v>
      </c>
      <c r="CB11" s="626">
        <v>480</v>
      </c>
      <c r="CC11" s="630">
        <v>48</v>
      </c>
      <c r="CD11" s="837">
        <v>0</v>
      </c>
      <c r="CE11" s="630">
        <v>432</v>
      </c>
      <c r="CF11" s="630">
        <v>0</v>
      </c>
      <c r="CG11" s="630">
        <v>0</v>
      </c>
      <c r="CH11" s="630">
        <v>0</v>
      </c>
      <c r="CI11" s="630">
        <v>0</v>
      </c>
      <c r="CJ11" s="626">
        <v>0</v>
      </c>
      <c r="CK11" s="630">
        <v>0</v>
      </c>
      <c r="CL11" s="837">
        <v>0</v>
      </c>
      <c r="CM11" s="630">
        <v>0</v>
      </c>
      <c r="CN11" s="630">
        <v>0</v>
      </c>
      <c r="CO11" s="630">
        <v>0</v>
      </c>
      <c r="CP11" s="630">
        <v>0</v>
      </c>
      <c r="CQ11" s="630">
        <v>0</v>
      </c>
      <c r="CR11" s="626">
        <v>0</v>
      </c>
      <c r="CS11" s="630">
        <v>0</v>
      </c>
      <c r="CT11" s="837">
        <v>0</v>
      </c>
      <c r="CU11" s="630">
        <v>0</v>
      </c>
      <c r="CV11" s="630">
        <v>0</v>
      </c>
      <c r="CW11" s="630">
        <v>0</v>
      </c>
      <c r="CX11" s="630">
        <v>0</v>
      </c>
      <c r="CY11" s="630">
        <v>0</v>
      </c>
      <c r="CZ11" s="626">
        <v>0</v>
      </c>
      <c r="DA11" s="630">
        <v>0</v>
      </c>
      <c r="DB11" s="837">
        <v>0</v>
      </c>
      <c r="DC11" s="630">
        <v>0</v>
      </c>
      <c r="DD11" s="630">
        <v>0</v>
      </c>
      <c r="DE11" s="630">
        <v>0</v>
      </c>
      <c r="DF11" s="630">
        <v>0</v>
      </c>
      <c r="DG11" s="630">
        <v>0</v>
      </c>
      <c r="DH11" s="626">
        <v>0</v>
      </c>
      <c r="DI11" s="630">
        <v>0</v>
      </c>
      <c r="DJ11" s="837">
        <v>0</v>
      </c>
      <c r="DK11" s="630">
        <v>0</v>
      </c>
      <c r="DL11" s="630">
        <v>0</v>
      </c>
      <c r="DM11" s="630">
        <v>0</v>
      </c>
      <c r="DN11" s="630">
        <v>0</v>
      </c>
      <c r="DO11" s="630">
        <v>0</v>
      </c>
      <c r="DP11" s="626">
        <v>0</v>
      </c>
      <c r="DQ11" s="630">
        <v>0</v>
      </c>
      <c r="DR11" s="837">
        <v>0</v>
      </c>
      <c r="DS11" s="630">
        <v>0</v>
      </c>
      <c r="DT11" s="630">
        <v>0</v>
      </c>
      <c r="DU11" s="630">
        <v>0</v>
      </c>
      <c r="DV11" s="630">
        <v>0</v>
      </c>
      <c r="DW11" s="630">
        <v>0</v>
      </c>
      <c r="DX11" s="627"/>
      <c r="DY11" s="628"/>
      <c r="DZ11" s="627"/>
      <c r="EA11" s="629"/>
      <c r="EB11" s="629"/>
      <c r="EC11" s="626"/>
      <c r="ED11" s="630"/>
      <c r="EE11" s="839"/>
      <c r="EF11" s="837"/>
      <c r="EG11" s="630"/>
      <c r="EH11" s="630"/>
      <c r="EI11" s="630"/>
      <c r="EJ11" s="630"/>
      <c r="EK11" s="630"/>
    </row>
    <row r="12" spans="1:142" ht="15" hidden="1" customHeight="1" x14ac:dyDescent="0.25">
      <c r="A12" s="621" t="s">
        <v>4204</v>
      </c>
      <c r="B12" s="622" t="s">
        <v>88</v>
      </c>
      <c r="C12" s="832">
        <v>3238</v>
      </c>
      <c r="D12" s="623" t="s">
        <v>93</v>
      </c>
      <c r="E12" s="621" t="s">
        <v>4208</v>
      </c>
      <c r="F12" s="624">
        <v>1</v>
      </c>
      <c r="G12" s="624"/>
      <c r="H12" s="833">
        <v>4824</v>
      </c>
      <c r="I12" s="625">
        <v>4168.41</v>
      </c>
      <c r="J12" s="834">
        <v>0</v>
      </c>
      <c r="K12" s="835">
        <v>0</v>
      </c>
      <c r="L12" s="834">
        <v>4168.41</v>
      </c>
      <c r="M12" s="836">
        <v>0</v>
      </c>
      <c r="N12" s="834">
        <v>0</v>
      </c>
      <c r="O12" s="834">
        <v>0</v>
      </c>
      <c r="P12" s="626">
        <v>4.1539999999999999</v>
      </c>
      <c r="Q12" s="630">
        <v>0</v>
      </c>
      <c r="R12" s="837">
        <v>0</v>
      </c>
      <c r="S12" s="630">
        <v>4.1539999999999999</v>
      </c>
      <c r="T12" s="630">
        <v>0</v>
      </c>
      <c r="U12" s="630">
        <v>0</v>
      </c>
      <c r="V12" s="630">
        <v>0</v>
      </c>
      <c r="W12" s="630">
        <v>0</v>
      </c>
      <c r="X12" s="626">
        <v>1901.2429999999999</v>
      </c>
      <c r="Y12" s="630">
        <v>0</v>
      </c>
      <c r="Z12" s="837">
        <v>0</v>
      </c>
      <c r="AA12" s="630">
        <v>1901.2429999999999</v>
      </c>
      <c r="AB12" s="630">
        <v>0</v>
      </c>
      <c r="AC12" s="630">
        <v>0</v>
      </c>
      <c r="AD12" s="630">
        <v>0</v>
      </c>
      <c r="AE12" s="630">
        <v>0</v>
      </c>
      <c r="AF12" s="626">
        <v>2263.0129999999999</v>
      </c>
      <c r="AG12" s="630">
        <v>0</v>
      </c>
      <c r="AH12" s="837">
        <v>0</v>
      </c>
      <c r="AI12" s="630">
        <v>2263.0129999999999</v>
      </c>
      <c r="AJ12" s="630">
        <v>0</v>
      </c>
      <c r="AK12" s="630">
        <v>0</v>
      </c>
      <c r="AL12" s="630">
        <v>0</v>
      </c>
      <c r="AM12" s="630">
        <v>0</v>
      </c>
      <c r="AN12" s="626">
        <v>0</v>
      </c>
      <c r="AO12" s="630">
        <v>0</v>
      </c>
      <c r="AP12" s="837">
        <v>0</v>
      </c>
      <c r="AQ12" s="630">
        <v>0</v>
      </c>
      <c r="AR12" s="630">
        <v>0</v>
      </c>
      <c r="AS12" s="630">
        <v>0</v>
      </c>
      <c r="AT12" s="630">
        <v>0</v>
      </c>
      <c r="AU12" s="630">
        <v>0</v>
      </c>
      <c r="AV12" s="626">
        <v>0</v>
      </c>
      <c r="AW12" s="630">
        <v>0</v>
      </c>
      <c r="AX12" s="837">
        <v>0</v>
      </c>
      <c r="AY12" s="630">
        <v>0</v>
      </c>
      <c r="AZ12" s="630">
        <v>0</v>
      </c>
      <c r="BA12" s="630">
        <v>0</v>
      </c>
      <c r="BB12" s="630">
        <v>0</v>
      </c>
      <c r="BC12" s="630">
        <v>0</v>
      </c>
      <c r="BD12" s="626">
        <v>0</v>
      </c>
      <c r="BE12" s="630">
        <v>0</v>
      </c>
      <c r="BF12" s="837">
        <v>0</v>
      </c>
      <c r="BG12" s="630">
        <v>0</v>
      </c>
      <c r="BH12" s="630">
        <v>0</v>
      </c>
      <c r="BI12" s="630">
        <v>0</v>
      </c>
      <c r="BJ12" s="630">
        <v>0</v>
      </c>
      <c r="BK12" s="630">
        <v>0</v>
      </c>
      <c r="BL12" s="626">
        <v>0</v>
      </c>
      <c r="BM12" s="630">
        <v>0</v>
      </c>
      <c r="BN12" s="837">
        <v>0</v>
      </c>
      <c r="BO12" s="630">
        <v>0</v>
      </c>
      <c r="BP12" s="630">
        <v>0</v>
      </c>
      <c r="BQ12" s="630">
        <v>0</v>
      </c>
      <c r="BR12" s="630">
        <v>0</v>
      </c>
      <c r="BS12" s="630">
        <v>0</v>
      </c>
      <c r="BT12" s="626">
        <v>0</v>
      </c>
      <c r="BU12" s="630">
        <v>0</v>
      </c>
      <c r="BV12" s="837">
        <v>0</v>
      </c>
      <c r="BW12" s="630">
        <v>0</v>
      </c>
      <c r="BX12" s="630">
        <v>0</v>
      </c>
      <c r="BY12" s="630">
        <v>0</v>
      </c>
      <c r="BZ12" s="630">
        <v>0</v>
      </c>
      <c r="CA12" s="630">
        <v>0</v>
      </c>
      <c r="CB12" s="626">
        <v>0</v>
      </c>
      <c r="CC12" s="630">
        <v>0</v>
      </c>
      <c r="CD12" s="837">
        <v>0</v>
      </c>
      <c r="CE12" s="630">
        <v>0</v>
      </c>
      <c r="CF12" s="630">
        <v>0</v>
      </c>
      <c r="CG12" s="630">
        <v>0</v>
      </c>
      <c r="CH12" s="630">
        <v>0</v>
      </c>
      <c r="CI12" s="630">
        <v>0</v>
      </c>
      <c r="CJ12" s="626">
        <v>0</v>
      </c>
      <c r="CK12" s="630">
        <v>0</v>
      </c>
      <c r="CL12" s="837">
        <v>0</v>
      </c>
      <c r="CM12" s="630">
        <v>0</v>
      </c>
      <c r="CN12" s="630">
        <v>0</v>
      </c>
      <c r="CO12" s="630">
        <v>0</v>
      </c>
      <c r="CP12" s="630">
        <v>0</v>
      </c>
      <c r="CQ12" s="630">
        <v>0</v>
      </c>
      <c r="CR12" s="626">
        <v>0</v>
      </c>
      <c r="CS12" s="630">
        <v>0</v>
      </c>
      <c r="CT12" s="837">
        <v>0</v>
      </c>
      <c r="CU12" s="630">
        <v>0</v>
      </c>
      <c r="CV12" s="630">
        <v>0</v>
      </c>
      <c r="CW12" s="630">
        <v>0</v>
      </c>
      <c r="CX12" s="630">
        <v>0</v>
      </c>
      <c r="CY12" s="630">
        <v>0</v>
      </c>
      <c r="CZ12" s="626">
        <v>0</v>
      </c>
      <c r="DA12" s="630">
        <v>0</v>
      </c>
      <c r="DB12" s="837">
        <v>0</v>
      </c>
      <c r="DC12" s="630">
        <v>0</v>
      </c>
      <c r="DD12" s="630">
        <v>0</v>
      </c>
      <c r="DE12" s="630">
        <v>0</v>
      </c>
      <c r="DF12" s="630">
        <v>0</v>
      </c>
      <c r="DG12" s="630">
        <v>0</v>
      </c>
      <c r="DH12" s="626">
        <v>0</v>
      </c>
      <c r="DI12" s="630">
        <v>0</v>
      </c>
      <c r="DJ12" s="837">
        <v>0</v>
      </c>
      <c r="DK12" s="630">
        <v>0</v>
      </c>
      <c r="DL12" s="630">
        <v>0</v>
      </c>
      <c r="DM12" s="630">
        <v>0</v>
      </c>
      <c r="DN12" s="630">
        <v>0</v>
      </c>
      <c r="DO12" s="630">
        <v>0</v>
      </c>
      <c r="DP12" s="626">
        <v>0</v>
      </c>
      <c r="DQ12" s="630">
        <v>0</v>
      </c>
      <c r="DR12" s="837">
        <v>0</v>
      </c>
      <c r="DS12" s="630">
        <v>0</v>
      </c>
      <c r="DT12" s="630">
        <v>0</v>
      </c>
      <c r="DU12" s="630">
        <v>0</v>
      </c>
      <c r="DV12" s="630">
        <v>0</v>
      </c>
      <c r="DW12" s="630">
        <v>0</v>
      </c>
      <c r="DX12" s="627"/>
      <c r="DY12" s="628" t="s">
        <v>284</v>
      </c>
      <c r="DZ12" s="627" t="s">
        <v>262</v>
      </c>
      <c r="EA12" s="629"/>
      <c r="EB12" s="629"/>
      <c r="EC12" s="626"/>
      <c r="ED12" s="630"/>
      <c r="EE12" s="839"/>
      <c r="EF12" s="837"/>
      <c r="EG12" s="630"/>
      <c r="EH12" s="630"/>
      <c r="EI12" s="630"/>
      <c r="EJ12" s="630"/>
      <c r="EK12" s="630"/>
    </row>
    <row r="13" spans="1:142" s="539" customFormat="1" ht="15" hidden="1" customHeight="1" x14ac:dyDescent="0.25">
      <c r="A13" s="621" t="s">
        <v>4204</v>
      </c>
      <c r="B13" s="622" t="s">
        <v>4209</v>
      </c>
      <c r="C13" s="832">
        <v>3400</v>
      </c>
      <c r="D13" s="623" t="s">
        <v>93</v>
      </c>
      <c r="E13" s="621" t="s">
        <v>4208</v>
      </c>
      <c r="F13" s="624">
        <v>1</v>
      </c>
      <c r="G13" s="624"/>
      <c r="H13" s="833">
        <v>4824</v>
      </c>
      <c r="I13" s="625">
        <v>6276.1455999999998</v>
      </c>
      <c r="J13" s="834">
        <v>0</v>
      </c>
      <c r="K13" s="835">
        <v>0</v>
      </c>
      <c r="L13" s="834">
        <v>6276.1455999999998</v>
      </c>
      <c r="M13" s="836">
        <v>0</v>
      </c>
      <c r="N13" s="834">
        <v>0</v>
      </c>
      <c r="O13" s="834">
        <v>0</v>
      </c>
      <c r="P13" s="626">
        <v>0</v>
      </c>
      <c r="Q13" s="630">
        <v>0</v>
      </c>
      <c r="R13" s="837">
        <v>0</v>
      </c>
      <c r="S13" s="630">
        <v>0</v>
      </c>
      <c r="T13" s="630">
        <v>0</v>
      </c>
      <c r="U13" s="630">
        <v>0</v>
      </c>
      <c r="V13" s="630">
        <v>0</v>
      </c>
      <c r="W13" s="630">
        <v>0</v>
      </c>
      <c r="X13" s="626">
        <v>0</v>
      </c>
      <c r="Y13" s="630">
        <v>0</v>
      </c>
      <c r="Z13" s="837">
        <v>0</v>
      </c>
      <c r="AA13" s="630">
        <v>0</v>
      </c>
      <c r="AB13" s="630">
        <v>0</v>
      </c>
      <c r="AC13" s="630">
        <v>0</v>
      </c>
      <c r="AD13" s="630">
        <v>0</v>
      </c>
      <c r="AE13" s="630">
        <v>0</v>
      </c>
      <c r="AF13" s="626">
        <v>0</v>
      </c>
      <c r="AG13" s="630">
        <v>0</v>
      </c>
      <c r="AH13" s="837">
        <v>0</v>
      </c>
      <c r="AI13" s="630">
        <v>0</v>
      </c>
      <c r="AJ13" s="630">
        <v>0</v>
      </c>
      <c r="AK13" s="630">
        <v>0</v>
      </c>
      <c r="AL13" s="630">
        <v>0</v>
      </c>
      <c r="AM13" s="630">
        <v>0</v>
      </c>
      <c r="AN13" s="626">
        <v>2197.7206000000001</v>
      </c>
      <c r="AO13" s="630">
        <v>0</v>
      </c>
      <c r="AP13" s="837">
        <v>0</v>
      </c>
      <c r="AQ13" s="630">
        <v>2197.7206000000001</v>
      </c>
      <c r="AR13" s="630">
        <v>0</v>
      </c>
      <c r="AS13" s="630">
        <v>0</v>
      </c>
      <c r="AT13" s="630">
        <v>0</v>
      </c>
      <c r="AU13" s="630">
        <v>0</v>
      </c>
      <c r="AV13" s="626">
        <v>4078.4250000000002</v>
      </c>
      <c r="AW13" s="630">
        <v>0</v>
      </c>
      <c r="AX13" s="837">
        <v>0</v>
      </c>
      <c r="AY13" s="630">
        <v>4078.4250000000002</v>
      </c>
      <c r="AZ13" s="630">
        <v>0</v>
      </c>
      <c r="BA13" s="630">
        <v>0</v>
      </c>
      <c r="BB13" s="630">
        <v>0</v>
      </c>
      <c r="BC13" s="630">
        <v>0</v>
      </c>
      <c r="BD13" s="626">
        <v>0</v>
      </c>
      <c r="BE13" s="630">
        <v>0</v>
      </c>
      <c r="BF13" s="837">
        <v>0</v>
      </c>
      <c r="BG13" s="630">
        <v>0</v>
      </c>
      <c r="BH13" s="630">
        <v>0</v>
      </c>
      <c r="BI13" s="630">
        <v>0</v>
      </c>
      <c r="BJ13" s="630">
        <v>0</v>
      </c>
      <c r="BK13" s="630">
        <v>0</v>
      </c>
      <c r="BL13" s="626">
        <v>0</v>
      </c>
      <c r="BM13" s="630">
        <v>0</v>
      </c>
      <c r="BN13" s="837">
        <v>0</v>
      </c>
      <c r="BO13" s="630">
        <v>0</v>
      </c>
      <c r="BP13" s="630">
        <v>0</v>
      </c>
      <c r="BQ13" s="630">
        <v>0</v>
      </c>
      <c r="BR13" s="630">
        <v>0</v>
      </c>
      <c r="BS13" s="630">
        <v>0</v>
      </c>
      <c r="BT13" s="626">
        <v>0</v>
      </c>
      <c r="BU13" s="630">
        <v>0</v>
      </c>
      <c r="BV13" s="837">
        <v>0</v>
      </c>
      <c r="BW13" s="630">
        <v>0</v>
      </c>
      <c r="BX13" s="630">
        <v>0</v>
      </c>
      <c r="BY13" s="630">
        <v>0</v>
      </c>
      <c r="BZ13" s="630">
        <v>0</v>
      </c>
      <c r="CA13" s="630">
        <v>0</v>
      </c>
      <c r="CB13" s="626">
        <v>0</v>
      </c>
      <c r="CC13" s="630">
        <v>0</v>
      </c>
      <c r="CD13" s="837">
        <v>0</v>
      </c>
      <c r="CE13" s="630">
        <v>0</v>
      </c>
      <c r="CF13" s="630">
        <v>0</v>
      </c>
      <c r="CG13" s="630">
        <v>0</v>
      </c>
      <c r="CH13" s="630">
        <v>0</v>
      </c>
      <c r="CI13" s="630">
        <v>0</v>
      </c>
      <c r="CJ13" s="626">
        <v>0</v>
      </c>
      <c r="CK13" s="630">
        <v>0</v>
      </c>
      <c r="CL13" s="837">
        <v>0</v>
      </c>
      <c r="CM13" s="630">
        <v>0</v>
      </c>
      <c r="CN13" s="630">
        <v>0</v>
      </c>
      <c r="CO13" s="630">
        <v>0</v>
      </c>
      <c r="CP13" s="630">
        <v>0</v>
      </c>
      <c r="CQ13" s="630">
        <v>0</v>
      </c>
      <c r="CR13" s="626">
        <v>0</v>
      </c>
      <c r="CS13" s="630">
        <v>0</v>
      </c>
      <c r="CT13" s="837">
        <v>0</v>
      </c>
      <c r="CU13" s="630">
        <v>0</v>
      </c>
      <c r="CV13" s="630">
        <v>0</v>
      </c>
      <c r="CW13" s="630">
        <v>0</v>
      </c>
      <c r="CX13" s="630">
        <v>0</v>
      </c>
      <c r="CY13" s="630">
        <v>0</v>
      </c>
      <c r="CZ13" s="626">
        <v>0</v>
      </c>
      <c r="DA13" s="630">
        <v>0</v>
      </c>
      <c r="DB13" s="837">
        <v>0</v>
      </c>
      <c r="DC13" s="630">
        <v>0</v>
      </c>
      <c r="DD13" s="630">
        <v>0</v>
      </c>
      <c r="DE13" s="630">
        <v>0</v>
      </c>
      <c r="DF13" s="630">
        <v>0</v>
      </c>
      <c r="DG13" s="630">
        <v>0</v>
      </c>
      <c r="DH13" s="626">
        <v>0</v>
      </c>
      <c r="DI13" s="630">
        <v>0</v>
      </c>
      <c r="DJ13" s="837">
        <v>0</v>
      </c>
      <c r="DK13" s="630">
        <v>0</v>
      </c>
      <c r="DL13" s="630">
        <v>0</v>
      </c>
      <c r="DM13" s="630">
        <v>0</v>
      </c>
      <c r="DN13" s="630">
        <v>0</v>
      </c>
      <c r="DO13" s="630">
        <v>0</v>
      </c>
      <c r="DP13" s="626">
        <v>0</v>
      </c>
      <c r="DQ13" s="630">
        <v>0</v>
      </c>
      <c r="DR13" s="837">
        <v>0</v>
      </c>
      <c r="DS13" s="630">
        <v>0</v>
      </c>
      <c r="DT13" s="630">
        <v>0</v>
      </c>
      <c r="DU13" s="630">
        <v>0</v>
      </c>
      <c r="DV13" s="630">
        <v>0</v>
      </c>
      <c r="DW13" s="630">
        <v>0</v>
      </c>
      <c r="DX13" s="627"/>
      <c r="DY13" s="628" t="s">
        <v>284</v>
      </c>
      <c r="DZ13" s="627" t="s">
        <v>262</v>
      </c>
      <c r="EA13" s="629"/>
      <c r="EB13" s="629"/>
      <c r="EC13" s="626"/>
      <c r="ED13" s="630"/>
      <c r="EE13" s="839"/>
      <c r="EF13" s="837"/>
      <c r="EG13" s="630"/>
      <c r="EH13" s="630"/>
      <c r="EI13" s="630"/>
      <c r="EJ13" s="630"/>
      <c r="EK13" s="630"/>
    </row>
    <row r="14" spans="1:142" s="539" customFormat="1" ht="15" hidden="1" customHeight="1" x14ac:dyDescent="0.25">
      <c r="A14" s="621" t="s">
        <v>4204</v>
      </c>
      <c r="B14" s="622" t="s">
        <v>3309</v>
      </c>
      <c r="C14" s="832">
        <v>3470</v>
      </c>
      <c r="D14" s="623" t="s">
        <v>93</v>
      </c>
      <c r="E14" s="621" t="s">
        <v>4208</v>
      </c>
      <c r="F14" s="624">
        <v>1</v>
      </c>
      <c r="G14" s="624"/>
      <c r="H14" s="833">
        <v>13430.3</v>
      </c>
      <c r="I14" s="625">
        <v>10891.32575</v>
      </c>
      <c r="J14" s="834">
        <v>0</v>
      </c>
      <c r="K14" s="835">
        <v>0</v>
      </c>
      <c r="L14" s="834">
        <v>10891.32575</v>
      </c>
      <c r="M14" s="836">
        <v>0</v>
      </c>
      <c r="N14" s="834">
        <v>0</v>
      </c>
      <c r="O14" s="834">
        <v>0</v>
      </c>
      <c r="P14" s="626">
        <v>0</v>
      </c>
      <c r="Q14" s="630">
        <v>0</v>
      </c>
      <c r="R14" s="837">
        <v>0</v>
      </c>
      <c r="S14" s="630">
        <v>0</v>
      </c>
      <c r="T14" s="630">
        <v>0</v>
      </c>
      <c r="U14" s="630">
        <v>0</v>
      </c>
      <c r="V14" s="630">
        <v>0</v>
      </c>
      <c r="W14" s="630">
        <v>0</v>
      </c>
      <c r="X14" s="626">
        <v>0</v>
      </c>
      <c r="Y14" s="630">
        <v>0</v>
      </c>
      <c r="Z14" s="837">
        <v>0</v>
      </c>
      <c r="AA14" s="630">
        <v>0</v>
      </c>
      <c r="AB14" s="630">
        <v>0</v>
      </c>
      <c r="AC14" s="630">
        <v>0</v>
      </c>
      <c r="AD14" s="630">
        <v>0</v>
      </c>
      <c r="AE14" s="630">
        <v>0</v>
      </c>
      <c r="AF14" s="626">
        <v>0</v>
      </c>
      <c r="AG14" s="630">
        <v>0</v>
      </c>
      <c r="AH14" s="837">
        <v>0</v>
      </c>
      <c r="AI14" s="630">
        <v>0</v>
      </c>
      <c r="AJ14" s="630">
        <v>0</v>
      </c>
      <c r="AK14" s="630">
        <v>0</v>
      </c>
      <c r="AL14" s="630">
        <v>0</v>
      </c>
      <c r="AM14" s="630">
        <v>0</v>
      </c>
      <c r="AN14" s="626">
        <v>0</v>
      </c>
      <c r="AO14" s="630">
        <v>0</v>
      </c>
      <c r="AP14" s="837">
        <v>0</v>
      </c>
      <c r="AQ14" s="630">
        <v>0</v>
      </c>
      <c r="AR14" s="630">
        <v>0</v>
      </c>
      <c r="AS14" s="630">
        <v>0</v>
      </c>
      <c r="AT14" s="630">
        <v>0</v>
      </c>
      <c r="AU14" s="630">
        <v>0</v>
      </c>
      <c r="AV14" s="626">
        <v>0</v>
      </c>
      <c r="AW14" s="630">
        <v>0</v>
      </c>
      <c r="AX14" s="837">
        <v>0</v>
      </c>
      <c r="AY14" s="630">
        <v>0</v>
      </c>
      <c r="AZ14" s="630">
        <v>0</v>
      </c>
      <c r="BA14" s="630">
        <v>0</v>
      </c>
      <c r="BB14" s="630">
        <v>0</v>
      </c>
      <c r="BC14" s="630">
        <v>0</v>
      </c>
      <c r="BD14" s="626">
        <v>5013.2510000000002</v>
      </c>
      <c r="BE14" s="630">
        <v>0</v>
      </c>
      <c r="BF14" s="837">
        <v>0</v>
      </c>
      <c r="BG14" s="630">
        <v>5013.2510000000002</v>
      </c>
      <c r="BH14" s="630">
        <v>0</v>
      </c>
      <c r="BI14" s="630">
        <v>0</v>
      </c>
      <c r="BJ14" s="630">
        <v>0</v>
      </c>
      <c r="BK14" s="630">
        <v>0</v>
      </c>
      <c r="BL14" s="626">
        <v>5878.0747499999998</v>
      </c>
      <c r="BM14" s="630">
        <v>0</v>
      </c>
      <c r="BN14" s="837">
        <v>0</v>
      </c>
      <c r="BO14" s="630">
        <v>5878.0747499999998</v>
      </c>
      <c r="BP14" s="630">
        <v>0</v>
      </c>
      <c r="BQ14" s="630">
        <v>0</v>
      </c>
      <c r="BR14" s="630">
        <v>0</v>
      </c>
      <c r="BS14" s="630">
        <v>0</v>
      </c>
      <c r="BT14" s="626">
        <v>0</v>
      </c>
      <c r="BU14" s="630">
        <v>0</v>
      </c>
      <c r="BV14" s="837">
        <v>0</v>
      </c>
      <c r="BW14" s="630">
        <v>0</v>
      </c>
      <c r="BX14" s="630">
        <v>0</v>
      </c>
      <c r="BY14" s="630">
        <v>0</v>
      </c>
      <c r="BZ14" s="630">
        <v>0</v>
      </c>
      <c r="CA14" s="630">
        <v>0</v>
      </c>
      <c r="CB14" s="626">
        <v>0</v>
      </c>
      <c r="CC14" s="630">
        <v>0</v>
      </c>
      <c r="CD14" s="837">
        <v>0</v>
      </c>
      <c r="CE14" s="630">
        <v>0</v>
      </c>
      <c r="CF14" s="630">
        <v>0</v>
      </c>
      <c r="CG14" s="630">
        <v>0</v>
      </c>
      <c r="CH14" s="630">
        <v>0</v>
      </c>
      <c r="CI14" s="630">
        <v>0</v>
      </c>
      <c r="CJ14" s="626">
        <v>0</v>
      </c>
      <c r="CK14" s="630">
        <v>0</v>
      </c>
      <c r="CL14" s="837">
        <v>0</v>
      </c>
      <c r="CM14" s="630">
        <v>0</v>
      </c>
      <c r="CN14" s="630">
        <v>0</v>
      </c>
      <c r="CO14" s="630">
        <v>0</v>
      </c>
      <c r="CP14" s="630">
        <v>0</v>
      </c>
      <c r="CQ14" s="630">
        <v>0</v>
      </c>
      <c r="CR14" s="626">
        <v>0</v>
      </c>
      <c r="CS14" s="630">
        <v>0</v>
      </c>
      <c r="CT14" s="837">
        <v>0</v>
      </c>
      <c r="CU14" s="630">
        <v>0</v>
      </c>
      <c r="CV14" s="630">
        <v>0</v>
      </c>
      <c r="CW14" s="630">
        <v>0</v>
      </c>
      <c r="CX14" s="630">
        <v>0</v>
      </c>
      <c r="CY14" s="630">
        <v>0</v>
      </c>
      <c r="CZ14" s="626">
        <v>0</v>
      </c>
      <c r="DA14" s="630">
        <v>0</v>
      </c>
      <c r="DB14" s="837">
        <v>0</v>
      </c>
      <c r="DC14" s="630">
        <v>0</v>
      </c>
      <c r="DD14" s="630">
        <v>0</v>
      </c>
      <c r="DE14" s="630">
        <v>0</v>
      </c>
      <c r="DF14" s="630">
        <v>0</v>
      </c>
      <c r="DG14" s="630">
        <v>0</v>
      </c>
      <c r="DH14" s="626">
        <v>0</v>
      </c>
      <c r="DI14" s="630">
        <v>0</v>
      </c>
      <c r="DJ14" s="837">
        <v>0</v>
      </c>
      <c r="DK14" s="630">
        <v>0</v>
      </c>
      <c r="DL14" s="630">
        <v>0</v>
      </c>
      <c r="DM14" s="630">
        <v>0</v>
      </c>
      <c r="DN14" s="630">
        <v>0</v>
      </c>
      <c r="DO14" s="630">
        <v>0</v>
      </c>
      <c r="DP14" s="626">
        <v>0</v>
      </c>
      <c r="DQ14" s="630">
        <v>0</v>
      </c>
      <c r="DR14" s="837">
        <v>0</v>
      </c>
      <c r="DS14" s="630">
        <v>0</v>
      </c>
      <c r="DT14" s="630">
        <v>0</v>
      </c>
      <c r="DU14" s="630">
        <v>0</v>
      </c>
      <c r="DV14" s="630">
        <v>0</v>
      </c>
      <c r="DW14" s="630">
        <v>0</v>
      </c>
      <c r="DX14" s="627"/>
      <c r="DY14" s="628" t="s">
        <v>284</v>
      </c>
      <c r="DZ14" s="627" t="s">
        <v>262</v>
      </c>
      <c r="EA14" s="629"/>
      <c r="EB14" s="629"/>
      <c r="EC14" s="626"/>
      <c r="ED14" s="630"/>
      <c r="EE14" s="839"/>
      <c r="EF14" s="837"/>
      <c r="EG14" s="630"/>
      <c r="EH14" s="630"/>
      <c r="EI14" s="630"/>
      <c r="EJ14" s="630"/>
      <c r="EK14" s="630"/>
    </row>
    <row r="15" spans="1:142" ht="15" customHeight="1" x14ac:dyDescent="0.25">
      <c r="A15" s="621" t="s">
        <v>4204</v>
      </c>
      <c r="B15" s="622" t="s">
        <v>3765</v>
      </c>
      <c r="C15" s="832">
        <v>3503</v>
      </c>
      <c r="D15" s="623" t="s">
        <v>93</v>
      </c>
      <c r="E15" s="621" t="s">
        <v>4208</v>
      </c>
      <c r="F15" s="624">
        <v>1</v>
      </c>
      <c r="G15" s="624"/>
      <c r="H15" s="833">
        <v>13430.3</v>
      </c>
      <c r="I15" s="625">
        <v>13400</v>
      </c>
      <c r="J15" s="834">
        <v>0</v>
      </c>
      <c r="K15" s="835">
        <v>0</v>
      </c>
      <c r="L15" s="834">
        <v>13400</v>
      </c>
      <c r="M15" s="836">
        <v>0</v>
      </c>
      <c r="N15" s="834">
        <v>0</v>
      </c>
      <c r="O15" s="834">
        <v>0</v>
      </c>
      <c r="P15" s="626">
        <v>0</v>
      </c>
      <c r="Q15" s="630"/>
      <c r="R15" s="837"/>
      <c r="S15" s="630"/>
      <c r="T15" s="630"/>
      <c r="U15" s="630"/>
      <c r="V15" s="630"/>
      <c r="W15" s="630"/>
      <c r="X15" s="626">
        <v>0</v>
      </c>
      <c r="Y15" s="630"/>
      <c r="Z15" s="837"/>
      <c r="AA15" s="630"/>
      <c r="AB15" s="630"/>
      <c r="AC15" s="630"/>
      <c r="AD15" s="630"/>
      <c r="AE15" s="630"/>
      <c r="AF15" s="626">
        <v>0</v>
      </c>
      <c r="AG15" s="630"/>
      <c r="AH15" s="837"/>
      <c r="AI15" s="630"/>
      <c r="AJ15" s="630"/>
      <c r="AK15" s="630"/>
      <c r="AL15" s="630"/>
      <c r="AM15" s="630"/>
      <c r="AN15" s="626">
        <v>0</v>
      </c>
      <c r="AO15" s="630"/>
      <c r="AP15" s="837"/>
      <c r="AQ15" s="630"/>
      <c r="AR15" s="630"/>
      <c r="AS15" s="630"/>
      <c r="AT15" s="630"/>
      <c r="AU15" s="630"/>
      <c r="AV15" s="626">
        <v>0</v>
      </c>
      <c r="AW15" s="630"/>
      <c r="AX15" s="837"/>
      <c r="AY15" s="630"/>
      <c r="AZ15" s="630"/>
      <c r="BA15" s="630"/>
      <c r="BB15" s="630"/>
      <c r="BC15" s="630"/>
      <c r="BD15" s="626">
        <v>0</v>
      </c>
      <c r="BE15" s="630">
        <v>0</v>
      </c>
      <c r="BF15" s="837">
        <v>0</v>
      </c>
      <c r="BG15" s="630">
        <v>0</v>
      </c>
      <c r="BH15" s="630">
        <v>0</v>
      </c>
      <c r="BI15" s="630">
        <v>0</v>
      </c>
      <c r="BJ15" s="630">
        <v>0</v>
      </c>
      <c r="BK15" s="630">
        <v>0</v>
      </c>
      <c r="BL15" s="626">
        <v>0</v>
      </c>
      <c r="BM15" s="630">
        <v>0</v>
      </c>
      <c r="BN15" s="837">
        <v>0</v>
      </c>
      <c r="BO15" s="630">
        <v>0</v>
      </c>
      <c r="BP15" s="630">
        <v>0</v>
      </c>
      <c r="BQ15" s="630">
        <v>0</v>
      </c>
      <c r="BR15" s="630">
        <v>0</v>
      </c>
      <c r="BS15" s="630">
        <v>0</v>
      </c>
      <c r="BT15" s="626">
        <v>6500</v>
      </c>
      <c r="BU15" s="630">
        <v>0</v>
      </c>
      <c r="BV15" s="837">
        <v>0</v>
      </c>
      <c r="BW15" s="630">
        <v>6500</v>
      </c>
      <c r="BX15" s="630">
        <v>0</v>
      </c>
      <c r="BY15" s="630">
        <v>0</v>
      </c>
      <c r="BZ15" s="630">
        <v>0</v>
      </c>
      <c r="CA15" s="630">
        <v>0</v>
      </c>
      <c r="CB15" s="626">
        <v>6900</v>
      </c>
      <c r="CC15" s="630">
        <v>0</v>
      </c>
      <c r="CD15" s="837">
        <v>0</v>
      </c>
      <c r="CE15" s="630">
        <v>6900</v>
      </c>
      <c r="CF15" s="630">
        <v>0</v>
      </c>
      <c r="CG15" s="630">
        <v>0</v>
      </c>
      <c r="CH15" s="630">
        <v>0</v>
      </c>
      <c r="CI15" s="630">
        <v>0</v>
      </c>
      <c r="CJ15" s="626">
        <v>0</v>
      </c>
      <c r="CK15" s="630">
        <v>0</v>
      </c>
      <c r="CL15" s="837">
        <v>0</v>
      </c>
      <c r="CM15" s="630">
        <v>0</v>
      </c>
      <c r="CN15" s="630">
        <v>0</v>
      </c>
      <c r="CO15" s="630">
        <v>0</v>
      </c>
      <c r="CP15" s="630">
        <v>0</v>
      </c>
      <c r="CQ15" s="630">
        <v>0</v>
      </c>
      <c r="CR15" s="626">
        <v>0</v>
      </c>
      <c r="CS15" s="630">
        <v>0</v>
      </c>
      <c r="CT15" s="837">
        <v>0</v>
      </c>
      <c r="CU15" s="630">
        <v>0</v>
      </c>
      <c r="CV15" s="630">
        <v>0</v>
      </c>
      <c r="CW15" s="630">
        <v>0</v>
      </c>
      <c r="CX15" s="630">
        <v>0</v>
      </c>
      <c r="CY15" s="630">
        <v>0</v>
      </c>
      <c r="CZ15" s="626">
        <v>0</v>
      </c>
      <c r="DA15" s="630">
        <v>0</v>
      </c>
      <c r="DB15" s="837">
        <v>0</v>
      </c>
      <c r="DC15" s="630">
        <v>0</v>
      </c>
      <c r="DD15" s="630">
        <v>0</v>
      </c>
      <c r="DE15" s="630">
        <v>0</v>
      </c>
      <c r="DF15" s="630">
        <v>0</v>
      </c>
      <c r="DG15" s="630">
        <v>0</v>
      </c>
      <c r="DH15" s="626">
        <v>0</v>
      </c>
      <c r="DI15" s="630">
        <v>0</v>
      </c>
      <c r="DJ15" s="837">
        <v>0</v>
      </c>
      <c r="DK15" s="630">
        <v>0</v>
      </c>
      <c r="DL15" s="630">
        <v>0</v>
      </c>
      <c r="DM15" s="630">
        <v>0</v>
      </c>
      <c r="DN15" s="630">
        <v>0</v>
      </c>
      <c r="DO15" s="630">
        <v>0</v>
      </c>
      <c r="DP15" s="626">
        <v>0</v>
      </c>
      <c r="DQ15" s="630">
        <v>0</v>
      </c>
      <c r="DR15" s="837">
        <v>0</v>
      </c>
      <c r="DS15" s="630">
        <v>0</v>
      </c>
      <c r="DT15" s="630">
        <v>0</v>
      </c>
      <c r="DU15" s="630">
        <v>0</v>
      </c>
      <c r="DV15" s="630">
        <v>0</v>
      </c>
      <c r="DW15" s="630">
        <v>0</v>
      </c>
      <c r="DX15" s="627"/>
      <c r="DY15" s="628"/>
      <c r="DZ15" s="627"/>
      <c r="EA15" s="629"/>
      <c r="EB15" s="629"/>
      <c r="EC15" s="626"/>
      <c r="ED15" s="630"/>
      <c r="EE15" s="839"/>
      <c r="EF15" s="837"/>
      <c r="EG15" s="630"/>
      <c r="EH15" s="630"/>
      <c r="EI15" s="630"/>
      <c r="EJ15" s="630"/>
      <c r="EK15" s="630"/>
    </row>
    <row r="16" spans="1:142" ht="15" hidden="1" customHeight="1" x14ac:dyDescent="0.25">
      <c r="A16" s="633"/>
      <c r="B16" s="634" t="s">
        <v>4210</v>
      </c>
      <c r="C16" s="635"/>
      <c r="D16" s="635"/>
      <c r="E16" s="636"/>
      <c r="F16" s="637"/>
      <c r="G16" s="840"/>
      <c r="H16" s="840"/>
      <c r="I16" s="635">
        <v>38933.806429999997</v>
      </c>
      <c r="J16" s="635">
        <v>510.48225000000002</v>
      </c>
      <c r="K16" s="635">
        <v>0</v>
      </c>
      <c r="L16" s="635">
        <v>38423.324179999996</v>
      </c>
      <c r="M16" s="635">
        <v>0</v>
      </c>
      <c r="N16" s="635">
        <v>0</v>
      </c>
      <c r="O16" s="635">
        <v>0</v>
      </c>
      <c r="P16" s="635">
        <v>4.1539999999999999</v>
      </c>
      <c r="Q16" s="635">
        <v>0</v>
      </c>
      <c r="R16" s="635">
        <v>0</v>
      </c>
      <c r="S16" s="635">
        <v>4.1539999999999999</v>
      </c>
      <c r="T16" s="635">
        <v>0</v>
      </c>
      <c r="U16" s="635">
        <v>0</v>
      </c>
      <c r="V16" s="635">
        <v>0</v>
      </c>
      <c r="W16" s="635">
        <v>0</v>
      </c>
      <c r="X16" s="635">
        <v>2225.0889999999999</v>
      </c>
      <c r="Y16" s="635">
        <v>32.384</v>
      </c>
      <c r="Z16" s="635">
        <v>0</v>
      </c>
      <c r="AA16" s="635">
        <v>2192.7049999999999</v>
      </c>
      <c r="AB16" s="635">
        <v>0</v>
      </c>
      <c r="AC16" s="635">
        <v>0</v>
      </c>
      <c r="AD16" s="635">
        <v>0</v>
      </c>
      <c r="AE16" s="635">
        <v>0</v>
      </c>
      <c r="AF16" s="635">
        <v>3029.7720099999997</v>
      </c>
      <c r="AG16" s="635">
        <v>76.675920000000005</v>
      </c>
      <c r="AH16" s="635">
        <v>0</v>
      </c>
      <c r="AI16" s="635">
        <v>2953.09609</v>
      </c>
      <c r="AJ16" s="635">
        <v>0</v>
      </c>
      <c r="AK16" s="635">
        <v>0</v>
      </c>
      <c r="AL16" s="635">
        <v>0</v>
      </c>
      <c r="AM16" s="635">
        <v>0</v>
      </c>
      <c r="AN16" s="635">
        <v>2778.15769</v>
      </c>
      <c r="AO16" s="635">
        <v>58.04372</v>
      </c>
      <c r="AP16" s="635">
        <v>0</v>
      </c>
      <c r="AQ16" s="635">
        <v>2720.1139700000003</v>
      </c>
      <c r="AR16" s="635">
        <v>0</v>
      </c>
      <c r="AS16" s="635">
        <v>0</v>
      </c>
      <c r="AT16" s="635">
        <v>0</v>
      </c>
      <c r="AU16" s="635">
        <v>0</v>
      </c>
      <c r="AV16" s="635">
        <v>4719.3537000000006</v>
      </c>
      <c r="AW16" s="635">
        <v>64.092849999999999</v>
      </c>
      <c r="AX16" s="635">
        <v>0</v>
      </c>
      <c r="AY16" s="635">
        <v>4655.2608500000006</v>
      </c>
      <c r="AZ16" s="635">
        <v>0</v>
      </c>
      <c r="BA16" s="635">
        <v>0</v>
      </c>
      <c r="BB16" s="635">
        <v>0</v>
      </c>
      <c r="BC16" s="635">
        <v>0</v>
      </c>
      <c r="BD16" s="635">
        <v>5429.36528</v>
      </c>
      <c r="BE16" s="635">
        <v>41.611420000000003</v>
      </c>
      <c r="BF16" s="635">
        <v>0</v>
      </c>
      <c r="BG16" s="635">
        <v>5387.7538599999998</v>
      </c>
      <c r="BH16" s="635">
        <v>0</v>
      </c>
      <c r="BI16" s="635">
        <v>0</v>
      </c>
      <c r="BJ16" s="635">
        <v>0</v>
      </c>
      <c r="BK16" s="635">
        <v>0</v>
      </c>
      <c r="BL16" s="635">
        <v>6175.9647500000001</v>
      </c>
      <c r="BM16" s="635">
        <v>29.673999999999999</v>
      </c>
      <c r="BN16" s="635">
        <v>0</v>
      </c>
      <c r="BO16" s="635">
        <v>6146.2907500000001</v>
      </c>
      <c r="BP16" s="635">
        <v>0</v>
      </c>
      <c r="BQ16" s="635">
        <v>0</v>
      </c>
      <c r="BR16" s="635">
        <v>0</v>
      </c>
      <c r="BS16" s="635">
        <v>0</v>
      </c>
      <c r="BT16" s="635">
        <v>7191.95</v>
      </c>
      <c r="BU16" s="635">
        <v>69.31</v>
      </c>
      <c r="BV16" s="635">
        <v>0</v>
      </c>
      <c r="BW16" s="635">
        <v>7122.64</v>
      </c>
      <c r="BX16" s="635">
        <v>0</v>
      </c>
      <c r="BY16" s="635">
        <v>0</v>
      </c>
      <c r="BZ16" s="635">
        <v>0</v>
      </c>
      <c r="CA16" s="635">
        <v>0</v>
      </c>
      <c r="CB16" s="635">
        <v>7380</v>
      </c>
      <c r="CC16" s="635">
        <v>48</v>
      </c>
      <c r="CD16" s="635">
        <v>0</v>
      </c>
      <c r="CE16" s="635">
        <v>7332</v>
      </c>
      <c r="CF16" s="635">
        <v>0</v>
      </c>
      <c r="CG16" s="635">
        <v>0</v>
      </c>
      <c r="CH16" s="635">
        <v>0</v>
      </c>
      <c r="CI16" s="635">
        <v>0</v>
      </c>
      <c r="CJ16" s="635">
        <v>0</v>
      </c>
      <c r="CK16" s="635">
        <v>0</v>
      </c>
      <c r="CL16" s="635">
        <v>0</v>
      </c>
      <c r="CM16" s="635">
        <v>0</v>
      </c>
      <c r="CN16" s="635">
        <v>0</v>
      </c>
      <c r="CO16" s="635">
        <v>0</v>
      </c>
      <c r="CP16" s="635">
        <v>0</v>
      </c>
      <c r="CQ16" s="635">
        <v>0</v>
      </c>
      <c r="CR16" s="635">
        <v>0</v>
      </c>
      <c r="CS16" s="635">
        <v>0</v>
      </c>
      <c r="CT16" s="635">
        <v>0</v>
      </c>
      <c r="CU16" s="635">
        <v>0</v>
      </c>
      <c r="CV16" s="635">
        <v>0</v>
      </c>
      <c r="CW16" s="635">
        <v>0</v>
      </c>
      <c r="CX16" s="635">
        <v>0</v>
      </c>
      <c r="CY16" s="635">
        <v>0</v>
      </c>
      <c r="CZ16" s="635">
        <v>0</v>
      </c>
      <c r="DA16" s="635">
        <v>0</v>
      </c>
      <c r="DB16" s="635">
        <v>0</v>
      </c>
      <c r="DC16" s="635">
        <v>0</v>
      </c>
      <c r="DD16" s="635">
        <v>0</v>
      </c>
      <c r="DE16" s="635">
        <v>0</v>
      </c>
      <c r="DF16" s="635">
        <v>0</v>
      </c>
      <c r="DG16" s="635">
        <v>0</v>
      </c>
      <c r="DH16" s="635">
        <v>0</v>
      </c>
      <c r="DI16" s="635">
        <v>0</v>
      </c>
      <c r="DJ16" s="635">
        <v>0</v>
      </c>
      <c r="DK16" s="635">
        <v>0</v>
      </c>
      <c r="DL16" s="635">
        <v>0</v>
      </c>
      <c r="DM16" s="635">
        <v>0</v>
      </c>
      <c r="DN16" s="635">
        <v>0</v>
      </c>
      <c r="DO16" s="635">
        <v>0</v>
      </c>
      <c r="DP16" s="635">
        <v>0</v>
      </c>
      <c r="DQ16" s="635">
        <v>0</v>
      </c>
      <c r="DR16" s="635">
        <v>0</v>
      </c>
      <c r="DS16" s="635">
        <v>0</v>
      </c>
      <c r="DT16" s="635">
        <v>0</v>
      </c>
      <c r="DU16" s="635">
        <v>0</v>
      </c>
      <c r="DV16" s="635">
        <v>0</v>
      </c>
      <c r="DW16" s="635">
        <v>0</v>
      </c>
      <c r="DX16" s="638"/>
      <c r="DY16" s="639"/>
      <c r="DZ16" s="638"/>
      <c r="EA16" s="633"/>
      <c r="EB16" s="633"/>
      <c r="EC16" s="635">
        <v>0</v>
      </c>
      <c r="ED16" s="635">
        <v>90.690339999999992</v>
      </c>
      <c r="EE16" s="635">
        <v>0</v>
      </c>
      <c r="EF16" s="635">
        <v>0</v>
      </c>
      <c r="EG16" s="635">
        <v>-90.690339999999992</v>
      </c>
      <c r="EH16" s="635">
        <v>0</v>
      </c>
      <c r="EI16" s="635">
        <v>0</v>
      </c>
      <c r="EJ16" s="635">
        <v>0</v>
      </c>
      <c r="EK16" s="635">
        <v>0</v>
      </c>
    </row>
    <row r="17" spans="1:141" s="539" customFormat="1" ht="15" hidden="1" customHeight="1" x14ac:dyDescent="0.25">
      <c r="A17" s="621" t="s">
        <v>4211</v>
      </c>
      <c r="B17" s="622" t="s">
        <v>4212</v>
      </c>
      <c r="C17" s="832">
        <v>7009</v>
      </c>
      <c r="D17" s="623" t="s">
        <v>4213</v>
      </c>
      <c r="E17" s="621" t="s">
        <v>5</v>
      </c>
      <c r="F17" s="624">
        <v>0.9</v>
      </c>
      <c r="G17" s="624"/>
      <c r="H17" s="833">
        <v>6000</v>
      </c>
      <c r="I17" s="625">
        <v>5478.5124300000007</v>
      </c>
      <c r="J17" s="834">
        <v>594.9494400000001</v>
      </c>
      <c r="K17" s="835">
        <v>0</v>
      </c>
      <c r="L17" s="834">
        <v>0</v>
      </c>
      <c r="M17" s="836">
        <v>5354.54486</v>
      </c>
      <c r="N17" s="834">
        <v>0</v>
      </c>
      <c r="O17" s="834">
        <v>4883.5629900000004</v>
      </c>
      <c r="P17" s="626">
        <v>0</v>
      </c>
      <c r="Q17" s="630">
        <v>0</v>
      </c>
      <c r="R17" s="837">
        <v>0</v>
      </c>
      <c r="S17" s="630">
        <v>0</v>
      </c>
      <c r="T17" s="630">
        <v>0</v>
      </c>
      <c r="U17" s="630">
        <v>0</v>
      </c>
      <c r="V17" s="630">
        <v>0</v>
      </c>
      <c r="W17" s="630">
        <v>0</v>
      </c>
      <c r="X17" s="626">
        <v>0</v>
      </c>
      <c r="Y17" s="630">
        <v>0</v>
      </c>
      <c r="Z17" s="837">
        <v>0</v>
      </c>
      <c r="AA17" s="630">
        <v>0</v>
      </c>
      <c r="AB17" s="630">
        <v>0</v>
      </c>
      <c r="AC17" s="630">
        <v>0</v>
      </c>
      <c r="AD17" s="630">
        <v>0</v>
      </c>
      <c r="AE17" s="630">
        <v>0</v>
      </c>
      <c r="AF17" s="626">
        <v>0</v>
      </c>
      <c r="AG17" s="630">
        <v>0</v>
      </c>
      <c r="AH17" s="837">
        <v>0</v>
      </c>
      <c r="AI17" s="630">
        <v>0</v>
      </c>
      <c r="AJ17" s="630">
        <v>0</v>
      </c>
      <c r="AK17" s="630">
        <v>0</v>
      </c>
      <c r="AL17" s="630">
        <v>0</v>
      </c>
      <c r="AM17" s="630">
        <v>0</v>
      </c>
      <c r="AN17" s="626">
        <v>0</v>
      </c>
      <c r="AO17" s="630">
        <v>0</v>
      </c>
      <c r="AP17" s="837">
        <v>0</v>
      </c>
      <c r="AQ17" s="630">
        <v>0</v>
      </c>
      <c r="AR17" s="630">
        <v>0</v>
      </c>
      <c r="AS17" s="630">
        <v>0</v>
      </c>
      <c r="AT17" s="630">
        <v>0</v>
      </c>
      <c r="AU17" s="630">
        <v>0</v>
      </c>
      <c r="AV17" s="626">
        <v>128.24754000000001</v>
      </c>
      <c r="AW17" s="630">
        <v>128.24754000000001</v>
      </c>
      <c r="AX17" s="837">
        <v>0</v>
      </c>
      <c r="AY17" s="630">
        <v>0</v>
      </c>
      <c r="AZ17" s="630">
        <v>1154.2278300000003</v>
      </c>
      <c r="BA17" s="630">
        <v>0</v>
      </c>
      <c r="BB17" s="630">
        <v>0</v>
      </c>
      <c r="BC17" s="630">
        <v>0</v>
      </c>
      <c r="BD17" s="626">
        <v>466.70190000000002</v>
      </c>
      <c r="BE17" s="630">
        <v>466.70190000000002</v>
      </c>
      <c r="BF17" s="837">
        <v>0</v>
      </c>
      <c r="BG17" s="630">
        <v>0</v>
      </c>
      <c r="BH17" s="630">
        <v>4200.3170300000002</v>
      </c>
      <c r="BI17" s="630">
        <v>0</v>
      </c>
      <c r="BJ17" s="630">
        <v>0</v>
      </c>
      <c r="BK17" s="630">
        <v>0</v>
      </c>
      <c r="BL17" s="626">
        <v>4069.5829899999999</v>
      </c>
      <c r="BM17" s="630">
        <v>0</v>
      </c>
      <c r="BN17" s="837">
        <v>0</v>
      </c>
      <c r="BO17" s="630">
        <v>0</v>
      </c>
      <c r="BP17" s="630">
        <v>0</v>
      </c>
      <c r="BQ17" s="630">
        <v>0</v>
      </c>
      <c r="BR17" s="630">
        <v>0</v>
      </c>
      <c r="BS17" s="630">
        <v>4069.5829899999999</v>
      </c>
      <c r="BT17" s="626">
        <v>813.98</v>
      </c>
      <c r="BU17" s="630">
        <v>0</v>
      </c>
      <c r="BV17" s="837">
        <v>0</v>
      </c>
      <c r="BW17" s="630">
        <v>0</v>
      </c>
      <c r="BX17" s="630">
        <v>0</v>
      </c>
      <c r="BY17" s="630">
        <v>0</v>
      </c>
      <c r="BZ17" s="630">
        <v>0</v>
      </c>
      <c r="CA17" s="630">
        <v>813.98</v>
      </c>
      <c r="CB17" s="626">
        <v>0</v>
      </c>
      <c r="CC17" s="630">
        <v>0</v>
      </c>
      <c r="CD17" s="837">
        <v>0</v>
      </c>
      <c r="CE17" s="630">
        <v>0</v>
      </c>
      <c r="CF17" s="630">
        <v>0</v>
      </c>
      <c r="CG17" s="630">
        <v>0</v>
      </c>
      <c r="CH17" s="630">
        <v>0</v>
      </c>
      <c r="CI17" s="630">
        <v>0</v>
      </c>
      <c r="CJ17" s="626">
        <v>0</v>
      </c>
      <c r="CK17" s="630">
        <v>0</v>
      </c>
      <c r="CL17" s="837">
        <v>0</v>
      </c>
      <c r="CM17" s="630">
        <v>0</v>
      </c>
      <c r="CN17" s="630">
        <v>0</v>
      </c>
      <c r="CO17" s="630">
        <v>0</v>
      </c>
      <c r="CP17" s="630">
        <v>0</v>
      </c>
      <c r="CQ17" s="630">
        <v>0</v>
      </c>
      <c r="CR17" s="626">
        <v>0</v>
      </c>
      <c r="CS17" s="630">
        <v>0</v>
      </c>
      <c r="CT17" s="837">
        <v>0</v>
      </c>
      <c r="CU17" s="630">
        <v>0</v>
      </c>
      <c r="CV17" s="630">
        <v>0</v>
      </c>
      <c r="CW17" s="630">
        <v>0</v>
      </c>
      <c r="CX17" s="630">
        <v>0</v>
      </c>
      <c r="CY17" s="630">
        <v>0</v>
      </c>
      <c r="CZ17" s="626">
        <v>0</v>
      </c>
      <c r="DA17" s="630">
        <v>0</v>
      </c>
      <c r="DB17" s="837">
        <v>0</v>
      </c>
      <c r="DC17" s="630">
        <v>0</v>
      </c>
      <c r="DD17" s="630">
        <v>0</v>
      </c>
      <c r="DE17" s="630">
        <v>0</v>
      </c>
      <c r="DF17" s="630">
        <v>0</v>
      </c>
      <c r="DG17" s="630">
        <v>0</v>
      </c>
      <c r="DH17" s="626">
        <v>0</v>
      </c>
      <c r="DI17" s="630">
        <v>0</v>
      </c>
      <c r="DJ17" s="837">
        <v>0</v>
      </c>
      <c r="DK17" s="630">
        <v>0</v>
      </c>
      <c r="DL17" s="630">
        <v>0</v>
      </c>
      <c r="DM17" s="630">
        <v>0</v>
      </c>
      <c r="DN17" s="630">
        <v>0</v>
      </c>
      <c r="DO17" s="630">
        <v>0</v>
      </c>
      <c r="DP17" s="626">
        <v>0</v>
      </c>
      <c r="DQ17" s="630">
        <v>0</v>
      </c>
      <c r="DR17" s="837">
        <v>0</v>
      </c>
      <c r="DS17" s="630">
        <v>0</v>
      </c>
      <c r="DT17" s="630">
        <v>0</v>
      </c>
      <c r="DU17" s="630">
        <v>0</v>
      </c>
      <c r="DV17" s="630">
        <v>0</v>
      </c>
      <c r="DW17" s="630">
        <v>0</v>
      </c>
      <c r="DX17" s="627" t="s">
        <v>3882</v>
      </c>
      <c r="DY17" s="628" t="s">
        <v>284</v>
      </c>
      <c r="DZ17" s="627" t="s">
        <v>261</v>
      </c>
      <c r="EA17" s="629"/>
      <c r="EB17" s="629"/>
      <c r="EC17" s="626"/>
      <c r="ED17" s="630"/>
      <c r="EE17" s="839"/>
      <c r="EF17" s="837"/>
      <c r="EG17" s="630"/>
      <c r="EH17" s="630"/>
      <c r="EI17" s="630"/>
      <c r="EJ17" s="630"/>
      <c r="EK17" s="630"/>
    </row>
    <row r="18" spans="1:141" ht="15" hidden="1" customHeight="1" x14ac:dyDescent="0.25">
      <c r="A18" s="621" t="s">
        <v>4211</v>
      </c>
      <c r="B18" s="622" t="s">
        <v>89</v>
      </c>
      <c r="C18" s="832">
        <v>7010</v>
      </c>
      <c r="D18" s="623" t="s">
        <v>4214</v>
      </c>
      <c r="E18" s="621" t="s">
        <v>5</v>
      </c>
      <c r="F18" s="624">
        <v>0.9</v>
      </c>
      <c r="G18" s="624"/>
      <c r="H18" s="833">
        <v>330</v>
      </c>
      <c r="I18" s="625">
        <v>330</v>
      </c>
      <c r="J18" s="834">
        <v>30</v>
      </c>
      <c r="K18" s="835">
        <v>0</v>
      </c>
      <c r="L18" s="834">
        <v>300</v>
      </c>
      <c r="M18" s="836">
        <v>0</v>
      </c>
      <c r="N18" s="834">
        <v>0</v>
      </c>
      <c r="O18" s="834">
        <v>0</v>
      </c>
      <c r="P18" s="626">
        <v>0</v>
      </c>
      <c r="Q18" s="630">
        <v>0</v>
      </c>
      <c r="R18" s="837">
        <v>0</v>
      </c>
      <c r="S18" s="630">
        <v>0</v>
      </c>
      <c r="T18" s="630">
        <v>0</v>
      </c>
      <c r="U18" s="630">
        <v>0</v>
      </c>
      <c r="V18" s="630">
        <v>0</v>
      </c>
      <c r="W18" s="630">
        <v>0</v>
      </c>
      <c r="X18" s="626">
        <v>0</v>
      </c>
      <c r="Y18" s="630">
        <v>0</v>
      </c>
      <c r="Z18" s="837">
        <v>0</v>
      </c>
      <c r="AA18" s="630">
        <v>0</v>
      </c>
      <c r="AB18" s="630">
        <v>0</v>
      </c>
      <c r="AC18" s="630">
        <v>0</v>
      </c>
      <c r="AD18" s="630">
        <v>0</v>
      </c>
      <c r="AE18" s="630">
        <v>0</v>
      </c>
      <c r="AF18" s="626">
        <v>330</v>
      </c>
      <c r="AG18" s="630">
        <v>30</v>
      </c>
      <c r="AH18" s="837">
        <v>0</v>
      </c>
      <c r="AI18" s="630">
        <v>300</v>
      </c>
      <c r="AJ18" s="630">
        <v>0</v>
      </c>
      <c r="AK18" s="630">
        <v>0</v>
      </c>
      <c r="AL18" s="630">
        <v>0</v>
      </c>
      <c r="AM18" s="630">
        <v>0</v>
      </c>
      <c r="AN18" s="626">
        <v>0</v>
      </c>
      <c r="AO18" s="630">
        <v>0</v>
      </c>
      <c r="AP18" s="837">
        <v>0</v>
      </c>
      <c r="AQ18" s="630">
        <v>0</v>
      </c>
      <c r="AR18" s="630">
        <v>0</v>
      </c>
      <c r="AS18" s="630">
        <v>0</v>
      </c>
      <c r="AT18" s="630">
        <v>0</v>
      </c>
      <c r="AU18" s="630">
        <v>0</v>
      </c>
      <c r="AV18" s="626">
        <v>0</v>
      </c>
      <c r="AW18" s="630">
        <v>0</v>
      </c>
      <c r="AX18" s="837">
        <v>0</v>
      </c>
      <c r="AY18" s="630">
        <v>0</v>
      </c>
      <c r="AZ18" s="630">
        <v>0</v>
      </c>
      <c r="BA18" s="630">
        <v>0</v>
      </c>
      <c r="BB18" s="630">
        <v>0</v>
      </c>
      <c r="BC18" s="630">
        <v>0</v>
      </c>
      <c r="BD18" s="626">
        <v>0</v>
      </c>
      <c r="BE18" s="630">
        <v>0</v>
      </c>
      <c r="BF18" s="837">
        <v>0</v>
      </c>
      <c r="BG18" s="630">
        <v>0</v>
      </c>
      <c r="BH18" s="630">
        <v>0</v>
      </c>
      <c r="BI18" s="630">
        <v>0</v>
      </c>
      <c r="BJ18" s="630">
        <v>0</v>
      </c>
      <c r="BK18" s="630">
        <v>0</v>
      </c>
      <c r="BL18" s="626">
        <v>0</v>
      </c>
      <c r="BM18" s="630">
        <v>0</v>
      </c>
      <c r="BN18" s="837">
        <v>0</v>
      </c>
      <c r="BO18" s="630">
        <v>0</v>
      </c>
      <c r="BP18" s="630">
        <v>0</v>
      </c>
      <c r="BQ18" s="630">
        <v>0</v>
      </c>
      <c r="BR18" s="630">
        <v>0</v>
      </c>
      <c r="BS18" s="630">
        <v>0</v>
      </c>
      <c r="BT18" s="626">
        <v>0</v>
      </c>
      <c r="BU18" s="630">
        <v>0</v>
      </c>
      <c r="BV18" s="837">
        <v>0</v>
      </c>
      <c r="BW18" s="630">
        <v>0</v>
      </c>
      <c r="BX18" s="630">
        <v>0</v>
      </c>
      <c r="BY18" s="630">
        <v>0</v>
      </c>
      <c r="BZ18" s="630">
        <v>0</v>
      </c>
      <c r="CA18" s="630">
        <v>0</v>
      </c>
      <c r="CB18" s="626">
        <v>0</v>
      </c>
      <c r="CC18" s="630">
        <v>0</v>
      </c>
      <c r="CD18" s="837">
        <v>0</v>
      </c>
      <c r="CE18" s="630">
        <v>0</v>
      </c>
      <c r="CF18" s="630">
        <v>0</v>
      </c>
      <c r="CG18" s="630">
        <v>0</v>
      </c>
      <c r="CH18" s="630">
        <v>0</v>
      </c>
      <c r="CI18" s="630">
        <v>0</v>
      </c>
      <c r="CJ18" s="626">
        <v>0</v>
      </c>
      <c r="CK18" s="630">
        <v>0</v>
      </c>
      <c r="CL18" s="837">
        <v>0</v>
      </c>
      <c r="CM18" s="630">
        <v>0</v>
      </c>
      <c r="CN18" s="630">
        <v>0</v>
      </c>
      <c r="CO18" s="630">
        <v>0</v>
      </c>
      <c r="CP18" s="630">
        <v>0</v>
      </c>
      <c r="CQ18" s="630">
        <v>0</v>
      </c>
      <c r="CR18" s="626">
        <v>0</v>
      </c>
      <c r="CS18" s="630">
        <v>0</v>
      </c>
      <c r="CT18" s="837">
        <v>0</v>
      </c>
      <c r="CU18" s="630">
        <v>0</v>
      </c>
      <c r="CV18" s="630">
        <v>0</v>
      </c>
      <c r="CW18" s="630">
        <v>0</v>
      </c>
      <c r="CX18" s="630">
        <v>0</v>
      </c>
      <c r="CY18" s="630">
        <v>0</v>
      </c>
      <c r="CZ18" s="626">
        <v>0</v>
      </c>
      <c r="DA18" s="630">
        <v>0</v>
      </c>
      <c r="DB18" s="837">
        <v>0</v>
      </c>
      <c r="DC18" s="630">
        <v>0</v>
      </c>
      <c r="DD18" s="630">
        <v>0</v>
      </c>
      <c r="DE18" s="630">
        <v>0</v>
      </c>
      <c r="DF18" s="630">
        <v>0</v>
      </c>
      <c r="DG18" s="630">
        <v>0</v>
      </c>
      <c r="DH18" s="626">
        <v>0</v>
      </c>
      <c r="DI18" s="630">
        <v>0</v>
      </c>
      <c r="DJ18" s="837">
        <v>0</v>
      </c>
      <c r="DK18" s="630">
        <v>0</v>
      </c>
      <c r="DL18" s="630">
        <v>0</v>
      </c>
      <c r="DM18" s="630">
        <v>0</v>
      </c>
      <c r="DN18" s="630">
        <v>0</v>
      </c>
      <c r="DO18" s="630">
        <v>0</v>
      </c>
      <c r="DP18" s="626">
        <v>0</v>
      </c>
      <c r="DQ18" s="630">
        <v>0</v>
      </c>
      <c r="DR18" s="837">
        <v>0</v>
      </c>
      <c r="DS18" s="630">
        <v>0</v>
      </c>
      <c r="DT18" s="630">
        <v>0</v>
      </c>
      <c r="DU18" s="630">
        <v>0</v>
      </c>
      <c r="DV18" s="630">
        <v>0</v>
      </c>
      <c r="DW18" s="630">
        <v>0</v>
      </c>
      <c r="DX18" s="627"/>
      <c r="DY18" s="628" t="s">
        <v>284</v>
      </c>
      <c r="DZ18" s="627" t="s">
        <v>261</v>
      </c>
      <c r="EA18" s="629" t="s">
        <v>283</v>
      </c>
      <c r="EB18" s="629"/>
      <c r="EC18" s="626"/>
      <c r="ED18" s="630"/>
      <c r="EE18" s="839"/>
      <c r="EF18" s="837"/>
      <c r="EG18" s="630"/>
      <c r="EH18" s="630"/>
      <c r="EI18" s="630"/>
      <c r="EJ18" s="630"/>
      <c r="EK18" s="630"/>
    </row>
    <row r="19" spans="1:141" s="539" customFormat="1" ht="15" hidden="1" customHeight="1" x14ac:dyDescent="0.25">
      <c r="A19" s="621" t="s">
        <v>4211</v>
      </c>
      <c r="B19" s="622" t="s">
        <v>4215</v>
      </c>
      <c r="C19" s="832">
        <v>7000</v>
      </c>
      <c r="D19" s="623" t="s">
        <v>4216</v>
      </c>
      <c r="E19" s="621" t="s">
        <v>4217</v>
      </c>
      <c r="F19" s="624">
        <v>0.9</v>
      </c>
      <c r="G19" s="624"/>
      <c r="H19" s="833" t="s">
        <v>4218</v>
      </c>
      <c r="I19" s="625">
        <v>5598.3779699999996</v>
      </c>
      <c r="J19" s="834">
        <v>4336.2020999999995</v>
      </c>
      <c r="K19" s="835">
        <v>0</v>
      </c>
      <c r="L19" s="834">
        <v>0</v>
      </c>
      <c r="M19" s="836">
        <v>22854.62846</v>
      </c>
      <c r="N19" s="834">
        <v>0</v>
      </c>
      <c r="O19" s="834">
        <v>1262.17587</v>
      </c>
      <c r="P19" s="626">
        <v>0</v>
      </c>
      <c r="Q19" s="630">
        <v>0</v>
      </c>
      <c r="R19" s="837">
        <v>0</v>
      </c>
      <c r="S19" s="630">
        <v>0</v>
      </c>
      <c r="T19" s="630">
        <v>0</v>
      </c>
      <c r="U19" s="630">
        <v>0</v>
      </c>
      <c r="V19" s="630">
        <v>0</v>
      </c>
      <c r="W19" s="630">
        <v>0</v>
      </c>
      <c r="X19" s="626">
        <v>0</v>
      </c>
      <c r="Y19" s="630">
        <v>0</v>
      </c>
      <c r="Z19" s="837">
        <v>0</v>
      </c>
      <c r="AA19" s="630">
        <v>0</v>
      </c>
      <c r="AB19" s="630">
        <v>0</v>
      </c>
      <c r="AC19" s="630">
        <v>0</v>
      </c>
      <c r="AD19" s="630">
        <v>0</v>
      </c>
      <c r="AE19" s="630">
        <v>0</v>
      </c>
      <c r="AF19" s="626">
        <v>69</v>
      </c>
      <c r="AG19" s="630">
        <v>69</v>
      </c>
      <c r="AH19" s="837">
        <v>0</v>
      </c>
      <c r="AI19" s="630">
        <v>0</v>
      </c>
      <c r="AJ19" s="630">
        <v>0</v>
      </c>
      <c r="AK19" s="630">
        <v>0</v>
      </c>
      <c r="AL19" s="630">
        <v>0</v>
      </c>
      <c r="AM19" s="630">
        <v>0</v>
      </c>
      <c r="AN19" s="626">
        <v>261.70694000000003</v>
      </c>
      <c r="AO19" s="630">
        <v>260.43047000000001</v>
      </c>
      <c r="AP19" s="837">
        <v>0</v>
      </c>
      <c r="AQ19" s="630">
        <v>0</v>
      </c>
      <c r="AR19" s="630">
        <v>1766.7041899999999</v>
      </c>
      <c r="AS19" s="630">
        <v>0</v>
      </c>
      <c r="AT19" s="630">
        <v>0</v>
      </c>
      <c r="AU19" s="630">
        <v>1.27647</v>
      </c>
      <c r="AV19" s="626">
        <v>1427.9206299999996</v>
      </c>
      <c r="AW19" s="630">
        <v>1333.2299999999996</v>
      </c>
      <c r="AX19" s="837">
        <v>0</v>
      </c>
      <c r="AY19" s="630">
        <v>0</v>
      </c>
      <c r="AZ19" s="630">
        <v>8568.7838499999998</v>
      </c>
      <c r="BA19" s="630">
        <v>0</v>
      </c>
      <c r="BB19" s="630">
        <v>0</v>
      </c>
      <c r="BC19" s="630">
        <v>94.690630000000056</v>
      </c>
      <c r="BD19" s="626">
        <v>3356.19866</v>
      </c>
      <c r="BE19" s="630">
        <v>2669.3886600000001</v>
      </c>
      <c r="BF19" s="837">
        <v>0</v>
      </c>
      <c r="BG19" s="630">
        <v>0</v>
      </c>
      <c r="BH19" s="630">
        <v>12485.01</v>
      </c>
      <c r="BI19" s="630">
        <v>0</v>
      </c>
      <c r="BJ19" s="630">
        <v>0</v>
      </c>
      <c r="BK19" s="630">
        <v>686.81</v>
      </c>
      <c r="BL19" s="626">
        <v>483.55174</v>
      </c>
      <c r="BM19" s="630">
        <v>4.1529699999999998</v>
      </c>
      <c r="BN19" s="837">
        <v>0</v>
      </c>
      <c r="BO19" s="630">
        <v>0</v>
      </c>
      <c r="BP19" s="630">
        <v>34.130420000000001</v>
      </c>
      <c r="BQ19" s="630">
        <v>0</v>
      </c>
      <c r="BR19" s="630">
        <v>0</v>
      </c>
      <c r="BS19" s="630">
        <v>479.39877000000001</v>
      </c>
      <c r="BT19" s="626">
        <v>0</v>
      </c>
      <c r="BU19" s="630">
        <v>0</v>
      </c>
      <c r="BV19" s="837">
        <v>0</v>
      </c>
      <c r="BW19" s="630">
        <v>0</v>
      </c>
      <c r="BX19" s="630">
        <v>0</v>
      </c>
      <c r="BY19" s="630">
        <v>0</v>
      </c>
      <c r="BZ19" s="630">
        <v>0</v>
      </c>
      <c r="CA19" s="630">
        <v>0</v>
      </c>
      <c r="CB19" s="626">
        <v>0</v>
      </c>
      <c r="CC19" s="630">
        <v>0</v>
      </c>
      <c r="CD19" s="837">
        <v>0</v>
      </c>
      <c r="CE19" s="630">
        <v>0</v>
      </c>
      <c r="CF19" s="630">
        <v>0</v>
      </c>
      <c r="CG19" s="630">
        <v>0</v>
      </c>
      <c r="CH19" s="630">
        <v>0</v>
      </c>
      <c r="CI19" s="630">
        <v>0</v>
      </c>
      <c r="CJ19" s="626">
        <v>0</v>
      </c>
      <c r="CK19" s="630">
        <v>0</v>
      </c>
      <c r="CL19" s="837">
        <v>0</v>
      </c>
      <c r="CM19" s="630">
        <v>0</v>
      </c>
      <c r="CN19" s="630">
        <v>0</v>
      </c>
      <c r="CO19" s="630">
        <v>0</v>
      </c>
      <c r="CP19" s="630">
        <v>0</v>
      </c>
      <c r="CQ19" s="630">
        <v>0</v>
      </c>
      <c r="CR19" s="626">
        <v>0</v>
      </c>
      <c r="CS19" s="630">
        <v>0</v>
      </c>
      <c r="CT19" s="837">
        <v>0</v>
      </c>
      <c r="CU19" s="630">
        <v>0</v>
      </c>
      <c r="CV19" s="630">
        <v>0</v>
      </c>
      <c r="CW19" s="630">
        <v>0</v>
      </c>
      <c r="CX19" s="630">
        <v>0</v>
      </c>
      <c r="CY19" s="630">
        <v>0</v>
      </c>
      <c r="CZ19" s="626">
        <v>0</v>
      </c>
      <c r="DA19" s="630">
        <v>0</v>
      </c>
      <c r="DB19" s="837">
        <v>0</v>
      </c>
      <c r="DC19" s="630">
        <v>0</v>
      </c>
      <c r="DD19" s="630">
        <v>0</v>
      </c>
      <c r="DE19" s="630">
        <v>0</v>
      </c>
      <c r="DF19" s="630">
        <v>0</v>
      </c>
      <c r="DG19" s="630">
        <v>0</v>
      </c>
      <c r="DH19" s="626">
        <v>0</v>
      </c>
      <c r="DI19" s="630">
        <v>0</v>
      </c>
      <c r="DJ19" s="837">
        <v>0</v>
      </c>
      <c r="DK19" s="630">
        <v>0</v>
      </c>
      <c r="DL19" s="630">
        <v>0</v>
      </c>
      <c r="DM19" s="630">
        <v>0</v>
      </c>
      <c r="DN19" s="630">
        <v>0</v>
      </c>
      <c r="DO19" s="630">
        <v>0</v>
      </c>
      <c r="DP19" s="626">
        <v>0</v>
      </c>
      <c r="DQ19" s="630">
        <v>0</v>
      </c>
      <c r="DR19" s="837">
        <v>0</v>
      </c>
      <c r="DS19" s="630">
        <v>0</v>
      </c>
      <c r="DT19" s="630">
        <v>0</v>
      </c>
      <c r="DU19" s="630">
        <v>0</v>
      </c>
      <c r="DV19" s="630">
        <v>0</v>
      </c>
      <c r="DW19" s="630">
        <v>0</v>
      </c>
      <c r="DX19" s="627" t="s">
        <v>3882</v>
      </c>
      <c r="DY19" s="628" t="s">
        <v>284</v>
      </c>
      <c r="DZ19" s="627" t="s">
        <v>261</v>
      </c>
      <c r="EA19" s="629"/>
      <c r="EB19" s="629"/>
      <c r="EC19" s="626"/>
      <c r="ED19" s="630"/>
      <c r="EE19" s="839"/>
      <c r="EF19" s="837"/>
      <c r="EG19" s="630"/>
      <c r="EH19" s="630"/>
      <c r="EI19" s="630"/>
      <c r="EJ19" s="630"/>
      <c r="EK19" s="630"/>
    </row>
    <row r="20" spans="1:141" s="539" customFormat="1" ht="15" hidden="1" customHeight="1" x14ac:dyDescent="0.25">
      <c r="A20" s="621" t="s">
        <v>4211</v>
      </c>
      <c r="B20" s="622" t="s">
        <v>4219</v>
      </c>
      <c r="C20" s="832">
        <v>8992</v>
      </c>
      <c r="D20" s="623" t="s">
        <v>4220</v>
      </c>
      <c r="E20" s="621" t="s">
        <v>4221</v>
      </c>
      <c r="F20" s="624">
        <v>0.85</v>
      </c>
      <c r="G20" s="624"/>
      <c r="H20" s="833" t="s">
        <v>4222</v>
      </c>
      <c r="I20" s="625">
        <v>0</v>
      </c>
      <c r="J20" s="834">
        <v>0</v>
      </c>
      <c r="K20" s="835">
        <v>0</v>
      </c>
      <c r="L20" s="834">
        <v>0</v>
      </c>
      <c r="M20" s="836">
        <v>731.76329999999996</v>
      </c>
      <c r="N20" s="834">
        <v>0</v>
      </c>
      <c r="O20" s="834">
        <v>0</v>
      </c>
      <c r="P20" s="626">
        <v>0</v>
      </c>
      <c r="Q20" s="630"/>
      <c r="R20" s="837"/>
      <c r="S20" s="630"/>
      <c r="T20" s="630"/>
      <c r="U20" s="630"/>
      <c r="V20" s="630"/>
      <c r="W20" s="630"/>
      <c r="X20" s="626">
        <v>0</v>
      </c>
      <c r="Y20" s="630"/>
      <c r="Z20" s="837"/>
      <c r="AA20" s="630"/>
      <c r="AB20" s="630"/>
      <c r="AC20" s="630"/>
      <c r="AD20" s="630"/>
      <c r="AE20" s="630"/>
      <c r="AF20" s="626">
        <v>0</v>
      </c>
      <c r="AG20" s="630"/>
      <c r="AH20" s="837"/>
      <c r="AI20" s="630"/>
      <c r="AJ20" s="630"/>
      <c r="AK20" s="630"/>
      <c r="AL20" s="630"/>
      <c r="AM20" s="630"/>
      <c r="AN20" s="626">
        <v>0</v>
      </c>
      <c r="AO20" s="630"/>
      <c r="AP20" s="837"/>
      <c r="AQ20" s="630"/>
      <c r="AR20" s="630"/>
      <c r="AS20" s="630"/>
      <c r="AT20" s="630"/>
      <c r="AU20" s="630"/>
      <c r="AV20" s="626">
        <v>0</v>
      </c>
      <c r="AW20" s="630"/>
      <c r="AX20" s="837"/>
      <c r="AY20" s="630"/>
      <c r="AZ20" s="630"/>
      <c r="BA20" s="630"/>
      <c r="BB20" s="630"/>
      <c r="BC20" s="630"/>
      <c r="BD20" s="626">
        <v>731.76329999999996</v>
      </c>
      <c r="BE20" s="630">
        <v>0</v>
      </c>
      <c r="BF20" s="837">
        <v>0</v>
      </c>
      <c r="BG20" s="630">
        <v>0</v>
      </c>
      <c r="BH20" s="630">
        <v>731.76329999999996</v>
      </c>
      <c r="BI20" s="630">
        <v>0</v>
      </c>
      <c r="BJ20" s="630">
        <v>0</v>
      </c>
      <c r="BK20" s="630">
        <v>0</v>
      </c>
      <c r="BL20" s="626">
        <v>0</v>
      </c>
      <c r="BM20" s="630">
        <v>0</v>
      </c>
      <c r="BN20" s="837">
        <v>0</v>
      </c>
      <c r="BO20" s="630">
        <v>0</v>
      </c>
      <c r="BP20" s="630">
        <v>0</v>
      </c>
      <c r="BQ20" s="630">
        <v>0</v>
      </c>
      <c r="BR20" s="630">
        <v>0</v>
      </c>
      <c r="BS20" s="630">
        <v>0</v>
      </c>
      <c r="BT20" s="626">
        <v>0</v>
      </c>
      <c r="BU20" s="630">
        <v>0</v>
      </c>
      <c r="BV20" s="837">
        <v>0</v>
      </c>
      <c r="BW20" s="630">
        <v>0</v>
      </c>
      <c r="BX20" s="630">
        <v>0</v>
      </c>
      <c r="BY20" s="630">
        <v>0</v>
      </c>
      <c r="BZ20" s="630">
        <v>0</v>
      </c>
      <c r="CA20" s="630">
        <v>0</v>
      </c>
      <c r="CB20" s="626">
        <v>0</v>
      </c>
      <c r="CC20" s="630">
        <v>0</v>
      </c>
      <c r="CD20" s="837">
        <v>0</v>
      </c>
      <c r="CE20" s="630">
        <v>0</v>
      </c>
      <c r="CF20" s="630">
        <v>0</v>
      </c>
      <c r="CG20" s="630">
        <v>0</v>
      </c>
      <c r="CH20" s="630">
        <v>0</v>
      </c>
      <c r="CI20" s="630">
        <v>0</v>
      </c>
      <c r="CJ20" s="626">
        <v>0</v>
      </c>
      <c r="CK20" s="630">
        <v>0</v>
      </c>
      <c r="CL20" s="837">
        <v>0</v>
      </c>
      <c r="CM20" s="630">
        <v>0</v>
      </c>
      <c r="CN20" s="630">
        <v>0</v>
      </c>
      <c r="CO20" s="630">
        <v>0</v>
      </c>
      <c r="CP20" s="630">
        <v>0</v>
      </c>
      <c r="CQ20" s="630">
        <v>0</v>
      </c>
      <c r="CR20" s="626">
        <v>0</v>
      </c>
      <c r="CS20" s="630">
        <v>0</v>
      </c>
      <c r="CT20" s="837">
        <v>0</v>
      </c>
      <c r="CU20" s="630">
        <v>0</v>
      </c>
      <c r="CV20" s="630">
        <v>0</v>
      </c>
      <c r="CW20" s="630">
        <v>0</v>
      </c>
      <c r="CX20" s="630">
        <v>0</v>
      </c>
      <c r="CY20" s="630">
        <v>0</v>
      </c>
      <c r="CZ20" s="626">
        <v>0</v>
      </c>
      <c r="DA20" s="630">
        <v>0</v>
      </c>
      <c r="DB20" s="837">
        <v>0</v>
      </c>
      <c r="DC20" s="630">
        <v>0</v>
      </c>
      <c r="DD20" s="630">
        <v>0</v>
      </c>
      <c r="DE20" s="630">
        <v>0</v>
      </c>
      <c r="DF20" s="630">
        <v>0</v>
      </c>
      <c r="DG20" s="630">
        <v>0</v>
      </c>
      <c r="DH20" s="626">
        <v>0</v>
      </c>
      <c r="DI20" s="630">
        <v>0</v>
      </c>
      <c r="DJ20" s="837">
        <v>0</v>
      </c>
      <c r="DK20" s="630">
        <v>0</v>
      </c>
      <c r="DL20" s="630">
        <v>0</v>
      </c>
      <c r="DM20" s="630">
        <v>0</v>
      </c>
      <c r="DN20" s="630">
        <v>0</v>
      </c>
      <c r="DO20" s="630">
        <v>0</v>
      </c>
      <c r="DP20" s="626">
        <v>0</v>
      </c>
      <c r="DQ20" s="630">
        <v>0</v>
      </c>
      <c r="DR20" s="837">
        <v>0</v>
      </c>
      <c r="DS20" s="630">
        <v>0</v>
      </c>
      <c r="DT20" s="630">
        <v>0</v>
      </c>
      <c r="DU20" s="630">
        <v>0</v>
      </c>
      <c r="DV20" s="630">
        <v>0</v>
      </c>
      <c r="DW20" s="630">
        <v>0</v>
      </c>
      <c r="DX20" s="627"/>
      <c r="DY20" s="628"/>
      <c r="DZ20" s="627"/>
      <c r="EA20" s="629"/>
      <c r="EB20" s="629"/>
      <c r="EC20" s="626"/>
      <c r="ED20" s="630"/>
      <c r="EE20" s="839"/>
      <c r="EF20" s="837"/>
      <c r="EG20" s="630"/>
      <c r="EH20" s="630"/>
      <c r="EI20" s="630"/>
      <c r="EJ20" s="630"/>
      <c r="EK20" s="630"/>
    </row>
    <row r="21" spans="1:141" ht="15" hidden="1" customHeight="1" x14ac:dyDescent="0.25">
      <c r="A21" s="633"/>
      <c r="B21" s="634" t="s">
        <v>4223</v>
      </c>
      <c r="C21" s="635"/>
      <c r="D21" s="635"/>
      <c r="E21" s="636"/>
      <c r="F21" s="637"/>
      <c r="G21" s="840"/>
      <c r="H21" s="840"/>
      <c r="I21" s="635">
        <v>11406.8904</v>
      </c>
      <c r="J21" s="635">
        <v>4961.1515399999998</v>
      </c>
      <c r="K21" s="635">
        <v>0</v>
      </c>
      <c r="L21" s="635">
        <v>300</v>
      </c>
      <c r="M21" s="635">
        <v>28940.93662</v>
      </c>
      <c r="N21" s="635">
        <v>0</v>
      </c>
      <c r="O21" s="635">
        <v>6145.7388600000004</v>
      </c>
      <c r="P21" s="635">
        <v>0</v>
      </c>
      <c r="Q21" s="635">
        <v>0</v>
      </c>
      <c r="R21" s="635">
        <v>0</v>
      </c>
      <c r="S21" s="635">
        <v>0</v>
      </c>
      <c r="T21" s="635">
        <v>0</v>
      </c>
      <c r="U21" s="635">
        <v>0</v>
      </c>
      <c r="V21" s="635">
        <v>0</v>
      </c>
      <c r="W21" s="635">
        <v>0</v>
      </c>
      <c r="X21" s="635">
        <v>0</v>
      </c>
      <c r="Y21" s="635">
        <v>0</v>
      </c>
      <c r="Z21" s="635">
        <v>0</v>
      </c>
      <c r="AA21" s="635">
        <v>0</v>
      </c>
      <c r="AB21" s="635">
        <v>0</v>
      </c>
      <c r="AC21" s="635">
        <v>0</v>
      </c>
      <c r="AD21" s="635">
        <v>0</v>
      </c>
      <c r="AE21" s="635">
        <v>0</v>
      </c>
      <c r="AF21" s="635">
        <v>399</v>
      </c>
      <c r="AG21" s="635">
        <v>99</v>
      </c>
      <c r="AH21" s="635">
        <v>0</v>
      </c>
      <c r="AI21" s="635">
        <v>300</v>
      </c>
      <c r="AJ21" s="635">
        <v>0</v>
      </c>
      <c r="AK21" s="635">
        <v>0</v>
      </c>
      <c r="AL21" s="635">
        <v>0</v>
      </c>
      <c r="AM21" s="635">
        <v>0</v>
      </c>
      <c r="AN21" s="635">
        <v>261.70694000000003</v>
      </c>
      <c r="AO21" s="635">
        <v>260.43047000000001</v>
      </c>
      <c r="AP21" s="635">
        <v>0</v>
      </c>
      <c r="AQ21" s="635">
        <v>0</v>
      </c>
      <c r="AR21" s="635">
        <v>1766.7041899999999</v>
      </c>
      <c r="AS21" s="635">
        <v>0</v>
      </c>
      <c r="AT21" s="635">
        <v>0</v>
      </c>
      <c r="AU21" s="635">
        <v>1.27647</v>
      </c>
      <c r="AV21" s="635">
        <v>1556.1681699999997</v>
      </c>
      <c r="AW21" s="635">
        <v>1461.4775399999996</v>
      </c>
      <c r="AX21" s="635">
        <v>0</v>
      </c>
      <c r="AY21" s="635">
        <v>0</v>
      </c>
      <c r="AZ21" s="635">
        <v>9723.0116799999996</v>
      </c>
      <c r="BA21" s="635">
        <v>0</v>
      </c>
      <c r="BB21" s="635">
        <v>0</v>
      </c>
      <c r="BC21" s="635">
        <v>94.690630000000056</v>
      </c>
      <c r="BD21" s="635">
        <v>4554.6638599999997</v>
      </c>
      <c r="BE21" s="635">
        <v>3136.0905600000001</v>
      </c>
      <c r="BF21" s="635">
        <v>0</v>
      </c>
      <c r="BG21" s="635">
        <v>0</v>
      </c>
      <c r="BH21" s="635">
        <v>17417.090329999999</v>
      </c>
      <c r="BI21" s="635">
        <v>0</v>
      </c>
      <c r="BJ21" s="635">
        <v>0</v>
      </c>
      <c r="BK21" s="635">
        <v>686.81</v>
      </c>
      <c r="BL21" s="635">
        <v>4553.1347299999998</v>
      </c>
      <c r="BM21" s="635">
        <v>4.1529699999999998</v>
      </c>
      <c r="BN21" s="635">
        <v>0</v>
      </c>
      <c r="BO21" s="635">
        <v>0</v>
      </c>
      <c r="BP21" s="635">
        <v>34.130420000000001</v>
      </c>
      <c r="BQ21" s="635">
        <v>0</v>
      </c>
      <c r="BR21" s="635">
        <v>0</v>
      </c>
      <c r="BS21" s="635">
        <v>4548.9817599999997</v>
      </c>
      <c r="BT21" s="635">
        <v>813.98</v>
      </c>
      <c r="BU21" s="635">
        <v>0</v>
      </c>
      <c r="BV21" s="635">
        <v>0</v>
      </c>
      <c r="BW21" s="635">
        <v>0</v>
      </c>
      <c r="BX21" s="635">
        <v>0</v>
      </c>
      <c r="BY21" s="635">
        <v>0</v>
      </c>
      <c r="BZ21" s="635">
        <v>0</v>
      </c>
      <c r="CA21" s="635">
        <v>813.98</v>
      </c>
      <c r="CB21" s="635">
        <v>0</v>
      </c>
      <c r="CC21" s="635">
        <v>0</v>
      </c>
      <c r="CD21" s="635">
        <v>0</v>
      </c>
      <c r="CE21" s="635">
        <v>0</v>
      </c>
      <c r="CF21" s="635">
        <v>0</v>
      </c>
      <c r="CG21" s="635">
        <v>0</v>
      </c>
      <c r="CH21" s="635">
        <v>0</v>
      </c>
      <c r="CI21" s="635">
        <v>0</v>
      </c>
      <c r="CJ21" s="635">
        <v>0</v>
      </c>
      <c r="CK21" s="635">
        <v>0</v>
      </c>
      <c r="CL21" s="635">
        <v>0</v>
      </c>
      <c r="CM21" s="635">
        <v>0</v>
      </c>
      <c r="CN21" s="635">
        <v>0</v>
      </c>
      <c r="CO21" s="635">
        <v>0</v>
      </c>
      <c r="CP21" s="635">
        <v>0</v>
      </c>
      <c r="CQ21" s="635">
        <v>0</v>
      </c>
      <c r="CR21" s="635">
        <v>0</v>
      </c>
      <c r="CS21" s="635">
        <v>0</v>
      </c>
      <c r="CT21" s="635">
        <v>0</v>
      </c>
      <c r="CU21" s="635">
        <v>0</v>
      </c>
      <c r="CV21" s="635">
        <v>0</v>
      </c>
      <c r="CW21" s="635">
        <v>0</v>
      </c>
      <c r="CX21" s="635">
        <v>0</v>
      </c>
      <c r="CY21" s="635">
        <v>0</v>
      </c>
      <c r="CZ21" s="635">
        <v>0</v>
      </c>
      <c r="DA21" s="635">
        <v>0</v>
      </c>
      <c r="DB21" s="635">
        <v>0</v>
      </c>
      <c r="DC21" s="635">
        <v>0</v>
      </c>
      <c r="DD21" s="635">
        <v>0</v>
      </c>
      <c r="DE21" s="635">
        <v>0</v>
      </c>
      <c r="DF21" s="635">
        <v>0</v>
      </c>
      <c r="DG21" s="635">
        <v>0</v>
      </c>
      <c r="DH21" s="635">
        <v>0</v>
      </c>
      <c r="DI21" s="635">
        <v>0</v>
      </c>
      <c r="DJ21" s="635">
        <v>0</v>
      </c>
      <c r="DK21" s="635">
        <v>0</v>
      </c>
      <c r="DL21" s="635">
        <v>0</v>
      </c>
      <c r="DM21" s="635">
        <v>0</v>
      </c>
      <c r="DN21" s="635">
        <v>0</v>
      </c>
      <c r="DO21" s="635">
        <v>0</v>
      </c>
      <c r="DP21" s="635">
        <v>0</v>
      </c>
      <c r="DQ21" s="635">
        <v>0</v>
      </c>
      <c r="DR21" s="635">
        <v>0</v>
      </c>
      <c r="DS21" s="635">
        <v>0</v>
      </c>
      <c r="DT21" s="635">
        <v>0</v>
      </c>
      <c r="DU21" s="635">
        <v>0</v>
      </c>
      <c r="DV21" s="635">
        <v>0</v>
      </c>
      <c r="DW21" s="635">
        <v>0</v>
      </c>
      <c r="DX21" s="635">
        <v>0</v>
      </c>
      <c r="DY21" s="635">
        <v>0</v>
      </c>
      <c r="DZ21" s="635">
        <v>0</v>
      </c>
      <c r="EA21" s="635">
        <v>0</v>
      </c>
      <c r="EB21" s="635"/>
      <c r="EC21" s="635">
        <v>0</v>
      </c>
      <c r="ED21" s="635">
        <v>0</v>
      </c>
      <c r="EE21" s="635">
        <v>0</v>
      </c>
      <c r="EF21" s="635">
        <v>0</v>
      </c>
      <c r="EG21" s="635">
        <v>0</v>
      </c>
      <c r="EH21" s="635">
        <v>0</v>
      </c>
      <c r="EI21" s="635">
        <v>0</v>
      </c>
      <c r="EJ21" s="635">
        <v>0</v>
      </c>
      <c r="EK21" s="635">
        <v>0</v>
      </c>
    </row>
    <row r="22" spans="1:141" ht="15" hidden="1" customHeight="1" x14ac:dyDescent="0.25">
      <c r="A22" s="621" t="s">
        <v>4224</v>
      </c>
      <c r="B22" s="845" t="s">
        <v>3992</v>
      </c>
      <c r="C22" s="832">
        <v>8993</v>
      </c>
      <c r="D22" s="832">
        <v>1204</v>
      </c>
      <c r="E22" s="622" t="s">
        <v>20</v>
      </c>
      <c r="F22" s="624"/>
      <c r="G22" s="833"/>
      <c r="H22" s="833"/>
      <c r="I22" s="718"/>
      <c r="J22" s="718"/>
      <c r="K22" s="835"/>
      <c r="L22" s="718"/>
      <c r="M22" s="836"/>
      <c r="N22" s="718"/>
      <c r="O22" s="718"/>
      <c r="P22" s="718"/>
      <c r="Q22" s="718"/>
      <c r="R22" s="718"/>
      <c r="S22" s="718"/>
      <c r="T22" s="718"/>
      <c r="U22" s="718"/>
      <c r="V22" s="718"/>
      <c r="W22" s="718"/>
      <c r="X22" s="718"/>
      <c r="Y22" s="718"/>
      <c r="Z22" s="718"/>
      <c r="AA22" s="718"/>
      <c r="AB22" s="718"/>
      <c r="AC22" s="718"/>
      <c r="AD22" s="718"/>
      <c r="AE22" s="718"/>
      <c r="AF22" s="718"/>
      <c r="AG22" s="718"/>
      <c r="AH22" s="718"/>
      <c r="AI22" s="718"/>
      <c r="AJ22" s="718"/>
      <c r="AK22" s="718"/>
      <c r="AL22" s="718"/>
      <c r="AM22" s="718"/>
      <c r="AN22" s="718"/>
      <c r="AO22" s="718"/>
      <c r="AP22" s="718"/>
      <c r="AQ22" s="718"/>
      <c r="AR22" s="718"/>
      <c r="AS22" s="718"/>
      <c r="AT22" s="718"/>
      <c r="AU22" s="718"/>
      <c r="AV22" s="718"/>
      <c r="AW22" s="718"/>
      <c r="AX22" s="835"/>
      <c r="AY22" s="718"/>
      <c r="AZ22" s="718"/>
      <c r="BA22" s="718"/>
      <c r="BB22" s="718"/>
      <c r="BC22" s="718"/>
      <c r="BD22" s="718"/>
      <c r="BE22" s="718"/>
      <c r="BF22" s="835"/>
      <c r="BG22" s="718"/>
      <c r="BH22" s="718"/>
      <c r="BI22" s="718"/>
      <c r="BJ22" s="718"/>
      <c r="BK22" s="718"/>
      <c r="BL22" s="718"/>
      <c r="BM22" s="718"/>
      <c r="BN22" s="835"/>
      <c r="BO22" s="846">
        <v>750</v>
      </c>
      <c r="BP22" s="718"/>
      <c r="BQ22" s="718"/>
      <c r="BR22" s="718"/>
      <c r="BS22" s="718"/>
      <c r="BT22" s="718"/>
      <c r="BU22" s="718"/>
      <c r="BV22" s="835"/>
      <c r="BW22" s="718"/>
      <c r="BX22" s="718"/>
      <c r="BY22" s="718"/>
      <c r="BZ22" s="718"/>
      <c r="CA22" s="718"/>
      <c r="CB22" s="718"/>
      <c r="CC22" s="718"/>
      <c r="CD22" s="835"/>
      <c r="CE22" s="718"/>
      <c r="CF22" s="718"/>
      <c r="CG22" s="718"/>
      <c r="CH22" s="718"/>
      <c r="CI22" s="718"/>
      <c r="CJ22" s="718"/>
      <c r="CK22" s="718"/>
      <c r="CL22" s="835"/>
      <c r="CM22" s="718"/>
      <c r="CN22" s="718"/>
      <c r="CO22" s="718"/>
      <c r="CP22" s="718"/>
      <c r="CQ22" s="718"/>
      <c r="CR22" s="718"/>
      <c r="CS22" s="718"/>
      <c r="CT22" s="835"/>
      <c r="CU22" s="718"/>
      <c r="CV22" s="718"/>
      <c r="CW22" s="718"/>
      <c r="CX22" s="718"/>
      <c r="CY22" s="718"/>
      <c r="CZ22" s="718"/>
      <c r="DA22" s="718"/>
      <c r="DB22" s="835"/>
      <c r="DC22" s="718"/>
      <c r="DD22" s="718"/>
      <c r="DE22" s="718"/>
      <c r="DF22" s="718"/>
      <c r="DG22" s="718"/>
      <c r="DH22" s="718"/>
      <c r="DI22" s="718"/>
      <c r="DJ22" s="835"/>
      <c r="DK22" s="718"/>
      <c r="DL22" s="718"/>
      <c r="DM22" s="718"/>
      <c r="DN22" s="718"/>
      <c r="DO22" s="718"/>
      <c r="DP22" s="718"/>
      <c r="DQ22" s="718"/>
      <c r="DR22" s="835"/>
      <c r="DS22" s="718"/>
      <c r="DT22" s="718"/>
      <c r="DU22" s="718"/>
      <c r="DV22" s="718"/>
      <c r="DW22" s="718"/>
      <c r="DX22" s="718"/>
      <c r="DY22" s="718"/>
      <c r="DZ22" s="718"/>
      <c r="EA22" s="718"/>
      <c r="EB22" s="718"/>
      <c r="EC22" s="718"/>
      <c r="ED22" s="718"/>
      <c r="EE22" s="839"/>
      <c r="EF22" s="837"/>
      <c r="EG22" s="718"/>
      <c r="EH22" s="718"/>
      <c r="EI22" s="718"/>
      <c r="EJ22" s="718"/>
      <c r="EK22" s="718"/>
    </row>
    <row r="23" spans="1:141" ht="15" hidden="1" customHeight="1" x14ac:dyDescent="0.25">
      <c r="A23" s="621" t="s">
        <v>4224</v>
      </c>
      <c r="B23" s="845" t="s">
        <v>3992</v>
      </c>
      <c r="C23" s="832">
        <v>8993</v>
      </c>
      <c r="D23" s="832">
        <v>1130</v>
      </c>
      <c r="E23" s="622" t="s">
        <v>20</v>
      </c>
      <c r="F23" s="624"/>
      <c r="G23" s="833"/>
      <c r="H23" s="833"/>
      <c r="I23" s="718"/>
      <c r="J23" s="718"/>
      <c r="K23" s="835"/>
      <c r="L23" s="718"/>
      <c r="M23" s="836"/>
      <c r="N23" s="718"/>
      <c r="O23" s="718"/>
      <c r="P23" s="718"/>
      <c r="Q23" s="718"/>
      <c r="R23" s="718"/>
      <c r="S23" s="718"/>
      <c r="T23" s="718"/>
      <c r="U23" s="718"/>
      <c r="V23" s="718"/>
      <c r="W23" s="718"/>
      <c r="X23" s="718"/>
      <c r="Y23" s="718"/>
      <c r="Z23" s="718"/>
      <c r="AA23" s="718"/>
      <c r="AB23" s="718"/>
      <c r="AC23" s="718"/>
      <c r="AD23" s="718"/>
      <c r="AE23" s="718"/>
      <c r="AF23" s="718"/>
      <c r="AG23" s="718"/>
      <c r="AH23" s="718"/>
      <c r="AI23" s="718"/>
      <c r="AJ23" s="718"/>
      <c r="AK23" s="718"/>
      <c r="AL23" s="718"/>
      <c r="AM23" s="718"/>
      <c r="AN23" s="718"/>
      <c r="AO23" s="718"/>
      <c r="AP23" s="718"/>
      <c r="AQ23" s="718"/>
      <c r="AR23" s="718"/>
      <c r="AS23" s="718"/>
      <c r="AT23" s="718"/>
      <c r="AU23" s="718"/>
      <c r="AV23" s="718"/>
      <c r="AW23" s="718"/>
      <c r="AX23" s="835"/>
      <c r="AY23" s="718"/>
      <c r="AZ23" s="718"/>
      <c r="BA23" s="718"/>
      <c r="BB23" s="718"/>
      <c r="BC23" s="718"/>
      <c r="BD23" s="718"/>
      <c r="BE23" s="718"/>
      <c r="BF23" s="835"/>
      <c r="BG23" s="718"/>
      <c r="BH23" s="718"/>
      <c r="BI23" s="718"/>
      <c r="BJ23" s="718"/>
      <c r="BK23" s="718"/>
      <c r="BL23" s="718"/>
      <c r="BM23" s="718"/>
      <c r="BN23" s="835"/>
      <c r="BO23" s="846">
        <v>5362.64</v>
      </c>
      <c r="BP23" s="718"/>
      <c r="BQ23" s="718"/>
      <c r="BR23" s="718"/>
      <c r="BS23" s="718"/>
      <c r="BT23" s="718"/>
      <c r="BU23" s="718"/>
      <c r="BV23" s="835"/>
      <c r="BW23" s="718"/>
      <c r="BX23" s="718"/>
      <c r="BY23" s="718"/>
      <c r="BZ23" s="718"/>
      <c r="CA23" s="718"/>
      <c r="CB23" s="718"/>
      <c r="CC23" s="718"/>
      <c r="CD23" s="835"/>
      <c r="CE23" s="718"/>
      <c r="CF23" s="718"/>
      <c r="CG23" s="718"/>
      <c r="CH23" s="718"/>
      <c r="CI23" s="718"/>
      <c r="CJ23" s="718"/>
      <c r="CK23" s="718"/>
      <c r="CL23" s="835"/>
      <c r="CM23" s="718"/>
      <c r="CN23" s="718"/>
      <c r="CO23" s="718"/>
      <c r="CP23" s="718"/>
      <c r="CQ23" s="718"/>
      <c r="CR23" s="718"/>
      <c r="CS23" s="718"/>
      <c r="CT23" s="835"/>
      <c r="CU23" s="718"/>
      <c r="CV23" s="718"/>
      <c r="CW23" s="718"/>
      <c r="CX23" s="718"/>
      <c r="CY23" s="718"/>
      <c r="CZ23" s="718"/>
      <c r="DA23" s="718"/>
      <c r="DB23" s="835"/>
      <c r="DC23" s="718"/>
      <c r="DD23" s="718"/>
      <c r="DE23" s="718"/>
      <c r="DF23" s="718"/>
      <c r="DG23" s="718"/>
      <c r="DH23" s="718"/>
      <c r="DI23" s="718"/>
      <c r="DJ23" s="835"/>
      <c r="DK23" s="718"/>
      <c r="DL23" s="718"/>
      <c r="DM23" s="718"/>
      <c r="DN23" s="718"/>
      <c r="DO23" s="718"/>
      <c r="DP23" s="718"/>
      <c r="DQ23" s="718"/>
      <c r="DR23" s="835"/>
      <c r="DS23" s="718"/>
      <c r="DT23" s="718"/>
      <c r="DU23" s="718"/>
      <c r="DV23" s="718"/>
      <c r="DW23" s="718"/>
      <c r="DX23" s="718"/>
      <c r="DY23" s="718"/>
      <c r="DZ23" s="718"/>
      <c r="EA23" s="718"/>
      <c r="EB23" s="718"/>
      <c r="EC23" s="718"/>
      <c r="ED23" s="718"/>
      <c r="EE23" s="839"/>
      <c r="EF23" s="837"/>
      <c r="EG23" s="718"/>
      <c r="EH23" s="718"/>
      <c r="EI23" s="718"/>
      <c r="EJ23" s="718"/>
      <c r="EK23" s="718"/>
    </row>
    <row r="24" spans="1:141" ht="15" hidden="1" customHeight="1" x14ac:dyDescent="0.25">
      <c r="A24" s="621" t="s">
        <v>4224</v>
      </c>
      <c r="B24" s="845" t="s">
        <v>3992</v>
      </c>
      <c r="C24" s="832">
        <v>8993</v>
      </c>
      <c r="D24" s="832">
        <v>1225</v>
      </c>
      <c r="E24" s="622" t="s">
        <v>20</v>
      </c>
      <c r="F24" s="624"/>
      <c r="G24" s="833"/>
      <c r="H24" s="833"/>
      <c r="I24" s="718"/>
      <c r="J24" s="718"/>
      <c r="K24" s="835"/>
      <c r="L24" s="718"/>
      <c r="M24" s="836"/>
      <c r="N24" s="718"/>
      <c r="O24" s="718"/>
      <c r="P24" s="718"/>
      <c r="Q24" s="718"/>
      <c r="R24" s="718"/>
      <c r="S24" s="718"/>
      <c r="T24" s="718"/>
      <c r="U24" s="718"/>
      <c r="V24" s="718"/>
      <c r="W24" s="718"/>
      <c r="X24" s="718"/>
      <c r="Y24" s="718"/>
      <c r="Z24" s="718"/>
      <c r="AA24" s="718"/>
      <c r="AB24" s="718"/>
      <c r="AC24" s="718"/>
      <c r="AD24" s="718"/>
      <c r="AE24" s="718"/>
      <c r="AF24" s="718"/>
      <c r="AG24" s="718"/>
      <c r="AH24" s="718"/>
      <c r="AI24" s="718"/>
      <c r="AJ24" s="718"/>
      <c r="AK24" s="718"/>
      <c r="AL24" s="718"/>
      <c r="AM24" s="718"/>
      <c r="AN24" s="718"/>
      <c r="AO24" s="718"/>
      <c r="AP24" s="718"/>
      <c r="AQ24" s="718"/>
      <c r="AR24" s="718"/>
      <c r="AS24" s="718"/>
      <c r="AT24" s="718"/>
      <c r="AU24" s="718"/>
      <c r="AV24" s="718"/>
      <c r="AW24" s="718"/>
      <c r="AX24" s="835"/>
      <c r="AY24" s="718"/>
      <c r="AZ24" s="718"/>
      <c r="BA24" s="718"/>
      <c r="BB24" s="718"/>
      <c r="BC24" s="718"/>
      <c r="BD24" s="718"/>
      <c r="BE24" s="718"/>
      <c r="BF24" s="835"/>
      <c r="BG24" s="718"/>
      <c r="BH24" s="718"/>
      <c r="BI24" s="718"/>
      <c r="BJ24" s="718"/>
      <c r="BK24" s="718"/>
      <c r="BL24" s="718"/>
      <c r="BM24" s="718"/>
      <c r="BN24" s="835"/>
      <c r="BO24" s="846">
        <v>4000</v>
      </c>
      <c r="BP24" s="718"/>
      <c r="BQ24" s="718"/>
      <c r="BR24" s="718"/>
      <c r="BS24" s="718"/>
      <c r="BT24" s="718"/>
      <c r="BU24" s="718"/>
      <c r="BV24" s="835"/>
      <c r="BW24" s="718"/>
      <c r="BX24" s="718"/>
      <c r="BY24" s="718"/>
      <c r="BZ24" s="718"/>
      <c r="CA24" s="718"/>
      <c r="CB24" s="718"/>
      <c r="CC24" s="718"/>
      <c r="CD24" s="835"/>
      <c r="CE24" s="718"/>
      <c r="CF24" s="718"/>
      <c r="CG24" s="718"/>
      <c r="CH24" s="718"/>
      <c r="CI24" s="718"/>
      <c r="CJ24" s="718"/>
      <c r="CK24" s="718"/>
      <c r="CL24" s="835"/>
      <c r="CM24" s="718"/>
      <c r="CN24" s="718"/>
      <c r="CO24" s="718"/>
      <c r="CP24" s="718"/>
      <c r="CQ24" s="718"/>
      <c r="CR24" s="718"/>
      <c r="CS24" s="718"/>
      <c r="CT24" s="835"/>
      <c r="CU24" s="718"/>
      <c r="CV24" s="718"/>
      <c r="CW24" s="718"/>
      <c r="CX24" s="718"/>
      <c r="CY24" s="718"/>
      <c r="CZ24" s="718"/>
      <c r="DA24" s="718"/>
      <c r="DB24" s="835"/>
      <c r="DC24" s="718"/>
      <c r="DD24" s="718"/>
      <c r="DE24" s="718"/>
      <c r="DF24" s="718"/>
      <c r="DG24" s="718"/>
      <c r="DH24" s="718"/>
      <c r="DI24" s="718"/>
      <c r="DJ24" s="835"/>
      <c r="DK24" s="718"/>
      <c r="DL24" s="718"/>
      <c r="DM24" s="718"/>
      <c r="DN24" s="718"/>
      <c r="DO24" s="718"/>
      <c r="DP24" s="718"/>
      <c r="DQ24" s="718"/>
      <c r="DR24" s="835"/>
      <c r="DS24" s="718"/>
      <c r="DT24" s="718"/>
      <c r="DU24" s="718"/>
      <c r="DV24" s="718"/>
      <c r="DW24" s="718"/>
      <c r="DX24" s="718"/>
      <c r="DY24" s="718"/>
      <c r="DZ24" s="718"/>
      <c r="EA24" s="718"/>
      <c r="EB24" s="718"/>
      <c r="EC24" s="718"/>
      <c r="ED24" s="718"/>
      <c r="EE24" s="839"/>
      <c r="EF24" s="837"/>
      <c r="EG24" s="718"/>
      <c r="EH24" s="718"/>
      <c r="EI24" s="718"/>
      <c r="EJ24" s="718"/>
      <c r="EK24" s="718"/>
    </row>
    <row r="25" spans="1:141" ht="15" hidden="1" customHeight="1" x14ac:dyDescent="0.25">
      <c r="A25" s="621" t="s">
        <v>4224</v>
      </c>
      <c r="B25" s="845" t="s">
        <v>3992</v>
      </c>
      <c r="C25" s="832">
        <v>8993</v>
      </c>
      <c r="D25" s="832">
        <v>1348</v>
      </c>
      <c r="E25" s="622" t="s">
        <v>20</v>
      </c>
      <c r="F25" s="624"/>
      <c r="G25" s="833"/>
      <c r="H25" s="833"/>
      <c r="I25" s="718"/>
      <c r="J25" s="718"/>
      <c r="K25" s="835"/>
      <c r="L25" s="718"/>
      <c r="M25" s="836"/>
      <c r="N25" s="718"/>
      <c r="O25" s="718"/>
      <c r="P25" s="718"/>
      <c r="Q25" s="718"/>
      <c r="R25" s="718"/>
      <c r="S25" s="718"/>
      <c r="T25" s="718"/>
      <c r="U25" s="718"/>
      <c r="V25" s="718"/>
      <c r="W25" s="718"/>
      <c r="X25" s="718"/>
      <c r="Y25" s="718"/>
      <c r="Z25" s="718"/>
      <c r="AA25" s="718"/>
      <c r="AB25" s="718"/>
      <c r="AC25" s="718"/>
      <c r="AD25" s="718"/>
      <c r="AE25" s="718"/>
      <c r="AF25" s="718"/>
      <c r="AG25" s="718"/>
      <c r="AH25" s="718"/>
      <c r="AI25" s="718"/>
      <c r="AJ25" s="718"/>
      <c r="AK25" s="718"/>
      <c r="AL25" s="718"/>
      <c r="AM25" s="718"/>
      <c r="AN25" s="718"/>
      <c r="AO25" s="718"/>
      <c r="AP25" s="718"/>
      <c r="AQ25" s="718"/>
      <c r="AR25" s="718"/>
      <c r="AS25" s="718"/>
      <c r="AT25" s="718"/>
      <c r="AU25" s="718"/>
      <c r="AV25" s="718"/>
      <c r="AW25" s="718"/>
      <c r="AX25" s="835"/>
      <c r="AY25" s="718"/>
      <c r="AZ25" s="718"/>
      <c r="BA25" s="718"/>
      <c r="BB25" s="718"/>
      <c r="BC25" s="718"/>
      <c r="BD25" s="718"/>
      <c r="BE25" s="718"/>
      <c r="BF25" s="835"/>
      <c r="BG25" s="718"/>
      <c r="BH25" s="718"/>
      <c r="BI25" s="718"/>
      <c r="BJ25" s="718"/>
      <c r="BK25" s="718"/>
      <c r="BL25" s="718"/>
      <c r="BM25" s="718"/>
      <c r="BN25" s="835"/>
      <c r="BO25" s="846">
        <v>5000</v>
      </c>
      <c r="BP25" s="718"/>
      <c r="BQ25" s="718"/>
      <c r="BR25" s="718"/>
      <c r="BS25" s="718"/>
      <c r="BT25" s="718"/>
      <c r="BU25" s="718"/>
      <c r="BV25" s="835"/>
      <c r="BW25" s="718"/>
      <c r="BX25" s="718"/>
      <c r="BY25" s="718"/>
      <c r="BZ25" s="718"/>
      <c r="CA25" s="718"/>
      <c r="CB25" s="718"/>
      <c r="CC25" s="718"/>
      <c r="CD25" s="835"/>
      <c r="CE25" s="718"/>
      <c r="CF25" s="718"/>
      <c r="CG25" s="718"/>
      <c r="CH25" s="718"/>
      <c r="CI25" s="718"/>
      <c r="CJ25" s="718"/>
      <c r="CK25" s="718"/>
      <c r="CL25" s="835"/>
      <c r="CM25" s="718"/>
      <c r="CN25" s="718"/>
      <c r="CO25" s="718"/>
      <c r="CP25" s="718"/>
      <c r="CQ25" s="718"/>
      <c r="CR25" s="718"/>
      <c r="CS25" s="718"/>
      <c r="CT25" s="835"/>
      <c r="CU25" s="718"/>
      <c r="CV25" s="718"/>
      <c r="CW25" s="718"/>
      <c r="CX25" s="718"/>
      <c r="CY25" s="718"/>
      <c r="CZ25" s="718"/>
      <c r="DA25" s="718"/>
      <c r="DB25" s="835"/>
      <c r="DC25" s="718"/>
      <c r="DD25" s="718"/>
      <c r="DE25" s="718"/>
      <c r="DF25" s="718"/>
      <c r="DG25" s="718"/>
      <c r="DH25" s="718"/>
      <c r="DI25" s="718"/>
      <c r="DJ25" s="835"/>
      <c r="DK25" s="718"/>
      <c r="DL25" s="718"/>
      <c r="DM25" s="718"/>
      <c r="DN25" s="718"/>
      <c r="DO25" s="718"/>
      <c r="DP25" s="718"/>
      <c r="DQ25" s="718"/>
      <c r="DR25" s="835"/>
      <c r="DS25" s="718"/>
      <c r="DT25" s="718"/>
      <c r="DU25" s="718"/>
      <c r="DV25" s="718"/>
      <c r="DW25" s="718"/>
      <c r="DX25" s="718"/>
      <c r="DY25" s="718"/>
      <c r="DZ25" s="718"/>
      <c r="EA25" s="718"/>
      <c r="EB25" s="718"/>
      <c r="EC25" s="718"/>
      <c r="ED25" s="718"/>
      <c r="EE25" s="839"/>
      <c r="EF25" s="837"/>
      <c r="EG25" s="718"/>
      <c r="EH25" s="718"/>
      <c r="EI25" s="718"/>
      <c r="EJ25" s="718"/>
      <c r="EK25" s="718"/>
    </row>
    <row r="26" spans="1:141" ht="15" hidden="1" customHeight="1" x14ac:dyDescent="0.25">
      <c r="A26" s="621" t="s">
        <v>4224</v>
      </c>
      <c r="B26" s="845" t="s">
        <v>3992</v>
      </c>
      <c r="C26" s="832">
        <v>8993</v>
      </c>
      <c r="D26" s="832">
        <v>1232</v>
      </c>
      <c r="E26" s="622" t="s">
        <v>20</v>
      </c>
      <c r="F26" s="624"/>
      <c r="G26" s="833"/>
      <c r="H26" s="833"/>
      <c r="I26" s="718"/>
      <c r="J26" s="718"/>
      <c r="K26" s="835"/>
      <c r="L26" s="718"/>
      <c r="M26" s="836"/>
      <c r="N26" s="718"/>
      <c r="O26" s="718"/>
      <c r="P26" s="718"/>
      <c r="Q26" s="718"/>
      <c r="R26" s="718"/>
      <c r="S26" s="718"/>
      <c r="T26" s="718"/>
      <c r="U26" s="718"/>
      <c r="V26" s="718"/>
      <c r="W26" s="718"/>
      <c r="X26" s="718"/>
      <c r="Y26" s="718"/>
      <c r="Z26" s="718"/>
      <c r="AA26" s="718"/>
      <c r="AB26" s="718"/>
      <c r="AC26" s="718"/>
      <c r="AD26" s="718"/>
      <c r="AE26" s="718"/>
      <c r="AF26" s="718"/>
      <c r="AG26" s="718"/>
      <c r="AH26" s="718"/>
      <c r="AI26" s="718"/>
      <c r="AJ26" s="718"/>
      <c r="AK26" s="718"/>
      <c r="AL26" s="718"/>
      <c r="AM26" s="718"/>
      <c r="AN26" s="718"/>
      <c r="AO26" s="718"/>
      <c r="AP26" s="718"/>
      <c r="AQ26" s="718"/>
      <c r="AR26" s="718"/>
      <c r="AS26" s="718"/>
      <c r="AT26" s="718"/>
      <c r="AU26" s="718"/>
      <c r="AV26" s="718"/>
      <c r="AW26" s="718"/>
      <c r="AX26" s="835"/>
      <c r="AY26" s="718"/>
      <c r="AZ26" s="718"/>
      <c r="BA26" s="718"/>
      <c r="BB26" s="718"/>
      <c r="BC26" s="718"/>
      <c r="BD26" s="718"/>
      <c r="BE26" s="718"/>
      <c r="BF26" s="835"/>
      <c r="BG26" s="718"/>
      <c r="BH26" s="718"/>
      <c r="BI26" s="718"/>
      <c r="BJ26" s="718"/>
      <c r="BK26" s="718"/>
      <c r="BL26" s="718"/>
      <c r="BM26" s="718"/>
      <c r="BN26" s="835"/>
      <c r="BO26" s="846">
        <v>4000</v>
      </c>
      <c r="BP26" s="718"/>
      <c r="BQ26" s="718"/>
      <c r="BR26" s="718"/>
      <c r="BS26" s="718"/>
      <c r="BT26" s="718"/>
      <c r="BU26" s="718"/>
      <c r="BV26" s="835"/>
      <c r="BW26" s="718"/>
      <c r="BX26" s="718"/>
      <c r="BY26" s="718"/>
      <c r="BZ26" s="718"/>
      <c r="CA26" s="718"/>
      <c r="CB26" s="718"/>
      <c r="CC26" s="718"/>
      <c r="CD26" s="835"/>
      <c r="CE26" s="718"/>
      <c r="CF26" s="718"/>
      <c r="CG26" s="718"/>
      <c r="CH26" s="718"/>
      <c r="CI26" s="718"/>
      <c r="CJ26" s="718"/>
      <c r="CK26" s="718"/>
      <c r="CL26" s="835"/>
      <c r="CM26" s="718"/>
      <c r="CN26" s="718"/>
      <c r="CO26" s="718"/>
      <c r="CP26" s="718"/>
      <c r="CQ26" s="718"/>
      <c r="CR26" s="718"/>
      <c r="CS26" s="718"/>
      <c r="CT26" s="835"/>
      <c r="CU26" s="718"/>
      <c r="CV26" s="718"/>
      <c r="CW26" s="718"/>
      <c r="CX26" s="718"/>
      <c r="CY26" s="718"/>
      <c r="CZ26" s="718"/>
      <c r="DA26" s="718"/>
      <c r="DB26" s="835"/>
      <c r="DC26" s="718"/>
      <c r="DD26" s="718"/>
      <c r="DE26" s="718"/>
      <c r="DF26" s="718"/>
      <c r="DG26" s="718"/>
      <c r="DH26" s="718"/>
      <c r="DI26" s="718"/>
      <c r="DJ26" s="835"/>
      <c r="DK26" s="718"/>
      <c r="DL26" s="718"/>
      <c r="DM26" s="718"/>
      <c r="DN26" s="718"/>
      <c r="DO26" s="718"/>
      <c r="DP26" s="718"/>
      <c r="DQ26" s="718"/>
      <c r="DR26" s="835"/>
      <c r="DS26" s="718"/>
      <c r="DT26" s="718"/>
      <c r="DU26" s="718"/>
      <c r="DV26" s="718"/>
      <c r="DW26" s="718"/>
      <c r="DX26" s="718"/>
      <c r="DY26" s="718"/>
      <c r="DZ26" s="718"/>
      <c r="EA26" s="718"/>
      <c r="EB26" s="718"/>
      <c r="EC26" s="718"/>
      <c r="ED26" s="718"/>
      <c r="EE26" s="839"/>
      <c r="EF26" s="837"/>
      <c r="EG26" s="718"/>
      <c r="EH26" s="718"/>
      <c r="EI26" s="718"/>
      <c r="EJ26" s="718"/>
      <c r="EK26" s="718"/>
    </row>
    <row r="27" spans="1:141" ht="15" hidden="1" customHeight="1" x14ac:dyDescent="0.25">
      <c r="A27" s="621" t="s">
        <v>4224</v>
      </c>
      <c r="B27" s="845" t="s">
        <v>3992</v>
      </c>
      <c r="C27" s="832">
        <v>8993</v>
      </c>
      <c r="D27" s="832">
        <v>1223</v>
      </c>
      <c r="E27" s="622" t="s">
        <v>20</v>
      </c>
      <c r="F27" s="624"/>
      <c r="G27" s="833"/>
      <c r="H27" s="833"/>
      <c r="I27" s="718"/>
      <c r="J27" s="718"/>
      <c r="K27" s="835"/>
      <c r="L27" s="718"/>
      <c r="M27" s="836"/>
      <c r="N27" s="718"/>
      <c r="O27" s="718"/>
      <c r="P27" s="718"/>
      <c r="Q27" s="718"/>
      <c r="R27" s="718"/>
      <c r="S27" s="718"/>
      <c r="T27" s="718"/>
      <c r="U27" s="718"/>
      <c r="V27" s="718"/>
      <c r="W27" s="718"/>
      <c r="X27" s="718"/>
      <c r="Y27" s="718"/>
      <c r="Z27" s="718"/>
      <c r="AA27" s="718"/>
      <c r="AB27" s="718"/>
      <c r="AC27" s="718"/>
      <c r="AD27" s="718"/>
      <c r="AE27" s="718"/>
      <c r="AF27" s="718"/>
      <c r="AG27" s="718"/>
      <c r="AH27" s="718"/>
      <c r="AI27" s="718"/>
      <c r="AJ27" s="718"/>
      <c r="AK27" s="718"/>
      <c r="AL27" s="718"/>
      <c r="AM27" s="718"/>
      <c r="AN27" s="718"/>
      <c r="AO27" s="718"/>
      <c r="AP27" s="718"/>
      <c r="AQ27" s="718"/>
      <c r="AR27" s="718"/>
      <c r="AS27" s="718"/>
      <c r="AT27" s="718"/>
      <c r="AU27" s="718"/>
      <c r="AV27" s="718"/>
      <c r="AW27" s="718"/>
      <c r="AX27" s="835"/>
      <c r="AY27" s="718"/>
      <c r="AZ27" s="718"/>
      <c r="BA27" s="718"/>
      <c r="BB27" s="718"/>
      <c r="BC27" s="718"/>
      <c r="BD27" s="718"/>
      <c r="BE27" s="718"/>
      <c r="BF27" s="835"/>
      <c r="BG27" s="718"/>
      <c r="BH27" s="718"/>
      <c r="BI27" s="718"/>
      <c r="BJ27" s="718"/>
      <c r="BK27" s="718"/>
      <c r="BL27" s="718"/>
      <c r="BM27" s="718"/>
      <c r="BN27" s="835"/>
      <c r="BO27" s="846">
        <v>2000</v>
      </c>
      <c r="BP27" s="718"/>
      <c r="BQ27" s="718"/>
      <c r="BR27" s="718"/>
      <c r="BS27" s="718"/>
      <c r="BT27" s="718"/>
      <c r="BU27" s="718"/>
      <c r="BV27" s="835"/>
      <c r="BW27" s="718"/>
      <c r="BX27" s="718"/>
      <c r="BY27" s="718"/>
      <c r="BZ27" s="718"/>
      <c r="CA27" s="718"/>
      <c r="CB27" s="718"/>
      <c r="CC27" s="718"/>
      <c r="CD27" s="835"/>
      <c r="CE27" s="718"/>
      <c r="CF27" s="718"/>
      <c r="CG27" s="718"/>
      <c r="CH27" s="718"/>
      <c r="CI27" s="718"/>
      <c r="CJ27" s="718"/>
      <c r="CK27" s="718"/>
      <c r="CL27" s="835"/>
      <c r="CM27" s="718"/>
      <c r="CN27" s="718"/>
      <c r="CO27" s="718"/>
      <c r="CP27" s="718"/>
      <c r="CQ27" s="718"/>
      <c r="CR27" s="718"/>
      <c r="CS27" s="718"/>
      <c r="CT27" s="835"/>
      <c r="CU27" s="718"/>
      <c r="CV27" s="718"/>
      <c r="CW27" s="718"/>
      <c r="CX27" s="718"/>
      <c r="CY27" s="718"/>
      <c r="CZ27" s="718"/>
      <c r="DA27" s="718"/>
      <c r="DB27" s="835"/>
      <c r="DC27" s="718"/>
      <c r="DD27" s="718"/>
      <c r="DE27" s="718"/>
      <c r="DF27" s="718"/>
      <c r="DG27" s="718"/>
      <c r="DH27" s="718"/>
      <c r="DI27" s="718"/>
      <c r="DJ27" s="835"/>
      <c r="DK27" s="718"/>
      <c r="DL27" s="718"/>
      <c r="DM27" s="718"/>
      <c r="DN27" s="718"/>
      <c r="DO27" s="718"/>
      <c r="DP27" s="718"/>
      <c r="DQ27" s="718"/>
      <c r="DR27" s="835"/>
      <c r="DS27" s="718"/>
      <c r="DT27" s="718"/>
      <c r="DU27" s="718"/>
      <c r="DV27" s="718"/>
      <c r="DW27" s="718"/>
      <c r="DX27" s="718"/>
      <c r="DY27" s="718"/>
      <c r="DZ27" s="718"/>
      <c r="EA27" s="718"/>
      <c r="EB27" s="718"/>
      <c r="EC27" s="718"/>
      <c r="ED27" s="718"/>
      <c r="EE27" s="839"/>
      <c r="EF27" s="837"/>
      <c r="EG27" s="718"/>
      <c r="EH27" s="718"/>
      <c r="EI27" s="718"/>
      <c r="EJ27" s="718"/>
      <c r="EK27" s="718"/>
    </row>
    <row r="28" spans="1:141" ht="15" hidden="1" customHeight="1" x14ac:dyDescent="0.25">
      <c r="A28" s="621" t="s">
        <v>4224</v>
      </c>
      <c r="B28" s="845" t="s">
        <v>3992</v>
      </c>
      <c r="C28" s="832">
        <v>8993</v>
      </c>
      <c r="D28" s="832">
        <v>1304</v>
      </c>
      <c r="E28" s="622" t="s">
        <v>20</v>
      </c>
      <c r="F28" s="624"/>
      <c r="G28" s="833"/>
      <c r="H28" s="833"/>
      <c r="I28" s="718"/>
      <c r="J28" s="718"/>
      <c r="K28" s="835"/>
      <c r="L28" s="718"/>
      <c r="M28" s="836"/>
      <c r="N28" s="718"/>
      <c r="O28" s="718"/>
      <c r="P28" s="718"/>
      <c r="Q28" s="718"/>
      <c r="R28" s="718"/>
      <c r="S28" s="718"/>
      <c r="T28" s="718"/>
      <c r="U28" s="718"/>
      <c r="V28" s="718"/>
      <c r="W28" s="718"/>
      <c r="X28" s="718"/>
      <c r="Y28" s="718"/>
      <c r="Z28" s="718"/>
      <c r="AA28" s="718"/>
      <c r="AB28" s="718"/>
      <c r="AC28" s="718"/>
      <c r="AD28" s="718"/>
      <c r="AE28" s="718"/>
      <c r="AF28" s="718"/>
      <c r="AG28" s="718"/>
      <c r="AH28" s="718"/>
      <c r="AI28" s="718"/>
      <c r="AJ28" s="718"/>
      <c r="AK28" s="718"/>
      <c r="AL28" s="718"/>
      <c r="AM28" s="718"/>
      <c r="AN28" s="718"/>
      <c r="AO28" s="718"/>
      <c r="AP28" s="718"/>
      <c r="AQ28" s="718"/>
      <c r="AR28" s="718"/>
      <c r="AS28" s="718"/>
      <c r="AT28" s="718"/>
      <c r="AU28" s="718"/>
      <c r="AV28" s="718"/>
      <c r="AW28" s="718"/>
      <c r="AX28" s="835"/>
      <c r="AY28" s="718"/>
      <c r="AZ28" s="718"/>
      <c r="BA28" s="718"/>
      <c r="BB28" s="718"/>
      <c r="BC28" s="718"/>
      <c r="BD28" s="718"/>
      <c r="BE28" s="718"/>
      <c r="BF28" s="835"/>
      <c r="BG28" s="718"/>
      <c r="BH28" s="718"/>
      <c r="BI28" s="718"/>
      <c r="BJ28" s="718"/>
      <c r="BK28" s="718"/>
      <c r="BL28" s="718"/>
      <c r="BM28" s="718"/>
      <c r="BN28" s="835"/>
      <c r="BO28" s="846">
        <v>6500</v>
      </c>
      <c r="BP28" s="718"/>
      <c r="BQ28" s="718"/>
      <c r="BR28" s="718"/>
      <c r="BS28" s="718"/>
      <c r="BT28" s="718"/>
      <c r="BU28" s="718"/>
      <c r="BV28" s="835"/>
      <c r="BW28" s="718"/>
      <c r="BX28" s="718"/>
      <c r="BY28" s="718"/>
      <c r="BZ28" s="718"/>
      <c r="CA28" s="718"/>
      <c r="CB28" s="718"/>
      <c r="CC28" s="718"/>
      <c r="CD28" s="835"/>
      <c r="CE28" s="718"/>
      <c r="CF28" s="718"/>
      <c r="CG28" s="718"/>
      <c r="CH28" s="718"/>
      <c r="CI28" s="718"/>
      <c r="CJ28" s="718"/>
      <c r="CK28" s="718"/>
      <c r="CL28" s="835"/>
      <c r="CM28" s="718"/>
      <c r="CN28" s="718"/>
      <c r="CO28" s="718"/>
      <c r="CP28" s="718"/>
      <c r="CQ28" s="718"/>
      <c r="CR28" s="718"/>
      <c r="CS28" s="718"/>
      <c r="CT28" s="835"/>
      <c r="CU28" s="718"/>
      <c r="CV28" s="718"/>
      <c r="CW28" s="718"/>
      <c r="CX28" s="718"/>
      <c r="CY28" s="718"/>
      <c r="CZ28" s="718"/>
      <c r="DA28" s="718"/>
      <c r="DB28" s="835"/>
      <c r="DC28" s="718"/>
      <c r="DD28" s="718"/>
      <c r="DE28" s="718"/>
      <c r="DF28" s="718"/>
      <c r="DG28" s="718"/>
      <c r="DH28" s="718"/>
      <c r="DI28" s="718"/>
      <c r="DJ28" s="835"/>
      <c r="DK28" s="718"/>
      <c r="DL28" s="718"/>
      <c r="DM28" s="718"/>
      <c r="DN28" s="718"/>
      <c r="DO28" s="718"/>
      <c r="DP28" s="718"/>
      <c r="DQ28" s="718"/>
      <c r="DR28" s="835"/>
      <c r="DS28" s="718"/>
      <c r="DT28" s="718"/>
      <c r="DU28" s="718"/>
      <c r="DV28" s="718"/>
      <c r="DW28" s="718"/>
      <c r="DX28" s="718"/>
      <c r="DY28" s="718"/>
      <c r="DZ28" s="718"/>
      <c r="EA28" s="718"/>
      <c r="EB28" s="718"/>
      <c r="EC28" s="718"/>
      <c r="ED28" s="718"/>
      <c r="EE28" s="839"/>
      <c r="EF28" s="837"/>
      <c r="EG28" s="718"/>
      <c r="EH28" s="718"/>
      <c r="EI28" s="718"/>
      <c r="EJ28" s="718"/>
      <c r="EK28" s="718"/>
    </row>
    <row r="29" spans="1:141" ht="15" hidden="1" customHeight="1" x14ac:dyDescent="0.25">
      <c r="A29" s="633"/>
      <c r="B29" s="634" t="s">
        <v>4225</v>
      </c>
      <c r="C29" s="635"/>
      <c r="D29" s="635"/>
      <c r="E29" s="636"/>
      <c r="F29" s="637"/>
      <c r="G29" s="840"/>
      <c r="H29" s="840"/>
      <c r="I29" s="635">
        <v>0</v>
      </c>
      <c r="J29" s="635">
        <v>0</v>
      </c>
      <c r="K29" s="635">
        <v>0</v>
      </c>
      <c r="L29" s="635">
        <v>0</v>
      </c>
      <c r="M29" s="635">
        <v>0</v>
      </c>
      <c r="N29" s="635">
        <v>0</v>
      </c>
      <c r="O29" s="635">
        <v>0</v>
      </c>
      <c r="P29" s="635">
        <v>0</v>
      </c>
      <c r="Q29" s="635">
        <v>0</v>
      </c>
      <c r="R29" s="635">
        <v>0</v>
      </c>
      <c r="S29" s="635">
        <v>0</v>
      </c>
      <c r="T29" s="635">
        <v>0</v>
      </c>
      <c r="U29" s="635">
        <v>0</v>
      </c>
      <c r="V29" s="635">
        <v>0</v>
      </c>
      <c r="W29" s="635">
        <v>0</v>
      </c>
      <c r="X29" s="635">
        <v>0</v>
      </c>
      <c r="Y29" s="635">
        <v>0</v>
      </c>
      <c r="Z29" s="635">
        <v>0</v>
      </c>
      <c r="AA29" s="635">
        <v>0</v>
      </c>
      <c r="AB29" s="635">
        <v>0</v>
      </c>
      <c r="AC29" s="635">
        <v>0</v>
      </c>
      <c r="AD29" s="635">
        <v>0</v>
      </c>
      <c r="AE29" s="635">
        <v>0</v>
      </c>
      <c r="AF29" s="635">
        <v>0</v>
      </c>
      <c r="AG29" s="635">
        <v>0</v>
      </c>
      <c r="AH29" s="635">
        <v>0</v>
      </c>
      <c r="AI29" s="635">
        <v>0</v>
      </c>
      <c r="AJ29" s="635">
        <v>0</v>
      </c>
      <c r="AK29" s="635">
        <v>0</v>
      </c>
      <c r="AL29" s="635">
        <v>0</v>
      </c>
      <c r="AM29" s="635">
        <v>0</v>
      </c>
      <c r="AN29" s="635">
        <v>0</v>
      </c>
      <c r="AO29" s="635">
        <v>0</v>
      </c>
      <c r="AP29" s="635">
        <v>0</v>
      </c>
      <c r="AQ29" s="635">
        <v>0</v>
      </c>
      <c r="AR29" s="635">
        <v>0</v>
      </c>
      <c r="AS29" s="635">
        <v>0</v>
      </c>
      <c r="AT29" s="635">
        <v>0</v>
      </c>
      <c r="AU29" s="635">
        <v>0</v>
      </c>
      <c r="AV29" s="635">
        <v>0</v>
      </c>
      <c r="AW29" s="635">
        <v>0</v>
      </c>
      <c r="AX29" s="635">
        <v>0</v>
      </c>
      <c r="AY29" s="635">
        <v>0</v>
      </c>
      <c r="AZ29" s="635">
        <v>0</v>
      </c>
      <c r="BA29" s="635">
        <v>0</v>
      </c>
      <c r="BB29" s="635">
        <v>0</v>
      </c>
      <c r="BC29" s="635">
        <v>0</v>
      </c>
      <c r="BD29" s="635">
        <v>0</v>
      </c>
      <c r="BE29" s="635">
        <v>0</v>
      </c>
      <c r="BF29" s="635">
        <v>0</v>
      </c>
      <c r="BG29" s="635">
        <v>0</v>
      </c>
      <c r="BH29" s="635">
        <v>0</v>
      </c>
      <c r="BI29" s="635">
        <v>0</v>
      </c>
      <c r="BJ29" s="635">
        <v>0</v>
      </c>
      <c r="BK29" s="635">
        <v>0</v>
      </c>
      <c r="BL29" s="635">
        <v>0</v>
      </c>
      <c r="BM29" s="635">
        <v>0</v>
      </c>
      <c r="BN29" s="635">
        <v>0</v>
      </c>
      <c r="BO29" s="635">
        <v>27612.639999999999</v>
      </c>
      <c r="BP29" s="635">
        <v>0</v>
      </c>
      <c r="BQ29" s="635">
        <v>0</v>
      </c>
      <c r="BR29" s="635">
        <v>0</v>
      </c>
      <c r="BS29" s="635">
        <v>0</v>
      </c>
      <c r="BT29" s="635">
        <v>0</v>
      </c>
      <c r="BU29" s="635">
        <v>0</v>
      </c>
      <c r="BV29" s="635">
        <v>0</v>
      </c>
      <c r="BW29" s="635">
        <v>0</v>
      </c>
      <c r="BX29" s="635">
        <v>0</v>
      </c>
      <c r="BY29" s="635">
        <v>0</v>
      </c>
      <c r="BZ29" s="635">
        <v>0</v>
      </c>
      <c r="CA29" s="635">
        <v>0</v>
      </c>
      <c r="CB29" s="635">
        <v>0</v>
      </c>
      <c r="CC29" s="635">
        <v>0</v>
      </c>
      <c r="CD29" s="635">
        <v>0</v>
      </c>
      <c r="CE29" s="635">
        <v>0</v>
      </c>
      <c r="CF29" s="635">
        <v>0</v>
      </c>
      <c r="CG29" s="635">
        <v>0</v>
      </c>
      <c r="CH29" s="635">
        <v>0</v>
      </c>
      <c r="CI29" s="635">
        <v>0</v>
      </c>
      <c r="CJ29" s="635">
        <v>0</v>
      </c>
      <c r="CK29" s="635">
        <v>0</v>
      </c>
      <c r="CL29" s="635">
        <v>0</v>
      </c>
      <c r="CM29" s="635">
        <v>0</v>
      </c>
      <c r="CN29" s="635">
        <v>0</v>
      </c>
      <c r="CO29" s="635">
        <v>0</v>
      </c>
      <c r="CP29" s="635">
        <v>0</v>
      </c>
      <c r="CQ29" s="635">
        <v>0</v>
      </c>
      <c r="CR29" s="635">
        <v>0</v>
      </c>
      <c r="CS29" s="635">
        <v>0</v>
      </c>
      <c r="CT29" s="635">
        <v>0</v>
      </c>
      <c r="CU29" s="635">
        <v>0</v>
      </c>
      <c r="CV29" s="635">
        <v>0</v>
      </c>
      <c r="CW29" s="635">
        <v>0</v>
      </c>
      <c r="CX29" s="635">
        <v>0</v>
      </c>
      <c r="CY29" s="635">
        <v>0</v>
      </c>
      <c r="CZ29" s="635">
        <v>0</v>
      </c>
      <c r="DA29" s="635">
        <v>0</v>
      </c>
      <c r="DB29" s="635">
        <v>0</v>
      </c>
      <c r="DC29" s="635">
        <v>0</v>
      </c>
      <c r="DD29" s="635">
        <v>0</v>
      </c>
      <c r="DE29" s="635">
        <v>0</v>
      </c>
      <c r="DF29" s="635">
        <v>0</v>
      </c>
      <c r="DG29" s="635">
        <v>0</v>
      </c>
      <c r="DH29" s="635">
        <v>0</v>
      </c>
      <c r="DI29" s="635">
        <v>0</v>
      </c>
      <c r="DJ29" s="635">
        <v>0</v>
      </c>
      <c r="DK29" s="635">
        <v>0</v>
      </c>
      <c r="DL29" s="635">
        <v>0</v>
      </c>
      <c r="DM29" s="635">
        <v>0</v>
      </c>
      <c r="DN29" s="635">
        <v>0</v>
      </c>
      <c r="DO29" s="635">
        <v>0</v>
      </c>
      <c r="DP29" s="635">
        <v>0</v>
      </c>
      <c r="DQ29" s="635">
        <v>0</v>
      </c>
      <c r="DR29" s="635">
        <v>0</v>
      </c>
      <c r="DS29" s="635">
        <v>0</v>
      </c>
      <c r="DT29" s="635">
        <v>0</v>
      </c>
      <c r="DU29" s="635">
        <v>0</v>
      </c>
      <c r="DV29" s="635">
        <v>0</v>
      </c>
      <c r="DW29" s="635">
        <v>0</v>
      </c>
      <c r="DX29" s="635">
        <v>0</v>
      </c>
      <c r="DY29" s="635">
        <v>0</v>
      </c>
      <c r="DZ29" s="635">
        <v>0</v>
      </c>
      <c r="EA29" s="635">
        <v>0</v>
      </c>
      <c r="EB29" s="635">
        <v>0</v>
      </c>
      <c r="EC29" s="635">
        <v>0</v>
      </c>
      <c r="ED29" s="635">
        <v>0</v>
      </c>
      <c r="EE29" s="635">
        <v>0</v>
      </c>
      <c r="EF29" s="635">
        <v>0</v>
      </c>
      <c r="EG29" s="635">
        <v>0</v>
      </c>
      <c r="EH29" s="635">
        <v>0</v>
      </c>
      <c r="EI29" s="635">
        <v>0</v>
      </c>
      <c r="EJ29" s="635">
        <v>0</v>
      </c>
      <c r="EK29" s="635">
        <v>0</v>
      </c>
    </row>
    <row r="30" spans="1:141" s="539" customFormat="1" ht="28.5" hidden="1" customHeight="1" x14ac:dyDescent="0.25">
      <c r="A30" s="847">
        <v>9</v>
      </c>
      <c r="B30" s="845" t="s">
        <v>4226</v>
      </c>
      <c r="C30" s="848">
        <v>7001</v>
      </c>
      <c r="D30" s="848">
        <v>5009</v>
      </c>
      <c r="E30" s="848" t="s">
        <v>5</v>
      </c>
      <c r="F30" s="849">
        <v>0.9</v>
      </c>
      <c r="G30" s="850">
        <v>80000</v>
      </c>
      <c r="H30" s="850">
        <v>57548.06</v>
      </c>
      <c r="I30" s="625">
        <v>58577.514999999999</v>
      </c>
      <c r="J30" s="834">
        <v>6783.5149999999994</v>
      </c>
      <c r="K30" s="835">
        <v>0</v>
      </c>
      <c r="L30" s="834">
        <v>0</v>
      </c>
      <c r="M30" s="836">
        <v>51794.014999999999</v>
      </c>
      <c r="N30" s="834">
        <v>0</v>
      </c>
      <c r="O30" s="834">
        <v>51794</v>
      </c>
      <c r="P30" s="626">
        <v>0</v>
      </c>
      <c r="Q30" s="850">
        <v>0</v>
      </c>
      <c r="R30" s="851">
        <v>0</v>
      </c>
      <c r="S30" s="850">
        <v>0</v>
      </c>
      <c r="T30" s="850">
        <v>0</v>
      </c>
      <c r="U30" s="850">
        <v>0</v>
      </c>
      <c r="V30" s="850">
        <v>0</v>
      </c>
      <c r="W30" s="850">
        <v>0</v>
      </c>
      <c r="X30" s="626">
        <v>0</v>
      </c>
      <c r="Y30" s="850">
        <v>0</v>
      </c>
      <c r="Z30" s="851">
        <v>0</v>
      </c>
      <c r="AA30" s="850">
        <v>0</v>
      </c>
      <c r="AB30" s="850">
        <v>0</v>
      </c>
      <c r="AC30" s="850">
        <v>0</v>
      </c>
      <c r="AD30" s="850">
        <v>0</v>
      </c>
      <c r="AE30" s="850">
        <v>0</v>
      </c>
      <c r="AF30" s="626">
        <v>1028.5</v>
      </c>
      <c r="AG30" s="850">
        <v>1028.5</v>
      </c>
      <c r="AH30" s="851">
        <v>0</v>
      </c>
      <c r="AI30" s="850">
        <v>0</v>
      </c>
      <c r="AJ30" s="850">
        <v>0</v>
      </c>
      <c r="AK30" s="850">
        <v>0</v>
      </c>
      <c r="AL30" s="850">
        <v>0</v>
      </c>
      <c r="AM30" s="850">
        <v>0</v>
      </c>
      <c r="AN30" s="626">
        <v>0</v>
      </c>
      <c r="AO30" s="850">
        <v>0</v>
      </c>
      <c r="AP30" s="851">
        <v>0</v>
      </c>
      <c r="AQ30" s="850">
        <v>0</v>
      </c>
      <c r="AR30" s="850">
        <v>0</v>
      </c>
      <c r="AS30" s="850">
        <v>0</v>
      </c>
      <c r="AT30" s="850">
        <v>0</v>
      </c>
      <c r="AU30" s="850">
        <v>0</v>
      </c>
      <c r="AV30" s="626">
        <v>0</v>
      </c>
      <c r="AW30" s="850">
        <v>0</v>
      </c>
      <c r="AX30" s="851">
        <v>0</v>
      </c>
      <c r="AY30" s="850">
        <v>0</v>
      </c>
      <c r="AZ30" s="850">
        <v>0</v>
      </c>
      <c r="BA30" s="850">
        <v>0</v>
      </c>
      <c r="BB30" s="850">
        <v>0</v>
      </c>
      <c r="BC30" s="850">
        <v>0</v>
      </c>
      <c r="BD30" s="626">
        <v>0</v>
      </c>
      <c r="BE30" s="850">
        <v>0</v>
      </c>
      <c r="BF30" s="851">
        <v>0</v>
      </c>
      <c r="BG30" s="850">
        <v>0</v>
      </c>
      <c r="BH30" s="850">
        <v>0</v>
      </c>
      <c r="BI30" s="850">
        <v>0</v>
      </c>
      <c r="BJ30" s="850">
        <v>0</v>
      </c>
      <c r="BK30" s="850">
        <v>0</v>
      </c>
      <c r="BL30" s="626">
        <v>5522.5249999999996</v>
      </c>
      <c r="BM30" s="852">
        <v>5522.5249999999996</v>
      </c>
      <c r="BN30" s="851">
        <v>0</v>
      </c>
      <c r="BO30" s="850">
        <v>0</v>
      </c>
      <c r="BP30" s="852">
        <v>49702.724999999999</v>
      </c>
      <c r="BQ30" s="852">
        <v>0</v>
      </c>
      <c r="BR30" s="852">
        <v>0</v>
      </c>
      <c r="BS30" s="852">
        <v>0</v>
      </c>
      <c r="BT30" s="626">
        <v>52026.49</v>
      </c>
      <c r="BU30" s="852">
        <v>232.49</v>
      </c>
      <c r="BV30" s="851">
        <v>0</v>
      </c>
      <c r="BW30" s="850">
        <v>0</v>
      </c>
      <c r="BX30" s="852">
        <v>2091.29</v>
      </c>
      <c r="BY30" s="850">
        <v>0</v>
      </c>
      <c r="BZ30" s="850">
        <v>0</v>
      </c>
      <c r="CA30" s="850">
        <v>51794</v>
      </c>
      <c r="CB30" s="626">
        <v>0</v>
      </c>
      <c r="CC30" s="630">
        <v>0</v>
      </c>
      <c r="CD30" s="837">
        <v>0</v>
      </c>
      <c r="CE30" s="630">
        <v>0</v>
      </c>
      <c r="CF30" s="630">
        <v>0</v>
      </c>
      <c r="CG30" s="630">
        <v>0</v>
      </c>
      <c r="CH30" s="630">
        <v>0</v>
      </c>
      <c r="CI30" s="850">
        <v>0</v>
      </c>
      <c r="CJ30" s="626">
        <v>0</v>
      </c>
      <c r="CK30" s="630">
        <v>0</v>
      </c>
      <c r="CL30" s="837">
        <v>0</v>
      </c>
      <c r="CM30" s="630">
        <v>0</v>
      </c>
      <c r="CN30" s="630">
        <v>0</v>
      </c>
      <c r="CO30" s="630">
        <v>0</v>
      </c>
      <c r="CP30" s="630">
        <v>0</v>
      </c>
      <c r="CQ30" s="630">
        <v>0</v>
      </c>
      <c r="CR30" s="626">
        <v>0</v>
      </c>
      <c r="CS30" s="630">
        <v>0</v>
      </c>
      <c r="CT30" s="837">
        <v>0</v>
      </c>
      <c r="CU30" s="630">
        <v>0</v>
      </c>
      <c r="CV30" s="630">
        <v>0</v>
      </c>
      <c r="CW30" s="630">
        <v>0</v>
      </c>
      <c r="CX30" s="630">
        <v>0</v>
      </c>
      <c r="CY30" s="630">
        <v>0</v>
      </c>
      <c r="CZ30" s="626">
        <v>0</v>
      </c>
      <c r="DA30" s="630">
        <v>0</v>
      </c>
      <c r="DB30" s="837">
        <v>0</v>
      </c>
      <c r="DC30" s="630">
        <v>0</v>
      </c>
      <c r="DD30" s="630">
        <v>0</v>
      </c>
      <c r="DE30" s="630">
        <v>0</v>
      </c>
      <c r="DF30" s="630">
        <v>0</v>
      </c>
      <c r="DG30" s="630">
        <v>0</v>
      </c>
      <c r="DH30" s="626">
        <v>0</v>
      </c>
      <c r="DI30" s="630">
        <v>0</v>
      </c>
      <c r="DJ30" s="837">
        <v>0</v>
      </c>
      <c r="DK30" s="630">
        <v>0</v>
      </c>
      <c r="DL30" s="630">
        <v>0</v>
      </c>
      <c r="DM30" s="630">
        <v>0</v>
      </c>
      <c r="DN30" s="630">
        <v>0</v>
      </c>
      <c r="DO30" s="630">
        <v>0</v>
      </c>
      <c r="DP30" s="626">
        <v>0</v>
      </c>
      <c r="DQ30" s="630">
        <v>0</v>
      </c>
      <c r="DR30" s="837">
        <v>0</v>
      </c>
      <c r="DS30" s="630">
        <v>0</v>
      </c>
      <c r="DT30" s="630">
        <v>0</v>
      </c>
      <c r="DU30" s="630">
        <v>0</v>
      </c>
      <c r="DV30" s="630">
        <v>0</v>
      </c>
      <c r="DW30" s="630">
        <v>0</v>
      </c>
      <c r="DX30" s="627" t="s">
        <v>3882</v>
      </c>
      <c r="DY30" s="628" t="s">
        <v>284</v>
      </c>
      <c r="DZ30" s="627" t="s">
        <v>271</v>
      </c>
      <c r="EA30" s="629"/>
      <c r="EB30" s="853">
        <v>45260</v>
      </c>
      <c r="EC30" s="626"/>
      <c r="ED30" s="630"/>
      <c r="EE30" s="839"/>
      <c r="EF30" s="837"/>
      <c r="EG30" s="630"/>
      <c r="EH30" s="630"/>
      <c r="EI30" s="630"/>
      <c r="EJ30" s="630"/>
      <c r="EK30" s="630"/>
    </row>
    <row r="31" spans="1:141" s="539" customFormat="1" ht="28.5" hidden="1" customHeight="1" x14ac:dyDescent="0.25">
      <c r="A31" s="854">
        <v>9</v>
      </c>
      <c r="B31" s="845" t="s">
        <v>4227</v>
      </c>
      <c r="C31" s="855">
        <v>7002</v>
      </c>
      <c r="D31" s="855">
        <v>5003</v>
      </c>
      <c r="E31" s="855" t="s">
        <v>5</v>
      </c>
      <c r="F31" s="856">
        <v>0.9</v>
      </c>
      <c r="G31" s="855" t="s">
        <v>4228</v>
      </c>
      <c r="H31" s="852">
        <v>69000</v>
      </c>
      <c r="I31" s="625">
        <v>76500</v>
      </c>
      <c r="J31" s="834">
        <v>14400</v>
      </c>
      <c r="K31" s="835">
        <v>0</v>
      </c>
      <c r="L31" s="834">
        <v>0</v>
      </c>
      <c r="M31" s="836">
        <v>62091</v>
      </c>
      <c r="N31" s="834">
        <v>0</v>
      </c>
      <c r="O31" s="834">
        <v>62100</v>
      </c>
      <c r="P31" s="626">
        <v>0</v>
      </c>
      <c r="Q31" s="852">
        <v>0</v>
      </c>
      <c r="R31" s="857">
        <v>0</v>
      </c>
      <c r="S31" s="852">
        <v>0</v>
      </c>
      <c r="T31" s="852">
        <v>0</v>
      </c>
      <c r="U31" s="852">
        <v>0</v>
      </c>
      <c r="V31" s="852">
        <v>0</v>
      </c>
      <c r="W31" s="852">
        <v>0</v>
      </c>
      <c r="X31" s="626">
        <v>0</v>
      </c>
      <c r="Y31" s="852">
        <v>0</v>
      </c>
      <c r="Z31" s="857">
        <v>0</v>
      </c>
      <c r="AA31" s="852">
        <v>0</v>
      </c>
      <c r="AB31" s="852">
        <v>0</v>
      </c>
      <c r="AC31" s="852">
        <v>0</v>
      </c>
      <c r="AD31" s="852">
        <v>0</v>
      </c>
      <c r="AE31" s="852">
        <v>0</v>
      </c>
      <c r="AF31" s="626">
        <v>999.87</v>
      </c>
      <c r="AG31" s="852">
        <v>999.87</v>
      </c>
      <c r="AH31" s="857">
        <v>0</v>
      </c>
      <c r="AI31" s="852">
        <v>0</v>
      </c>
      <c r="AJ31" s="852">
        <v>8998.84</v>
      </c>
      <c r="AK31" s="852">
        <v>0</v>
      </c>
      <c r="AL31" s="852">
        <v>0</v>
      </c>
      <c r="AM31" s="852">
        <v>0</v>
      </c>
      <c r="AN31" s="626">
        <v>75500.13</v>
      </c>
      <c r="AO31" s="852">
        <v>13400.13</v>
      </c>
      <c r="AP31" s="857">
        <v>0</v>
      </c>
      <c r="AQ31" s="852">
        <v>0</v>
      </c>
      <c r="AR31" s="852">
        <v>53092.160000000003</v>
      </c>
      <c r="AS31" s="852">
        <v>0</v>
      </c>
      <c r="AT31" s="852">
        <v>0</v>
      </c>
      <c r="AU31" s="852">
        <v>62100</v>
      </c>
      <c r="AV31" s="626">
        <v>0</v>
      </c>
      <c r="AW31" s="852">
        <v>0</v>
      </c>
      <c r="AX31" s="857">
        <v>0</v>
      </c>
      <c r="AY31" s="852">
        <v>0</v>
      </c>
      <c r="AZ31" s="852">
        <v>0</v>
      </c>
      <c r="BA31" s="852">
        <v>0</v>
      </c>
      <c r="BB31" s="852">
        <v>0</v>
      </c>
      <c r="BC31" s="852">
        <v>0</v>
      </c>
      <c r="BD31" s="626">
        <v>0</v>
      </c>
      <c r="BE31" s="852">
        <v>0</v>
      </c>
      <c r="BF31" s="857">
        <v>0</v>
      </c>
      <c r="BG31" s="852">
        <v>0</v>
      </c>
      <c r="BH31" s="852">
        <v>0</v>
      </c>
      <c r="BI31" s="852">
        <v>0</v>
      </c>
      <c r="BJ31" s="852">
        <v>0</v>
      </c>
      <c r="BK31" s="852">
        <v>0</v>
      </c>
      <c r="BL31" s="626">
        <v>0</v>
      </c>
      <c r="BM31" s="852">
        <v>0</v>
      </c>
      <c r="BN31" s="857">
        <v>0</v>
      </c>
      <c r="BO31" s="852">
        <v>0</v>
      </c>
      <c r="BP31" s="852">
        <v>0</v>
      </c>
      <c r="BQ31" s="852">
        <v>0</v>
      </c>
      <c r="BR31" s="852">
        <v>0</v>
      </c>
      <c r="BS31" s="852">
        <v>0</v>
      </c>
      <c r="BT31" s="626">
        <v>0</v>
      </c>
      <c r="BU31" s="852">
        <v>0</v>
      </c>
      <c r="BV31" s="857">
        <v>0</v>
      </c>
      <c r="BW31" s="852">
        <v>0</v>
      </c>
      <c r="BX31" s="852">
        <v>0</v>
      </c>
      <c r="BY31" s="852">
        <v>0</v>
      </c>
      <c r="BZ31" s="852">
        <v>0</v>
      </c>
      <c r="CA31" s="852">
        <v>0</v>
      </c>
      <c r="CB31" s="626">
        <v>0</v>
      </c>
      <c r="CC31" s="630">
        <v>0</v>
      </c>
      <c r="CD31" s="837">
        <v>0</v>
      </c>
      <c r="CE31" s="630">
        <v>0</v>
      </c>
      <c r="CF31" s="630">
        <v>0</v>
      </c>
      <c r="CG31" s="630">
        <v>0</v>
      </c>
      <c r="CH31" s="630">
        <v>0</v>
      </c>
      <c r="CI31" s="630">
        <v>0</v>
      </c>
      <c r="CJ31" s="626">
        <v>0</v>
      </c>
      <c r="CK31" s="630">
        <v>0</v>
      </c>
      <c r="CL31" s="837">
        <v>0</v>
      </c>
      <c r="CM31" s="630">
        <v>0</v>
      </c>
      <c r="CN31" s="630">
        <v>0</v>
      </c>
      <c r="CO31" s="630">
        <v>0</v>
      </c>
      <c r="CP31" s="630">
        <v>0</v>
      </c>
      <c r="CQ31" s="630">
        <v>0</v>
      </c>
      <c r="CR31" s="626">
        <v>0</v>
      </c>
      <c r="CS31" s="630">
        <v>0</v>
      </c>
      <c r="CT31" s="837">
        <v>0</v>
      </c>
      <c r="CU31" s="630">
        <v>0</v>
      </c>
      <c r="CV31" s="630">
        <v>0</v>
      </c>
      <c r="CW31" s="630">
        <v>0</v>
      </c>
      <c r="CX31" s="630">
        <v>0</v>
      </c>
      <c r="CY31" s="630">
        <v>0</v>
      </c>
      <c r="CZ31" s="626">
        <v>0</v>
      </c>
      <c r="DA31" s="630">
        <v>0</v>
      </c>
      <c r="DB31" s="837">
        <v>0</v>
      </c>
      <c r="DC31" s="630">
        <v>0</v>
      </c>
      <c r="DD31" s="630">
        <v>0</v>
      </c>
      <c r="DE31" s="630">
        <v>0</v>
      </c>
      <c r="DF31" s="630">
        <v>0</v>
      </c>
      <c r="DG31" s="630">
        <v>0</v>
      </c>
      <c r="DH31" s="626">
        <v>0</v>
      </c>
      <c r="DI31" s="630">
        <v>0</v>
      </c>
      <c r="DJ31" s="837">
        <v>0</v>
      </c>
      <c r="DK31" s="630">
        <v>0</v>
      </c>
      <c r="DL31" s="630">
        <v>0</v>
      </c>
      <c r="DM31" s="630">
        <v>0</v>
      </c>
      <c r="DN31" s="630">
        <v>0</v>
      </c>
      <c r="DO31" s="630">
        <v>0</v>
      </c>
      <c r="DP31" s="626">
        <v>0</v>
      </c>
      <c r="DQ31" s="630">
        <v>0</v>
      </c>
      <c r="DR31" s="837">
        <v>0</v>
      </c>
      <c r="DS31" s="630">
        <v>0</v>
      </c>
      <c r="DT31" s="630">
        <v>0</v>
      </c>
      <c r="DU31" s="630">
        <v>0</v>
      </c>
      <c r="DV31" s="630">
        <v>0</v>
      </c>
      <c r="DW31" s="630">
        <v>0</v>
      </c>
      <c r="DX31" s="627" t="s">
        <v>3882</v>
      </c>
      <c r="DY31" s="628" t="s">
        <v>284</v>
      </c>
      <c r="DZ31" s="627" t="s">
        <v>271</v>
      </c>
      <c r="EA31" s="629" t="s">
        <v>283</v>
      </c>
      <c r="EB31" s="629"/>
      <c r="EC31" s="626"/>
      <c r="ED31" s="630"/>
      <c r="EE31" s="839"/>
      <c r="EF31" s="837"/>
      <c r="EG31" s="630"/>
      <c r="EH31" s="630"/>
      <c r="EI31" s="630"/>
      <c r="EJ31" s="630"/>
      <c r="EK31" s="630"/>
    </row>
    <row r="32" spans="1:141" s="539" customFormat="1" ht="28.5" hidden="1" customHeight="1" x14ac:dyDescent="0.25">
      <c r="A32" s="854">
        <v>9</v>
      </c>
      <c r="B32" s="845" t="s">
        <v>4229</v>
      </c>
      <c r="C32" s="855">
        <v>7003</v>
      </c>
      <c r="D32" s="855">
        <v>5004</v>
      </c>
      <c r="E32" s="855" t="s">
        <v>5</v>
      </c>
      <c r="F32" s="856">
        <v>0.9</v>
      </c>
      <c r="G32" s="855" t="s">
        <v>4228</v>
      </c>
      <c r="H32" s="852">
        <v>50188.86</v>
      </c>
      <c r="I32" s="625">
        <v>51917.47</v>
      </c>
      <c r="J32" s="834">
        <v>5188.8599999999997</v>
      </c>
      <c r="K32" s="835">
        <v>0</v>
      </c>
      <c r="L32" s="834">
        <v>0</v>
      </c>
      <c r="M32" s="836">
        <v>44192.039999999994</v>
      </c>
      <c r="N32" s="834">
        <v>0</v>
      </c>
      <c r="O32" s="834">
        <v>46728.61</v>
      </c>
      <c r="P32" s="626">
        <v>0</v>
      </c>
      <c r="Q32" s="852">
        <v>0</v>
      </c>
      <c r="R32" s="857">
        <v>0</v>
      </c>
      <c r="S32" s="852">
        <v>0</v>
      </c>
      <c r="T32" s="852">
        <v>0</v>
      </c>
      <c r="U32" s="852">
        <v>0</v>
      </c>
      <c r="V32" s="852">
        <v>0</v>
      </c>
      <c r="W32" s="852">
        <v>0</v>
      </c>
      <c r="X32" s="626">
        <v>0</v>
      </c>
      <c r="Y32" s="852">
        <v>0</v>
      </c>
      <c r="Z32" s="857">
        <v>0</v>
      </c>
      <c r="AA32" s="852">
        <v>0</v>
      </c>
      <c r="AB32" s="852">
        <v>0</v>
      </c>
      <c r="AC32" s="852">
        <v>0</v>
      </c>
      <c r="AD32" s="852">
        <v>0</v>
      </c>
      <c r="AE32" s="852">
        <v>0</v>
      </c>
      <c r="AF32" s="626">
        <v>1003.91</v>
      </c>
      <c r="AG32" s="852">
        <v>1003.91</v>
      </c>
      <c r="AH32" s="857">
        <v>0</v>
      </c>
      <c r="AI32" s="852">
        <v>0</v>
      </c>
      <c r="AJ32" s="852">
        <v>9035.23</v>
      </c>
      <c r="AK32" s="852">
        <v>0</v>
      </c>
      <c r="AL32" s="852">
        <v>0</v>
      </c>
      <c r="AM32" s="852">
        <v>0</v>
      </c>
      <c r="AN32" s="626">
        <v>50884.71</v>
      </c>
      <c r="AO32" s="852">
        <v>4184.95</v>
      </c>
      <c r="AP32" s="857">
        <v>0</v>
      </c>
      <c r="AQ32" s="852">
        <v>0</v>
      </c>
      <c r="AR32" s="852">
        <v>35156.81</v>
      </c>
      <c r="AS32" s="852">
        <v>0</v>
      </c>
      <c r="AT32" s="852">
        <v>0</v>
      </c>
      <c r="AU32" s="852">
        <v>46699.76</v>
      </c>
      <c r="AV32" s="626">
        <v>28.85</v>
      </c>
      <c r="AW32" s="852">
        <v>0</v>
      </c>
      <c r="AX32" s="857">
        <v>0</v>
      </c>
      <c r="AY32" s="852">
        <v>0</v>
      </c>
      <c r="AZ32" s="852">
        <v>0</v>
      </c>
      <c r="BA32" s="852">
        <v>0</v>
      </c>
      <c r="BB32" s="852">
        <v>0</v>
      </c>
      <c r="BC32" s="852">
        <v>28.85</v>
      </c>
      <c r="BD32" s="626">
        <v>0</v>
      </c>
      <c r="BE32" s="852">
        <v>0</v>
      </c>
      <c r="BF32" s="857">
        <v>0</v>
      </c>
      <c r="BG32" s="852">
        <v>0</v>
      </c>
      <c r="BH32" s="852">
        <v>0</v>
      </c>
      <c r="BI32" s="852">
        <v>0</v>
      </c>
      <c r="BJ32" s="852">
        <v>0</v>
      </c>
      <c r="BK32" s="852">
        <v>0</v>
      </c>
      <c r="BL32" s="626">
        <v>0</v>
      </c>
      <c r="BM32" s="852">
        <v>0</v>
      </c>
      <c r="BN32" s="857">
        <v>0</v>
      </c>
      <c r="BO32" s="852">
        <v>0</v>
      </c>
      <c r="BP32" s="852">
        <v>0</v>
      </c>
      <c r="BQ32" s="852">
        <v>0</v>
      </c>
      <c r="BR32" s="852">
        <v>0</v>
      </c>
      <c r="BS32" s="852">
        <v>0</v>
      </c>
      <c r="BT32" s="626">
        <v>0</v>
      </c>
      <c r="BU32" s="852">
        <v>0</v>
      </c>
      <c r="BV32" s="857">
        <v>0</v>
      </c>
      <c r="BW32" s="852">
        <v>0</v>
      </c>
      <c r="BX32" s="852">
        <v>0</v>
      </c>
      <c r="BY32" s="852">
        <v>0</v>
      </c>
      <c r="BZ32" s="852">
        <v>0</v>
      </c>
      <c r="CA32" s="852">
        <v>0</v>
      </c>
      <c r="CB32" s="626">
        <v>0</v>
      </c>
      <c r="CC32" s="630">
        <v>0</v>
      </c>
      <c r="CD32" s="837">
        <v>0</v>
      </c>
      <c r="CE32" s="630">
        <v>0</v>
      </c>
      <c r="CF32" s="630">
        <v>0</v>
      </c>
      <c r="CG32" s="630">
        <v>0</v>
      </c>
      <c r="CH32" s="630">
        <v>0</v>
      </c>
      <c r="CI32" s="630">
        <v>0</v>
      </c>
      <c r="CJ32" s="626">
        <v>0</v>
      </c>
      <c r="CK32" s="630">
        <v>0</v>
      </c>
      <c r="CL32" s="837">
        <v>0</v>
      </c>
      <c r="CM32" s="630">
        <v>0</v>
      </c>
      <c r="CN32" s="630">
        <v>0</v>
      </c>
      <c r="CO32" s="630">
        <v>0</v>
      </c>
      <c r="CP32" s="630">
        <v>0</v>
      </c>
      <c r="CQ32" s="630">
        <v>0</v>
      </c>
      <c r="CR32" s="626">
        <v>0</v>
      </c>
      <c r="CS32" s="630">
        <v>0</v>
      </c>
      <c r="CT32" s="837">
        <v>0</v>
      </c>
      <c r="CU32" s="630">
        <v>0</v>
      </c>
      <c r="CV32" s="630">
        <v>0</v>
      </c>
      <c r="CW32" s="630">
        <v>0</v>
      </c>
      <c r="CX32" s="630">
        <v>0</v>
      </c>
      <c r="CY32" s="630">
        <v>0</v>
      </c>
      <c r="CZ32" s="626">
        <v>0</v>
      </c>
      <c r="DA32" s="630">
        <v>0</v>
      </c>
      <c r="DB32" s="837">
        <v>0</v>
      </c>
      <c r="DC32" s="630">
        <v>0</v>
      </c>
      <c r="DD32" s="630">
        <v>0</v>
      </c>
      <c r="DE32" s="630">
        <v>0</v>
      </c>
      <c r="DF32" s="630">
        <v>0</v>
      </c>
      <c r="DG32" s="630">
        <v>0</v>
      </c>
      <c r="DH32" s="626">
        <v>0</v>
      </c>
      <c r="DI32" s="630">
        <v>0</v>
      </c>
      <c r="DJ32" s="837">
        <v>0</v>
      </c>
      <c r="DK32" s="630">
        <v>0</v>
      </c>
      <c r="DL32" s="630">
        <v>0</v>
      </c>
      <c r="DM32" s="630">
        <v>0</v>
      </c>
      <c r="DN32" s="630">
        <v>0</v>
      </c>
      <c r="DO32" s="630">
        <v>0</v>
      </c>
      <c r="DP32" s="626">
        <v>0</v>
      </c>
      <c r="DQ32" s="630">
        <v>0</v>
      </c>
      <c r="DR32" s="837">
        <v>0</v>
      </c>
      <c r="DS32" s="630">
        <v>0</v>
      </c>
      <c r="DT32" s="630">
        <v>0</v>
      </c>
      <c r="DU32" s="630">
        <v>0</v>
      </c>
      <c r="DV32" s="630">
        <v>0</v>
      </c>
      <c r="DW32" s="630">
        <v>0</v>
      </c>
      <c r="DX32" s="627" t="s">
        <v>3882</v>
      </c>
      <c r="DY32" s="628" t="s">
        <v>284</v>
      </c>
      <c r="DZ32" s="627" t="s">
        <v>271</v>
      </c>
      <c r="EA32" s="629" t="s">
        <v>283</v>
      </c>
      <c r="EB32" s="629"/>
      <c r="EC32" s="626"/>
      <c r="ED32" s="630"/>
      <c r="EE32" s="839"/>
      <c r="EF32" s="837"/>
      <c r="EG32" s="630"/>
      <c r="EH32" s="630"/>
      <c r="EI32" s="630"/>
      <c r="EJ32" s="630"/>
      <c r="EK32" s="630"/>
    </row>
    <row r="33" spans="1:141" s="539" customFormat="1" ht="28.5" hidden="1" customHeight="1" x14ac:dyDescent="0.25">
      <c r="A33" s="854">
        <v>9</v>
      </c>
      <c r="B33" s="845" t="s">
        <v>4230</v>
      </c>
      <c r="C33" s="855">
        <v>7004</v>
      </c>
      <c r="D33" s="855">
        <v>5008</v>
      </c>
      <c r="E33" s="855" t="s">
        <v>5</v>
      </c>
      <c r="F33" s="856">
        <v>0.9</v>
      </c>
      <c r="G33" s="855" t="s">
        <v>4228</v>
      </c>
      <c r="H33" s="852">
        <v>75795.61</v>
      </c>
      <c r="I33" s="625">
        <v>73749.41</v>
      </c>
      <c r="J33" s="834">
        <v>7374.5300000000007</v>
      </c>
      <c r="K33" s="835">
        <v>0</v>
      </c>
      <c r="L33" s="834">
        <v>0</v>
      </c>
      <c r="M33" s="836">
        <v>66370.83</v>
      </c>
      <c r="N33" s="834">
        <v>0</v>
      </c>
      <c r="O33" s="834">
        <v>66374.880000000005</v>
      </c>
      <c r="P33" s="626">
        <v>0</v>
      </c>
      <c r="Q33" s="852">
        <v>0</v>
      </c>
      <c r="R33" s="857">
        <v>0</v>
      </c>
      <c r="S33" s="852">
        <v>0</v>
      </c>
      <c r="T33" s="852">
        <v>0</v>
      </c>
      <c r="U33" s="852">
        <v>0</v>
      </c>
      <c r="V33" s="852">
        <v>0</v>
      </c>
      <c r="W33" s="852">
        <v>0</v>
      </c>
      <c r="X33" s="626">
        <v>0</v>
      </c>
      <c r="Y33" s="852">
        <v>0</v>
      </c>
      <c r="Z33" s="857">
        <v>0</v>
      </c>
      <c r="AA33" s="852">
        <v>0</v>
      </c>
      <c r="AB33" s="852">
        <v>0</v>
      </c>
      <c r="AC33" s="852">
        <v>0</v>
      </c>
      <c r="AD33" s="852">
        <v>0</v>
      </c>
      <c r="AE33" s="852">
        <v>0</v>
      </c>
      <c r="AF33" s="626">
        <v>0</v>
      </c>
      <c r="AG33" s="852">
        <v>0</v>
      </c>
      <c r="AH33" s="857">
        <v>0</v>
      </c>
      <c r="AI33" s="852">
        <v>0</v>
      </c>
      <c r="AJ33" s="852">
        <v>0</v>
      </c>
      <c r="AK33" s="852">
        <v>0</v>
      </c>
      <c r="AL33" s="852">
        <v>0</v>
      </c>
      <c r="AM33" s="852">
        <v>0</v>
      </c>
      <c r="AN33" s="626">
        <v>4992.17</v>
      </c>
      <c r="AO33" s="852">
        <v>4992.17</v>
      </c>
      <c r="AP33" s="857">
        <v>0</v>
      </c>
      <c r="AQ33" s="852">
        <v>0</v>
      </c>
      <c r="AR33" s="852">
        <v>44929.56</v>
      </c>
      <c r="AS33" s="852">
        <v>0</v>
      </c>
      <c r="AT33" s="852">
        <v>0</v>
      </c>
      <c r="AU33" s="852">
        <v>0</v>
      </c>
      <c r="AV33" s="626">
        <v>1854.44</v>
      </c>
      <c r="AW33" s="852">
        <v>1854.44</v>
      </c>
      <c r="AX33" s="857">
        <v>0</v>
      </c>
      <c r="AY33" s="852">
        <v>0</v>
      </c>
      <c r="AZ33" s="852">
        <v>16689.96</v>
      </c>
      <c r="BA33" s="852">
        <v>0</v>
      </c>
      <c r="BB33" s="852">
        <v>0</v>
      </c>
      <c r="BC33" s="852">
        <v>0</v>
      </c>
      <c r="BD33" s="626">
        <v>66902.8</v>
      </c>
      <c r="BE33" s="852">
        <v>527.91999999999996</v>
      </c>
      <c r="BF33" s="857">
        <v>0</v>
      </c>
      <c r="BG33" s="852">
        <v>0</v>
      </c>
      <c r="BH33" s="852">
        <v>4751.3100000000004</v>
      </c>
      <c r="BI33" s="852">
        <v>0</v>
      </c>
      <c r="BJ33" s="852">
        <v>0</v>
      </c>
      <c r="BK33" s="852">
        <v>66374.880000000005</v>
      </c>
      <c r="BL33" s="626">
        <v>0</v>
      </c>
      <c r="BM33" s="852">
        <v>0</v>
      </c>
      <c r="BN33" s="857">
        <v>0</v>
      </c>
      <c r="BO33" s="852">
        <v>0</v>
      </c>
      <c r="BP33" s="852">
        <v>0</v>
      </c>
      <c r="BQ33" s="852">
        <v>0</v>
      </c>
      <c r="BR33" s="852">
        <v>0</v>
      </c>
      <c r="BS33" s="852">
        <v>0</v>
      </c>
      <c r="BT33" s="626">
        <v>0</v>
      </c>
      <c r="BU33" s="852">
        <v>0</v>
      </c>
      <c r="BV33" s="857">
        <v>0</v>
      </c>
      <c r="BW33" s="852">
        <v>0</v>
      </c>
      <c r="BX33" s="852">
        <v>0</v>
      </c>
      <c r="BY33" s="852">
        <v>0</v>
      </c>
      <c r="BZ33" s="852">
        <v>0</v>
      </c>
      <c r="CA33" s="852">
        <v>0</v>
      </c>
      <c r="CB33" s="626">
        <v>0</v>
      </c>
      <c r="CC33" s="630">
        <v>0</v>
      </c>
      <c r="CD33" s="837">
        <v>0</v>
      </c>
      <c r="CE33" s="630">
        <v>0</v>
      </c>
      <c r="CF33" s="630">
        <v>0</v>
      </c>
      <c r="CG33" s="630">
        <v>0</v>
      </c>
      <c r="CH33" s="630">
        <v>0</v>
      </c>
      <c r="CI33" s="630">
        <v>0</v>
      </c>
      <c r="CJ33" s="626">
        <v>0</v>
      </c>
      <c r="CK33" s="630">
        <v>0</v>
      </c>
      <c r="CL33" s="837">
        <v>0</v>
      </c>
      <c r="CM33" s="630">
        <v>0</v>
      </c>
      <c r="CN33" s="630">
        <v>0</v>
      </c>
      <c r="CO33" s="630">
        <v>0</v>
      </c>
      <c r="CP33" s="630">
        <v>0</v>
      </c>
      <c r="CQ33" s="630">
        <v>0</v>
      </c>
      <c r="CR33" s="626">
        <v>0</v>
      </c>
      <c r="CS33" s="630">
        <v>0</v>
      </c>
      <c r="CT33" s="837">
        <v>0</v>
      </c>
      <c r="CU33" s="630">
        <v>0</v>
      </c>
      <c r="CV33" s="630">
        <v>0</v>
      </c>
      <c r="CW33" s="630">
        <v>0</v>
      </c>
      <c r="CX33" s="630">
        <v>0</v>
      </c>
      <c r="CY33" s="630">
        <v>0</v>
      </c>
      <c r="CZ33" s="626">
        <v>0</v>
      </c>
      <c r="DA33" s="630">
        <v>0</v>
      </c>
      <c r="DB33" s="837">
        <v>0</v>
      </c>
      <c r="DC33" s="630">
        <v>0</v>
      </c>
      <c r="DD33" s="630">
        <v>0</v>
      </c>
      <c r="DE33" s="630">
        <v>0</v>
      </c>
      <c r="DF33" s="630">
        <v>0</v>
      </c>
      <c r="DG33" s="630">
        <v>0</v>
      </c>
      <c r="DH33" s="626">
        <v>0</v>
      </c>
      <c r="DI33" s="630">
        <v>0</v>
      </c>
      <c r="DJ33" s="837">
        <v>0</v>
      </c>
      <c r="DK33" s="630">
        <v>0</v>
      </c>
      <c r="DL33" s="630">
        <v>0</v>
      </c>
      <c r="DM33" s="630">
        <v>0</v>
      </c>
      <c r="DN33" s="630">
        <v>0</v>
      </c>
      <c r="DO33" s="630">
        <v>0</v>
      </c>
      <c r="DP33" s="626">
        <v>0</v>
      </c>
      <c r="DQ33" s="630">
        <v>0</v>
      </c>
      <c r="DR33" s="837">
        <v>0</v>
      </c>
      <c r="DS33" s="630">
        <v>0</v>
      </c>
      <c r="DT33" s="630">
        <v>0</v>
      </c>
      <c r="DU33" s="630">
        <v>0</v>
      </c>
      <c r="DV33" s="630">
        <v>0</v>
      </c>
      <c r="DW33" s="630">
        <v>0</v>
      </c>
      <c r="DX33" s="627" t="s">
        <v>3882</v>
      </c>
      <c r="DY33" s="628" t="s">
        <v>284</v>
      </c>
      <c r="DZ33" s="627" t="s">
        <v>271</v>
      </c>
      <c r="EA33" s="629" t="s">
        <v>283</v>
      </c>
      <c r="EB33" s="629"/>
      <c r="EC33" s="626"/>
      <c r="ED33" s="630"/>
      <c r="EE33" s="839"/>
      <c r="EF33" s="837"/>
      <c r="EG33" s="630"/>
      <c r="EH33" s="630"/>
      <c r="EI33" s="630"/>
      <c r="EJ33" s="630"/>
      <c r="EK33" s="630"/>
    </row>
    <row r="34" spans="1:141" s="539" customFormat="1" ht="28.5" hidden="1" customHeight="1" x14ac:dyDescent="0.25">
      <c r="A34" s="854">
        <v>9</v>
      </c>
      <c r="B34" s="845" t="s">
        <v>4231</v>
      </c>
      <c r="C34" s="855">
        <v>7005</v>
      </c>
      <c r="D34" s="855">
        <v>5009</v>
      </c>
      <c r="E34" s="855" t="s">
        <v>5</v>
      </c>
      <c r="F34" s="856">
        <v>0.9</v>
      </c>
      <c r="G34" s="855" t="s">
        <v>4228</v>
      </c>
      <c r="H34" s="852">
        <v>51410</v>
      </c>
      <c r="I34" s="852">
        <v>51410.01</v>
      </c>
      <c r="J34" s="834">
        <v>5141</v>
      </c>
      <c r="K34" s="835">
        <v>0</v>
      </c>
      <c r="L34" s="834">
        <v>0</v>
      </c>
      <c r="M34" s="836">
        <v>46269.009999999995</v>
      </c>
      <c r="N34" s="834">
        <v>0</v>
      </c>
      <c r="O34" s="834">
        <v>46269</v>
      </c>
      <c r="P34" s="626">
        <v>0</v>
      </c>
      <c r="Q34" s="852">
        <v>0</v>
      </c>
      <c r="R34" s="857">
        <v>0</v>
      </c>
      <c r="S34" s="852">
        <v>0</v>
      </c>
      <c r="T34" s="852">
        <v>0</v>
      </c>
      <c r="U34" s="852">
        <v>0</v>
      </c>
      <c r="V34" s="852">
        <v>0</v>
      </c>
      <c r="W34" s="852">
        <v>0</v>
      </c>
      <c r="X34" s="626">
        <v>0</v>
      </c>
      <c r="Y34" s="852">
        <v>0</v>
      </c>
      <c r="Z34" s="857">
        <v>0</v>
      </c>
      <c r="AA34" s="852">
        <v>0</v>
      </c>
      <c r="AB34" s="852">
        <v>0</v>
      </c>
      <c r="AC34" s="852">
        <v>0</v>
      </c>
      <c r="AD34" s="852">
        <v>0</v>
      </c>
      <c r="AE34" s="852">
        <v>0</v>
      </c>
      <c r="AF34" s="626">
        <v>0</v>
      </c>
      <c r="AG34" s="852">
        <v>0</v>
      </c>
      <c r="AH34" s="857">
        <v>0</v>
      </c>
      <c r="AI34" s="852">
        <v>0</v>
      </c>
      <c r="AJ34" s="852">
        <v>0</v>
      </c>
      <c r="AK34" s="852">
        <v>0</v>
      </c>
      <c r="AL34" s="852">
        <v>0</v>
      </c>
      <c r="AM34" s="852">
        <v>0</v>
      </c>
      <c r="AN34" s="626">
        <v>0</v>
      </c>
      <c r="AO34" s="852">
        <v>0</v>
      </c>
      <c r="AP34" s="857">
        <v>0</v>
      </c>
      <c r="AQ34" s="852">
        <v>0</v>
      </c>
      <c r="AR34" s="852">
        <v>0</v>
      </c>
      <c r="AS34" s="852">
        <v>0</v>
      </c>
      <c r="AT34" s="852">
        <v>0</v>
      </c>
      <c r="AU34" s="852">
        <v>0</v>
      </c>
      <c r="AV34" s="626">
        <v>0</v>
      </c>
      <c r="AW34" s="852">
        <v>0</v>
      </c>
      <c r="AX34" s="857">
        <v>0</v>
      </c>
      <c r="AY34" s="852">
        <v>0</v>
      </c>
      <c r="AZ34" s="852">
        <v>0</v>
      </c>
      <c r="BA34" s="852">
        <v>0</v>
      </c>
      <c r="BB34" s="852">
        <v>0</v>
      </c>
      <c r="BC34" s="852">
        <v>0</v>
      </c>
      <c r="BD34" s="626">
        <v>4518.18</v>
      </c>
      <c r="BE34" s="852">
        <v>4518.18</v>
      </c>
      <c r="BF34" s="857">
        <v>0</v>
      </c>
      <c r="BG34" s="852">
        <v>0</v>
      </c>
      <c r="BH34" s="852">
        <v>40663.629999999997</v>
      </c>
      <c r="BI34" s="852">
        <v>0</v>
      </c>
      <c r="BJ34" s="852">
        <v>0</v>
      </c>
      <c r="BK34" s="852">
        <v>0</v>
      </c>
      <c r="BL34" s="626">
        <v>622.82000000000005</v>
      </c>
      <c r="BM34" s="852">
        <v>622.82000000000005</v>
      </c>
      <c r="BN34" s="857">
        <v>0</v>
      </c>
      <c r="BO34" s="852">
        <v>0</v>
      </c>
      <c r="BP34" s="852">
        <v>5605.38</v>
      </c>
      <c r="BQ34" s="852">
        <v>0</v>
      </c>
      <c r="BR34" s="852">
        <v>0</v>
      </c>
      <c r="BS34" s="852">
        <v>0</v>
      </c>
      <c r="BT34" s="626">
        <v>46269</v>
      </c>
      <c r="BU34" s="852">
        <v>0</v>
      </c>
      <c r="BV34" s="857">
        <v>0</v>
      </c>
      <c r="BW34" s="852">
        <v>0</v>
      </c>
      <c r="BX34" s="852">
        <v>0</v>
      </c>
      <c r="BY34" s="852">
        <v>0</v>
      </c>
      <c r="BZ34" s="852">
        <v>0</v>
      </c>
      <c r="CA34" s="852">
        <v>46269</v>
      </c>
      <c r="CB34" s="626">
        <v>0</v>
      </c>
      <c r="CC34" s="630">
        <v>0</v>
      </c>
      <c r="CD34" s="837">
        <v>0</v>
      </c>
      <c r="CE34" s="630">
        <v>0</v>
      </c>
      <c r="CF34" s="630">
        <v>0</v>
      </c>
      <c r="CG34" s="630">
        <v>0</v>
      </c>
      <c r="CH34" s="630">
        <v>0</v>
      </c>
      <c r="CI34" s="630">
        <v>0</v>
      </c>
      <c r="CJ34" s="626">
        <v>0</v>
      </c>
      <c r="CK34" s="630">
        <v>0</v>
      </c>
      <c r="CL34" s="837">
        <v>0</v>
      </c>
      <c r="CM34" s="630">
        <v>0</v>
      </c>
      <c r="CN34" s="630">
        <v>0</v>
      </c>
      <c r="CO34" s="630">
        <v>0</v>
      </c>
      <c r="CP34" s="630">
        <v>0</v>
      </c>
      <c r="CQ34" s="630">
        <v>0</v>
      </c>
      <c r="CR34" s="626">
        <v>0</v>
      </c>
      <c r="CS34" s="630">
        <v>0</v>
      </c>
      <c r="CT34" s="837">
        <v>0</v>
      </c>
      <c r="CU34" s="630">
        <v>0</v>
      </c>
      <c r="CV34" s="630">
        <v>0</v>
      </c>
      <c r="CW34" s="630">
        <v>0</v>
      </c>
      <c r="CX34" s="630">
        <v>0</v>
      </c>
      <c r="CY34" s="630">
        <v>0</v>
      </c>
      <c r="CZ34" s="626">
        <v>0</v>
      </c>
      <c r="DA34" s="630">
        <v>0</v>
      </c>
      <c r="DB34" s="837">
        <v>0</v>
      </c>
      <c r="DC34" s="630">
        <v>0</v>
      </c>
      <c r="DD34" s="630">
        <v>0</v>
      </c>
      <c r="DE34" s="630">
        <v>0</v>
      </c>
      <c r="DF34" s="630">
        <v>0</v>
      </c>
      <c r="DG34" s="630">
        <v>0</v>
      </c>
      <c r="DH34" s="626">
        <v>0</v>
      </c>
      <c r="DI34" s="630">
        <v>0</v>
      </c>
      <c r="DJ34" s="837">
        <v>0</v>
      </c>
      <c r="DK34" s="630">
        <v>0</v>
      </c>
      <c r="DL34" s="630">
        <v>0</v>
      </c>
      <c r="DM34" s="630">
        <v>0</v>
      </c>
      <c r="DN34" s="630">
        <v>0</v>
      </c>
      <c r="DO34" s="630">
        <v>0</v>
      </c>
      <c r="DP34" s="626">
        <v>0</v>
      </c>
      <c r="DQ34" s="630">
        <v>0</v>
      </c>
      <c r="DR34" s="837">
        <v>0</v>
      </c>
      <c r="DS34" s="630">
        <v>0</v>
      </c>
      <c r="DT34" s="630">
        <v>0</v>
      </c>
      <c r="DU34" s="630">
        <v>0</v>
      </c>
      <c r="DV34" s="630">
        <v>0</v>
      </c>
      <c r="DW34" s="630">
        <v>0</v>
      </c>
      <c r="DX34" s="627" t="s">
        <v>3882</v>
      </c>
      <c r="DY34" s="628" t="s">
        <v>284</v>
      </c>
      <c r="DZ34" s="627" t="s">
        <v>271</v>
      </c>
      <c r="EA34" s="629"/>
      <c r="EB34" s="853">
        <v>44742</v>
      </c>
      <c r="EC34" s="626"/>
      <c r="ED34" s="630"/>
      <c r="EE34" s="839"/>
      <c r="EF34" s="837"/>
      <c r="EG34" s="630"/>
      <c r="EH34" s="630"/>
      <c r="EI34" s="630"/>
      <c r="EJ34" s="630"/>
      <c r="EK34" s="630"/>
    </row>
    <row r="35" spans="1:141" s="539" customFormat="1" ht="28.5" hidden="1" customHeight="1" x14ac:dyDescent="0.25">
      <c r="A35" s="854">
        <v>9</v>
      </c>
      <c r="B35" s="845" t="s">
        <v>90</v>
      </c>
      <c r="C35" s="855">
        <v>7006</v>
      </c>
      <c r="D35" s="855">
        <v>5014</v>
      </c>
      <c r="E35" s="855" t="s">
        <v>5</v>
      </c>
      <c r="F35" s="856">
        <v>0.9</v>
      </c>
      <c r="G35" s="855" t="s">
        <v>4228</v>
      </c>
      <c r="H35" s="852">
        <v>96626.64</v>
      </c>
      <c r="I35" s="625">
        <v>96592.763000000006</v>
      </c>
      <c r="J35" s="834">
        <v>9953.369999999999</v>
      </c>
      <c r="K35" s="835">
        <v>0</v>
      </c>
      <c r="L35" s="834">
        <v>0</v>
      </c>
      <c r="M35" s="836">
        <v>86673.27</v>
      </c>
      <c r="N35" s="834">
        <v>0</v>
      </c>
      <c r="O35" s="834">
        <v>86639.393000000011</v>
      </c>
      <c r="P35" s="626">
        <v>0</v>
      </c>
      <c r="Q35" s="852">
        <v>0</v>
      </c>
      <c r="R35" s="857">
        <v>0</v>
      </c>
      <c r="S35" s="852">
        <v>0</v>
      </c>
      <c r="T35" s="852">
        <v>0</v>
      </c>
      <c r="U35" s="852">
        <v>0</v>
      </c>
      <c r="V35" s="852">
        <v>0</v>
      </c>
      <c r="W35" s="852">
        <v>0</v>
      </c>
      <c r="X35" s="626">
        <v>133.1</v>
      </c>
      <c r="Y35" s="852">
        <v>133.1</v>
      </c>
      <c r="Z35" s="857">
        <v>0</v>
      </c>
      <c r="AA35" s="852">
        <v>0</v>
      </c>
      <c r="AB35" s="852">
        <v>0</v>
      </c>
      <c r="AC35" s="852">
        <v>0</v>
      </c>
      <c r="AD35" s="852">
        <v>0</v>
      </c>
      <c r="AE35" s="852">
        <v>0</v>
      </c>
      <c r="AF35" s="626">
        <v>2513.9699999999998</v>
      </c>
      <c r="AG35" s="852">
        <v>2513.9699999999998</v>
      </c>
      <c r="AH35" s="857">
        <v>0</v>
      </c>
      <c r="AI35" s="852">
        <v>0</v>
      </c>
      <c r="AJ35" s="852">
        <v>22625.72</v>
      </c>
      <c r="AK35" s="852">
        <v>0</v>
      </c>
      <c r="AL35" s="852">
        <v>0</v>
      </c>
      <c r="AM35" s="852">
        <v>0</v>
      </c>
      <c r="AN35" s="626">
        <v>72669.59</v>
      </c>
      <c r="AO35" s="852">
        <v>6927.15</v>
      </c>
      <c r="AP35" s="857">
        <v>0</v>
      </c>
      <c r="AQ35" s="852">
        <v>0</v>
      </c>
      <c r="AR35" s="852">
        <v>61035.26</v>
      </c>
      <c r="AS35" s="852">
        <v>0</v>
      </c>
      <c r="AT35" s="852">
        <v>0</v>
      </c>
      <c r="AU35" s="852">
        <v>65742.44</v>
      </c>
      <c r="AV35" s="626">
        <v>21276.103000000003</v>
      </c>
      <c r="AW35" s="852">
        <v>379.15</v>
      </c>
      <c r="AX35" s="857">
        <v>0</v>
      </c>
      <c r="AY35" s="852">
        <v>0</v>
      </c>
      <c r="AZ35" s="852">
        <v>3012.29</v>
      </c>
      <c r="BA35" s="852">
        <v>0</v>
      </c>
      <c r="BB35" s="852">
        <v>0</v>
      </c>
      <c r="BC35" s="852">
        <v>20896.953000000001</v>
      </c>
      <c r="BD35" s="626">
        <v>0</v>
      </c>
      <c r="BE35" s="852">
        <v>0</v>
      </c>
      <c r="BF35" s="857">
        <v>0</v>
      </c>
      <c r="BG35" s="852">
        <v>0</v>
      </c>
      <c r="BH35" s="852">
        <v>0</v>
      </c>
      <c r="BI35" s="852">
        <v>0</v>
      </c>
      <c r="BJ35" s="852">
        <v>0</v>
      </c>
      <c r="BK35" s="852">
        <v>0</v>
      </c>
      <c r="BL35" s="626">
        <v>0</v>
      </c>
      <c r="BM35" s="852">
        <v>0</v>
      </c>
      <c r="BN35" s="857">
        <v>0</v>
      </c>
      <c r="BO35" s="852">
        <v>0</v>
      </c>
      <c r="BP35" s="852">
        <v>0</v>
      </c>
      <c r="BQ35" s="852">
        <v>0</v>
      </c>
      <c r="BR35" s="852">
        <v>0</v>
      </c>
      <c r="BS35" s="852">
        <v>0</v>
      </c>
      <c r="BT35" s="626">
        <v>0</v>
      </c>
      <c r="BU35" s="852">
        <v>0</v>
      </c>
      <c r="BV35" s="857">
        <v>0</v>
      </c>
      <c r="BW35" s="852">
        <v>0</v>
      </c>
      <c r="BX35" s="852">
        <v>0</v>
      </c>
      <c r="BY35" s="852">
        <v>0</v>
      </c>
      <c r="BZ35" s="852">
        <v>0</v>
      </c>
      <c r="CA35" s="852">
        <v>0</v>
      </c>
      <c r="CB35" s="626">
        <v>0</v>
      </c>
      <c r="CC35" s="630">
        <v>0</v>
      </c>
      <c r="CD35" s="837">
        <v>0</v>
      </c>
      <c r="CE35" s="630">
        <v>0</v>
      </c>
      <c r="CF35" s="630">
        <v>0</v>
      </c>
      <c r="CG35" s="630">
        <v>0</v>
      </c>
      <c r="CH35" s="630">
        <v>0</v>
      </c>
      <c r="CI35" s="630">
        <v>0</v>
      </c>
      <c r="CJ35" s="626">
        <v>0</v>
      </c>
      <c r="CK35" s="630">
        <v>0</v>
      </c>
      <c r="CL35" s="837">
        <v>0</v>
      </c>
      <c r="CM35" s="630">
        <v>0</v>
      </c>
      <c r="CN35" s="630">
        <v>0</v>
      </c>
      <c r="CO35" s="630">
        <v>0</v>
      </c>
      <c r="CP35" s="630">
        <v>0</v>
      </c>
      <c r="CQ35" s="630">
        <v>0</v>
      </c>
      <c r="CR35" s="626">
        <v>0</v>
      </c>
      <c r="CS35" s="630">
        <v>0</v>
      </c>
      <c r="CT35" s="837">
        <v>0</v>
      </c>
      <c r="CU35" s="630">
        <v>0</v>
      </c>
      <c r="CV35" s="630">
        <v>0</v>
      </c>
      <c r="CW35" s="630">
        <v>0</v>
      </c>
      <c r="CX35" s="630">
        <v>0</v>
      </c>
      <c r="CY35" s="630">
        <v>0</v>
      </c>
      <c r="CZ35" s="626">
        <v>0</v>
      </c>
      <c r="DA35" s="630">
        <v>0</v>
      </c>
      <c r="DB35" s="837">
        <v>0</v>
      </c>
      <c r="DC35" s="630">
        <v>0</v>
      </c>
      <c r="DD35" s="630">
        <v>0</v>
      </c>
      <c r="DE35" s="630">
        <v>0</v>
      </c>
      <c r="DF35" s="630">
        <v>0</v>
      </c>
      <c r="DG35" s="630">
        <v>0</v>
      </c>
      <c r="DH35" s="626">
        <v>0</v>
      </c>
      <c r="DI35" s="630">
        <v>0</v>
      </c>
      <c r="DJ35" s="837">
        <v>0</v>
      </c>
      <c r="DK35" s="630">
        <v>0</v>
      </c>
      <c r="DL35" s="630">
        <v>0</v>
      </c>
      <c r="DM35" s="630">
        <v>0</v>
      </c>
      <c r="DN35" s="630">
        <v>0</v>
      </c>
      <c r="DO35" s="630">
        <v>0</v>
      </c>
      <c r="DP35" s="626">
        <v>0</v>
      </c>
      <c r="DQ35" s="630">
        <v>0</v>
      </c>
      <c r="DR35" s="837">
        <v>0</v>
      </c>
      <c r="DS35" s="630">
        <v>0</v>
      </c>
      <c r="DT35" s="630">
        <v>0</v>
      </c>
      <c r="DU35" s="630">
        <v>0</v>
      </c>
      <c r="DV35" s="630">
        <v>0</v>
      </c>
      <c r="DW35" s="630">
        <v>0</v>
      </c>
      <c r="DX35" s="627" t="s">
        <v>3882</v>
      </c>
      <c r="DY35" s="628" t="s">
        <v>284</v>
      </c>
      <c r="DZ35" s="627" t="s">
        <v>271</v>
      </c>
      <c r="EA35" s="629" t="s">
        <v>283</v>
      </c>
      <c r="EB35" s="629"/>
      <c r="EC35" s="626"/>
      <c r="ED35" s="630"/>
      <c r="EE35" s="839"/>
      <c r="EF35" s="837"/>
      <c r="EG35" s="630"/>
      <c r="EH35" s="630"/>
      <c r="EI35" s="630"/>
      <c r="EJ35" s="630"/>
      <c r="EK35" s="630"/>
    </row>
    <row r="36" spans="1:141" s="539" customFormat="1" ht="28.5" hidden="1" customHeight="1" x14ac:dyDescent="0.25">
      <c r="A36" s="854">
        <v>9</v>
      </c>
      <c r="B36" s="845" t="s">
        <v>91</v>
      </c>
      <c r="C36" s="855">
        <v>7007</v>
      </c>
      <c r="D36" s="855">
        <v>5000</v>
      </c>
      <c r="E36" s="855" t="s">
        <v>5</v>
      </c>
      <c r="F36" s="856">
        <v>0.9</v>
      </c>
      <c r="G36" s="855" t="s">
        <v>4228</v>
      </c>
      <c r="H36" s="852">
        <v>82295.100000000006</v>
      </c>
      <c r="I36" s="625">
        <v>79238.880000000005</v>
      </c>
      <c r="J36" s="834">
        <v>8055.77</v>
      </c>
      <c r="K36" s="835">
        <v>0</v>
      </c>
      <c r="L36" s="834">
        <v>0</v>
      </c>
      <c r="M36" s="836">
        <v>71195.100000000006</v>
      </c>
      <c r="N36" s="834">
        <v>0</v>
      </c>
      <c r="O36" s="834">
        <v>71183.11</v>
      </c>
      <c r="P36" s="626">
        <v>0</v>
      </c>
      <c r="Q36" s="852">
        <v>0</v>
      </c>
      <c r="R36" s="857">
        <v>0</v>
      </c>
      <c r="S36" s="852">
        <v>0</v>
      </c>
      <c r="T36" s="852">
        <v>0</v>
      </c>
      <c r="U36" s="852">
        <v>0</v>
      </c>
      <c r="V36" s="852">
        <v>0</v>
      </c>
      <c r="W36" s="852">
        <v>0</v>
      </c>
      <c r="X36" s="626">
        <v>145.19999999999999</v>
      </c>
      <c r="Y36" s="852">
        <v>145.19999999999999</v>
      </c>
      <c r="Z36" s="857">
        <v>0</v>
      </c>
      <c r="AA36" s="852">
        <v>0</v>
      </c>
      <c r="AB36" s="852">
        <v>0</v>
      </c>
      <c r="AC36" s="852">
        <v>0</v>
      </c>
      <c r="AD36" s="852">
        <v>0</v>
      </c>
      <c r="AE36" s="852">
        <v>0</v>
      </c>
      <c r="AF36" s="626">
        <v>8552.68</v>
      </c>
      <c r="AG36" s="852">
        <v>855.27</v>
      </c>
      <c r="AH36" s="857">
        <v>0</v>
      </c>
      <c r="AI36" s="852">
        <v>0</v>
      </c>
      <c r="AJ36" s="852">
        <v>7696.83</v>
      </c>
      <c r="AK36" s="852">
        <v>0</v>
      </c>
      <c r="AL36" s="852">
        <v>0</v>
      </c>
      <c r="AM36" s="852">
        <v>7697.41</v>
      </c>
      <c r="AN36" s="626">
        <v>27808.120000000003</v>
      </c>
      <c r="AO36" s="852">
        <v>5728.54</v>
      </c>
      <c r="AP36" s="857">
        <v>0</v>
      </c>
      <c r="AQ36" s="852">
        <v>0</v>
      </c>
      <c r="AR36" s="852">
        <v>51556.85</v>
      </c>
      <c r="AS36" s="852">
        <v>0</v>
      </c>
      <c r="AT36" s="852">
        <v>0</v>
      </c>
      <c r="AU36" s="852">
        <v>22079.58</v>
      </c>
      <c r="AV36" s="626">
        <v>42732.880000000005</v>
      </c>
      <c r="AW36" s="852">
        <v>1326.76</v>
      </c>
      <c r="AX36" s="857">
        <v>0</v>
      </c>
      <c r="AY36" s="852">
        <v>0</v>
      </c>
      <c r="AZ36" s="852">
        <v>11941.42</v>
      </c>
      <c r="BA36" s="852">
        <v>0</v>
      </c>
      <c r="BB36" s="852">
        <v>0</v>
      </c>
      <c r="BC36" s="852">
        <v>41406.120000000003</v>
      </c>
      <c r="BD36" s="626">
        <v>0</v>
      </c>
      <c r="BE36" s="852">
        <v>0</v>
      </c>
      <c r="BF36" s="857">
        <v>0</v>
      </c>
      <c r="BG36" s="852">
        <v>0</v>
      </c>
      <c r="BH36" s="852">
        <v>0</v>
      </c>
      <c r="BI36" s="852">
        <v>0</v>
      </c>
      <c r="BJ36" s="852">
        <v>0</v>
      </c>
      <c r="BK36" s="852">
        <v>0</v>
      </c>
      <c r="BL36" s="626">
        <v>0</v>
      </c>
      <c r="BM36" s="852">
        <v>0</v>
      </c>
      <c r="BN36" s="857">
        <v>0</v>
      </c>
      <c r="BO36" s="852">
        <v>0</v>
      </c>
      <c r="BP36" s="852">
        <v>0</v>
      </c>
      <c r="BQ36" s="852">
        <v>0</v>
      </c>
      <c r="BR36" s="852">
        <v>0</v>
      </c>
      <c r="BS36" s="852">
        <v>0</v>
      </c>
      <c r="BT36" s="626">
        <v>0</v>
      </c>
      <c r="BU36" s="852">
        <v>0</v>
      </c>
      <c r="BV36" s="857">
        <v>0</v>
      </c>
      <c r="BW36" s="852">
        <v>0</v>
      </c>
      <c r="BX36" s="852">
        <v>0</v>
      </c>
      <c r="BY36" s="852">
        <v>0</v>
      </c>
      <c r="BZ36" s="852">
        <v>0</v>
      </c>
      <c r="CA36" s="852">
        <v>0</v>
      </c>
      <c r="CB36" s="626">
        <v>0</v>
      </c>
      <c r="CC36" s="630">
        <v>0</v>
      </c>
      <c r="CD36" s="837">
        <v>0</v>
      </c>
      <c r="CE36" s="630">
        <v>0</v>
      </c>
      <c r="CF36" s="630">
        <v>0</v>
      </c>
      <c r="CG36" s="630">
        <v>0</v>
      </c>
      <c r="CH36" s="630">
        <v>0</v>
      </c>
      <c r="CI36" s="630">
        <v>0</v>
      </c>
      <c r="CJ36" s="626">
        <v>0</v>
      </c>
      <c r="CK36" s="630">
        <v>0</v>
      </c>
      <c r="CL36" s="837">
        <v>0</v>
      </c>
      <c r="CM36" s="630">
        <v>0</v>
      </c>
      <c r="CN36" s="630">
        <v>0</v>
      </c>
      <c r="CO36" s="630">
        <v>0</v>
      </c>
      <c r="CP36" s="630">
        <v>0</v>
      </c>
      <c r="CQ36" s="630">
        <v>0</v>
      </c>
      <c r="CR36" s="626">
        <v>0</v>
      </c>
      <c r="CS36" s="630">
        <v>0</v>
      </c>
      <c r="CT36" s="837">
        <v>0</v>
      </c>
      <c r="CU36" s="630">
        <v>0</v>
      </c>
      <c r="CV36" s="630">
        <v>0</v>
      </c>
      <c r="CW36" s="630">
        <v>0</v>
      </c>
      <c r="CX36" s="630">
        <v>0</v>
      </c>
      <c r="CY36" s="630">
        <v>0</v>
      </c>
      <c r="CZ36" s="626">
        <v>0</v>
      </c>
      <c r="DA36" s="630">
        <v>0</v>
      </c>
      <c r="DB36" s="837">
        <v>0</v>
      </c>
      <c r="DC36" s="630">
        <v>0</v>
      </c>
      <c r="DD36" s="630">
        <v>0</v>
      </c>
      <c r="DE36" s="630">
        <v>0</v>
      </c>
      <c r="DF36" s="630">
        <v>0</v>
      </c>
      <c r="DG36" s="630">
        <v>0</v>
      </c>
      <c r="DH36" s="626">
        <v>0</v>
      </c>
      <c r="DI36" s="630">
        <v>0</v>
      </c>
      <c r="DJ36" s="837">
        <v>0</v>
      </c>
      <c r="DK36" s="630">
        <v>0</v>
      </c>
      <c r="DL36" s="630">
        <v>0</v>
      </c>
      <c r="DM36" s="630">
        <v>0</v>
      </c>
      <c r="DN36" s="630">
        <v>0</v>
      </c>
      <c r="DO36" s="630">
        <v>0</v>
      </c>
      <c r="DP36" s="626">
        <v>0</v>
      </c>
      <c r="DQ36" s="630">
        <v>0</v>
      </c>
      <c r="DR36" s="837">
        <v>0</v>
      </c>
      <c r="DS36" s="630">
        <v>0</v>
      </c>
      <c r="DT36" s="630">
        <v>0</v>
      </c>
      <c r="DU36" s="630">
        <v>0</v>
      </c>
      <c r="DV36" s="630">
        <v>0</v>
      </c>
      <c r="DW36" s="630">
        <v>0</v>
      </c>
      <c r="DX36" s="627" t="s">
        <v>3882</v>
      </c>
      <c r="DY36" s="628" t="s">
        <v>284</v>
      </c>
      <c r="DZ36" s="627" t="s">
        <v>271</v>
      </c>
      <c r="EA36" s="629" t="s">
        <v>283</v>
      </c>
      <c r="EB36" s="629"/>
      <c r="EC36" s="626"/>
      <c r="ED36" s="630"/>
      <c r="EE36" s="839"/>
      <c r="EF36" s="837"/>
      <c r="EG36" s="630"/>
      <c r="EH36" s="630"/>
      <c r="EI36" s="630"/>
      <c r="EJ36" s="630"/>
      <c r="EK36" s="630"/>
    </row>
    <row r="37" spans="1:141" s="539" customFormat="1" ht="30" hidden="1" x14ac:dyDescent="0.25">
      <c r="A37" s="854">
        <v>9</v>
      </c>
      <c r="B37" s="845" t="s">
        <v>4232</v>
      </c>
      <c r="C37" s="855">
        <v>7029</v>
      </c>
      <c r="D37" s="855">
        <v>5014</v>
      </c>
      <c r="E37" s="855" t="s">
        <v>5</v>
      </c>
      <c r="F37" s="856">
        <v>0.9</v>
      </c>
      <c r="G37" s="855" t="s">
        <v>4228</v>
      </c>
      <c r="H37" s="852">
        <v>27874.34</v>
      </c>
      <c r="I37" s="625">
        <v>30749.35</v>
      </c>
      <c r="J37" s="834">
        <v>5921.64</v>
      </c>
      <c r="K37" s="835">
        <v>0</v>
      </c>
      <c r="L37" s="834">
        <v>0</v>
      </c>
      <c r="M37" s="836">
        <v>24827.71</v>
      </c>
      <c r="N37" s="834">
        <v>0</v>
      </c>
      <c r="O37" s="834">
        <v>24827.71</v>
      </c>
      <c r="P37" s="626">
        <v>0</v>
      </c>
      <c r="Q37" s="852">
        <v>0</v>
      </c>
      <c r="R37" s="857">
        <v>0</v>
      </c>
      <c r="S37" s="852">
        <v>0</v>
      </c>
      <c r="T37" s="852">
        <v>0</v>
      </c>
      <c r="U37" s="852">
        <v>0</v>
      </c>
      <c r="V37" s="852">
        <v>0</v>
      </c>
      <c r="W37" s="852">
        <v>0</v>
      </c>
      <c r="X37" s="626">
        <v>0</v>
      </c>
      <c r="Y37" s="852">
        <v>0</v>
      </c>
      <c r="Z37" s="857">
        <v>0</v>
      </c>
      <c r="AA37" s="852">
        <v>0</v>
      </c>
      <c r="AB37" s="852">
        <v>0</v>
      </c>
      <c r="AC37" s="852">
        <v>0</v>
      </c>
      <c r="AD37" s="852">
        <v>0</v>
      </c>
      <c r="AE37" s="852">
        <v>0</v>
      </c>
      <c r="AF37" s="626">
        <v>0</v>
      </c>
      <c r="AG37" s="852">
        <v>0</v>
      </c>
      <c r="AH37" s="857">
        <v>0</v>
      </c>
      <c r="AI37" s="852">
        <v>0</v>
      </c>
      <c r="AJ37" s="852">
        <v>0</v>
      </c>
      <c r="AK37" s="852">
        <v>0</v>
      </c>
      <c r="AL37" s="852">
        <v>0</v>
      </c>
      <c r="AM37" s="852">
        <v>0</v>
      </c>
      <c r="AN37" s="626">
        <v>0</v>
      </c>
      <c r="AO37" s="852">
        <v>0</v>
      </c>
      <c r="AP37" s="857">
        <v>0</v>
      </c>
      <c r="AQ37" s="852">
        <v>0</v>
      </c>
      <c r="AR37" s="852">
        <v>0</v>
      </c>
      <c r="AS37" s="852">
        <v>0</v>
      </c>
      <c r="AT37" s="852">
        <v>0</v>
      </c>
      <c r="AU37" s="852">
        <v>0</v>
      </c>
      <c r="AV37" s="626">
        <v>0</v>
      </c>
      <c r="AW37" s="852">
        <v>0</v>
      </c>
      <c r="AX37" s="857">
        <v>0</v>
      </c>
      <c r="AY37" s="852">
        <v>0</v>
      </c>
      <c r="AZ37" s="852">
        <v>0</v>
      </c>
      <c r="BA37" s="852">
        <v>0</v>
      </c>
      <c r="BB37" s="852">
        <v>0</v>
      </c>
      <c r="BC37" s="852">
        <v>0</v>
      </c>
      <c r="BD37" s="626">
        <v>30749.35</v>
      </c>
      <c r="BE37" s="852">
        <v>5921.64</v>
      </c>
      <c r="BF37" s="857">
        <v>0</v>
      </c>
      <c r="BG37" s="852">
        <v>0</v>
      </c>
      <c r="BH37" s="852">
        <v>24827.71</v>
      </c>
      <c r="BI37" s="852">
        <v>0</v>
      </c>
      <c r="BJ37" s="852">
        <v>0</v>
      </c>
      <c r="BK37" s="852">
        <v>24827.71</v>
      </c>
      <c r="BL37" s="626">
        <v>0</v>
      </c>
      <c r="BM37" s="852">
        <v>0</v>
      </c>
      <c r="BN37" s="857">
        <v>0</v>
      </c>
      <c r="BO37" s="852">
        <v>0</v>
      </c>
      <c r="BP37" s="852">
        <v>0</v>
      </c>
      <c r="BQ37" s="852">
        <v>0</v>
      </c>
      <c r="BR37" s="852">
        <v>0</v>
      </c>
      <c r="BS37" s="852">
        <v>0</v>
      </c>
      <c r="BT37" s="626">
        <v>0</v>
      </c>
      <c r="BU37" s="852">
        <v>0</v>
      </c>
      <c r="BV37" s="857">
        <v>0</v>
      </c>
      <c r="BW37" s="852">
        <v>0</v>
      </c>
      <c r="BX37" s="852">
        <v>0</v>
      </c>
      <c r="BY37" s="852">
        <v>0</v>
      </c>
      <c r="BZ37" s="852">
        <v>0</v>
      </c>
      <c r="CA37" s="852">
        <v>0</v>
      </c>
      <c r="CB37" s="626">
        <v>0</v>
      </c>
      <c r="CC37" s="630">
        <v>0</v>
      </c>
      <c r="CD37" s="837">
        <v>0</v>
      </c>
      <c r="CE37" s="630">
        <v>0</v>
      </c>
      <c r="CF37" s="630">
        <v>0</v>
      </c>
      <c r="CG37" s="630">
        <v>0</v>
      </c>
      <c r="CH37" s="630">
        <v>0</v>
      </c>
      <c r="CI37" s="630">
        <v>0</v>
      </c>
      <c r="CJ37" s="626">
        <v>0</v>
      </c>
      <c r="CK37" s="630">
        <v>0</v>
      </c>
      <c r="CL37" s="837">
        <v>0</v>
      </c>
      <c r="CM37" s="630">
        <v>0</v>
      </c>
      <c r="CN37" s="630">
        <v>0</v>
      </c>
      <c r="CO37" s="630">
        <v>0</v>
      </c>
      <c r="CP37" s="630">
        <v>0</v>
      </c>
      <c r="CQ37" s="630">
        <v>0</v>
      </c>
      <c r="CR37" s="626">
        <v>0</v>
      </c>
      <c r="CS37" s="630">
        <v>0</v>
      </c>
      <c r="CT37" s="837">
        <v>0</v>
      </c>
      <c r="CU37" s="630">
        <v>0</v>
      </c>
      <c r="CV37" s="630">
        <v>0</v>
      </c>
      <c r="CW37" s="630">
        <v>0</v>
      </c>
      <c r="CX37" s="630">
        <v>0</v>
      </c>
      <c r="CY37" s="630">
        <v>0</v>
      </c>
      <c r="CZ37" s="626">
        <v>0</v>
      </c>
      <c r="DA37" s="630">
        <v>0</v>
      </c>
      <c r="DB37" s="837">
        <v>0</v>
      </c>
      <c r="DC37" s="630">
        <v>0</v>
      </c>
      <c r="DD37" s="630">
        <v>0</v>
      </c>
      <c r="DE37" s="630">
        <v>0</v>
      </c>
      <c r="DF37" s="630">
        <v>0</v>
      </c>
      <c r="DG37" s="630">
        <v>0</v>
      </c>
      <c r="DH37" s="626">
        <v>0</v>
      </c>
      <c r="DI37" s="630">
        <v>0</v>
      </c>
      <c r="DJ37" s="837">
        <v>0</v>
      </c>
      <c r="DK37" s="630">
        <v>0</v>
      </c>
      <c r="DL37" s="630">
        <v>0</v>
      </c>
      <c r="DM37" s="630">
        <v>0</v>
      </c>
      <c r="DN37" s="630">
        <v>0</v>
      </c>
      <c r="DO37" s="630">
        <v>0</v>
      </c>
      <c r="DP37" s="626">
        <v>0</v>
      </c>
      <c r="DQ37" s="630">
        <v>0</v>
      </c>
      <c r="DR37" s="837">
        <v>0</v>
      </c>
      <c r="DS37" s="630">
        <v>0</v>
      </c>
      <c r="DT37" s="630">
        <v>0</v>
      </c>
      <c r="DU37" s="630">
        <v>0</v>
      </c>
      <c r="DV37" s="630">
        <v>0</v>
      </c>
      <c r="DW37" s="630">
        <v>0</v>
      </c>
      <c r="DX37" s="627" t="s">
        <v>3882</v>
      </c>
      <c r="DY37" s="628" t="s">
        <v>284</v>
      </c>
      <c r="DZ37" s="627" t="s">
        <v>271</v>
      </c>
      <c r="EA37" s="629" t="s">
        <v>283</v>
      </c>
      <c r="EB37" s="629"/>
      <c r="EC37" s="626"/>
      <c r="ED37" s="630"/>
      <c r="EE37" s="839"/>
      <c r="EF37" s="837"/>
      <c r="EG37" s="630"/>
      <c r="EH37" s="630"/>
      <c r="EI37" s="630"/>
      <c r="EJ37" s="630"/>
      <c r="EK37" s="630"/>
    </row>
    <row r="38" spans="1:141" s="539" customFormat="1" ht="30" hidden="1" x14ac:dyDescent="0.25">
      <c r="A38" s="854">
        <v>9</v>
      </c>
      <c r="B38" s="845" t="s">
        <v>4233</v>
      </c>
      <c r="C38" s="855">
        <v>7029</v>
      </c>
      <c r="D38" s="855">
        <v>5003</v>
      </c>
      <c r="E38" s="855" t="s">
        <v>5</v>
      </c>
      <c r="F38" s="856">
        <v>0.9</v>
      </c>
      <c r="G38" s="855" t="s">
        <v>4228</v>
      </c>
      <c r="H38" s="852">
        <v>30009</v>
      </c>
      <c r="I38" s="625">
        <v>33890.720000000001</v>
      </c>
      <c r="J38" s="834">
        <v>6890.72</v>
      </c>
      <c r="K38" s="835">
        <v>0</v>
      </c>
      <c r="L38" s="834">
        <v>0</v>
      </c>
      <c r="M38" s="836">
        <v>27000</v>
      </c>
      <c r="N38" s="834">
        <v>0</v>
      </c>
      <c r="O38" s="834">
        <v>27000</v>
      </c>
      <c r="P38" s="626">
        <v>0</v>
      </c>
      <c r="Q38" s="852">
        <v>0</v>
      </c>
      <c r="R38" s="857">
        <v>0</v>
      </c>
      <c r="S38" s="852">
        <v>0</v>
      </c>
      <c r="T38" s="852">
        <v>0</v>
      </c>
      <c r="U38" s="852">
        <v>0</v>
      </c>
      <c r="V38" s="852">
        <v>0</v>
      </c>
      <c r="W38" s="852">
        <v>0</v>
      </c>
      <c r="X38" s="626">
        <v>0</v>
      </c>
      <c r="Y38" s="852">
        <v>0</v>
      </c>
      <c r="Z38" s="857">
        <v>0</v>
      </c>
      <c r="AA38" s="852">
        <v>0</v>
      </c>
      <c r="AB38" s="852">
        <v>0</v>
      </c>
      <c r="AC38" s="852">
        <v>0</v>
      </c>
      <c r="AD38" s="852">
        <v>0</v>
      </c>
      <c r="AE38" s="852">
        <v>0</v>
      </c>
      <c r="AF38" s="626">
        <v>0</v>
      </c>
      <c r="AG38" s="852">
        <v>0</v>
      </c>
      <c r="AH38" s="857">
        <v>0</v>
      </c>
      <c r="AI38" s="852">
        <v>0</v>
      </c>
      <c r="AJ38" s="852">
        <v>0</v>
      </c>
      <c r="AK38" s="852">
        <v>0</v>
      </c>
      <c r="AL38" s="852">
        <v>0</v>
      </c>
      <c r="AM38" s="852">
        <v>0</v>
      </c>
      <c r="AN38" s="626">
        <v>0</v>
      </c>
      <c r="AO38" s="852">
        <v>0</v>
      </c>
      <c r="AP38" s="857">
        <v>0</v>
      </c>
      <c r="AQ38" s="852">
        <v>0</v>
      </c>
      <c r="AR38" s="852">
        <v>0</v>
      </c>
      <c r="AS38" s="852">
        <v>0</v>
      </c>
      <c r="AT38" s="852">
        <v>0</v>
      </c>
      <c r="AU38" s="852">
        <v>0</v>
      </c>
      <c r="AV38" s="626">
        <v>0</v>
      </c>
      <c r="AW38" s="852">
        <v>0</v>
      </c>
      <c r="AX38" s="857">
        <v>0</v>
      </c>
      <c r="AY38" s="852">
        <v>0</v>
      </c>
      <c r="AZ38" s="852">
        <v>0</v>
      </c>
      <c r="BA38" s="852">
        <v>0</v>
      </c>
      <c r="BB38" s="852">
        <v>0</v>
      </c>
      <c r="BC38" s="852">
        <v>0</v>
      </c>
      <c r="BD38" s="626">
        <v>6890.72</v>
      </c>
      <c r="BE38" s="852">
        <v>6890.72</v>
      </c>
      <c r="BF38" s="857">
        <v>0</v>
      </c>
      <c r="BG38" s="852">
        <v>0</v>
      </c>
      <c r="BH38" s="852">
        <v>27000</v>
      </c>
      <c r="BI38" s="852">
        <v>0</v>
      </c>
      <c r="BJ38" s="852">
        <v>0</v>
      </c>
      <c r="BK38" s="852">
        <v>0</v>
      </c>
      <c r="BL38" s="626">
        <v>27000</v>
      </c>
      <c r="BM38" s="852">
        <v>0</v>
      </c>
      <c r="BN38" s="857">
        <v>0</v>
      </c>
      <c r="BO38" s="852">
        <v>0</v>
      </c>
      <c r="BP38" s="852">
        <v>0</v>
      </c>
      <c r="BQ38" s="852">
        <v>0</v>
      </c>
      <c r="BR38" s="852">
        <v>0</v>
      </c>
      <c r="BS38" s="852">
        <v>27000</v>
      </c>
      <c r="BT38" s="626">
        <v>0</v>
      </c>
      <c r="BU38" s="852">
        <v>0</v>
      </c>
      <c r="BV38" s="857">
        <v>0</v>
      </c>
      <c r="BW38" s="852">
        <v>0</v>
      </c>
      <c r="BX38" s="852">
        <v>0</v>
      </c>
      <c r="BY38" s="852">
        <v>0</v>
      </c>
      <c r="BZ38" s="852">
        <v>0</v>
      </c>
      <c r="CA38" s="852">
        <v>0</v>
      </c>
      <c r="CB38" s="626">
        <v>0</v>
      </c>
      <c r="CC38" s="630">
        <v>0</v>
      </c>
      <c r="CD38" s="837">
        <v>0</v>
      </c>
      <c r="CE38" s="630">
        <v>0</v>
      </c>
      <c r="CF38" s="630">
        <v>0</v>
      </c>
      <c r="CG38" s="630">
        <v>0</v>
      </c>
      <c r="CH38" s="630">
        <v>0</v>
      </c>
      <c r="CI38" s="630">
        <v>0</v>
      </c>
      <c r="CJ38" s="626">
        <v>0</v>
      </c>
      <c r="CK38" s="630">
        <v>0</v>
      </c>
      <c r="CL38" s="837">
        <v>0</v>
      </c>
      <c r="CM38" s="630">
        <v>0</v>
      </c>
      <c r="CN38" s="630">
        <v>0</v>
      </c>
      <c r="CO38" s="630">
        <v>0</v>
      </c>
      <c r="CP38" s="630">
        <v>0</v>
      </c>
      <c r="CQ38" s="630">
        <v>0</v>
      </c>
      <c r="CR38" s="626">
        <v>0</v>
      </c>
      <c r="CS38" s="630">
        <v>0</v>
      </c>
      <c r="CT38" s="837">
        <v>0</v>
      </c>
      <c r="CU38" s="630">
        <v>0</v>
      </c>
      <c r="CV38" s="630">
        <v>0</v>
      </c>
      <c r="CW38" s="630">
        <v>0</v>
      </c>
      <c r="CX38" s="630">
        <v>0</v>
      </c>
      <c r="CY38" s="630">
        <v>0</v>
      </c>
      <c r="CZ38" s="626">
        <v>0</v>
      </c>
      <c r="DA38" s="630">
        <v>0</v>
      </c>
      <c r="DB38" s="837">
        <v>0</v>
      </c>
      <c r="DC38" s="630">
        <v>0</v>
      </c>
      <c r="DD38" s="630">
        <v>0</v>
      </c>
      <c r="DE38" s="630">
        <v>0</v>
      </c>
      <c r="DF38" s="630">
        <v>0</v>
      </c>
      <c r="DG38" s="630">
        <v>0</v>
      </c>
      <c r="DH38" s="626">
        <v>0</v>
      </c>
      <c r="DI38" s="630">
        <v>0</v>
      </c>
      <c r="DJ38" s="837">
        <v>0</v>
      </c>
      <c r="DK38" s="630">
        <v>0</v>
      </c>
      <c r="DL38" s="630">
        <v>0</v>
      </c>
      <c r="DM38" s="630">
        <v>0</v>
      </c>
      <c r="DN38" s="630">
        <v>0</v>
      </c>
      <c r="DO38" s="630">
        <v>0</v>
      </c>
      <c r="DP38" s="626">
        <v>0</v>
      </c>
      <c r="DQ38" s="630">
        <v>0</v>
      </c>
      <c r="DR38" s="837">
        <v>0</v>
      </c>
      <c r="DS38" s="630">
        <v>0</v>
      </c>
      <c r="DT38" s="630">
        <v>0</v>
      </c>
      <c r="DU38" s="630">
        <v>0</v>
      </c>
      <c r="DV38" s="630">
        <v>0</v>
      </c>
      <c r="DW38" s="630">
        <v>0</v>
      </c>
      <c r="DX38" s="627" t="s">
        <v>3882</v>
      </c>
      <c r="DY38" s="628" t="s">
        <v>284</v>
      </c>
      <c r="DZ38" s="627" t="s">
        <v>271</v>
      </c>
      <c r="EA38" s="629" t="s">
        <v>283</v>
      </c>
      <c r="EB38" s="629"/>
      <c r="EC38" s="626"/>
      <c r="ED38" s="630"/>
      <c r="EE38" s="839"/>
      <c r="EF38" s="837"/>
      <c r="EG38" s="630"/>
      <c r="EH38" s="630"/>
      <c r="EI38" s="630"/>
      <c r="EJ38" s="630"/>
      <c r="EK38" s="630"/>
    </row>
    <row r="39" spans="1:141" s="539" customFormat="1" ht="30" hidden="1" x14ac:dyDescent="0.25">
      <c r="A39" s="854">
        <v>9</v>
      </c>
      <c r="B39" s="845" t="s">
        <v>4234</v>
      </c>
      <c r="C39" s="855">
        <v>7029</v>
      </c>
      <c r="D39" s="855">
        <v>5004</v>
      </c>
      <c r="E39" s="855" t="s">
        <v>5</v>
      </c>
      <c r="F39" s="856">
        <v>0.9</v>
      </c>
      <c r="G39" s="855" t="s">
        <v>4228</v>
      </c>
      <c r="H39" s="852">
        <v>30655.14</v>
      </c>
      <c r="I39" s="625">
        <v>27063.200000000001</v>
      </c>
      <c r="J39" s="834">
        <v>2706.3199999999997</v>
      </c>
      <c r="K39" s="835">
        <v>0</v>
      </c>
      <c r="L39" s="834">
        <v>0</v>
      </c>
      <c r="M39" s="836">
        <v>24350.59</v>
      </c>
      <c r="N39" s="834">
        <v>0</v>
      </c>
      <c r="O39" s="834">
        <v>24356.880000000001</v>
      </c>
      <c r="P39" s="626">
        <v>0</v>
      </c>
      <c r="Q39" s="852">
        <v>0</v>
      </c>
      <c r="R39" s="857">
        <v>0</v>
      </c>
      <c r="S39" s="852">
        <v>0</v>
      </c>
      <c r="T39" s="852">
        <v>0</v>
      </c>
      <c r="U39" s="852">
        <v>0</v>
      </c>
      <c r="V39" s="852">
        <v>0</v>
      </c>
      <c r="W39" s="852">
        <v>0</v>
      </c>
      <c r="X39" s="626">
        <v>0</v>
      </c>
      <c r="Y39" s="852">
        <v>0</v>
      </c>
      <c r="Z39" s="857">
        <v>0</v>
      </c>
      <c r="AA39" s="852">
        <v>0</v>
      </c>
      <c r="AB39" s="852">
        <v>0</v>
      </c>
      <c r="AC39" s="852">
        <v>0</v>
      </c>
      <c r="AD39" s="852">
        <v>0</v>
      </c>
      <c r="AE39" s="852">
        <v>0</v>
      </c>
      <c r="AF39" s="626">
        <v>0</v>
      </c>
      <c r="AG39" s="852">
        <v>0</v>
      </c>
      <c r="AH39" s="857">
        <v>0</v>
      </c>
      <c r="AI39" s="852">
        <v>0</v>
      </c>
      <c r="AJ39" s="852">
        <v>0</v>
      </c>
      <c r="AK39" s="852">
        <v>0</v>
      </c>
      <c r="AL39" s="852">
        <v>0</v>
      </c>
      <c r="AM39" s="852">
        <v>0</v>
      </c>
      <c r="AN39" s="626">
        <v>0</v>
      </c>
      <c r="AO39" s="852">
        <v>0</v>
      </c>
      <c r="AP39" s="857">
        <v>0</v>
      </c>
      <c r="AQ39" s="852">
        <v>0</v>
      </c>
      <c r="AR39" s="852">
        <v>0</v>
      </c>
      <c r="AS39" s="852">
        <v>0</v>
      </c>
      <c r="AT39" s="852">
        <v>0</v>
      </c>
      <c r="AU39" s="852">
        <v>0</v>
      </c>
      <c r="AV39" s="626">
        <v>2705.62</v>
      </c>
      <c r="AW39" s="852">
        <v>2705.62</v>
      </c>
      <c r="AX39" s="857">
        <v>0</v>
      </c>
      <c r="AY39" s="852">
        <v>0</v>
      </c>
      <c r="AZ39" s="852">
        <v>24350.59</v>
      </c>
      <c r="BA39" s="852">
        <v>0</v>
      </c>
      <c r="BB39" s="852">
        <v>0</v>
      </c>
      <c r="BC39" s="852">
        <v>0</v>
      </c>
      <c r="BD39" s="626">
        <v>24357.58</v>
      </c>
      <c r="BE39" s="852">
        <v>0.7</v>
      </c>
      <c r="BF39" s="857">
        <v>0</v>
      </c>
      <c r="BG39" s="852">
        <v>0</v>
      </c>
      <c r="BH39" s="852">
        <v>0</v>
      </c>
      <c r="BI39" s="852">
        <v>0</v>
      </c>
      <c r="BJ39" s="852">
        <v>0</v>
      </c>
      <c r="BK39" s="852">
        <v>24356.880000000001</v>
      </c>
      <c r="BL39" s="626">
        <v>0</v>
      </c>
      <c r="BM39" s="852">
        <v>0</v>
      </c>
      <c r="BN39" s="857">
        <v>0</v>
      </c>
      <c r="BO39" s="852">
        <v>0</v>
      </c>
      <c r="BP39" s="852">
        <v>0</v>
      </c>
      <c r="BQ39" s="852">
        <v>0</v>
      </c>
      <c r="BR39" s="852">
        <v>0</v>
      </c>
      <c r="BS39" s="852">
        <v>0</v>
      </c>
      <c r="BT39" s="626">
        <v>0</v>
      </c>
      <c r="BU39" s="852">
        <v>0</v>
      </c>
      <c r="BV39" s="857">
        <v>0</v>
      </c>
      <c r="BW39" s="852">
        <v>0</v>
      </c>
      <c r="BX39" s="852">
        <v>0</v>
      </c>
      <c r="BY39" s="852">
        <v>0</v>
      </c>
      <c r="BZ39" s="852">
        <v>0</v>
      </c>
      <c r="CA39" s="852">
        <v>0</v>
      </c>
      <c r="CB39" s="626">
        <v>0</v>
      </c>
      <c r="CC39" s="630">
        <v>0</v>
      </c>
      <c r="CD39" s="837">
        <v>0</v>
      </c>
      <c r="CE39" s="630">
        <v>0</v>
      </c>
      <c r="CF39" s="630">
        <v>0</v>
      </c>
      <c r="CG39" s="630">
        <v>0</v>
      </c>
      <c r="CH39" s="630">
        <v>0</v>
      </c>
      <c r="CI39" s="630">
        <v>0</v>
      </c>
      <c r="CJ39" s="626">
        <v>0</v>
      </c>
      <c r="CK39" s="630">
        <v>0</v>
      </c>
      <c r="CL39" s="837">
        <v>0</v>
      </c>
      <c r="CM39" s="630">
        <v>0</v>
      </c>
      <c r="CN39" s="630">
        <v>0</v>
      </c>
      <c r="CO39" s="630">
        <v>0</v>
      </c>
      <c r="CP39" s="630">
        <v>0</v>
      </c>
      <c r="CQ39" s="630">
        <v>0</v>
      </c>
      <c r="CR39" s="626">
        <v>0</v>
      </c>
      <c r="CS39" s="630">
        <v>0</v>
      </c>
      <c r="CT39" s="837">
        <v>0</v>
      </c>
      <c r="CU39" s="630">
        <v>0</v>
      </c>
      <c r="CV39" s="630">
        <v>0</v>
      </c>
      <c r="CW39" s="630">
        <v>0</v>
      </c>
      <c r="CX39" s="630">
        <v>0</v>
      </c>
      <c r="CY39" s="630">
        <v>0</v>
      </c>
      <c r="CZ39" s="626">
        <v>0</v>
      </c>
      <c r="DA39" s="630">
        <v>0</v>
      </c>
      <c r="DB39" s="837">
        <v>0</v>
      </c>
      <c r="DC39" s="630">
        <v>0</v>
      </c>
      <c r="DD39" s="630">
        <v>0</v>
      </c>
      <c r="DE39" s="630">
        <v>0</v>
      </c>
      <c r="DF39" s="630">
        <v>0</v>
      </c>
      <c r="DG39" s="630">
        <v>0</v>
      </c>
      <c r="DH39" s="626">
        <v>0</v>
      </c>
      <c r="DI39" s="630">
        <v>0</v>
      </c>
      <c r="DJ39" s="837">
        <v>0</v>
      </c>
      <c r="DK39" s="630">
        <v>0</v>
      </c>
      <c r="DL39" s="630">
        <v>0</v>
      </c>
      <c r="DM39" s="630">
        <v>0</v>
      </c>
      <c r="DN39" s="630">
        <v>0</v>
      </c>
      <c r="DO39" s="630">
        <v>0</v>
      </c>
      <c r="DP39" s="626">
        <v>0</v>
      </c>
      <c r="DQ39" s="630">
        <v>0</v>
      </c>
      <c r="DR39" s="837">
        <v>0</v>
      </c>
      <c r="DS39" s="630">
        <v>0</v>
      </c>
      <c r="DT39" s="630">
        <v>0</v>
      </c>
      <c r="DU39" s="630">
        <v>0</v>
      </c>
      <c r="DV39" s="630">
        <v>0</v>
      </c>
      <c r="DW39" s="630">
        <v>0</v>
      </c>
      <c r="DX39" s="627" t="s">
        <v>3882</v>
      </c>
      <c r="DY39" s="628" t="s">
        <v>284</v>
      </c>
      <c r="DZ39" s="627" t="s">
        <v>271</v>
      </c>
      <c r="EA39" s="629" t="s">
        <v>283</v>
      </c>
      <c r="EB39" s="629"/>
      <c r="EC39" s="626"/>
      <c r="ED39" s="630"/>
      <c r="EE39" s="839"/>
      <c r="EF39" s="837"/>
      <c r="EG39" s="630"/>
      <c r="EH39" s="630"/>
      <c r="EI39" s="630"/>
      <c r="EJ39" s="630"/>
      <c r="EK39" s="630"/>
    </row>
    <row r="40" spans="1:141" s="539" customFormat="1" ht="30" hidden="1" x14ac:dyDescent="0.25">
      <c r="A40" s="854">
        <v>9</v>
      </c>
      <c r="B40" s="845" t="s">
        <v>4235</v>
      </c>
      <c r="C40" s="855">
        <v>7029</v>
      </c>
      <c r="D40" s="855">
        <v>5009</v>
      </c>
      <c r="E40" s="855" t="s">
        <v>5</v>
      </c>
      <c r="F40" s="856">
        <v>0.9</v>
      </c>
      <c r="G40" s="855" t="s">
        <v>4228</v>
      </c>
      <c r="H40" s="852">
        <v>11501</v>
      </c>
      <c r="I40" s="625">
        <v>11355.25</v>
      </c>
      <c r="J40" s="834">
        <v>1135.53</v>
      </c>
      <c r="K40" s="835">
        <v>0</v>
      </c>
      <c r="L40" s="834">
        <v>0</v>
      </c>
      <c r="M40" s="836">
        <v>10219.719999999999</v>
      </c>
      <c r="N40" s="834">
        <v>0</v>
      </c>
      <c r="O40" s="834">
        <v>10219.719999999999</v>
      </c>
      <c r="P40" s="626">
        <v>0</v>
      </c>
      <c r="Q40" s="852">
        <v>0</v>
      </c>
      <c r="R40" s="857">
        <v>0</v>
      </c>
      <c r="S40" s="852">
        <v>0</v>
      </c>
      <c r="T40" s="852">
        <v>0</v>
      </c>
      <c r="U40" s="852">
        <v>0</v>
      </c>
      <c r="V40" s="852">
        <v>0</v>
      </c>
      <c r="W40" s="852">
        <v>0</v>
      </c>
      <c r="X40" s="626">
        <v>0</v>
      </c>
      <c r="Y40" s="852">
        <v>0</v>
      </c>
      <c r="Z40" s="857">
        <v>0</v>
      </c>
      <c r="AA40" s="852">
        <v>0</v>
      </c>
      <c r="AB40" s="852">
        <v>0</v>
      </c>
      <c r="AC40" s="852">
        <v>0</v>
      </c>
      <c r="AD40" s="852">
        <v>0</v>
      </c>
      <c r="AE40" s="852">
        <v>0</v>
      </c>
      <c r="AF40" s="626">
        <v>0</v>
      </c>
      <c r="AG40" s="852">
        <v>0</v>
      </c>
      <c r="AH40" s="857">
        <v>0</v>
      </c>
      <c r="AI40" s="852">
        <v>0</v>
      </c>
      <c r="AJ40" s="852">
        <v>0</v>
      </c>
      <c r="AK40" s="852">
        <v>0</v>
      </c>
      <c r="AL40" s="852">
        <v>0</v>
      </c>
      <c r="AM40" s="852">
        <v>0</v>
      </c>
      <c r="AN40" s="626">
        <v>0</v>
      </c>
      <c r="AO40" s="852">
        <v>0</v>
      </c>
      <c r="AP40" s="857">
        <v>0</v>
      </c>
      <c r="AQ40" s="852">
        <v>0</v>
      </c>
      <c r="AR40" s="852">
        <v>0</v>
      </c>
      <c r="AS40" s="852">
        <v>0</v>
      </c>
      <c r="AT40" s="852">
        <v>0</v>
      </c>
      <c r="AU40" s="852">
        <v>0</v>
      </c>
      <c r="AV40" s="626">
        <v>0</v>
      </c>
      <c r="AW40" s="852">
        <v>0</v>
      </c>
      <c r="AX40" s="857">
        <v>0</v>
      </c>
      <c r="AY40" s="852">
        <v>0</v>
      </c>
      <c r="AZ40" s="852">
        <v>0</v>
      </c>
      <c r="BA40" s="852">
        <v>0</v>
      </c>
      <c r="BB40" s="852">
        <v>0</v>
      </c>
      <c r="BC40" s="852">
        <v>0</v>
      </c>
      <c r="BD40" s="626">
        <v>1135.53</v>
      </c>
      <c r="BE40" s="852">
        <v>1135.53</v>
      </c>
      <c r="BF40" s="857">
        <v>0</v>
      </c>
      <c r="BG40" s="852">
        <v>0</v>
      </c>
      <c r="BH40" s="852">
        <v>10219.719999999999</v>
      </c>
      <c r="BI40" s="852">
        <v>0</v>
      </c>
      <c r="BJ40" s="852">
        <v>0</v>
      </c>
      <c r="BK40" s="852">
        <v>0</v>
      </c>
      <c r="BL40" s="626">
        <v>10219.719999999999</v>
      </c>
      <c r="BM40" s="852">
        <v>0</v>
      </c>
      <c r="BN40" s="857">
        <v>0</v>
      </c>
      <c r="BO40" s="852">
        <v>0</v>
      </c>
      <c r="BP40" s="852">
        <v>0</v>
      </c>
      <c r="BQ40" s="852">
        <v>0</v>
      </c>
      <c r="BR40" s="852">
        <v>0</v>
      </c>
      <c r="BS40" s="852">
        <v>10219.719999999999</v>
      </c>
      <c r="BT40" s="626">
        <v>0</v>
      </c>
      <c r="BU40" s="852">
        <v>0</v>
      </c>
      <c r="BV40" s="857">
        <v>0</v>
      </c>
      <c r="BW40" s="852">
        <v>0</v>
      </c>
      <c r="BX40" s="852">
        <v>0</v>
      </c>
      <c r="BY40" s="852">
        <v>0</v>
      </c>
      <c r="BZ40" s="852">
        <v>0</v>
      </c>
      <c r="CA40" s="852">
        <v>0</v>
      </c>
      <c r="CB40" s="626">
        <v>0</v>
      </c>
      <c r="CC40" s="630">
        <v>0</v>
      </c>
      <c r="CD40" s="837">
        <v>0</v>
      </c>
      <c r="CE40" s="630">
        <v>0</v>
      </c>
      <c r="CF40" s="630">
        <v>0</v>
      </c>
      <c r="CG40" s="630">
        <v>0</v>
      </c>
      <c r="CH40" s="630">
        <v>0</v>
      </c>
      <c r="CI40" s="630">
        <v>0</v>
      </c>
      <c r="CJ40" s="626">
        <v>0</v>
      </c>
      <c r="CK40" s="630">
        <v>0</v>
      </c>
      <c r="CL40" s="837">
        <v>0</v>
      </c>
      <c r="CM40" s="630">
        <v>0</v>
      </c>
      <c r="CN40" s="630">
        <v>0</v>
      </c>
      <c r="CO40" s="630">
        <v>0</v>
      </c>
      <c r="CP40" s="630">
        <v>0</v>
      </c>
      <c r="CQ40" s="630">
        <v>0</v>
      </c>
      <c r="CR40" s="626">
        <v>0</v>
      </c>
      <c r="CS40" s="630">
        <v>0</v>
      </c>
      <c r="CT40" s="837">
        <v>0</v>
      </c>
      <c r="CU40" s="630">
        <v>0</v>
      </c>
      <c r="CV40" s="630">
        <v>0</v>
      </c>
      <c r="CW40" s="630">
        <v>0</v>
      </c>
      <c r="CX40" s="630">
        <v>0</v>
      </c>
      <c r="CY40" s="630">
        <v>0</v>
      </c>
      <c r="CZ40" s="626">
        <v>0</v>
      </c>
      <c r="DA40" s="630">
        <v>0</v>
      </c>
      <c r="DB40" s="837">
        <v>0</v>
      </c>
      <c r="DC40" s="630">
        <v>0</v>
      </c>
      <c r="DD40" s="630">
        <v>0</v>
      </c>
      <c r="DE40" s="630">
        <v>0</v>
      </c>
      <c r="DF40" s="630">
        <v>0</v>
      </c>
      <c r="DG40" s="630">
        <v>0</v>
      </c>
      <c r="DH40" s="626">
        <v>0</v>
      </c>
      <c r="DI40" s="630">
        <v>0</v>
      </c>
      <c r="DJ40" s="837">
        <v>0</v>
      </c>
      <c r="DK40" s="630">
        <v>0</v>
      </c>
      <c r="DL40" s="630">
        <v>0</v>
      </c>
      <c r="DM40" s="630">
        <v>0</v>
      </c>
      <c r="DN40" s="630">
        <v>0</v>
      </c>
      <c r="DO40" s="630">
        <v>0</v>
      </c>
      <c r="DP40" s="626">
        <v>0</v>
      </c>
      <c r="DQ40" s="630">
        <v>0</v>
      </c>
      <c r="DR40" s="837">
        <v>0</v>
      </c>
      <c r="DS40" s="630">
        <v>0</v>
      </c>
      <c r="DT40" s="630">
        <v>0</v>
      </c>
      <c r="DU40" s="630">
        <v>0</v>
      </c>
      <c r="DV40" s="630">
        <v>0</v>
      </c>
      <c r="DW40" s="630">
        <v>0</v>
      </c>
      <c r="DX40" s="627" t="s">
        <v>3882</v>
      </c>
      <c r="DY40" s="628" t="s">
        <v>284</v>
      </c>
      <c r="DZ40" s="627" t="s">
        <v>271</v>
      </c>
      <c r="EA40" s="629" t="s">
        <v>283</v>
      </c>
      <c r="EB40" s="629"/>
      <c r="EC40" s="626"/>
      <c r="ED40" s="630"/>
      <c r="EE40" s="839"/>
      <c r="EF40" s="837"/>
      <c r="EG40" s="630"/>
      <c r="EH40" s="630"/>
      <c r="EI40" s="630"/>
      <c r="EJ40" s="630"/>
      <c r="EK40" s="630"/>
    </row>
    <row r="41" spans="1:141" s="539" customFormat="1" ht="30" hidden="1" x14ac:dyDescent="0.25">
      <c r="A41" s="854">
        <v>9</v>
      </c>
      <c r="B41" s="845" t="s">
        <v>4236</v>
      </c>
      <c r="C41" s="855">
        <v>7029</v>
      </c>
      <c r="D41" s="855">
        <v>5008</v>
      </c>
      <c r="E41" s="855" t="s">
        <v>5</v>
      </c>
      <c r="F41" s="856">
        <v>0.9</v>
      </c>
      <c r="G41" s="855" t="s">
        <v>4228</v>
      </c>
      <c r="H41" s="852">
        <v>23222.39</v>
      </c>
      <c r="I41" s="625">
        <v>22389.079999999998</v>
      </c>
      <c r="J41" s="834">
        <v>2238.87</v>
      </c>
      <c r="K41" s="835">
        <v>0</v>
      </c>
      <c r="L41" s="834">
        <v>0</v>
      </c>
      <c r="M41" s="836">
        <v>20149</v>
      </c>
      <c r="N41" s="834">
        <v>0</v>
      </c>
      <c r="O41" s="834">
        <v>20150.21</v>
      </c>
      <c r="P41" s="626">
        <v>0</v>
      </c>
      <c r="Q41" s="852">
        <v>0</v>
      </c>
      <c r="R41" s="857">
        <v>0</v>
      </c>
      <c r="S41" s="852">
        <v>0</v>
      </c>
      <c r="T41" s="852">
        <v>0</v>
      </c>
      <c r="U41" s="852">
        <v>0</v>
      </c>
      <c r="V41" s="852">
        <v>0</v>
      </c>
      <c r="W41" s="852">
        <v>0</v>
      </c>
      <c r="X41" s="626">
        <v>0</v>
      </c>
      <c r="Y41" s="852">
        <v>0</v>
      </c>
      <c r="Z41" s="857">
        <v>0</v>
      </c>
      <c r="AA41" s="852">
        <v>0</v>
      </c>
      <c r="AB41" s="852">
        <v>0</v>
      </c>
      <c r="AC41" s="852">
        <v>0</v>
      </c>
      <c r="AD41" s="852">
        <v>0</v>
      </c>
      <c r="AE41" s="852">
        <v>0</v>
      </c>
      <c r="AF41" s="626">
        <v>0</v>
      </c>
      <c r="AG41" s="852">
        <v>0</v>
      </c>
      <c r="AH41" s="857">
        <v>0</v>
      </c>
      <c r="AI41" s="852">
        <v>0</v>
      </c>
      <c r="AJ41" s="852">
        <v>0</v>
      </c>
      <c r="AK41" s="852">
        <v>0</v>
      </c>
      <c r="AL41" s="852">
        <v>0</v>
      </c>
      <c r="AM41" s="852">
        <v>0</v>
      </c>
      <c r="AN41" s="626">
        <v>0</v>
      </c>
      <c r="AO41" s="852">
        <v>0</v>
      </c>
      <c r="AP41" s="857">
        <v>0</v>
      </c>
      <c r="AQ41" s="852">
        <v>0</v>
      </c>
      <c r="AR41" s="852">
        <v>0</v>
      </c>
      <c r="AS41" s="852">
        <v>0</v>
      </c>
      <c r="AT41" s="852">
        <v>0</v>
      </c>
      <c r="AU41" s="852">
        <v>0</v>
      </c>
      <c r="AV41" s="626">
        <v>0</v>
      </c>
      <c r="AW41" s="852">
        <v>0</v>
      </c>
      <c r="AX41" s="857">
        <v>0</v>
      </c>
      <c r="AY41" s="852">
        <v>0</v>
      </c>
      <c r="AZ41" s="852">
        <v>0</v>
      </c>
      <c r="BA41" s="852">
        <v>0</v>
      </c>
      <c r="BB41" s="852">
        <v>0</v>
      </c>
      <c r="BC41" s="852">
        <v>0</v>
      </c>
      <c r="BD41" s="626">
        <v>0</v>
      </c>
      <c r="BE41" s="852">
        <v>0</v>
      </c>
      <c r="BF41" s="857">
        <v>0</v>
      </c>
      <c r="BG41" s="852">
        <v>0</v>
      </c>
      <c r="BH41" s="852">
        <v>0</v>
      </c>
      <c r="BI41" s="852">
        <v>0</v>
      </c>
      <c r="BJ41" s="852">
        <v>0</v>
      </c>
      <c r="BK41" s="852">
        <v>0</v>
      </c>
      <c r="BL41" s="626">
        <v>22389.079999999998</v>
      </c>
      <c r="BM41" s="852">
        <v>2238.87</v>
      </c>
      <c r="BN41" s="857">
        <v>0</v>
      </c>
      <c r="BO41" s="852">
        <v>0</v>
      </c>
      <c r="BP41" s="852">
        <v>20149</v>
      </c>
      <c r="BQ41" s="852">
        <v>0</v>
      </c>
      <c r="BR41" s="852">
        <v>0</v>
      </c>
      <c r="BS41" s="852">
        <v>20150.21</v>
      </c>
      <c r="BT41" s="626">
        <v>0</v>
      </c>
      <c r="BU41" s="852">
        <v>0</v>
      </c>
      <c r="BV41" s="857">
        <v>0</v>
      </c>
      <c r="BW41" s="852">
        <v>0</v>
      </c>
      <c r="BX41" s="852">
        <v>0</v>
      </c>
      <c r="BY41" s="852">
        <v>0</v>
      </c>
      <c r="BZ41" s="852">
        <v>0</v>
      </c>
      <c r="CA41" s="852">
        <v>0</v>
      </c>
      <c r="CB41" s="626">
        <v>0</v>
      </c>
      <c r="CC41" s="630">
        <v>0</v>
      </c>
      <c r="CD41" s="837">
        <v>0</v>
      </c>
      <c r="CE41" s="630">
        <v>0</v>
      </c>
      <c r="CF41" s="630">
        <v>0</v>
      </c>
      <c r="CG41" s="630">
        <v>0</v>
      </c>
      <c r="CH41" s="630">
        <v>0</v>
      </c>
      <c r="CI41" s="630">
        <v>0</v>
      </c>
      <c r="CJ41" s="626">
        <v>0</v>
      </c>
      <c r="CK41" s="630">
        <v>0</v>
      </c>
      <c r="CL41" s="837">
        <v>0</v>
      </c>
      <c r="CM41" s="630">
        <v>0</v>
      </c>
      <c r="CN41" s="630">
        <v>0</v>
      </c>
      <c r="CO41" s="630">
        <v>0</v>
      </c>
      <c r="CP41" s="630">
        <v>0</v>
      </c>
      <c r="CQ41" s="630">
        <v>0</v>
      </c>
      <c r="CR41" s="626">
        <v>0</v>
      </c>
      <c r="CS41" s="630">
        <v>0</v>
      </c>
      <c r="CT41" s="837">
        <v>0</v>
      </c>
      <c r="CU41" s="630">
        <v>0</v>
      </c>
      <c r="CV41" s="630">
        <v>0</v>
      </c>
      <c r="CW41" s="630">
        <v>0</v>
      </c>
      <c r="CX41" s="630">
        <v>0</v>
      </c>
      <c r="CY41" s="630">
        <v>0</v>
      </c>
      <c r="CZ41" s="626">
        <v>0</v>
      </c>
      <c r="DA41" s="630">
        <v>0</v>
      </c>
      <c r="DB41" s="837">
        <v>0</v>
      </c>
      <c r="DC41" s="630">
        <v>0</v>
      </c>
      <c r="DD41" s="630">
        <v>0</v>
      </c>
      <c r="DE41" s="630">
        <v>0</v>
      </c>
      <c r="DF41" s="630">
        <v>0</v>
      </c>
      <c r="DG41" s="630">
        <v>0</v>
      </c>
      <c r="DH41" s="626">
        <v>0</v>
      </c>
      <c r="DI41" s="630">
        <v>0</v>
      </c>
      <c r="DJ41" s="837">
        <v>0</v>
      </c>
      <c r="DK41" s="630">
        <v>0</v>
      </c>
      <c r="DL41" s="630">
        <v>0</v>
      </c>
      <c r="DM41" s="630">
        <v>0</v>
      </c>
      <c r="DN41" s="630">
        <v>0</v>
      </c>
      <c r="DO41" s="630">
        <v>0</v>
      </c>
      <c r="DP41" s="626">
        <v>0</v>
      </c>
      <c r="DQ41" s="630">
        <v>0</v>
      </c>
      <c r="DR41" s="837">
        <v>0</v>
      </c>
      <c r="DS41" s="630">
        <v>0</v>
      </c>
      <c r="DT41" s="630">
        <v>0</v>
      </c>
      <c r="DU41" s="630">
        <v>0</v>
      </c>
      <c r="DV41" s="630">
        <v>0</v>
      </c>
      <c r="DW41" s="630">
        <v>0</v>
      </c>
      <c r="DX41" s="627" t="s">
        <v>3882</v>
      </c>
      <c r="DY41" s="628" t="s">
        <v>284</v>
      </c>
      <c r="DZ41" s="627" t="s">
        <v>271</v>
      </c>
      <c r="EA41" s="629" t="s">
        <v>283</v>
      </c>
      <c r="EB41" s="629"/>
      <c r="EC41" s="626"/>
      <c r="ED41" s="630"/>
      <c r="EE41" s="839"/>
      <c r="EF41" s="837"/>
      <c r="EG41" s="630"/>
      <c r="EH41" s="630"/>
      <c r="EI41" s="630"/>
      <c r="EJ41" s="630"/>
      <c r="EK41" s="630"/>
    </row>
    <row r="42" spans="1:141" s="539" customFormat="1" ht="30" hidden="1" x14ac:dyDescent="0.25">
      <c r="A42" s="854">
        <v>9</v>
      </c>
      <c r="B42" s="845" t="s">
        <v>4237</v>
      </c>
      <c r="C42" s="855">
        <v>7031</v>
      </c>
      <c r="D42" s="855">
        <v>5004</v>
      </c>
      <c r="E42" s="855" t="s">
        <v>5</v>
      </c>
      <c r="F42" s="856">
        <v>0.9</v>
      </c>
      <c r="G42" s="855" t="s">
        <v>4228</v>
      </c>
      <c r="H42" s="852">
        <v>10479.49</v>
      </c>
      <c r="I42" s="625">
        <v>6320.63</v>
      </c>
      <c r="J42" s="834">
        <v>632.39</v>
      </c>
      <c r="K42" s="835">
        <v>0</v>
      </c>
      <c r="L42" s="834">
        <v>0</v>
      </c>
      <c r="M42" s="836">
        <v>5582.6</v>
      </c>
      <c r="N42" s="834">
        <v>0</v>
      </c>
      <c r="O42" s="834">
        <v>5688.24</v>
      </c>
      <c r="P42" s="626">
        <v>0</v>
      </c>
      <c r="Q42" s="852">
        <v>0</v>
      </c>
      <c r="R42" s="857">
        <v>0</v>
      </c>
      <c r="S42" s="852">
        <v>0</v>
      </c>
      <c r="T42" s="852">
        <v>0</v>
      </c>
      <c r="U42" s="852">
        <v>0</v>
      </c>
      <c r="V42" s="852">
        <v>0</v>
      </c>
      <c r="W42" s="852">
        <v>0</v>
      </c>
      <c r="X42" s="626">
        <v>0</v>
      </c>
      <c r="Y42" s="852">
        <v>0</v>
      </c>
      <c r="Z42" s="857">
        <v>0</v>
      </c>
      <c r="AA42" s="852">
        <v>0</v>
      </c>
      <c r="AB42" s="852">
        <v>0</v>
      </c>
      <c r="AC42" s="852">
        <v>0</v>
      </c>
      <c r="AD42" s="852">
        <v>0</v>
      </c>
      <c r="AE42" s="852">
        <v>0</v>
      </c>
      <c r="AF42" s="626">
        <v>0</v>
      </c>
      <c r="AG42" s="852">
        <v>0</v>
      </c>
      <c r="AH42" s="857">
        <v>0</v>
      </c>
      <c r="AI42" s="852">
        <v>0</v>
      </c>
      <c r="AJ42" s="852">
        <v>0</v>
      </c>
      <c r="AK42" s="852">
        <v>0</v>
      </c>
      <c r="AL42" s="852">
        <v>0</v>
      </c>
      <c r="AM42" s="852">
        <v>0</v>
      </c>
      <c r="AN42" s="626">
        <v>0</v>
      </c>
      <c r="AO42" s="852">
        <v>0</v>
      </c>
      <c r="AP42" s="857">
        <v>0</v>
      </c>
      <c r="AQ42" s="852">
        <v>0</v>
      </c>
      <c r="AR42" s="852">
        <v>0</v>
      </c>
      <c r="AS42" s="852">
        <v>0</v>
      </c>
      <c r="AT42" s="852">
        <v>0</v>
      </c>
      <c r="AU42" s="852">
        <v>0</v>
      </c>
      <c r="AV42" s="626">
        <v>0</v>
      </c>
      <c r="AW42" s="852">
        <v>0</v>
      </c>
      <c r="AX42" s="857">
        <v>0</v>
      </c>
      <c r="AY42" s="852">
        <v>0</v>
      </c>
      <c r="AZ42" s="852">
        <v>0</v>
      </c>
      <c r="BA42" s="852">
        <v>0</v>
      </c>
      <c r="BB42" s="852">
        <v>0</v>
      </c>
      <c r="BC42" s="852">
        <v>0</v>
      </c>
      <c r="BD42" s="626">
        <v>632.39</v>
      </c>
      <c r="BE42" s="852">
        <v>632.39</v>
      </c>
      <c r="BF42" s="857">
        <v>0</v>
      </c>
      <c r="BG42" s="852">
        <v>0</v>
      </c>
      <c r="BH42" s="852">
        <v>5582.6</v>
      </c>
      <c r="BI42" s="852">
        <v>0</v>
      </c>
      <c r="BJ42" s="852">
        <v>0</v>
      </c>
      <c r="BK42" s="852">
        <v>0</v>
      </c>
      <c r="BL42" s="626">
        <v>5688.24</v>
      </c>
      <c r="BM42" s="852">
        <v>0</v>
      </c>
      <c r="BN42" s="857">
        <v>0</v>
      </c>
      <c r="BO42" s="852">
        <v>0</v>
      </c>
      <c r="BP42" s="852">
        <v>0</v>
      </c>
      <c r="BQ42" s="852">
        <v>0</v>
      </c>
      <c r="BR42" s="852">
        <v>0</v>
      </c>
      <c r="BS42" s="852">
        <v>5688.24</v>
      </c>
      <c r="BT42" s="626">
        <v>0</v>
      </c>
      <c r="BU42" s="852">
        <v>0</v>
      </c>
      <c r="BV42" s="857">
        <v>0</v>
      </c>
      <c r="BW42" s="852">
        <v>0</v>
      </c>
      <c r="BX42" s="852">
        <v>0</v>
      </c>
      <c r="BY42" s="852">
        <v>0</v>
      </c>
      <c r="BZ42" s="852">
        <v>0</v>
      </c>
      <c r="CA42" s="852">
        <v>0</v>
      </c>
      <c r="CB42" s="626">
        <v>0</v>
      </c>
      <c r="CC42" s="630">
        <v>0</v>
      </c>
      <c r="CD42" s="837">
        <v>0</v>
      </c>
      <c r="CE42" s="630">
        <v>0</v>
      </c>
      <c r="CF42" s="630">
        <v>0</v>
      </c>
      <c r="CG42" s="630">
        <v>0</v>
      </c>
      <c r="CH42" s="630">
        <v>0</v>
      </c>
      <c r="CI42" s="630">
        <v>0</v>
      </c>
      <c r="CJ42" s="626">
        <v>0</v>
      </c>
      <c r="CK42" s="630">
        <v>0</v>
      </c>
      <c r="CL42" s="837">
        <v>0</v>
      </c>
      <c r="CM42" s="630">
        <v>0</v>
      </c>
      <c r="CN42" s="630">
        <v>0</v>
      </c>
      <c r="CO42" s="630">
        <v>0</v>
      </c>
      <c r="CP42" s="630">
        <v>0</v>
      </c>
      <c r="CQ42" s="630">
        <v>0</v>
      </c>
      <c r="CR42" s="626">
        <v>0</v>
      </c>
      <c r="CS42" s="630">
        <v>0</v>
      </c>
      <c r="CT42" s="837">
        <v>0</v>
      </c>
      <c r="CU42" s="630">
        <v>0</v>
      </c>
      <c r="CV42" s="630">
        <v>0</v>
      </c>
      <c r="CW42" s="630">
        <v>0</v>
      </c>
      <c r="CX42" s="630">
        <v>0</v>
      </c>
      <c r="CY42" s="630">
        <v>0</v>
      </c>
      <c r="CZ42" s="626">
        <v>0</v>
      </c>
      <c r="DA42" s="630">
        <v>0</v>
      </c>
      <c r="DB42" s="837">
        <v>0</v>
      </c>
      <c r="DC42" s="630">
        <v>0</v>
      </c>
      <c r="DD42" s="630">
        <v>0</v>
      </c>
      <c r="DE42" s="630">
        <v>0</v>
      </c>
      <c r="DF42" s="630">
        <v>0</v>
      </c>
      <c r="DG42" s="630">
        <v>0</v>
      </c>
      <c r="DH42" s="626">
        <v>0</v>
      </c>
      <c r="DI42" s="630">
        <v>0</v>
      </c>
      <c r="DJ42" s="837">
        <v>0</v>
      </c>
      <c r="DK42" s="630">
        <v>0</v>
      </c>
      <c r="DL42" s="630">
        <v>0</v>
      </c>
      <c r="DM42" s="630">
        <v>0</v>
      </c>
      <c r="DN42" s="630">
        <v>0</v>
      </c>
      <c r="DO42" s="630">
        <v>0</v>
      </c>
      <c r="DP42" s="626">
        <v>0</v>
      </c>
      <c r="DQ42" s="630">
        <v>0</v>
      </c>
      <c r="DR42" s="837">
        <v>0</v>
      </c>
      <c r="DS42" s="630">
        <v>0</v>
      </c>
      <c r="DT42" s="630">
        <v>0</v>
      </c>
      <c r="DU42" s="630">
        <v>0</v>
      </c>
      <c r="DV42" s="630">
        <v>0</v>
      </c>
      <c r="DW42" s="630">
        <v>0</v>
      </c>
      <c r="DX42" s="627" t="s">
        <v>3882</v>
      </c>
      <c r="DY42" s="628" t="s">
        <v>284</v>
      </c>
      <c r="DZ42" s="627" t="s">
        <v>271</v>
      </c>
      <c r="EA42" s="629" t="s">
        <v>283</v>
      </c>
      <c r="EB42" s="853">
        <v>44469</v>
      </c>
      <c r="EC42" s="626"/>
      <c r="ED42" s="630"/>
      <c r="EE42" s="839"/>
      <c r="EF42" s="837"/>
      <c r="EG42" s="630"/>
      <c r="EH42" s="630"/>
      <c r="EI42" s="630"/>
      <c r="EJ42" s="630"/>
      <c r="EK42" s="630"/>
    </row>
    <row r="43" spans="1:141" s="539" customFormat="1" ht="45" hidden="1" x14ac:dyDescent="0.25">
      <c r="A43" s="854">
        <v>9</v>
      </c>
      <c r="B43" s="845" t="s">
        <v>4238</v>
      </c>
      <c r="C43" s="855">
        <v>7031</v>
      </c>
      <c r="D43" s="855">
        <v>5009</v>
      </c>
      <c r="E43" s="855" t="s">
        <v>5</v>
      </c>
      <c r="F43" s="856">
        <v>0.9</v>
      </c>
      <c r="G43" s="855" t="s">
        <v>4228</v>
      </c>
      <c r="H43" s="852">
        <v>9356.2000000000007</v>
      </c>
      <c r="I43" s="625">
        <v>4242.76</v>
      </c>
      <c r="J43" s="834">
        <v>410.53000000000003</v>
      </c>
      <c r="K43" s="835">
        <v>0</v>
      </c>
      <c r="L43" s="834">
        <v>0</v>
      </c>
      <c r="M43" s="836">
        <v>3694.7799999999997</v>
      </c>
      <c r="N43" s="834">
        <v>0</v>
      </c>
      <c r="O43" s="834">
        <v>3832.23</v>
      </c>
      <c r="P43" s="626">
        <v>0</v>
      </c>
      <c r="Q43" s="852">
        <v>0</v>
      </c>
      <c r="R43" s="857">
        <v>0</v>
      </c>
      <c r="S43" s="852">
        <v>0</v>
      </c>
      <c r="T43" s="852">
        <v>0</v>
      </c>
      <c r="U43" s="852">
        <v>0</v>
      </c>
      <c r="V43" s="852">
        <v>0</v>
      </c>
      <c r="W43" s="852">
        <v>0</v>
      </c>
      <c r="X43" s="626">
        <v>0</v>
      </c>
      <c r="Y43" s="852">
        <v>0</v>
      </c>
      <c r="Z43" s="857">
        <v>0</v>
      </c>
      <c r="AA43" s="852">
        <v>0</v>
      </c>
      <c r="AB43" s="852">
        <v>0</v>
      </c>
      <c r="AC43" s="852">
        <v>0</v>
      </c>
      <c r="AD43" s="852">
        <v>0</v>
      </c>
      <c r="AE43" s="852">
        <v>0</v>
      </c>
      <c r="AF43" s="626">
        <v>0</v>
      </c>
      <c r="AG43" s="852">
        <v>0</v>
      </c>
      <c r="AH43" s="857">
        <v>0</v>
      </c>
      <c r="AI43" s="852">
        <v>0</v>
      </c>
      <c r="AJ43" s="852">
        <v>0</v>
      </c>
      <c r="AK43" s="852">
        <v>0</v>
      </c>
      <c r="AL43" s="852">
        <v>0</v>
      </c>
      <c r="AM43" s="852">
        <v>0</v>
      </c>
      <c r="AN43" s="626">
        <v>0</v>
      </c>
      <c r="AO43" s="852">
        <v>0</v>
      </c>
      <c r="AP43" s="857">
        <v>0</v>
      </c>
      <c r="AQ43" s="852">
        <v>0</v>
      </c>
      <c r="AR43" s="852">
        <v>0</v>
      </c>
      <c r="AS43" s="852">
        <v>0</v>
      </c>
      <c r="AT43" s="852">
        <v>0</v>
      </c>
      <c r="AU43" s="852">
        <v>0</v>
      </c>
      <c r="AV43" s="626">
        <v>0</v>
      </c>
      <c r="AW43" s="852">
        <v>0</v>
      </c>
      <c r="AX43" s="857">
        <v>0</v>
      </c>
      <c r="AY43" s="852">
        <v>0</v>
      </c>
      <c r="AZ43" s="852">
        <v>0</v>
      </c>
      <c r="BA43" s="852">
        <v>0</v>
      </c>
      <c r="BB43" s="852">
        <v>0</v>
      </c>
      <c r="BC43" s="852">
        <v>0</v>
      </c>
      <c r="BD43" s="626">
        <v>6.6</v>
      </c>
      <c r="BE43" s="852">
        <v>6.6</v>
      </c>
      <c r="BF43" s="857">
        <v>0</v>
      </c>
      <c r="BG43" s="852">
        <v>0</v>
      </c>
      <c r="BH43" s="852">
        <v>59.45</v>
      </c>
      <c r="BI43" s="852">
        <v>0</v>
      </c>
      <c r="BJ43" s="852">
        <v>0</v>
      </c>
      <c r="BK43" s="852">
        <v>0</v>
      </c>
      <c r="BL43" s="626">
        <v>4236.16</v>
      </c>
      <c r="BM43" s="852">
        <v>403.93</v>
      </c>
      <c r="BN43" s="857">
        <v>0</v>
      </c>
      <c r="BO43" s="852">
        <v>0</v>
      </c>
      <c r="BP43" s="852">
        <v>3635.33</v>
      </c>
      <c r="BQ43" s="852">
        <v>0</v>
      </c>
      <c r="BR43" s="852">
        <v>0</v>
      </c>
      <c r="BS43" s="852">
        <v>3832.23</v>
      </c>
      <c r="BT43" s="626">
        <v>0</v>
      </c>
      <c r="BU43" s="852">
        <v>0</v>
      </c>
      <c r="BV43" s="857">
        <v>0</v>
      </c>
      <c r="BW43" s="852">
        <v>0</v>
      </c>
      <c r="BX43" s="852">
        <v>0</v>
      </c>
      <c r="BY43" s="852">
        <v>0</v>
      </c>
      <c r="BZ43" s="852">
        <v>0</v>
      </c>
      <c r="CA43" s="852">
        <v>0</v>
      </c>
      <c r="CB43" s="626">
        <v>0</v>
      </c>
      <c r="CC43" s="630">
        <v>0</v>
      </c>
      <c r="CD43" s="837">
        <v>0</v>
      </c>
      <c r="CE43" s="630">
        <v>0</v>
      </c>
      <c r="CF43" s="630">
        <v>0</v>
      </c>
      <c r="CG43" s="630">
        <v>0</v>
      </c>
      <c r="CH43" s="630">
        <v>0</v>
      </c>
      <c r="CI43" s="630">
        <v>0</v>
      </c>
      <c r="CJ43" s="626">
        <v>0</v>
      </c>
      <c r="CK43" s="630">
        <v>0</v>
      </c>
      <c r="CL43" s="837">
        <v>0</v>
      </c>
      <c r="CM43" s="630">
        <v>0</v>
      </c>
      <c r="CN43" s="630">
        <v>0</v>
      </c>
      <c r="CO43" s="630">
        <v>0</v>
      </c>
      <c r="CP43" s="630">
        <v>0</v>
      </c>
      <c r="CQ43" s="630">
        <v>0</v>
      </c>
      <c r="CR43" s="626">
        <v>0</v>
      </c>
      <c r="CS43" s="630">
        <v>0</v>
      </c>
      <c r="CT43" s="837">
        <v>0</v>
      </c>
      <c r="CU43" s="630">
        <v>0</v>
      </c>
      <c r="CV43" s="630">
        <v>0</v>
      </c>
      <c r="CW43" s="630">
        <v>0</v>
      </c>
      <c r="CX43" s="630">
        <v>0</v>
      </c>
      <c r="CY43" s="630">
        <v>0</v>
      </c>
      <c r="CZ43" s="626">
        <v>0</v>
      </c>
      <c r="DA43" s="630">
        <v>0</v>
      </c>
      <c r="DB43" s="837">
        <v>0</v>
      </c>
      <c r="DC43" s="630">
        <v>0</v>
      </c>
      <c r="DD43" s="630">
        <v>0</v>
      </c>
      <c r="DE43" s="630">
        <v>0</v>
      </c>
      <c r="DF43" s="630">
        <v>0</v>
      </c>
      <c r="DG43" s="630">
        <v>0</v>
      </c>
      <c r="DH43" s="626">
        <v>0</v>
      </c>
      <c r="DI43" s="630">
        <v>0</v>
      </c>
      <c r="DJ43" s="837">
        <v>0</v>
      </c>
      <c r="DK43" s="630">
        <v>0</v>
      </c>
      <c r="DL43" s="630">
        <v>0</v>
      </c>
      <c r="DM43" s="630">
        <v>0</v>
      </c>
      <c r="DN43" s="630">
        <v>0</v>
      </c>
      <c r="DO43" s="630">
        <v>0</v>
      </c>
      <c r="DP43" s="626">
        <v>0</v>
      </c>
      <c r="DQ43" s="630">
        <v>0</v>
      </c>
      <c r="DR43" s="837">
        <v>0</v>
      </c>
      <c r="DS43" s="630">
        <v>0</v>
      </c>
      <c r="DT43" s="630">
        <v>0</v>
      </c>
      <c r="DU43" s="630">
        <v>0</v>
      </c>
      <c r="DV43" s="630">
        <v>0</v>
      </c>
      <c r="DW43" s="630">
        <v>0</v>
      </c>
      <c r="DX43" s="627" t="s">
        <v>3882</v>
      </c>
      <c r="DY43" s="628" t="s">
        <v>284</v>
      </c>
      <c r="DZ43" s="627" t="s">
        <v>271</v>
      </c>
      <c r="EA43" s="629" t="s">
        <v>283</v>
      </c>
      <c r="EB43" s="853">
        <v>44469</v>
      </c>
      <c r="EC43" s="626"/>
      <c r="ED43" s="630"/>
      <c r="EE43" s="839"/>
      <c r="EF43" s="837"/>
      <c r="EG43" s="630"/>
      <c r="EH43" s="630"/>
      <c r="EI43" s="630"/>
      <c r="EJ43" s="630"/>
      <c r="EK43" s="630"/>
    </row>
    <row r="44" spans="1:141" s="539" customFormat="1" ht="30" hidden="1" x14ac:dyDescent="0.25">
      <c r="A44" s="854">
        <v>9</v>
      </c>
      <c r="B44" s="845" t="s">
        <v>4239</v>
      </c>
      <c r="C44" s="855">
        <v>7031</v>
      </c>
      <c r="D44" s="855">
        <v>5014</v>
      </c>
      <c r="E44" s="855" t="s">
        <v>5</v>
      </c>
      <c r="F44" s="856">
        <v>0.9</v>
      </c>
      <c r="G44" s="855" t="s">
        <v>4228</v>
      </c>
      <c r="H44" s="852">
        <v>8517.83</v>
      </c>
      <c r="I44" s="625">
        <v>2866.2400000000002</v>
      </c>
      <c r="J44" s="834">
        <v>274.64999999999998</v>
      </c>
      <c r="K44" s="835">
        <v>0</v>
      </c>
      <c r="L44" s="834">
        <v>0</v>
      </c>
      <c r="M44" s="836">
        <v>2471.8000000000002</v>
      </c>
      <c r="N44" s="834">
        <v>0</v>
      </c>
      <c r="O44" s="834">
        <v>2591.59</v>
      </c>
      <c r="P44" s="626">
        <v>0</v>
      </c>
      <c r="Q44" s="852">
        <v>0</v>
      </c>
      <c r="R44" s="857">
        <v>0</v>
      </c>
      <c r="S44" s="852">
        <v>0</v>
      </c>
      <c r="T44" s="852">
        <v>0</v>
      </c>
      <c r="U44" s="852">
        <v>0</v>
      </c>
      <c r="V44" s="852">
        <v>0</v>
      </c>
      <c r="W44" s="852">
        <v>0</v>
      </c>
      <c r="X44" s="626">
        <v>0</v>
      </c>
      <c r="Y44" s="852">
        <v>0</v>
      </c>
      <c r="Z44" s="857">
        <v>0</v>
      </c>
      <c r="AA44" s="852">
        <v>0</v>
      </c>
      <c r="AB44" s="852">
        <v>0</v>
      </c>
      <c r="AC44" s="852">
        <v>0</v>
      </c>
      <c r="AD44" s="852">
        <v>0</v>
      </c>
      <c r="AE44" s="852">
        <v>0</v>
      </c>
      <c r="AF44" s="626">
        <v>0</v>
      </c>
      <c r="AG44" s="852">
        <v>0</v>
      </c>
      <c r="AH44" s="857">
        <v>0</v>
      </c>
      <c r="AI44" s="852">
        <v>0</v>
      </c>
      <c r="AJ44" s="852">
        <v>0</v>
      </c>
      <c r="AK44" s="852">
        <v>0</v>
      </c>
      <c r="AL44" s="852">
        <v>0</v>
      </c>
      <c r="AM44" s="852">
        <v>0</v>
      </c>
      <c r="AN44" s="626">
        <v>0</v>
      </c>
      <c r="AO44" s="852">
        <v>0</v>
      </c>
      <c r="AP44" s="857">
        <v>0</v>
      </c>
      <c r="AQ44" s="852">
        <v>0</v>
      </c>
      <c r="AR44" s="852">
        <v>0</v>
      </c>
      <c r="AS44" s="852">
        <v>0</v>
      </c>
      <c r="AT44" s="852">
        <v>0</v>
      </c>
      <c r="AU44" s="852">
        <v>0</v>
      </c>
      <c r="AV44" s="626">
        <v>0</v>
      </c>
      <c r="AW44" s="852">
        <v>0</v>
      </c>
      <c r="AX44" s="857">
        <v>0</v>
      </c>
      <c r="AY44" s="852">
        <v>0</v>
      </c>
      <c r="AZ44" s="852">
        <v>0</v>
      </c>
      <c r="BA44" s="852">
        <v>0</v>
      </c>
      <c r="BB44" s="852">
        <v>0</v>
      </c>
      <c r="BC44" s="852">
        <v>0</v>
      </c>
      <c r="BD44" s="626">
        <v>274.64999999999998</v>
      </c>
      <c r="BE44" s="852">
        <v>274.64999999999998</v>
      </c>
      <c r="BF44" s="857">
        <v>0</v>
      </c>
      <c r="BG44" s="852">
        <v>0</v>
      </c>
      <c r="BH44" s="852">
        <v>2471.8000000000002</v>
      </c>
      <c r="BI44" s="852">
        <v>0</v>
      </c>
      <c r="BJ44" s="852">
        <v>0</v>
      </c>
      <c r="BK44" s="852">
        <v>0</v>
      </c>
      <c r="BL44" s="626">
        <v>2591.59</v>
      </c>
      <c r="BM44" s="852">
        <v>0</v>
      </c>
      <c r="BN44" s="857">
        <v>0</v>
      </c>
      <c r="BO44" s="852">
        <v>0</v>
      </c>
      <c r="BP44" s="852">
        <v>0</v>
      </c>
      <c r="BQ44" s="852">
        <v>0</v>
      </c>
      <c r="BR44" s="852">
        <v>0</v>
      </c>
      <c r="BS44" s="852">
        <v>2591.59</v>
      </c>
      <c r="BT44" s="626">
        <v>0</v>
      </c>
      <c r="BU44" s="852">
        <v>0</v>
      </c>
      <c r="BV44" s="857">
        <v>0</v>
      </c>
      <c r="BW44" s="852">
        <v>0</v>
      </c>
      <c r="BX44" s="852">
        <v>0</v>
      </c>
      <c r="BY44" s="852">
        <v>0</v>
      </c>
      <c r="BZ44" s="852">
        <v>0</v>
      </c>
      <c r="CA44" s="852">
        <v>0</v>
      </c>
      <c r="CB44" s="626">
        <v>0</v>
      </c>
      <c r="CC44" s="630">
        <v>0</v>
      </c>
      <c r="CD44" s="837">
        <v>0</v>
      </c>
      <c r="CE44" s="630">
        <v>0</v>
      </c>
      <c r="CF44" s="630">
        <v>0</v>
      </c>
      <c r="CG44" s="630">
        <v>0</v>
      </c>
      <c r="CH44" s="630">
        <v>0</v>
      </c>
      <c r="CI44" s="630">
        <v>0</v>
      </c>
      <c r="CJ44" s="626">
        <v>0</v>
      </c>
      <c r="CK44" s="630">
        <v>0</v>
      </c>
      <c r="CL44" s="837">
        <v>0</v>
      </c>
      <c r="CM44" s="630">
        <v>0</v>
      </c>
      <c r="CN44" s="630">
        <v>0</v>
      </c>
      <c r="CO44" s="630">
        <v>0</v>
      </c>
      <c r="CP44" s="630">
        <v>0</v>
      </c>
      <c r="CQ44" s="630">
        <v>0</v>
      </c>
      <c r="CR44" s="626">
        <v>0</v>
      </c>
      <c r="CS44" s="630">
        <v>0</v>
      </c>
      <c r="CT44" s="837">
        <v>0</v>
      </c>
      <c r="CU44" s="630">
        <v>0</v>
      </c>
      <c r="CV44" s="630">
        <v>0</v>
      </c>
      <c r="CW44" s="630">
        <v>0</v>
      </c>
      <c r="CX44" s="630">
        <v>0</v>
      </c>
      <c r="CY44" s="630">
        <v>0</v>
      </c>
      <c r="CZ44" s="626">
        <v>0</v>
      </c>
      <c r="DA44" s="630">
        <v>0</v>
      </c>
      <c r="DB44" s="837">
        <v>0</v>
      </c>
      <c r="DC44" s="630">
        <v>0</v>
      </c>
      <c r="DD44" s="630">
        <v>0</v>
      </c>
      <c r="DE44" s="630">
        <v>0</v>
      </c>
      <c r="DF44" s="630">
        <v>0</v>
      </c>
      <c r="DG44" s="630">
        <v>0</v>
      </c>
      <c r="DH44" s="626">
        <v>0</v>
      </c>
      <c r="DI44" s="630">
        <v>0</v>
      </c>
      <c r="DJ44" s="837">
        <v>0</v>
      </c>
      <c r="DK44" s="630">
        <v>0</v>
      </c>
      <c r="DL44" s="630">
        <v>0</v>
      </c>
      <c r="DM44" s="630">
        <v>0</v>
      </c>
      <c r="DN44" s="630">
        <v>0</v>
      </c>
      <c r="DO44" s="630">
        <v>0</v>
      </c>
      <c r="DP44" s="626">
        <v>0</v>
      </c>
      <c r="DQ44" s="630">
        <v>0</v>
      </c>
      <c r="DR44" s="837">
        <v>0</v>
      </c>
      <c r="DS44" s="630">
        <v>0</v>
      </c>
      <c r="DT44" s="630">
        <v>0</v>
      </c>
      <c r="DU44" s="630">
        <v>0</v>
      </c>
      <c r="DV44" s="630">
        <v>0</v>
      </c>
      <c r="DW44" s="630">
        <v>0</v>
      </c>
      <c r="DX44" s="627" t="s">
        <v>3882</v>
      </c>
      <c r="DY44" s="628" t="s">
        <v>284</v>
      </c>
      <c r="DZ44" s="627" t="s">
        <v>271</v>
      </c>
      <c r="EA44" s="629" t="s">
        <v>283</v>
      </c>
      <c r="EB44" s="853">
        <v>44469</v>
      </c>
      <c r="EC44" s="626"/>
      <c r="ED44" s="630"/>
      <c r="EE44" s="839"/>
      <c r="EF44" s="837"/>
      <c r="EG44" s="630"/>
      <c r="EH44" s="630"/>
      <c r="EI44" s="630"/>
      <c r="EJ44" s="630"/>
      <c r="EK44" s="630"/>
    </row>
    <row r="45" spans="1:141" s="539" customFormat="1" ht="45" hidden="1" x14ac:dyDescent="0.25">
      <c r="A45" s="854">
        <v>9</v>
      </c>
      <c r="B45" s="845" t="s">
        <v>4240</v>
      </c>
      <c r="C45" s="855">
        <v>7031</v>
      </c>
      <c r="D45" s="855">
        <v>5003</v>
      </c>
      <c r="E45" s="855" t="s">
        <v>5</v>
      </c>
      <c r="F45" s="856">
        <v>0.9</v>
      </c>
      <c r="G45" s="855" t="s">
        <v>4228</v>
      </c>
      <c r="H45" s="852">
        <v>12482.29</v>
      </c>
      <c r="I45" s="625">
        <v>5503.14</v>
      </c>
      <c r="J45" s="834">
        <v>630.26</v>
      </c>
      <c r="K45" s="835">
        <v>0</v>
      </c>
      <c r="L45" s="834">
        <v>0</v>
      </c>
      <c r="M45" s="836">
        <v>5671.75</v>
      </c>
      <c r="N45" s="834">
        <v>0</v>
      </c>
      <c r="O45" s="834">
        <v>4872.88</v>
      </c>
      <c r="P45" s="626">
        <v>0</v>
      </c>
      <c r="Q45" s="852">
        <v>0</v>
      </c>
      <c r="R45" s="857">
        <v>0</v>
      </c>
      <c r="S45" s="852">
        <v>0</v>
      </c>
      <c r="T45" s="852">
        <v>0</v>
      </c>
      <c r="U45" s="852">
        <v>0</v>
      </c>
      <c r="V45" s="852">
        <v>0</v>
      </c>
      <c r="W45" s="852">
        <v>0</v>
      </c>
      <c r="X45" s="626">
        <v>0</v>
      </c>
      <c r="Y45" s="852">
        <v>0</v>
      </c>
      <c r="Z45" s="857">
        <v>0</v>
      </c>
      <c r="AA45" s="852">
        <v>0</v>
      </c>
      <c r="AB45" s="852">
        <v>0</v>
      </c>
      <c r="AC45" s="852">
        <v>0</v>
      </c>
      <c r="AD45" s="852">
        <v>0</v>
      </c>
      <c r="AE45" s="852">
        <v>0</v>
      </c>
      <c r="AF45" s="626">
        <v>0</v>
      </c>
      <c r="AG45" s="852">
        <v>0</v>
      </c>
      <c r="AH45" s="857">
        <v>0</v>
      </c>
      <c r="AI45" s="852">
        <v>0</v>
      </c>
      <c r="AJ45" s="852">
        <v>0</v>
      </c>
      <c r="AK45" s="852">
        <v>0</v>
      </c>
      <c r="AL45" s="852">
        <v>0</v>
      </c>
      <c r="AM45" s="852">
        <v>0</v>
      </c>
      <c r="AN45" s="626">
        <v>0</v>
      </c>
      <c r="AO45" s="852">
        <v>0</v>
      </c>
      <c r="AP45" s="857">
        <v>0</v>
      </c>
      <c r="AQ45" s="852">
        <v>0</v>
      </c>
      <c r="AR45" s="852">
        <v>0</v>
      </c>
      <c r="AS45" s="852">
        <v>0</v>
      </c>
      <c r="AT45" s="852">
        <v>0</v>
      </c>
      <c r="AU45" s="852">
        <v>0</v>
      </c>
      <c r="AV45" s="626">
        <v>0</v>
      </c>
      <c r="AW45" s="852">
        <v>0</v>
      </c>
      <c r="AX45" s="857">
        <v>0</v>
      </c>
      <c r="AY45" s="852">
        <v>0</v>
      </c>
      <c r="AZ45" s="852">
        <v>0</v>
      </c>
      <c r="BA45" s="852">
        <v>0</v>
      </c>
      <c r="BB45" s="852">
        <v>0</v>
      </c>
      <c r="BC45" s="852">
        <v>0</v>
      </c>
      <c r="BD45" s="626">
        <v>630.26</v>
      </c>
      <c r="BE45" s="852">
        <v>630.26</v>
      </c>
      <c r="BF45" s="857">
        <v>0</v>
      </c>
      <c r="BG45" s="852">
        <v>0</v>
      </c>
      <c r="BH45" s="852">
        <v>5671.75</v>
      </c>
      <c r="BI45" s="852">
        <v>0</v>
      </c>
      <c r="BJ45" s="852">
        <v>0</v>
      </c>
      <c r="BK45" s="852">
        <v>0</v>
      </c>
      <c r="BL45" s="626">
        <v>4872.88</v>
      </c>
      <c r="BM45" s="852">
        <v>0</v>
      </c>
      <c r="BN45" s="857">
        <v>0</v>
      </c>
      <c r="BO45" s="852">
        <v>0</v>
      </c>
      <c r="BP45" s="852">
        <v>0</v>
      </c>
      <c r="BQ45" s="852">
        <v>0</v>
      </c>
      <c r="BR45" s="852">
        <v>0</v>
      </c>
      <c r="BS45" s="852">
        <v>4872.88</v>
      </c>
      <c r="BT45" s="626">
        <v>0</v>
      </c>
      <c r="BU45" s="852">
        <v>0</v>
      </c>
      <c r="BV45" s="857">
        <v>0</v>
      </c>
      <c r="BW45" s="852">
        <v>0</v>
      </c>
      <c r="BX45" s="852">
        <v>0</v>
      </c>
      <c r="BY45" s="852">
        <v>0</v>
      </c>
      <c r="BZ45" s="852">
        <v>0</v>
      </c>
      <c r="CA45" s="852">
        <v>0</v>
      </c>
      <c r="CB45" s="626">
        <v>0</v>
      </c>
      <c r="CC45" s="630">
        <v>0</v>
      </c>
      <c r="CD45" s="837">
        <v>0</v>
      </c>
      <c r="CE45" s="630">
        <v>0</v>
      </c>
      <c r="CF45" s="630">
        <v>0</v>
      </c>
      <c r="CG45" s="630">
        <v>0</v>
      </c>
      <c r="CH45" s="630">
        <v>0</v>
      </c>
      <c r="CI45" s="630">
        <v>0</v>
      </c>
      <c r="CJ45" s="626">
        <v>0</v>
      </c>
      <c r="CK45" s="630">
        <v>0</v>
      </c>
      <c r="CL45" s="837">
        <v>0</v>
      </c>
      <c r="CM45" s="630">
        <v>0</v>
      </c>
      <c r="CN45" s="630">
        <v>0</v>
      </c>
      <c r="CO45" s="630">
        <v>0</v>
      </c>
      <c r="CP45" s="630">
        <v>0</v>
      </c>
      <c r="CQ45" s="630">
        <v>0</v>
      </c>
      <c r="CR45" s="626">
        <v>0</v>
      </c>
      <c r="CS45" s="630">
        <v>0</v>
      </c>
      <c r="CT45" s="837">
        <v>0</v>
      </c>
      <c r="CU45" s="630">
        <v>0</v>
      </c>
      <c r="CV45" s="630">
        <v>0</v>
      </c>
      <c r="CW45" s="630">
        <v>0</v>
      </c>
      <c r="CX45" s="630">
        <v>0</v>
      </c>
      <c r="CY45" s="630">
        <v>0</v>
      </c>
      <c r="CZ45" s="626">
        <v>0</v>
      </c>
      <c r="DA45" s="630">
        <v>0</v>
      </c>
      <c r="DB45" s="837">
        <v>0</v>
      </c>
      <c r="DC45" s="630">
        <v>0</v>
      </c>
      <c r="DD45" s="630">
        <v>0</v>
      </c>
      <c r="DE45" s="630">
        <v>0</v>
      </c>
      <c r="DF45" s="630">
        <v>0</v>
      </c>
      <c r="DG45" s="630">
        <v>0</v>
      </c>
      <c r="DH45" s="626">
        <v>0</v>
      </c>
      <c r="DI45" s="630">
        <v>0</v>
      </c>
      <c r="DJ45" s="837">
        <v>0</v>
      </c>
      <c r="DK45" s="630">
        <v>0</v>
      </c>
      <c r="DL45" s="630">
        <v>0</v>
      </c>
      <c r="DM45" s="630">
        <v>0</v>
      </c>
      <c r="DN45" s="630">
        <v>0</v>
      </c>
      <c r="DO45" s="630">
        <v>0</v>
      </c>
      <c r="DP45" s="626">
        <v>0</v>
      </c>
      <c r="DQ45" s="630">
        <v>0</v>
      </c>
      <c r="DR45" s="837">
        <v>0</v>
      </c>
      <c r="DS45" s="630">
        <v>0</v>
      </c>
      <c r="DT45" s="630">
        <v>0</v>
      </c>
      <c r="DU45" s="630">
        <v>0</v>
      </c>
      <c r="DV45" s="630">
        <v>0</v>
      </c>
      <c r="DW45" s="630">
        <v>0</v>
      </c>
      <c r="DX45" s="627" t="s">
        <v>3882</v>
      </c>
      <c r="DY45" s="628" t="s">
        <v>284</v>
      </c>
      <c r="DZ45" s="627" t="s">
        <v>271</v>
      </c>
      <c r="EA45" s="629" t="s">
        <v>283</v>
      </c>
      <c r="EB45" s="853">
        <v>44469</v>
      </c>
      <c r="EC45" s="626"/>
      <c r="ED45" s="630"/>
      <c r="EE45" s="839"/>
      <c r="EF45" s="837"/>
      <c r="EG45" s="630"/>
      <c r="EH45" s="630"/>
      <c r="EI45" s="630"/>
      <c r="EJ45" s="630"/>
      <c r="EK45" s="630"/>
    </row>
    <row r="46" spans="1:141" s="539" customFormat="1" ht="45" hidden="1" x14ac:dyDescent="0.25">
      <c r="A46" s="854">
        <v>9</v>
      </c>
      <c r="B46" s="845" t="s">
        <v>4241</v>
      </c>
      <c r="C46" s="855">
        <v>7031</v>
      </c>
      <c r="D46" s="855">
        <v>5008</v>
      </c>
      <c r="E46" s="855" t="s">
        <v>5</v>
      </c>
      <c r="F46" s="856">
        <v>0.9</v>
      </c>
      <c r="G46" s="855" t="s">
        <v>4228</v>
      </c>
      <c r="H46" s="852">
        <v>10969.86</v>
      </c>
      <c r="I46" s="625">
        <v>6408.87</v>
      </c>
      <c r="J46" s="834">
        <v>627.4</v>
      </c>
      <c r="K46" s="835">
        <v>0</v>
      </c>
      <c r="L46" s="834">
        <v>0</v>
      </c>
      <c r="M46" s="836">
        <v>5646.55</v>
      </c>
      <c r="N46" s="834">
        <v>0</v>
      </c>
      <c r="O46" s="834">
        <v>5781.47</v>
      </c>
      <c r="P46" s="626">
        <v>0</v>
      </c>
      <c r="Q46" s="852">
        <v>0</v>
      </c>
      <c r="R46" s="857">
        <v>0</v>
      </c>
      <c r="S46" s="852">
        <v>0</v>
      </c>
      <c r="T46" s="852">
        <v>0</v>
      </c>
      <c r="U46" s="852">
        <v>0</v>
      </c>
      <c r="V46" s="852">
        <v>0</v>
      </c>
      <c r="W46" s="852">
        <v>0</v>
      </c>
      <c r="X46" s="626">
        <v>0</v>
      </c>
      <c r="Y46" s="852">
        <v>0</v>
      </c>
      <c r="Z46" s="857">
        <v>0</v>
      </c>
      <c r="AA46" s="852">
        <v>0</v>
      </c>
      <c r="AB46" s="852">
        <v>0</v>
      </c>
      <c r="AC46" s="852">
        <v>0</v>
      </c>
      <c r="AD46" s="852">
        <v>0</v>
      </c>
      <c r="AE46" s="852">
        <v>0</v>
      </c>
      <c r="AF46" s="626">
        <v>0</v>
      </c>
      <c r="AG46" s="852">
        <v>0</v>
      </c>
      <c r="AH46" s="857">
        <v>0</v>
      </c>
      <c r="AI46" s="852">
        <v>0</v>
      </c>
      <c r="AJ46" s="852">
        <v>0</v>
      </c>
      <c r="AK46" s="852">
        <v>0</v>
      </c>
      <c r="AL46" s="852">
        <v>0</v>
      </c>
      <c r="AM46" s="852">
        <v>0</v>
      </c>
      <c r="AN46" s="626">
        <v>0</v>
      </c>
      <c r="AO46" s="852">
        <v>0</v>
      </c>
      <c r="AP46" s="857">
        <v>0</v>
      </c>
      <c r="AQ46" s="852">
        <v>0</v>
      </c>
      <c r="AR46" s="852">
        <v>0</v>
      </c>
      <c r="AS46" s="852">
        <v>0</v>
      </c>
      <c r="AT46" s="852">
        <v>0</v>
      </c>
      <c r="AU46" s="852">
        <v>0</v>
      </c>
      <c r="AV46" s="626">
        <v>0</v>
      </c>
      <c r="AW46" s="852">
        <v>0</v>
      </c>
      <c r="AX46" s="857">
        <v>0</v>
      </c>
      <c r="AY46" s="852">
        <v>0</v>
      </c>
      <c r="AZ46" s="852">
        <v>0</v>
      </c>
      <c r="BA46" s="852">
        <v>0</v>
      </c>
      <c r="BB46" s="852">
        <v>0</v>
      </c>
      <c r="BC46" s="852">
        <v>0</v>
      </c>
      <c r="BD46" s="626">
        <v>0</v>
      </c>
      <c r="BE46" s="852">
        <v>0</v>
      </c>
      <c r="BF46" s="857">
        <v>0</v>
      </c>
      <c r="BG46" s="852">
        <v>0</v>
      </c>
      <c r="BH46" s="852">
        <v>0</v>
      </c>
      <c r="BI46" s="852">
        <v>0</v>
      </c>
      <c r="BJ46" s="852">
        <v>0</v>
      </c>
      <c r="BK46" s="852">
        <v>0</v>
      </c>
      <c r="BL46" s="626">
        <v>6408.87</v>
      </c>
      <c r="BM46" s="852">
        <v>627.4</v>
      </c>
      <c r="BN46" s="857">
        <v>0</v>
      </c>
      <c r="BO46" s="852">
        <v>0</v>
      </c>
      <c r="BP46" s="852">
        <v>5646.55</v>
      </c>
      <c r="BQ46" s="852">
        <v>0</v>
      </c>
      <c r="BR46" s="852">
        <v>0</v>
      </c>
      <c r="BS46" s="852">
        <v>5781.47</v>
      </c>
      <c r="BT46" s="626">
        <v>0</v>
      </c>
      <c r="BU46" s="852">
        <v>0</v>
      </c>
      <c r="BV46" s="857">
        <v>0</v>
      </c>
      <c r="BW46" s="852">
        <v>0</v>
      </c>
      <c r="BX46" s="852">
        <v>0</v>
      </c>
      <c r="BY46" s="852">
        <v>0</v>
      </c>
      <c r="BZ46" s="852">
        <v>0</v>
      </c>
      <c r="CA46" s="852">
        <v>0</v>
      </c>
      <c r="CB46" s="626">
        <v>0</v>
      </c>
      <c r="CC46" s="630">
        <v>0</v>
      </c>
      <c r="CD46" s="837">
        <v>0</v>
      </c>
      <c r="CE46" s="630">
        <v>0</v>
      </c>
      <c r="CF46" s="630">
        <v>0</v>
      </c>
      <c r="CG46" s="630">
        <v>0</v>
      </c>
      <c r="CH46" s="630">
        <v>0</v>
      </c>
      <c r="CI46" s="630">
        <v>0</v>
      </c>
      <c r="CJ46" s="626">
        <v>0</v>
      </c>
      <c r="CK46" s="630">
        <v>0</v>
      </c>
      <c r="CL46" s="837">
        <v>0</v>
      </c>
      <c r="CM46" s="630">
        <v>0</v>
      </c>
      <c r="CN46" s="630">
        <v>0</v>
      </c>
      <c r="CO46" s="630">
        <v>0</v>
      </c>
      <c r="CP46" s="630">
        <v>0</v>
      </c>
      <c r="CQ46" s="630">
        <v>0</v>
      </c>
      <c r="CR46" s="626">
        <v>0</v>
      </c>
      <c r="CS46" s="630">
        <v>0</v>
      </c>
      <c r="CT46" s="837">
        <v>0</v>
      </c>
      <c r="CU46" s="630">
        <v>0</v>
      </c>
      <c r="CV46" s="630">
        <v>0</v>
      </c>
      <c r="CW46" s="630">
        <v>0</v>
      </c>
      <c r="CX46" s="630">
        <v>0</v>
      </c>
      <c r="CY46" s="630">
        <v>0</v>
      </c>
      <c r="CZ46" s="626">
        <v>0</v>
      </c>
      <c r="DA46" s="630">
        <v>0</v>
      </c>
      <c r="DB46" s="837">
        <v>0</v>
      </c>
      <c r="DC46" s="630">
        <v>0</v>
      </c>
      <c r="DD46" s="630">
        <v>0</v>
      </c>
      <c r="DE46" s="630">
        <v>0</v>
      </c>
      <c r="DF46" s="630">
        <v>0</v>
      </c>
      <c r="DG46" s="630">
        <v>0</v>
      </c>
      <c r="DH46" s="626">
        <v>0</v>
      </c>
      <c r="DI46" s="630">
        <v>0</v>
      </c>
      <c r="DJ46" s="837">
        <v>0</v>
      </c>
      <c r="DK46" s="630">
        <v>0</v>
      </c>
      <c r="DL46" s="630">
        <v>0</v>
      </c>
      <c r="DM46" s="630">
        <v>0</v>
      </c>
      <c r="DN46" s="630">
        <v>0</v>
      </c>
      <c r="DO46" s="630">
        <v>0</v>
      </c>
      <c r="DP46" s="626">
        <v>0</v>
      </c>
      <c r="DQ46" s="630">
        <v>0</v>
      </c>
      <c r="DR46" s="837">
        <v>0</v>
      </c>
      <c r="DS46" s="630">
        <v>0</v>
      </c>
      <c r="DT46" s="630">
        <v>0</v>
      </c>
      <c r="DU46" s="630">
        <v>0</v>
      </c>
      <c r="DV46" s="630">
        <v>0</v>
      </c>
      <c r="DW46" s="630">
        <v>0</v>
      </c>
      <c r="DX46" s="627" t="s">
        <v>3882</v>
      </c>
      <c r="DY46" s="628" t="s">
        <v>284</v>
      </c>
      <c r="DZ46" s="627" t="s">
        <v>271</v>
      </c>
      <c r="EA46" s="629" t="s">
        <v>283</v>
      </c>
      <c r="EB46" s="853">
        <v>44469</v>
      </c>
      <c r="EC46" s="626"/>
      <c r="ED46" s="630"/>
      <c r="EE46" s="839"/>
      <c r="EF46" s="837"/>
      <c r="EG46" s="630"/>
      <c r="EH46" s="630"/>
      <c r="EI46" s="630"/>
      <c r="EJ46" s="630"/>
      <c r="EK46" s="630"/>
    </row>
    <row r="47" spans="1:141" s="539" customFormat="1" ht="30" hidden="1" x14ac:dyDescent="0.25">
      <c r="A47" s="854">
        <v>9</v>
      </c>
      <c r="B47" s="845" t="s">
        <v>4242</v>
      </c>
      <c r="C47" s="855">
        <v>7032</v>
      </c>
      <c r="D47" s="855">
        <v>5003</v>
      </c>
      <c r="E47" s="855" t="s">
        <v>5</v>
      </c>
      <c r="F47" s="856">
        <v>0.9</v>
      </c>
      <c r="G47" s="855" t="s">
        <v>4228</v>
      </c>
      <c r="H47" s="852">
        <v>19000</v>
      </c>
      <c r="I47" s="625">
        <v>15353.43</v>
      </c>
      <c r="J47" s="834">
        <v>1900</v>
      </c>
      <c r="K47" s="835">
        <v>0</v>
      </c>
      <c r="L47" s="834">
        <v>0</v>
      </c>
      <c r="M47" s="836">
        <v>13583.42</v>
      </c>
      <c r="N47" s="834">
        <v>0</v>
      </c>
      <c r="O47" s="834">
        <v>13453.43</v>
      </c>
      <c r="P47" s="626">
        <v>0</v>
      </c>
      <c r="Q47" s="852">
        <v>0</v>
      </c>
      <c r="R47" s="857">
        <v>0</v>
      </c>
      <c r="S47" s="852">
        <v>0</v>
      </c>
      <c r="T47" s="852">
        <v>0</v>
      </c>
      <c r="U47" s="852">
        <v>0</v>
      </c>
      <c r="V47" s="852">
        <v>0</v>
      </c>
      <c r="W47" s="852">
        <v>0</v>
      </c>
      <c r="X47" s="626">
        <v>0</v>
      </c>
      <c r="Y47" s="852">
        <v>0</v>
      </c>
      <c r="Z47" s="857">
        <v>0</v>
      </c>
      <c r="AA47" s="852">
        <v>0</v>
      </c>
      <c r="AB47" s="852">
        <v>0</v>
      </c>
      <c r="AC47" s="852">
        <v>0</v>
      </c>
      <c r="AD47" s="852">
        <v>0</v>
      </c>
      <c r="AE47" s="852">
        <v>0</v>
      </c>
      <c r="AF47" s="626">
        <v>0</v>
      </c>
      <c r="AG47" s="852">
        <v>0</v>
      </c>
      <c r="AH47" s="857">
        <v>0</v>
      </c>
      <c r="AI47" s="852">
        <v>0</v>
      </c>
      <c r="AJ47" s="852">
        <v>0</v>
      </c>
      <c r="AK47" s="852">
        <v>0</v>
      </c>
      <c r="AL47" s="852">
        <v>0</v>
      </c>
      <c r="AM47" s="852">
        <v>0</v>
      </c>
      <c r="AN47" s="626">
        <v>0</v>
      </c>
      <c r="AO47" s="852">
        <v>0</v>
      </c>
      <c r="AP47" s="857">
        <v>0</v>
      </c>
      <c r="AQ47" s="852">
        <v>0</v>
      </c>
      <c r="AR47" s="852">
        <v>0</v>
      </c>
      <c r="AS47" s="852">
        <v>0</v>
      </c>
      <c r="AT47" s="852">
        <v>0</v>
      </c>
      <c r="AU47" s="852">
        <v>0</v>
      </c>
      <c r="AV47" s="626">
        <v>0</v>
      </c>
      <c r="AW47" s="852">
        <v>0</v>
      </c>
      <c r="AX47" s="857">
        <v>0</v>
      </c>
      <c r="AY47" s="852">
        <v>0</v>
      </c>
      <c r="AZ47" s="852">
        <v>0</v>
      </c>
      <c r="BA47" s="852">
        <v>0</v>
      </c>
      <c r="BB47" s="852">
        <v>0</v>
      </c>
      <c r="BC47" s="852">
        <v>0</v>
      </c>
      <c r="BD47" s="626">
        <v>1509.27</v>
      </c>
      <c r="BE47" s="852">
        <v>1509.27</v>
      </c>
      <c r="BF47" s="857">
        <v>0</v>
      </c>
      <c r="BG47" s="852">
        <v>0</v>
      </c>
      <c r="BH47" s="852">
        <v>13583.42</v>
      </c>
      <c r="BI47" s="852">
        <v>0</v>
      </c>
      <c r="BJ47" s="852">
        <v>0</v>
      </c>
      <c r="BK47" s="852">
        <v>0</v>
      </c>
      <c r="BL47" s="626">
        <v>13844.16</v>
      </c>
      <c r="BM47" s="852">
        <v>390.73</v>
      </c>
      <c r="BN47" s="857">
        <v>0</v>
      </c>
      <c r="BO47" s="852">
        <v>0</v>
      </c>
      <c r="BP47" s="852">
        <v>0</v>
      </c>
      <c r="BQ47" s="852">
        <v>0</v>
      </c>
      <c r="BR47" s="852">
        <v>0</v>
      </c>
      <c r="BS47" s="852">
        <v>13453.43</v>
      </c>
      <c r="BT47" s="626">
        <v>0</v>
      </c>
      <c r="BU47" s="852">
        <v>0</v>
      </c>
      <c r="BV47" s="857">
        <v>0</v>
      </c>
      <c r="BW47" s="852">
        <v>0</v>
      </c>
      <c r="BX47" s="852">
        <v>0</v>
      </c>
      <c r="BY47" s="852">
        <v>0</v>
      </c>
      <c r="BZ47" s="852">
        <v>0</v>
      </c>
      <c r="CA47" s="852">
        <v>0</v>
      </c>
      <c r="CB47" s="626">
        <v>0</v>
      </c>
      <c r="CC47" s="630">
        <v>0</v>
      </c>
      <c r="CD47" s="837">
        <v>0</v>
      </c>
      <c r="CE47" s="630">
        <v>0</v>
      </c>
      <c r="CF47" s="630">
        <v>0</v>
      </c>
      <c r="CG47" s="630">
        <v>0</v>
      </c>
      <c r="CH47" s="630">
        <v>0</v>
      </c>
      <c r="CI47" s="630">
        <v>0</v>
      </c>
      <c r="CJ47" s="626">
        <v>0</v>
      </c>
      <c r="CK47" s="630">
        <v>0</v>
      </c>
      <c r="CL47" s="837">
        <v>0</v>
      </c>
      <c r="CM47" s="630">
        <v>0</v>
      </c>
      <c r="CN47" s="630">
        <v>0</v>
      </c>
      <c r="CO47" s="630">
        <v>0</v>
      </c>
      <c r="CP47" s="630">
        <v>0</v>
      </c>
      <c r="CQ47" s="630">
        <v>0</v>
      </c>
      <c r="CR47" s="626">
        <v>0</v>
      </c>
      <c r="CS47" s="630">
        <v>0</v>
      </c>
      <c r="CT47" s="837">
        <v>0</v>
      </c>
      <c r="CU47" s="630">
        <v>0</v>
      </c>
      <c r="CV47" s="630">
        <v>0</v>
      </c>
      <c r="CW47" s="630">
        <v>0</v>
      </c>
      <c r="CX47" s="630">
        <v>0</v>
      </c>
      <c r="CY47" s="630">
        <v>0</v>
      </c>
      <c r="CZ47" s="626">
        <v>0</v>
      </c>
      <c r="DA47" s="630">
        <v>0</v>
      </c>
      <c r="DB47" s="837">
        <v>0</v>
      </c>
      <c r="DC47" s="630">
        <v>0</v>
      </c>
      <c r="DD47" s="630">
        <v>0</v>
      </c>
      <c r="DE47" s="630">
        <v>0</v>
      </c>
      <c r="DF47" s="630">
        <v>0</v>
      </c>
      <c r="DG47" s="630">
        <v>0</v>
      </c>
      <c r="DH47" s="626">
        <v>0</v>
      </c>
      <c r="DI47" s="630">
        <v>0</v>
      </c>
      <c r="DJ47" s="837">
        <v>0</v>
      </c>
      <c r="DK47" s="630">
        <v>0</v>
      </c>
      <c r="DL47" s="630">
        <v>0</v>
      </c>
      <c r="DM47" s="630">
        <v>0</v>
      </c>
      <c r="DN47" s="630">
        <v>0</v>
      </c>
      <c r="DO47" s="630">
        <v>0</v>
      </c>
      <c r="DP47" s="626">
        <v>0</v>
      </c>
      <c r="DQ47" s="630">
        <v>0</v>
      </c>
      <c r="DR47" s="837">
        <v>0</v>
      </c>
      <c r="DS47" s="630">
        <v>0</v>
      </c>
      <c r="DT47" s="630">
        <v>0</v>
      </c>
      <c r="DU47" s="630">
        <v>0</v>
      </c>
      <c r="DV47" s="630">
        <v>0</v>
      </c>
      <c r="DW47" s="630">
        <v>0</v>
      </c>
      <c r="DX47" s="627" t="s">
        <v>3882</v>
      </c>
      <c r="DY47" s="628" t="s">
        <v>284</v>
      </c>
      <c r="DZ47" s="627" t="s">
        <v>271</v>
      </c>
      <c r="EA47" s="629" t="s">
        <v>283</v>
      </c>
      <c r="EB47" s="853">
        <v>44439</v>
      </c>
      <c r="EC47" s="626"/>
      <c r="ED47" s="630"/>
      <c r="EE47" s="839"/>
      <c r="EF47" s="837"/>
      <c r="EG47" s="630"/>
      <c r="EH47" s="630"/>
      <c r="EI47" s="630"/>
      <c r="EJ47" s="630"/>
      <c r="EK47" s="630"/>
    </row>
    <row r="48" spans="1:141" s="539" customFormat="1" ht="45" hidden="1" x14ac:dyDescent="0.25">
      <c r="A48" s="854">
        <v>9</v>
      </c>
      <c r="B48" s="845" t="s">
        <v>4243</v>
      </c>
      <c r="C48" s="855">
        <v>7038</v>
      </c>
      <c r="D48" s="855">
        <v>5009</v>
      </c>
      <c r="E48" s="855" t="s">
        <v>49</v>
      </c>
      <c r="F48" s="856">
        <v>0.85</v>
      </c>
      <c r="G48" s="858" t="s">
        <v>4244</v>
      </c>
      <c r="H48" s="852">
        <v>5945.38</v>
      </c>
      <c r="I48" s="625">
        <v>8254.630000000001</v>
      </c>
      <c r="J48" s="834">
        <v>3201.05</v>
      </c>
      <c r="K48" s="835">
        <v>0</v>
      </c>
      <c r="L48" s="834">
        <v>0</v>
      </c>
      <c r="M48" s="836">
        <v>5053.58</v>
      </c>
      <c r="N48" s="834">
        <v>0</v>
      </c>
      <c r="O48" s="834">
        <v>5053.58</v>
      </c>
      <c r="P48" s="626">
        <v>0</v>
      </c>
      <c r="Q48" s="852">
        <v>0</v>
      </c>
      <c r="R48" s="857">
        <v>0</v>
      </c>
      <c r="S48" s="852">
        <v>0</v>
      </c>
      <c r="T48" s="852">
        <v>0</v>
      </c>
      <c r="U48" s="852">
        <v>0</v>
      </c>
      <c r="V48" s="852">
        <v>0</v>
      </c>
      <c r="W48" s="852">
        <v>0</v>
      </c>
      <c r="X48" s="626">
        <v>0</v>
      </c>
      <c r="Y48" s="852">
        <v>0</v>
      </c>
      <c r="Z48" s="857">
        <v>0</v>
      </c>
      <c r="AA48" s="852">
        <v>0</v>
      </c>
      <c r="AB48" s="852">
        <v>0</v>
      </c>
      <c r="AC48" s="852">
        <v>0</v>
      </c>
      <c r="AD48" s="852">
        <v>0</v>
      </c>
      <c r="AE48" s="852">
        <v>0</v>
      </c>
      <c r="AF48" s="626">
        <v>0</v>
      </c>
      <c r="AG48" s="852">
        <v>0</v>
      </c>
      <c r="AH48" s="857">
        <v>0</v>
      </c>
      <c r="AI48" s="852">
        <v>0</v>
      </c>
      <c r="AJ48" s="852">
        <v>0</v>
      </c>
      <c r="AK48" s="852">
        <v>0</v>
      </c>
      <c r="AL48" s="852">
        <v>0</v>
      </c>
      <c r="AM48" s="852">
        <v>0</v>
      </c>
      <c r="AN48" s="626">
        <v>0</v>
      </c>
      <c r="AO48" s="852">
        <v>0</v>
      </c>
      <c r="AP48" s="857">
        <v>0</v>
      </c>
      <c r="AQ48" s="852">
        <v>0</v>
      </c>
      <c r="AR48" s="852">
        <v>0</v>
      </c>
      <c r="AS48" s="852">
        <v>0</v>
      </c>
      <c r="AT48" s="852">
        <v>0</v>
      </c>
      <c r="AU48" s="852">
        <v>0</v>
      </c>
      <c r="AV48" s="626">
        <v>0</v>
      </c>
      <c r="AW48" s="852">
        <v>0</v>
      </c>
      <c r="AX48" s="857">
        <v>0</v>
      </c>
      <c r="AY48" s="852">
        <v>0</v>
      </c>
      <c r="AZ48" s="852">
        <v>0</v>
      </c>
      <c r="BA48" s="852">
        <v>0</v>
      </c>
      <c r="BB48" s="852">
        <v>0</v>
      </c>
      <c r="BC48" s="852">
        <v>0</v>
      </c>
      <c r="BD48" s="626">
        <v>0</v>
      </c>
      <c r="BE48" s="852">
        <v>0</v>
      </c>
      <c r="BF48" s="857">
        <v>0</v>
      </c>
      <c r="BG48" s="852">
        <v>0</v>
      </c>
      <c r="BH48" s="852">
        <v>0</v>
      </c>
      <c r="BI48" s="852">
        <v>0</v>
      </c>
      <c r="BJ48" s="852">
        <v>0</v>
      </c>
      <c r="BK48" s="852">
        <v>0</v>
      </c>
      <c r="BL48" s="626">
        <v>3201.05</v>
      </c>
      <c r="BM48" s="852">
        <v>3201.05</v>
      </c>
      <c r="BN48" s="857">
        <v>0</v>
      </c>
      <c r="BO48" s="852">
        <v>0</v>
      </c>
      <c r="BP48" s="852">
        <v>5053.58</v>
      </c>
      <c r="BQ48" s="852">
        <v>0</v>
      </c>
      <c r="BR48" s="852">
        <v>0</v>
      </c>
      <c r="BS48" s="852">
        <v>0</v>
      </c>
      <c r="BT48" s="626">
        <v>5053.58</v>
      </c>
      <c r="BU48" s="852">
        <v>0</v>
      </c>
      <c r="BV48" s="857">
        <v>0</v>
      </c>
      <c r="BW48" s="852">
        <v>0</v>
      </c>
      <c r="BX48" s="852">
        <v>0</v>
      </c>
      <c r="BY48" s="852">
        <v>0</v>
      </c>
      <c r="BZ48" s="852">
        <v>0</v>
      </c>
      <c r="CA48" s="852">
        <v>5053.58</v>
      </c>
      <c r="CB48" s="626">
        <v>0</v>
      </c>
      <c r="CC48" s="630">
        <v>0</v>
      </c>
      <c r="CD48" s="837">
        <v>0</v>
      </c>
      <c r="CE48" s="630">
        <v>0</v>
      </c>
      <c r="CF48" s="630">
        <v>0</v>
      </c>
      <c r="CG48" s="630">
        <v>0</v>
      </c>
      <c r="CH48" s="630">
        <v>0</v>
      </c>
      <c r="CI48" s="630">
        <v>0</v>
      </c>
      <c r="CJ48" s="626">
        <v>0</v>
      </c>
      <c r="CK48" s="630">
        <v>0</v>
      </c>
      <c r="CL48" s="837">
        <v>0</v>
      </c>
      <c r="CM48" s="630">
        <v>0</v>
      </c>
      <c r="CN48" s="630">
        <v>0</v>
      </c>
      <c r="CO48" s="630">
        <v>0</v>
      </c>
      <c r="CP48" s="630">
        <v>0</v>
      </c>
      <c r="CQ48" s="630">
        <v>0</v>
      </c>
      <c r="CR48" s="626">
        <v>0</v>
      </c>
      <c r="CS48" s="630">
        <v>0</v>
      </c>
      <c r="CT48" s="837">
        <v>0</v>
      </c>
      <c r="CU48" s="630">
        <v>0</v>
      </c>
      <c r="CV48" s="630">
        <v>0</v>
      </c>
      <c r="CW48" s="630">
        <v>0</v>
      </c>
      <c r="CX48" s="630">
        <v>0</v>
      </c>
      <c r="CY48" s="630">
        <v>0</v>
      </c>
      <c r="CZ48" s="626">
        <v>0</v>
      </c>
      <c r="DA48" s="630">
        <v>0</v>
      </c>
      <c r="DB48" s="837">
        <v>0</v>
      </c>
      <c r="DC48" s="630">
        <v>0</v>
      </c>
      <c r="DD48" s="630">
        <v>0</v>
      </c>
      <c r="DE48" s="630">
        <v>0</v>
      </c>
      <c r="DF48" s="630">
        <v>0</v>
      </c>
      <c r="DG48" s="630">
        <v>0</v>
      </c>
      <c r="DH48" s="626">
        <v>0</v>
      </c>
      <c r="DI48" s="630">
        <v>0</v>
      </c>
      <c r="DJ48" s="837">
        <v>0</v>
      </c>
      <c r="DK48" s="630">
        <v>0</v>
      </c>
      <c r="DL48" s="630">
        <v>0</v>
      </c>
      <c r="DM48" s="630">
        <v>0</v>
      </c>
      <c r="DN48" s="630">
        <v>0</v>
      </c>
      <c r="DO48" s="630">
        <v>0</v>
      </c>
      <c r="DP48" s="626">
        <v>0</v>
      </c>
      <c r="DQ48" s="630">
        <v>0</v>
      </c>
      <c r="DR48" s="837">
        <v>0</v>
      </c>
      <c r="DS48" s="630">
        <v>0</v>
      </c>
      <c r="DT48" s="630">
        <v>0</v>
      </c>
      <c r="DU48" s="630">
        <v>0</v>
      </c>
      <c r="DV48" s="630">
        <v>0</v>
      </c>
      <c r="DW48" s="630">
        <v>0</v>
      </c>
      <c r="DX48" s="627" t="s">
        <v>3882</v>
      </c>
      <c r="DY48" s="628" t="s">
        <v>284</v>
      </c>
      <c r="DZ48" s="627" t="s">
        <v>271</v>
      </c>
      <c r="EA48" s="629"/>
      <c r="EB48" s="853">
        <v>44895</v>
      </c>
      <c r="EC48" s="626"/>
      <c r="ED48" s="630"/>
      <c r="EE48" s="839"/>
      <c r="EF48" s="837"/>
      <c r="EG48" s="630"/>
      <c r="EH48" s="630"/>
      <c r="EI48" s="630"/>
      <c r="EJ48" s="630"/>
      <c r="EK48" s="630"/>
    </row>
    <row r="49" spans="1:141" s="539" customFormat="1" ht="45" hidden="1" x14ac:dyDescent="0.25">
      <c r="A49" s="854">
        <v>9</v>
      </c>
      <c r="B49" s="845" t="s">
        <v>4245</v>
      </c>
      <c r="C49" s="855">
        <v>7038</v>
      </c>
      <c r="D49" s="855">
        <v>5003</v>
      </c>
      <c r="E49" s="855" t="s">
        <v>49</v>
      </c>
      <c r="F49" s="856">
        <v>0.85</v>
      </c>
      <c r="G49" s="858" t="s">
        <v>4244</v>
      </c>
      <c r="H49" s="852">
        <v>5966.59</v>
      </c>
      <c r="I49" s="625">
        <v>8254.02</v>
      </c>
      <c r="J49" s="834">
        <v>3183.02</v>
      </c>
      <c r="K49" s="835">
        <v>0</v>
      </c>
      <c r="L49" s="834">
        <v>0</v>
      </c>
      <c r="M49" s="836">
        <v>5071.6099999999997</v>
      </c>
      <c r="N49" s="834">
        <v>0</v>
      </c>
      <c r="O49" s="834">
        <v>5071</v>
      </c>
      <c r="P49" s="626">
        <v>0</v>
      </c>
      <c r="Q49" s="852">
        <v>0</v>
      </c>
      <c r="R49" s="857">
        <v>0</v>
      </c>
      <c r="S49" s="852">
        <v>0</v>
      </c>
      <c r="T49" s="852">
        <v>0</v>
      </c>
      <c r="U49" s="852">
        <v>0</v>
      </c>
      <c r="V49" s="852">
        <v>0</v>
      </c>
      <c r="W49" s="852">
        <v>0</v>
      </c>
      <c r="X49" s="626">
        <v>0</v>
      </c>
      <c r="Y49" s="852">
        <v>0</v>
      </c>
      <c r="Z49" s="857">
        <v>0</v>
      </c>
      <c r="AA49" s="852">
        <v>0</v>
      </c>
      <c r="AB49" s="852">
        <v>0</v>
      </c>
      <c r="AC49" s="852">
        <v>0</v>
      </c>
      <c r="AD49" s="852">
        <v>0</v>
      </c>
      <c r="AE49" s="852">
        <v>0</v>
      </c>
      <c r="AF49" s="626">
        <v>0</v>
      </c>
      <c r="AG49" s="852">
        <v>0</v>
      </c>
      <c r="AH49" s="857">
        <v>0</v>
      </c>
      <c r="AI49" s="852">
        <v>0</v>
      </c>
      <c r="AJ49" s="852">
        <v>0</v>
      </c>
      <c r="AK49" s="852">
        <v>0</v>
      </c>
      <c r="AL49" s="852">
        <v>0</v>
      </c>
      <c r="AM49" s="852">
        <v>0</v>
      </c>
      <c r="AN49" s="626">
        <v>0</v>
      </c>
      <c r="AO49" s="852">
        <v>0</v>
      </c>
      <c r="AP49" s="857">
        <v>0</v>
      </c>
      <c r="AQ49" s="852">
        <v>0</v>
      </c>
      <c r="AR49" s="852">
        <v>0</v>
      </c>
      <c r="AS49" s="852">
        <v>0</v>
      </c>
      <c r="AT49" s="852">
        <v>0</v>
      </c>
      <c r="AU49" s="852">
        <v>0</v>
      </c>
      <c r="AV49" s="626">
        <v>0</v>
      </c>
      <c r="AW49" s="852">
        <v>0</v>
      </c>
      <c r="AX49" s="857">
        <v>0</v>
      </c>
      <c r="AY49" s="852">
        <v>0</v>
      </c>
      <c r="AZ49" s="852">
        <v>0</v>
      </c>
      <c r="BA49" s="852">
        <v>0</v>
      </c>
      <c r="BB49" s="852">
        <v>0</v>
      </c>
      <c r="BC49" s="852">
        <v>0</v>
      </c>
      <c r="BD49" s="626">
        <v>0</v>
      </c>
      <c r="BE49" s="852">
        <v>0</v>
      </c>
      <c r="BF49" s="857">
        <v>0</v>
      </c>
      <c r="BG49" s="852">
        <v>0</v>
      </c>
      <c r="BH49" s="852">
        <v>0</v>
      </c>
      <c r="BI49" s="852">
        <v>0</v>
      </c>
      <c r="BJ49" s="852">
        <v>0</v>
      </c>
      <c r="BK49" s="852">
        <v>0</v>
      </c>
      <c r="BL49" s="626">
        <v>3183.02</v>
      </c>
      <c r="BM49" s="852">
        <v>3183.02</v>
      </c>
      <c r="BN49" s="857">
        <v>0</v>
      </c>
      <c r="BO49" s="852">
        <v>0</v>
      </c>
      <c r="BP49" s="852">
        <v>5071.6099999999997</v>
      </c>
      <c r="BQ49" s="852">
        <v>0</v>
      </c>
      <c r="BR49" s="852">
        <v>0</v>
      </c>
      <c r="BS49" s="852">
        <v>0</v>
      </c>
      <c r="BT49" s="626">
        <v>5071</v>
      </c>
      <c r="BU49" s="852">
        <v>0</v>
      </c>
      <c r="BV49" s="857">
        <v>0</v>
      </c>
      <c r="BW49" s="852">
        <v>0</v>
      </c>
      <c r="BX49" s="852">
        <v>0</v>
      </c>
      <c r="BY49" s="852">
        <v>0</v>
      </c>
      <c r="BZ49" s="852">
        <v>0</v>
      </c>
      <c r="CA49" s="852">
        <v>5071</v>
      </c>
      <c r="CB49" s="626">
        <v>0</v>
      </c>
      <c r="CC49" s="630">
        <v>0</v>
      </c>
      <c r="CD49" s="837">
        <v>0</v>
      </c>
      <c r="CE49" s="630">
        <v>0</v>
      </c>
      <c r="CF49" s="630">
        <v>0</v>
      </c>
      <c r="CG49" s="630">
        <v>0</v>
      </c>
      <c r="CH49" s="630">
        <v>0</v>
      </c>
      <c r="CI49" s="630">
        <v>0</v>
      </c>
      <c r="CJ49" s="626">
        <v>0</v>
      </c>
      <c r="CK49" s="630">
        <v>0</v>
      </c>
      <c r="CL49" s="837">
        <v>0</v>
      </c>
      <c r="CM49" s="630">
        <v>0</v>
      </c>
      <c r="CN49" s="630">
        <v>0</v>
      </c>
      <c r="CO49" s="630">
        <v>0</v>
      </c>
      <c r="CP49" s="630">
        <v>0</v>
      </c>
      <c r="CQ49" s="630">
        <v>0</v>
      </c>
      <c r="CR49" s="626">
        <v>0</v>
      </c>
      <c r="CS49" s="630">
        <v>0</v>
      </c>
      <c r="CT49" s="837">
        <v>0</v>
      </c>
      <c r="CU49" s="630">
        <v>0</v>
      </c>
      <c r="CV49" s="630">
        <v>0</v>
      </c>
      <c r="CW49" s="630">
        <v>0</v>
      </c>
      <c r="CX49" s="630">
        <v>0</v>
      </c>
      <c r="CY49" s="630">
        <v>0</v>
      </c>
      <c r="CZ49" s="626">
        <v>0</v>
      </c>
      <c r="DA49" s="630">
        <v>0</v>
      </c>
      <c r="DB49" s="837">
        <v>0</v>
      </c>
      <c r="DC49" s="630">
        <v>0</v>
      </c>
      <c r="DD49" s="630">
        <v>0</v>
      </c>
      <c r="DE49" s="630">
        <v>0</v>
      </c>
      <c r="DF49" s="630">
        <v>0</v>
      </c>
      <c r="DG49" s="630">
        <v>0</v>
      </c>
      <c r="DH49" s="626">
        <v>0</v>
      </c>
      <c r="DI49" s="630">
        <v>0</v>
      </c>
      <c r="DJ49" s="837">
        <v>0</v>
      </c>
      <c r="DK49" s="630">
        <v>0</v>
      </c>
      <c r="DL49" s="630">
        <v>0</v>
      </c>
      <c r="DM49" s="630">
        <v>0</v>
      </c>
      <c r="DN49" s="630">
        <v>0</v>
      </c>
      <c r="DO49" s="630">
        <v>0</v>
      </c>
      <c r="DP49" s="626">
        <v>0</v>
      </c>
      <c r="DQ49" s="630">
        <v>0</v>
      </c>
      <c r="DR49" s="837">
        <v>0</v>
      </c>
      <c r="DS49" s="630">
        <v>0</v>
      </c>
      <c r="DT49" s="630">
        <v>0</v>
      </c>
      <c r="DU49" s="630">
        <v>0</v>
      </c>
      <c r="DV49" s="630">
        <v>0</v>
      </c>
      <c r="DW49" s="630">
        <v>0</v>
      </c>
      <c r="DX49" s="627" t="s">
        <v>3882</v>
      </c>
      <c r="DY49" s="628" t="s">
        <v>284</v>
      </c>
      <c r="DZ49" s="627" t="s">
        <v>271</v>
      </c>
      <c r="EA49" s="629"/>
      <c r="EB49" s="853">
        <v>44895</v>
      </c>
      <c r="EC49" s="626"/>
      <c r="ED49" s="630"/>
      <c r="EE49" s="839"/>
      <c r="EF49" s="837"/>
      <c r="EG49" s="630"/>
      <c r="EH49" s="630"/>
      <c r="EI49" s="630"/>
      <c r="EJ49" s="630"/>
      <c r="EK49" s="630"/>
    </row>
    <row r="50" spans="1:141" s="539" customFormat="1" ht="60" hidden="1" x14ac:dyDescent="0.25">
      <c r="A50" s="854">
        <v>9</v>
      </c>
      <c r="B50" s="859" t="s">
        <v>4246</v>
      </c>
      <c r="C50" s="844" t="s">
        <v>4247</v>
      </c>
      <c r="D50" s="855">
        <v>5014</v>
      </c>
      <c r="E50" s="844" t="s">
        <v>49</v>
      </c>
      <c r="F50" s="856">
        <v>0.35</v>
      </c>
      <c r="G50" s="860" t="s">
        <v>4248</v>
      </c>
      <c r="H50" s="852">
        <v>28955</v>
      </c>
      <c r="I50" s="625">
        <v>18821</v>
      </c>
      <c r="J50" s="834">
        <v>0</v>
      </c>
      <c r="K50" s="835">
        <v>18821</v>
      </c>
      <c r="L50" s="834">
        <v>0</v>
      </c>
      <c r="M50" s="836">
        <v>0</v>
      </c>
      <c r="N50" s="834">
        <v>0</v>
      </c>
      <c r="O50" s="834">
        <v>0</v>
      </c>
      <c r="P50" s="626">
        <v>0</v>
      </c>
      <c r="Q50" s="852">
        <v>0</v>
      </c>
      <c r="R50" s="857">
        <v>0</v>
      </c>
      <c r="S50" s="852">
        <v>0</v>
      </c>
      <c r="T50" s="852">
        <v>0</v>
      </c>
      <c r="U50" s="852">
        <v>0</v>
      </c>
      <c r="V50" s="852">
        <v>0</v>
      </c>
      <c r="W50" s="852">
        <v>0</v>
      </c>
      <c r="X50" s="626">
        <v>0</v>
      </c>
      <c r="Y50" s="852">
        <v>0</v>
      </c>
      <c r="Z50" s="857">
        <v>0</v>
      </c>
      <c r="AA50" s="852">
        <v>0</v>
      </c>
      <c r="AB50" s="852">
        <v>0</v>
      </c>
      <c r="AC50" s="852">
        <v>0</v>
      </c>
      <c r="AD50" s="852">
        <v>0</v>
      </c>
      <c r="AE50" s="852">
        <v>0</v>
      </c>
      <c r="AF50" s="626">
        <v>0</v>
      </c>
      <c r="AG50" s="852">
        <v>0</v>
      </c>
      <c r="AH50" s="857">
        <v>0</v>
      </c>
      <c r="AI50" s="852">
        <v>0</v>
      </c>
      <c r="AJ50" s="852">
        <v>0</v>
      </c>
      <c r="AK50" s="852">
        <v>0</v>
      </c>
      <c r="AL50" s="852">
        <v>0</v>
      </c>
      <c r="AM50" s="852">
        <v>0</v>
      </c>
      <c r="AN50" s="626">
        <v>0</v>
      </c>
      <c r="AO50" s="852">
        <v>0</v>
      </c>
      <c r="AP50" s="857">
        <v>0</v>
      </c>
      <c r="AQ50" s="852">
        <v>0</v>
      </c>
      <c r="AR50" s="852">
        <v>0</v>
      </c>
      <c r="AS50" s="852">
        <v>0</v>
      </c>
      <c r="AT50" s="852">
        <v>0</v>
      </c>
      <c r="AU50" s="852">
        <v>0</v>
      </c>
      <c r="AV50" s="626">
        <v>0</v>
      </c>
      <c r="AW50" s="852">
        <v>0</v>
      </c>
      <c r="AX50" s="857">
        <v>0</v>
      </c>
      <c r="AY50" s="852">
        <v>0</v>
      </c>
      <c r="AZ50" s="852">
        <v>0</v>
      </c>
      <c r="BA50" s="852">
        <v>0</v>
      </c>
      <c r="BB50" s="852">
        <v>0</v>
      </c>
      <c r="BC50" s="852">
        <v>0</v>
      </c>
      <c r="BD50" s="626">
        <v>0</v>
      </c>
      <c r="BE50" s="852">
        <v>0</v>
      </c>
      <c r="BF50" s="857">
        <v>0</v>
      </c>
      <c r="BG50" s="852">
        <v>0</v>
      </c>
      <c r="BH50" s="852">
        <v>0</v>
      </c>
      <c r="BI50" s="852">
        <v>0</v>
      </c>
      <c r="BJ50" s="852">
        <v>0</v>
      </c>
      <c r="BK50" s="852">
        <v>0</v>
      </c>
      <c r="BL50" s="626">
        <v>0</v>
      </c>
      <c r="BM50" s="852">
        <v>0</v>
      </c>
      <c r="BN50" s="857">
        <v>0</v>
      </c>
      <c r="BO50" s="852">
        <v>0</v>
      </c>
      <c r="BP50" s="852">
        <v>0</v>
      </c>
      <c r="BQ50" s="852">
        <v>0</v>
      </c>
      <c r="BR50" s="852">
        <v>0</v>
      </c>
      <c r="BS50" s="852">
        <v>0</v>
      </c>
      <c r="BT50" s="626">
        <v>18821</v>
      </c>
      <c r="BU50" s="852">
        <v>0</v>
      </c>
      <c r="BV50" s="857">
        <v>18821</v>
      </c>
      <c r="BW50" s="852">
        <v>0</v>
      </c>
      <c r="BX50" s="852">
        <v>0</v>
      </c>
      <c r="BY50" s="852">
        <v>0</v>
      </c>
      <c r="BZ50" s="852">
        <v>0</v>
      </c>
      <c r="CA50" s="852">
        <v>0</v>
      </c>
      <c r="CB50" s="626">
        <v>0</v>
      </c>
      <c r="CC50" s="630">
        <v>0</v>
      </c>
      <c r="CD50" s="837">
        <v>0</v>
      </c>
      <c r="CE50" s="630">
        <v>0</v>
      </c>
      <c r="CF50" s="630">
        <v>0</v>
      </c>
      <c r="CG50" s="630">
        <v>0</v>
      </c>
      <c r="CH50" s="630">
        <v>0</v>
      </c>
      <c r="CI50" s="630">
        <v>0</v>
      </c>
      <c r="CJ50" s="626">
        <v>0</v>
      </c>
      <c r="CK50" s="630">
        <v>0</v>
      </c>
      <c r="CL50" s="837">
        <v>0</v>
      </c>
      <c r="CM50" s="630">
        <v>0</v>
      </c>
      <c r="CN50" s="630">
        <v>0</v>
      </c>
      <c r="CO50" s="630">
        <v>0</v>
      </c>
      <c r="CP50" s="630">
        <v>0</v>
      </c>
      <c r="CQ50" s="630">
        <v>0</v>
      </c>
      <c r="CR50" s="626">
        <v>0</v>
      </c>
      <c r="CS50" s="630">
        <v>0</v>
      </c>
      <c r="CT50" s="837">
        <v>0</v>
      </c>
      <c r="CU50" s="630">
        <v>0</v>
      </c>
      <c r="CV50" s="630">
        <v>0</v>
      </c>
      <c r="CW50" s="630">
        <v>0</v>
      </c>
      <c r="CX50" s="630">
        <v>0</v>
      </c>
      <c r="CY50" s="630">
        <v>0</v>
      </c>
      <c r="CZ50" s="626">
        <v>0</v>
      </c>
      <c r="DA50" s="630">
        <v>0</v>
      </c>
      <c r="DB50" s="837">
        <v>0</v>
      </c>
      <c r="DC50" s="630">
        <v>0</v>
      </c>
      <c r="DD50" s="630">
        <v>0</v>
      </c>
      <c r="DE50" s="630">
        <v>0</v>
      </c>
      <c r="DF50" s="630">
        <v>0</v>
      </c>
      <c r="DG50" s="630">
        <v>0</v>
      </c>
      <c r="DH50" s="626">
        <v>0</v>
      </c>
      <c r="DI50" s="630">
        <v>0</v>
      </c>
      <c r="DJ50" s="837">
        <v>0</v>
      </c>
      <c r="DK50" s="630">
        <v>0</v>
      </c>
      <c r="DL50" s="630">
        <v>0</v>
      </c>
      <c r="DM50" s="630">
        <v>0</v>
      </c>
      <c r="DN50" s="630">
        <v>0</v>
      </c>
      <c r="DO50" s="630">
        <v>0</v>
      </c>
      <c r="DP50" s="626">
        <v>0</v>
      </c>
      <c r="DQ50" s="630">
        <v>0</v>
      </c>
      <c r="DR50" s="837">
        <v>0</v>
      </c>
      <c r="DS50" s="630">
        <v>0</v>
      </c>
      <c r="DT50" s="630">
        <v>0</v>
      </c>
      <c r="DU50" s="630">
        <v>0</v>
      </c>
      <c r="DV50" s="630">
        <v>0</v>
      </c>
      <c r="DW50" s="630">
        <v>0</v>
      </c>
      <c r="DX50" s="627" t="s">
        <v>3882</v>
      </c>
      <c r="DY50" s="628"/>
      <c r="DZ50" s="627" t="s">
        <v>271</v>
      </c>
      <c r="EA50" s="629"/>
      <c r="EB50" s="629"/>
      <c r="EC50" s="626"/>
      <c r="ED50" s="630"/>
      <c r="EE50" s="839"/>
      <c r="EF50" s="837"/>
      <c r="EG50" s="630"/>
      <c r="EH50" s="630"/>
      <c r="EI50" s="630"/>
      <c r="EJ50" s="630"/>
      <c r="EK50" s="630"/>
    </row>
    <row r="51" spans="1:141" s="539" customFormat="1" ht="60" hidden="1" x14ac:dyDescent="0.25">
      <c r="A51" s="854">
        <v>9</v>
      </c>
      <c r="B51" s="859" t="s">
        <v>4249</v>
      </c>
      <c r="C51" s="844" t="s">
        <v>4247</v>
      </c>
      <c r="D51" s="855">
        <v>5014</v>
      </c>
      <c r="E51" s="844" t="s">
        <v>49</v>
      </c>
      <c r="F51" s="856">
        <v>0.7</v>
      </c>
      <c r="G51" s="860" t="s">
        <v>4248</v>
      </c>
      <c r="H51" s="852">
        <v>47731</v>
      </c>
      <c r="I51" s="625">
        <v>14319</v>
      </c>
      <c r="J51" s="834">
        <v>0</v>
      </c>
      <c r="K51" s="835">
        <v>14319</v>
      </c>
      <c r="L51" s="834">
        <v>0</v>
      </c>
      <c r="M51" s="836">
        <v>0</v>
      </c>
      <c r="N51" s="834">
        <v>0</v>
      </c>
      <c r="O51" s="834">
        <v>0</v>
      </c>
      <c r="P51" s="626">
        <v>0</v>
      </c>
      <c r="Q51" s="852">
        <v>0</v>
      </c>
      <c r="R51" s="857">
        <v>0</v>
      </c>
      <c r="S51" s="852">
        <v>0</v>
      </c>
      <c r="T51" s="852">
        <v>0</v>
      </c>
      <c r="U51" s="852">
        <v>0</v>
      </c>
      <c r="V51" s="852">
        <v>0</v>
      </c>
      <c r="W51" s="852">
        <v>0</v>
      </c>
      <c r="X51" s="626">
        <v>0</v>
      </c>
      <c r="Y51" s="852">
        <v>0</v>
      </c>
      <c r="Z51" s="857">
        <v>0</v>
      </c>
      <c r="AA51" s="852">
        <v>0</v>
      </c>
      <c r="AB51" s="852">
        <v>0</v>
      </c>
      <c r="AC51" s="852">
        <v>0</v>
      </c>
      <c r="AD51" s="852">
        <v>0</v>
      </c>
      <c r="AE51" s="852">
        <v>0</v>
      </c>
      <c r="AF51" s="626">
        <v>0</v>
      </c>
      <c r="AG51" s="852">
        <v>0</v>
      </c>
      <c r="AH51" s="857">
        <v>0</v>
      </c>
      <c r="AI51" s="852">
        <v>0</v>
      </c>
      <c r="AJ51" s="852">
        <v>0</v>
      </c>
      <c r="AK51" s="852">
        <v>0</v>
      </c>
      <c r="AL51" s="852">
        <v>0</v>
      </c>
      <c r="AM51" s="852">
        <v>0</v>
      </c>
      <c r="AN51" s="626">
        <v>0</v>
      </c>
      <c r="AO51" s="852">
        <v>0</v>
      </c>
      <c r="AP51" s="857">
        <v>0</v>
      </c>
      <c r="AQ51" s="852">
        <v>0</v>
      </c>
      <c r="AR51" s="852">
        <v>0</v>
      </c>
      <c r="AS51" s="852">
        <v>0</v>
      </c>
      <c r="AT51" s="852">
        <v>0</v>
      </c>
      <c r="AU51" s="852">
        <v>0</v>
      </c>
      <c r="AV51" s="626">
        <v>0</v>
      </c>
      <c r="AW51" s="852">
        <v>0</v>
      </c>
      <c r="AX51" s="857">
        <v>0</v>
      </c>
      <c r="AY51" s="852">
        <v>0</v>
      </c>
      <c r="AZ51" s="852">
        <v>0</v>
      </c>
      <c r="BA51" s="852">
        <v>0</v>
      </c>
      <c r="BB51" s="852">
        <v>0</v>
      </c>
      <c r="BC51" s="852">
        <v>0</v>
      </c>
      <c r="BD51" s="626">
        <v>0</v>
      </c>
      <c r="BE51" s="852">
        <v>0</v>
      </c>
      <c r="BF51" s="857">
        <v>0</v>
      </c>
      <c r="BG51" s="852">
        <v>0</v>
      </c>
      <c r="BH51" s="852">
        <v>0</v>
      </c>
      <c r="BI51" s="852">
        <v>0</v>
      </c>
      <c r="BJ51" s="852">
        <v>0</v>
      </c>
      <c r="BK51" s="852">
        <v>0</v>
      </c>
      <c r="BL51" s="626">
        <v>0</v>
      </c>
      <c r="BM51" s="852">
        <v>0</v>
      </c>
      <c r="BN51" s="857">
        <v>0</v>
      </c>
      <c r="BO51" s="852">
        <v>0</v>
      </c>
      <c r="BP51" s="852">
        <v>0</v>
      </c>
      <c r="BQ51" s="852">
        <v>0</v>
      </c>
      <c r="BR51" s="852">
        <v>0</v>
      </c>
      <c r="BS51" s="852">
        <v>0</v>
      </c>
      <c r="BT51" s="626">
        <v>14319</v>
      </c>
      <c r="BU51" s="852">
        <v>0</v>
      </c>
      <c r="BV51" s="857">
        <v>14319</v>
      </c>
      <c r="BW51" s="852">
        <v>0</v>
      </c>
      <c r="BX51" s="852">
        <v>0</v>
      </c>
      <c r="BY51" s="852">
        <v>0</v>
      </c>
      <c r="BZ51" s="852">
        <v>0</v>
      </c>
      <c r="CA51" s="852">
        <v>0</v>
      </c>
      <c r="CB51" s="626">
        <v>0</v>
      </c>
      <c r="CC51" s="630">
        <v>0</v>
      </c>
      <c r="CD51" s="837">
        <v>0</v>
      </c>
      <c r="CE51" s="630">
        <v>0</v>
      </c>
      <c r="CF51" s="630">
        <v>0</v>
      </c>
      <c r="CG51" s="630">
        <v>0</v>
      </c>
      <c r="CH51" s="630">
        <v>0</v>
      </c>
      <c r="CI51" s="630">
        <v>0</v>
      </c>
      <c r="CJ51" s="626">
        <v>0</v>
      </c>
      <c r="CK51" s="630">
        <v>0</v>
      </c>
      <c r="CL51" s="837">
        <v>0</v>
      </c>
      <c r="CM51" s="630">
        <v>0</v>
      </c>
      <c r="CN51" s="630">
        <v>0</v>
      </c>
      <c r="CO51" s="630">
        <v>0</v>
      </c>
      <c r="CP51" s="630">
        <v>0</v>
      </c>
      <c r="CQ51" s="630">
        <v>0</v>
      </c>
      <c r="CR51" s="626">
        <v>0</v>
      </c>
      <c r="CS51" s="630">
        <v>0</v>
      </c>
      <c r="CT51" s="837">
        <v>0</v>
      </c>
      <c r="CU51" s="630">
        <v>0</v>
      </c>
      <c r="CV51" s="630">
        <v>0</v>
      </c>
      <c r="CW51" s="630">
        <v>0</v>
      </c>
      <c r="CX51" s="630">
        <v>0</v>
      </c>
      <c r="CY51" s="630">
        <v>0</v>
      </c>
      <c r="CZ51" s="626">
        <v>0</v>
      </c>
      <c r="DA51" s="630">
        <v>0</v>
      </c>
      <c r="DB51" s="837">
        <v>0</v>
      </c>
      <c r="DC51" s="630">
        <v>0</v>
      </c>
      <c r="DD51" s="630">
        <v>0</v>
      </c>
      <c r="DE51" s="630">
        <v>0</v>
      </c>
      <c r="DF51" s="630">
        <v>0</v>
      </c>
      <c r="DG51" s="630">
        <v>0</v>
      </c>
      <c r="DH51" s="626">
        <v>0</v>
      </c>
      <c r="DI51" s="630">
        <v>0</v>
      </c>
      <c r="DJ51" s="837">
        <v>0</v>
      </c>
      <c r="DK51" s="630">
        <v>0</v>
      </c>
      <c r="DL51" s="630">
        <v>0</v>
      </c>
      <c r="DM51" s="630">
        <v>0</v>
      </c>
      <c r="DN51" s="630">
        <v>0</v>
      </c>
      <c r="DO51" s="630">
        <v>0</v>
      </c>
      <c r="DP51" s="626">
        <v>0</v>
      </c>
      <c r="DQ51" s="630">
        <v>0</v>
      </c>
      <c r="DR51" s="837">
        <v>0</v>
      </c>
      <c r="DS51" s="630">
        <v>0</v>
      </c>
      <c r="DT51" s="630">
        <v>0</v>
      </c>
      <c r="DU51" s="630">
        <v>0</v>
      </c>
      <c r="DV51" s="630">
        <v>0</v>
      </c>
      <c r="DW51" s="630">
        <v>0</v>
      </c>
      <c r="DX51" s="627" t="s">
        <v>3882</v>
      </c>
      <c r="DY51" s="628"/>
      <c r="DZ51" s="627" t="s">
        <v>271</v>
      </c>
      <c r="EA51" s="629"/>
      <c r="EB51" s="629"/>
      <c r="EC51" s="626"/>
      <c r="ED51" s="630"/>
      <c r="EE51" s="839"/>
      <c r="EF51" s="837"/>
      <c r="EG51" s="630"/>
      <c r="EH51" s="630"/>
      <c r="EI51" s="630"/>
      <c r="EJ51" s="630"/>
      <c r="EK51" s="630"/>
    </row>
    <row r="52" spans="1:141" s="539" customFormat="1" ht="60" hidden="1" x14ac:dyDescent="0.25">
      <c r="A52" s="854">
        <v>9</v>
      </c>
      <c r="B52" s="859" t="s">
        <v>4250</v>
      </c>
      <c r="C52" s="844" t="s">
        <v>4247</v>
      </c>
      <c r="D52" s="855">
        <v>5014</v>
      </c>
      <c r="E52" s="844" t="s">
        <v>49</v>
      </c>
      <c r="F52" s="856">
        <v>0.35</v>
      </c>
      <c r="G52" s="860" t="s">
        <v>4248</v>
      </c>
      <c r="H52" s="852">
        <v>10891</v>
      </c>
      <c r="I52" s="625">
        <v>7079</v>
      </c>
      <c r="J52" s="834">
        <v>0</v>
      </c>
      <c r="K52" s="835">
        <v>7079</v>
      </c>
      <c r="L52" s="834">
        <v>0</v>
      </c>
      <c r="M52" s="836">
        <v>0</v>
      </c>
      <c r="N52" s="834">
        <v>0</v>
      </c>
      <c r="O52" s="834">
        <v>0</v>
      </c>
      <c r="P52" s="626">
        <v>0</v>
      </c>
      <c r="Q52" s="852">
        <v>0</v>
      </c>
      <c r="R52" s="857">
        <v>0</v>
      </c>
      <c r="S52" s="852">
        <v>0</v>
      </c>
      <c r="T52" s="852">
        <v>0</v>
      </c>
      <c r="U52" s="852">
        <v>0</v>
      </c>
      <c r="V52" s="852">
        <v>0</v>
      </c>
      <c r="W52" s="852">
        <v>0</v>
      </c>
      <c r="X52" s="626">
        <v>0</v>
      </c>
      <c r="Y52" s="852">
        <v>0</v>
      </c>
      <c r="Z52" s="857">
        <v>0</v>
      </c>
      <c r="AA52" s="852">
        <v>0</v>
      </c>
      <c r="AB52" s="852">
        <v>0</v>
      </c>
      <c r="AC52" s="852">
        <v>0</v>
      </c>
      <c r="AD52" s="852">
        <v>0</v>
      </c>
      <c r="AE52" s="852">
        <v>0</v>
      </c>
      <c r="AF52" s="626">
        <v>0</v>
      </c>
      <c r="AG52" s="852">
        <v>0</v>
      </c>
      <c r="AH52" s="857">
        <v>0</v>
      </c>
      <c r="AI52" s="852">
        <v>0</v>
      </c>
      <c r="AJ52" s="852">
        <v>0</v>
      </c>
      <c r="AK52" s="852">
        <v>0</v>
      </c>
      <c r="AL52" s="852">
        <v>0</v>
      </c>
      <c r="AM52" s="852">
        <v>0</v>
      </c>
      <c r="AN52" s="626">
        <v>0</v>
      </c>
      <c r="AO52" s="852">
        <v>0</v>
      </c>
      <c r="AP52" s="857">
        <v>0</v>
      </c>
      <c r="AQ52" s="852">
        <v>0</v>
      </c>
      <c r="AR52" s="852">
        <v>0</v>
      </c>
      <c r="AS52" s="852">
        <v>0</v>
      </c>
      <c r="AT52" s="852">
        <v>0</v>
      </c>
      <c r="AU52" s="852">
        <v>0</v>
      </c>
      <c r="AV52" s="626">
        <v>0</v>
      </c>
      <c r="AW52" s="852">
        <v>0</v>
      </c>
      <c r="AX52" s="857">
        <v>0</v>
      </c>
      <c r="AY52" s="852">
        <v>0</v>
      </c>
      <c r="AZ52" s="852">
        <v>0</v>
      </c>
      <c r="BA52" s="852">
        <v>0</v>
      </c>
      <c r="BB52" s="852">
        <v>0</v>
      </c>
      <c r="BC52" s="852">
        <v>0</v>
      </c>
      <c r="BD52" s="626">
        <v>0</v>
      </c>
      <c r="BE52" s="852">
        <v>0</v>
      </c>
      <c r="BF52" s="857">
        <v>0</v>
      </c>
      <c r="BG52" s="852">
        <v>0</v>
      </c>
      <c r="BH52" s="852">
        <v>0</v>
      </c>
      <c r="BI52" s="852">
        <v>0</v>
      </c>
      <c r="BJ52" s="852">
        <v>0</v>
      </c>
      <c r="BK52" s="852">
        <v>0</v>
      </c>
      <c r="BL52" s="626">
        <v>0</v>
      </c>
      <c r="BM52" s="852">
        <v>0</v>
      </c>
      <c r="BN52" s="857">
        <v>0</v>
      </c>
      <c r="BO52" s="852">
        <v>0</v>
      </c>
      <c r="BP52" s="852">
        <v>0</v>
      </c>
      <c r="BQ52" s="852">
        <v>0</v>
      </c>
      <c r="BR52" s="852">
        <v>0</v>
      </c>
      <c r="BS52" s="852">
        <v>0</v>
      </c>
      <c r="BT52" s="626">
        <v>7079</v>
      </c>
      <c r="BU52" s="852">
        <v>0</v>
      </c>
      <c r="BV52" s="857">
        <v>7079</v>
      </c>
      <c r="BW52" s="852">
        <v>0</v>
      </c>
      <c r="BX52" s="852">
        <v>0</v>
      </c>
      <c r="BY52" s="852">
        <v>0</v>
      </c>
      <c r="BZ52" s="852">
        <v>0</v>
      </c>
      <c r="CA52" s="852">
        <v>0</v>
      </c>
      <c r="CB52" s="626">
        <v>0</v>
      </c>
      <c r="CC52" s="630">
        <v>0</v>
      </c>
      <c r="CD52" s="837">
        <v>0</v>
      </c>
      <c r="CE52" s="630">
        <v>0</v>
      </c>
      <c r="CF52" s="630">
        <v>0</v>
      </c>
      <c r="CG52" s="630">
        <v>0</v>
      </c>
      <c r="CH52" s="630">
        <v>0</v>
      </c>
      <c r="CI52" s="630">
        <v>0</v>
      </c>
      <c r="CJ52" s="626">
        <v>0</v>
      </c>
      <c r="CK52" s="630">
        <v>0</v>
      </c>
      <c r="CL52" s="837">
        <v>0</v>
      </c>
      <c r="CM52" s="630">
        <v>0</v>
      </c>
      <c r="CN52" s="630">
        <v>0</v>
      </c>
      <c r="CO52" s="630">
        <v>0</v>
      </c>
      <c r="CP52" s="630">
        <v>0</v>
      </c>
      <c r="CQ52" s="630">
        <v>0</v>
      </c>
      <c r="CR52" s="626">
        <v>0</v>
      </c>
      <c r="CS52" s="630">
        <v>0</v>
      </c>
      <c r="CT52" s="837">
        <v>0</v>
      </c>
      <c r="CU52" s="630">
        <v>0</v>
      </c>
      <c r="CV52" s="630">
        <v>0</v>
      </c>
      <c r="CW52" s="630">
        <v>0</v>
      </c>
      <c r="CX52" s="630">
        <v>0</v>
      </c>
      <c r="CY52" s="630">
        <v>0</v>
      </c>
      <c r="CZ52" s="626">
        <v>0</v>
      </c>
      <c r="DA52" s="630">
        <v>0</v>
      </c>
      <c r="DB52" s="837">
        <v>0</v>
      </c>
      <c r="DC52" s="630">
        <v>0</v>
      </c>
      <c r="DD52" s="630">
        <v>0</v>
      </c>
      <c r="DE52" s="630">
        <v>0</v>
      </c>
      <c r="DF52" s="630">
        <v>0</v>
      </c>
      <c r="DG52" s="630">
        <v>0</v>
      </c>
      <c r="DH52" s="626">
        <v>0</v>
      </c>
      <c r="DI52" s="630">
        <v>0</v>
      </c>
      <c r="DJ52" s="837">
        <v>0</v>
      </c>
      <c r="DK52" s="630">
        <v>0</v>
      </c>
      <c r="DL52" s="630">
        <v>0</v>
      </c>
      <c r="DM52" s="630">
        <v>0</v>
      </c>
      <c r="DN52" s="630">
        <v>0</v>
      </c>
      <c r="DO52" s="630">
        <v>0</v>
      </c>
      <c r="DP52" s="626">
        <v>0</v>
      </c>
      <c r="DQ52" s="630">
        <v>0</v>
      </c>
      <c r="DR52" s="837">
        <v>0</v>
      </c>
      <c r="DS52" s="630">
        <v>0</v>
      </c>
      <c r="DT52" s="630">
        <v>0</v>
      </c>
      <c r="DU52" s="630">
        <v>0</v>
      </c>
      <c r="DV52" s="630">
        <v>0</v>
      </c>
      <c r="DW52" s="630">
        <v>0</v>
      </c>
      <c r="DX52" s="627" t="s">
        <v>3882</v>
      </c>
      <c r="DY52" s="628"/>
      <c r="DZ52" s="627" t="s">
        <v>271</v>
      </c>
      <c r="EA52" s="629"/>
      <c r="EB52" s="629"/>
      <c r="EC52" s="626"/>
      <c r="ED52" s="630"/>
      <c r="EE52" s="839"/>
      <c r="EF52" s="837"/>
      <c r="EG52" s="630"/>
      <c r="EH52" s="630"/>
      <c r="EI52" s="630"/>
      <c r="EJ52" s="630"/>
      <c r="EK52" s="630"/>
    </row>
    <row r="53" spans="1:141" s="539" customFormat="1" ht="45" hidden="1" x14ac:dyDescent="0.25">
      <c r="A53" s="854">
        <v>9</v>
      </c>
      <c r="B53" s="845" t="s">
        <v>4251</v>
      </c>
      <c r="C53" s="842">
        <v>7039</v>
      </c>
      <c r="D53" s="855">
        <v>5008</v>
      </c>
      <c r="E53" s="858" t="s">
        <v>49</v>
      </c>
      <c r="F53" s="861">
        <v>0.6</v>
      </c>
      <c r="G53" s="858" t="s">
        <v>4244</v>
      </c>
      <c r="H53" s="852">
        <v>4228.9780000000001</v>
      </c>
      <c r="I53" s="625">
        <v>4230</v>
      </c>
      <c r="J53" s="834">
        <v>2046</v>
      </c>
      <c r="K53" s="835">
        <v>0</v>
      </c>
      <c r="L53" s="834">
        <v>0</v>
      </c>
      <c r="M53" s="836">
        <v>2184</v>
      </c>
      <c r="N53" s="834">
        <v>0</v>
      </c>
      <c r="O53" s="834">
        <v>2184</v>
      </c>
      <c r="P53" s="626">
        <v>0</v>
      </c>
      <c r="Q53" s="630">
        <v>0</v>
      </c>
      <c r="R53" s="837">
        <v>0</v>
      </c>
      <c r="S53" s="630">
        <v>0</v>
      </c>
      <c r="T53" s="630">
        <v>0</v>
      </c>
      <c r="U53" s="630">
        <v>0</v>
      </c>
      <c r="V53" s="630">
        <v>0</v>
      </c>
      <c r="W53" s="630">
        <v>0</v>
      </c>
      <c r="X53" s="626">
        <v>0</v>
      </c>
      <c r="Y53" s="630">
        <v>0</v>
      </c>
      <c r="Z53" s="837">
        <v>0</v>
      </c>
      <c r="AA53" s="630">
        <v>0</v>
      </c>
      <c r="AB53" s="630">
        <v>0</v>
      </c>
      <c r="AC53" s="630">
        <v>0</v>
      </c>
      <c r="AD53" s="630">
        <v>0</v>
      </c>
      <c r="AE53" s="630">
        <v>0</v>
      </c>
      <c r="AF53" s="626">
        <v>0</v>
      </c>
      <c r="AG53" s="630">
        <v>0</v>
      </c>
      <c r="AH53" s="837">
        <v>0</v>
      </c>
      <c r="AI53" s="630">
        <v>0</v>
      </c>
      <c r="AJ53" s="630">
        <v>0</v>
      </c>
      <c r="AK53" s="630">
        <v>0</v>
      </c>
      <c r="AL53" s="630">
        <v>0</v>
      </c>
      <c r="AM53" s="630">
        <v>0</v>
      </c>
      <c r="AN53" s="626">
        <v>0</v>
      </c>
      <c r="AO53" s="630">
        <v>0</v>
      </c>
      <c r="AP53" s="837">
        <v>0</v>
      </c>
      <c r="AQ53" s="630">
        <v>0</v>
      </c>
      <c r="AR53" s="630">
        <v>0</v>
      </c>
      <c r="AS53" s="630">
        <v>0</v>
      </c>
      <c r="AT53" s="630">
        <v>0</v>
      </c>
      <c r="AU53" s="630">
        <v>0</v>
      </c>
      <c r="AV53" s="626">
        <v>0</v>
      </c>
      <c r="AW53" s="630">
        <v>0</v>
      </c>
      <c r="AX53" s="837">
        <v>0</v>
      </c>
      <c r="AY53" s="630">
        <v>0</v>
      </c>
      <c r="AZ53" s="630">
        <v>0</v>
      </c>
      <c r="BA53" s="630">
        <v>0</v>
      </c>
      <c r="BB53" s="630">
        <v>0</v>
      </c>
      <c r="BC53" s="630">
        <v>0</v>
      </c>
      <c r="BD53" s="626">
        <v>0</v>
      </c>
      <c r="BE53" s="630">
        <v>0</v>
      </c>
      <c r="BF53" s="837">
        <v>0</v>
      </c>
      <c r="BG53" s="630">
        <v>0</v>
      </c>
      <c r="BH53" s="630">
        <v>0</v>
      </c>
      <c r="BI53" s="630">
        <v>0</v>
      </c>
      <c r="BJ53" s="630">
        <v>0</v>
      </c>
      <c r="BK53" s="630">
        <v>0</v>
      </c>
      <c r="BL53" s="626">
        <v>0</v>
      </c>
      <c r="BM53" s="630">
        <v>0</v>
      </c>
      <c r="BN53" s="837">
        <v>0</v>
      </c>
      <c r="BO53" s="630">
        <v>0</v>
      </c>
      <c r="BP53" s="630">
        <v>0</v>
      </c>
      <c r="BQ53" s="630">
        <v>0</v>
      </c>
      <c r="BR53" s="630">
        <v>0</v>
      </c>
      <c r="BS53" s="630">
        <v>0</v>
      </c>
      <c r="BT53" s="626">
        <v>2046</v>
      </c>
      <c r="BU53" s="852">
        <v>2046</v>
      </c>
      <c r="BV53" s="837">
        <v>0</v>
      </c>
      <c r="BW53" s="630">
        <v>0</v>
      </c>
      <c r="BX53" s="852">
        <v>2184</v>
      </c>
      <c r="BY53" s="630">
        <v>0</v>
      </c>
      <c r="BZ53" s="630">
        <v>0</v>
      </c>
      <c r="CA53" s="630">
        <v>0</v>
      </c>
      <c r="CB53" s="626">
        <v>0</v>
      </c>
      <c r="CC53" s="630">
        <v>0</v>
      </c>
      <c r="CD53" s="837">
        <v>0</v>
      </c>
      <c r="CE53" s="630">
        <v>0</v>
      </c>
      <c r="CF53" s="630">
        <v>0</v>
      </c>
      <c r="CG53" s="630">
        <v>0</v>
      </c>
      <c r="CH53" s="630">
        <v>0</v>
      </c>
      <c r="CI53" s="630">
        <v>0</v>
      </c>
      <c r="CJ53" s="626">
        <v>2184</v>
      </c>
      <c r="CK53" s="630">
        <v>0</v>
      </c>
      <c r="CL53" s="837">
        <v>0</v>
      </c>
      <c r="CM53" s="630">
        <v>0</v>
      </c>
      <c r="CN53" s="630">
        <v>0</v>
      </c>
      <c r="CO53" s="630">
        <v>0</v>
      </c>
      <c r="CP53" s="630">
        <v>0</v>
      </c>
      <c r="CQ53" s="630">
        <v>2184</v>
      </c>
      <c r="CR53" s="626">
        <v>0</v>
      </c>
      <c r="CS53" s="630">
        <v>0</v>
      </c>
      <c r="CT53" s="837">
        <v>0</v>
      </c>
      <c r="CU53" s="630">
        <v>0</v>
      </c>
      <c r="CV53" s="630">
        <v>0</v>
      </c>
      <c r="CW53" s="630">
        <v>0</v>
      </c>
      <c r="CX53" s="630">
        <v>0</v>
      </c>
      <c r="CY53" s="630">
        <v>0</v>
      </c>
      <c r="CZ53" s="626">
        <v>0</v>
      </c>
      <c r="DA53" s="630">
        <v>0</v>
      </c>
      <c r="DB53" s="837">
        <v>0</v>
      </c>
      <c r="DC53" s="630">
        <v>0</v>
      </c>
      <c r="DD53" s="630">
        <v>0</v>
      </c>
      <c r="DE53" s="630">
        <v>0</v>
      </c>
      <c r="DF53" s="630">
        <v>0</v>
      </c>
      <c r="DG53" s="630">
        <v>0</v>
      </c>
      <c r="DH53" s="626">
        <v>0</v>
      </c>
      <c r="DI53" s="630">
        <v>0</v>
      </c>
      <c r="DJ53" s="837">
        <v>0</v>
      </c>
      <c r="DK53" s="630">
        <v>0</v>
      </c>
      <c r="DL53" s="630">
        <v>0</v>
      </c>
      <c r="DM53" s="630">
        <v>0</v>
      </c>
      <c r="DN53" s="630">
        <v>0</v>
      </c>
      <c r="DO53" s="630">
        <v>0</v>
      </c>
      <c r="DP53" s="626">
        <v>0</v>
      </c>
      <c r="DQ53" s="630">
        <v>0</v>
      </c>
      <c r="DR53" s="837">
        <v>0</v>
      </c>
      <c r="DS53" s="630">
        <v>0</v>
      </c>
      <c r="DT53" s="630">
        <v>0</v>
      </c>
      <c r="DU53" s="630">
        <v>0</v>
      </c>
      <c r="DV53" s="630">
        <v>0</v>
      </c>
      <c r="DW53" s="630">
        <v>0</v>
      </c>
      <c r="DX53" s="627" t="s">
        <v>4252</v>
      </c>
      <c r="DY53" s="628"/>
      <c r="DZ53" s="627" t="s">
        <v>271</v>
      </c>
      <c r="EA53" s="629"/>
      <c r="EB53" s="853">
        <v>45473</v>
      </c>
      <c r="EC53" s="626"/>
      <c r="ED53" s="630"/>
      <c r="EE53" s="839"/>
      <c r="EF53" s="837"/>
      <c r="EG53" s="630"/>
      <c r="EH53" s="630"/>
      <c r="EI53" s="630"/>
      <c r="EJ53" s="630"/>
      <c r="EK53" s="630"/>
    </row>
    <row r="54" spans="1:141" s="539" customFormat="1" ht="45" hidden="1" x14ac:dyDescent="0.25">
      <c r="A54" s="854">
        <v>9</v>
      </c>
      <c r="B54" s="845" t="s">
        <v>4253</v>
      </c>
      <c r="C54" s="842">
        <v>7040</v>
      </c>
      <c r="D54" s="855">
        <v>5008</v>
      </c>
      <c r="E54" s="858" t="s">
        <v>49</v>
      </c>
      <c r="F54" s="861">
        <v>0.6</v>
      </c>
      <c r="G54" s="858" t="s">
        <v>4244</v>
      </c>
      <c r="H54" s="852">
        <v>3477.7379999999998</v>
      </c>
      <c r="I54" s="625">
        <v>3479</v>
      </c>
      <c r="J54" s="834">
        <v>1571</v>
      </c>
      <c r="K54" s="835">
        <v>0</v>
      </c>
      <c r="L54" s="834">
        <v>0</v>
      </c>
      <c r="M54" s="836">
        <v>1908</v>
      </c>
      <c r="N54" s="834">
        <v>0</v>
      </c>
      <c r="O54" s="834">
        <v>1908</v>
      </c>
      <c r="P54" s="626">
        <v>0</v>
      </c>
      <c r="Q54" s="630">
        <v>0</v>
      </c>
      <c r="R54" s="837">
        <v>0</v>
      </c>
      <c r="S54" s="630">
        <v>0</v>
      </c>
      <c r="T54" s="630">
        <v>0</v>
      </c>
      <c r="U54" s="630">
        <v>0</v>
      </c>
      <c r="V54" s="630">
        <v>0</v>
      </c>
      <c r="W54" s="630">
        <v>0</v>
      </c>
      <c r="X54" s="626">
        <v>0</v>
      </c>
      <c r="Y54" s="630">
        <v>0</v>
      </c>
      <c r="Z54" s="837">
        <v>0</v>
      </c>
      <c r="AA54" s="630">
        <v>0</v>
      </c>
      <c r="AB54" s="630">
        <v>0</v>
      </c>
      <c r="AC54" s="630">
        <v>0</v>
      </c>
      <c r="AD54" s="630">
        <v>0</v>
      </c>
      <c r="AE54" s="630">
        <v>0</v>
      </c>
      <c r="AF54" s="626">
        <v>0</v>
      </c>
      <c r="AG54" s="630">
        <v>0</v>
      </c>
      <c r="AH54" s="837">
        <v>0</v>
      </c>
      <c r="AI54" s="630">
        <v>0</v>
      </c>
      <c r="AJ54" s="630">
        <v>0</v>
      </c>
      <c r="AK54" s="630">
        <v>0</v>
      </c>
      <c r="AL54" s="630">
        <v>0</v>
      </c>
      <c r="AM54" s="630">
        <v>0</v>
      </c>
      <c r="AN54" s="626">
        <v>0</v>
      </c>
      <c r="AO54" s="630">
        <v>0</v>
      </c>
      <c r="AP54" s="837">
        <v>0</v>
      </c>
      <c r="AQ54" s="630">
        <v>0</v>
      </c>
      <c r="AR54" s="630">
        <v>0</v>
      </c>
      <c r="AS54" s="630">
        <v>0</v>
      </c>
      <c r="AT54" s="630">
        <v>0</v>
      </c>
      <c r="AU54" s="630">
        <v>0</v>
      </c>
      <c r="AV54" s="626">
        <v>0</v>
      </c>
      <c r="AW54" s="630">
        <v>0</v>
      </c>
      <c r="AX54" s="837">
        <v>0</v>
      </c>
      <c r="AY54" s="630">
        <v>0</v>
      </c>
      <c r="AZ54" s="630">
        <v>0</v>
      </c>
      <c r="BA54" s="630">
        <v>0</v>
      </c>
      <c r="BB54" s="630">
        <v>0</v>
      </c>
      <c r="BC54" s="630">
        <v>0</v>
      </c>
      <c r="BD54" s="626">
        <v>0</v>
      </c>
      <c r="BE54" s="630">
        <v>0</v>
      </c>
      <c r="BF54" s="837">
        <v>0</v>
      </c>
      <c r="BG54" s="630">
        <v>0</v>
      </c>
      <c r="BH54" s="630">
        <v>0</v>
      </c>
      <c r="BI54" s="630">
        <v>0</v>
      </c>
      <c r="BJ54" s="630">
        <v>0</v>
      </c>
      <c r="BK54" s="630">
        <v>0</v>
      </c>
      <c r="BL54" s="626">
        <v>0</v>
      </c>
      <c r="BM54" s="630">
        <v>0</v>
      </c>
      <c r="BN54" s="837">
        <v>0</v>
      </c>
      <c r="BO54" s="630">
        <v>0</v>
      </c>
      <c r="BP54" s="630">
        <v>0</v>
      </c>
      <c r="BQ54" s="630">
        <v>0</v>
      </c>
      <c r="BR54" s="630">
        <v>0</v>
      </c>
      <c r="BS54" s="630">
        <v>0</v>
      </c>
      <c r="BT54" s="626">
        <v>1571</v>
      </c>
      <c r="BU54" s="852">
        <v>1571</v>
      </c>
      <c r="BV54" s="837">
        <v>0</v>
      </c>
      <c r="BW54" s="630">
        <v>0</v>
      </c>
      <c r="BX54" s="852">
        <v>1908</v>
      </c>
      <c r="BY54" s="630">
        <v>0</v>
      </c>
      <c r="BZ54" s="630">
        <v>0</v>
      </c>
      <c r="CA54" s="630">
        <v>0</v>
      </c>
      <c r="CB54" s="626">
        <v>0</v>
      </c>
      <c r="CC54" s="630">
        <v>0</v>
      </c>
      <c r="CD54" s="837">
        <v>0</v>
      </c>
      <c r="CE54" s="630">
        <v>0</v>
      </c>
      <c r="CF54" s="630">
        <v>0</v>
      </c>
      <c r="CG54" s="630">
        <v>0</v>
      </c>
      <c r="CH54" s="630">
        <v>0</v>
      </c>
      <c r="CI54" s="630">
        <v>0</v>
      </c>
      <c r="CJ54" s="626">
        <v>1908</v>
      </c>
      <c r="CK54" s="630">
        <v>0</v>
      </c>
      <c r="CL54" s="837">
        <v>0</v>
      </c>
      <c r="CM54" s="630">
        <v>0</v>
      </c>
      <c r="CN54" s="630">
        <v>0</v>
      </c>
      <c r="CO54" s="630">
        <v>0</v>
      </c>
      <c r="CP54" s="630">
        <v>0</v>
      </c>
      <c r="CQ54" s="630">
        <v>1908</v>
      </c>
      <c r="CR54" s="626">
        <v>0</v>
      </c>
      <c r="CS54" s="630">
        <v>0</v>
      </c>
      <c r="CT54" s="837">
        <v>0</v>
      </c>
      <c r="CU54" s="630">
        <v>0</v>
      </c>
      <c r="CV54" s="630">
        <v>0</v>
      </c>
      <c r="CW54" s="630">
        <v>0</v>
      </c>
      <c r="CX54" s="630">
        <v>0</v>
      </c>
      <c r="CY54" s="630">
        <v>0</v>
      </c>
      <c r="CZ54" s="626">
        <v>0</v>
      </c>
      <c r="DA54" s="630">
        <v>0</v>
      </c>
      <c r="DB54" s="837">
        <v>0</v>
      </c>
      <c r="DC54" s="630">
        <v>0</v>
      </c>
      <c r="DD54" s="630">
        <v>0</v>
      </c>
      <c r="DE54" s="630">
        <v>0</v>
      </c>
      <c r="DF54" s="630">
        <v>0</v>
      </c>
      <c r="DG54" s="630">
        <v>0</v>
      </c>
      <c r="DH54" s="626">
        <v>0</v>
      </c>
      <c r="DI54" s="630">
        <v>0</v>
      </c>
      <c r="DJ54" s="837">
        <v>0</v>
      </c>
      <c r="DK54" s="630">
        <v>0</v>
      </c>
      <c r="DL54" s="630">
        <v>0</v>
      </c>
      <c r="DM54" s="630">
        <v>0</v>
      </c>
      <c r="DN54" s="630">
        <v>0</v>
      </c>
      <c r="DO54" s="630">
        <v>0</v>
      </c>
      <c r="DP54" s="626">
        <v>0</v>
      </c>
      <c r="DQ54" s="630">
        <v>0</v>
      </c>
      <c r="DR54" s="837">
        <v>0</v>
      </c>
      <c r="DS54" s="630">
        <v>0</v>
      </c>
      <c r="DT54" s="630">
        <v>0</v>
      </c>
      <c r="DU54" s="630">
        <v>0</v>
      </c>
      <c r="DV54" s="630">
        <v>0</v>
      </c>
      <c r="DW54" s="630">
        <v>0</v>
      </c>
      <c r="DX54" s="627" t="s">
        <v>4252</v>
      </c>
      <c r="DY54" s="628"/>
      <c r="DZ54" s="627" t="s">
        <v>271</v>
      </c>
      <c r="EA54" s="629"/>
      <c r="EB54" s="853">
        <v>45473</v>
      </c>
      <c r="EC54" s="626"/>
      <c r="ED54" s="630"/>
      <c r="EE54" s="839"/>
      <c r="EF54" s="837"/>
      <c r="EG54" s="630"/>
      <c r="EH54" s="630"/>
      <c r="EI54" s="630"/>
      <c r="EJ54" s="630"/>
      <c r="EK54" s="630"/>
    </row>
    <row r="55" spans="1:141" ht="60" hidden="1" x14ac:dyDescent="0.25">
      <c r="A55" s="621" t="s">
        <v>4254</v>
      </c>
      <c r="B55" s="862" t="s">
        <v>4255</v>
      </c>
      <c r="C55" s="842">
        <v>7044</v>
      </c>
      <c r="D55" s="832">
        <v>5009</v>
      </c>
      <c r="E55" s="863" t="s">
        <v>4256</v>
      </c>
      <c r="F55" s="668" t="s">
        <v>4257</v>
      </c>
      <c r="G55" s="858" t="s">
        <v>4244</v>
      </c>
      <c r="H55" s="833">
        <v>0</v>
      </c>
      <c r="I55" s="625">
        <v>39931.468999999997</v>
      </c>
      <c r="J55" s="834">
        <v>12000</v>
      </c>
      <c r="K55" s="835">
        <v>0</v>
      </c>
      <c r="L55" s="834">
        <v>0</v>
      </c>
      <c r="M55" s="836">
        <v>0</v>
      </c>
      <c r="N55" s="834">
        <v>0</v>
      </c>
      <c r="O55" s="834">
        <v>27931.469000000001</v>
      </c>
      <c r="P55" s="626">
        <v>0</v>
      </c>
      <c r="Q55" s="630">
        <v>0</v>
      </c>
      <c r="R55" s="837">
        <v>0</v>
      </c>
      <c r="S55" s="630">
        <v>0</v>
      </c>
      <c r="T55" s="630">
        <v>0</v>
      </c>
      <c r="U55" s="630">
        <v>0</v>
      </c>
      <c r="V55" s="630">
        <v>0</v>
      </c>
      <c r="W55" s="630">
        <v>0</v>
      </c>
      <c r="X55" s="626">
        <v>0</v>
      </c>
      <c r="Y55" s="630">
        <v>0</v>
      </c>
      <c r="Z55" s="837">
        <v>0</v>
      </c>
      <c r="AA55" s="630">
        <v>0</v>
      </c>
      <c r="AB55" s="630">
        <v>0</v>
      </c>
      <c r="AC55" s="630">
        <v>0</v>
      </c>
      <c r="AD55" s="630">
        <v>0</v>
      </c>
      <c r="AE55" s="630">
        <v>0</v>
      </c>
      <c r="AF55" s="626">
        <v>0</v>
      </c>
      <c r="AG55" s="630">
        <v>0</v>
      </c>
      <c r="AH55" s="837">
        <v>0</v>
      </c>
      <c r="AI55" s="630">
        <v>0</v>
      </c>
      <c r="AJ55" s="630">
        <v>0</v>
      </c>
      <c r="AK55" s="630">
        <v>0</v>
      </c>
      <c r="AL55" s="630">
        <v>0</v>
      </c>
      <c r="AM55" s="630">
        <v>0</v>
      </c>
      <c r="AN55" s="626">
        <v>0</v>
      </c>
      <c r="AO55" s="630">
        <v>0</v>
      </c>
      <c r="AP55" s="837">
        <v>0</v>
      </c>
      <c r="AQ55" s="630">
        <v>0</v>
      </c>
      <c r="AR55" s="630">
        <v>0</v>
      </c>
      <c r="AS55" s="630">
        <v>0</v>
      </c>
      <c r="AT55" s="630">
        <v>0</v>
      </c>
      <c r="AU55" s="630">
        <v>0</v>
      </c>
      <c r="AV55" s="626">
        <v>0</v>
      </c>
      <c r="AW55" s="630">
        <v>0</v>
      </c>
      <c r="AX55" s="837">
        <v>0</v>
      </c>
      <c r="AY55" s="630">
        <v>0</v>
      </c>
      <c r="AZ55" s="630">
        <v>0</v>
      </c>
      <c r="BA55" s="630">
        <v>0</v>
      </c>
      <c r="BB55" s="630">
        <v>0</v>
      </c>
      <c r="BC55" s="630">
        <v>0</v>
      </c>
      <c r="BD55" s="626">
        <v>0</v>
      </c>
      <c r="BE55" s="630">
        <v>0</v>
      </c>
      <c r="BF55" s="837">
        <v>0</v>
      </c>
      <c r="BG55" s="630">
        <v>0</v>
      </c>
      <c r="BH55" s="630">
        <v>0</v>
      </c>
      <c r="BI55" s="630">
        <v>0</v>
      </c>
      <c r="BJ55" s="630">
        <v>0</v>
      </c>
      <c r="BK55" s="630">
        <v>0</v>
      </c>
      <c r="BL55" s="626">
        <v>0</v>
      </c>
      <c r="BM55" s="630">
        <v>0</v>
      </c>
      <c r="BN55" s="837">
        <v>0</v>
      </c>
      <c r="BO55" s="630">
        <v>0</v>
      </c>
      <c r="BP55" s="630">
        <v>0</v>
      </c>
      <c r="BQ55" s="630">
        <v>0</v>
      </c>
      <c r="BR55" s="630">
        <v>0</v>
      </c>
      <c r="BS55" s="630">
        <v>0</v>
      </c>
      <c r="BT55" s="626">
        <v>39931.468999999997</v>
      </c>
      <c r="BU55" s="852">
        <v>12000</v>
      </c>
      <c r="BV55" s="837">
        <v>0</v>
      </c>
      <c r="BW55" s="630">
        <v>0</v>
      </c>
      <c r="BX55" s="630">
        <v>0</v>
      </c>
      <c r="BY55" s="630">
        <v>0</v>
      </c>
      <c r="BZ55" s="630">
        <v>0</v>
      </c>
      <c r="CA55" s="630">
        <v>27931.469000000001</v>
      </c>
      <c r="CB55" s="626">
        <v>0</v>
      </c>
      <c r="CC55" s="630">
        <v>0</v>
      </c>
      <c r="CD55" s="837">
        <v>0</v>
      </c>
      <c r="CE55" s="630">
        <v>0</v>
      </c>
      <c r="CF55" s="630">
        <v>0</v>
      </c>
      <c r="CG55" s="630">
        <v>0</v>
      </c>
      <c r="CH55" s="630">
        <v>0</v>
      </c>
      <c r="CI55" s="630">
        <v>0</v>
      </c>
      <c r="CJ55" s="626">
        <v>0</v>
      </c>
      <c r="CK55" s="630">
        <v>0</v>
      </c>
      <c r="CL55" s="837">
        <v>0</v>
      </c>
      <c r="CM55" s="630">
        <v>0</v>
      </c>
      <c r="CN55" s="630">
        <v>0</v>
      </c>
      <c r="CO55" s="630">
        <v>0</v>
      </c>
      <c r="CP55" s="630">
        <v>0</v>
      </c>
      <c r="CQ55" s="630">
        <v>0</v>
      </c>
      <c r="CR55" s="626">
        <v>0</v>
      </c>
      <c r="CS55" s="630">
        <v>0</v>
      </c>
      <c r="CT55" s="837">
        <v>0</v>
      </c>
      <c r="CU55" s="630">
        <v>0</v>
      </c>
      <c r="CV55" s="630">
        <v>0</v>
      </c>
      <c r="CW55" s="630">
        <v>0</v>
      </c>
      <c r="CX55" s="630">
        <v>0</v>
      </c>
      <c r="CY55" s="630">
        <v>0</v>
      </c>
      <c r="CZ55" s="626">
        <v>0</v>
      </c>
      <c r="DA55" s="630">
        <v>0</v>
      </c>
      <c r="DB55" s="837">
        <v>0</v>
      </c>
      <c r="DC55" s="630">
        <v>0</v>
      </c>
      <c r="DD55" s="630">
        <v>0</v>
      </c>
      <c r="DE55" s="630">
        <v>0</v>
      </c>
      <c r="DF55" s="630">
        <v>0</v>
      </c>
      <c r="DG55" s="630">
        <v>0</v>
      </c>
      <c r="DH55" s="626">
        <v>0</v>
      </c>
      <c r="DI55" s="630">
        <v>0</v>
      </c>
      <c r="DJ55" s="837">
        <v>0</v>
      </c>
      <c r="DK55" s="630">
        <v>0</v>
      </c>
      <c r="DL55" s="630">
        <v>0</v>
      </c>
      <c r="DM55" s="630">
        <v>0</v>
      </c>
      <c r="DN55" s="630">
        <v>0</v>
      </c>
      <c r="DO55" s="630">
        <v>0</v>
      </c>
      <c r="DP55" s="626">
        <v>0</v>
      </c>
      <c r="DQ55" s="630">
        <v>0</v>
      </c>
      <c r="DR55" s="837">
        <v>0</v>
      </c>
      <c r="DS55" s="630">
        <v>0</v>
      </c>
      <c r="DT55" s="630">
        <v>0</v>
      </c>
      <c r="DU55" s="630">
        <v>0</v>
      </c>
      <c r="DV55" s="630">
        <v>0</v>
      </c>
      <c r="DW55" s="630">
        <v>0</v>
      </c>
      <c r="DX55" s="627" t="s">
        <v>3882</v>
      </c>
      <c r="DY55" s="628"/>
      <c r="DZ55" s="627" t="s">
        <v>271</v>
      </c>
      <c r="EA55" s="629"/>
      <c r="EB55" s="629"/>
      <c r="EC55" s="629"/>
      <c r="ED55" s="630"/>
      <c r="EE55" s="839"/>
      <c r="EF55" s="837"/>
      <c r="EG55" s="630"/>
      <c r="EH55" s="630"/>
      <c r="EI55" s="630"/>
      <c r="EJ55" s="630"/>
      <c r="EK55" s="630"/>
    </row>
    <row r="56" spans="1:141" ht="61.5" hidden="1" customHeight="1" x14ac:dyDescent="0.25">
      <c r="A56" s="621" t="s">
        <v>4254</v>
      </c>
      <c r="B56" s="862" t="s">
        <v>4258</v>
      </c>
      <c r="C56" s="842" t="s">
        <v>4259</v>
      </c>
      <c r="D56" s="832">
        <v>5014</v>
      </c>
      <c r="E56" s="863" t="s">
        <v>4256</v>
      </c>
      <c r="F56" s="668" t="s">
        <v>4257</v>
      </c>
      <c r="G56" s="858" t="s">
        <v>4244</v>
      </c>
      <c r="H56" s="833">
        <v>0</v>
      </c>
      <c r="I56" s="625">
        <v>40000</v>
      </c>
      <c r="J56" s="834">
        <v>12000</v>
      </c>
      <c r="K56" s="835">
        <v>0</v>
      </c>
      <c r="L56" s="834">
        <v>0</v>
      </c>
      <c r="M56" s="836">
        <v>0</v>
      </c>
      <c r="N56" s="834">
        <v>0</v>
      </c>
      <c r="O56" s="834">
        <v>28000</v>
      </c>
      <c r="P56" s="626">
        <v>0</v>
      </c>
      <c r="Q56" s="630">
        <v>0</v>
      </c>
      <c r="R56" s="837">
        <v>0</v>
      </c>
      <c r="S56" s="630">
        <v>0</v>
      </c>
      <c r="T56" s="630">
        <v>0</v>
      </c>
      <c r="U56" s="630">
        <v>0</v>
      </c>
      <c r="V56" s="630">
        <v>0</v>
      </c>
      <c r="W56" s="630">
        <v>0</v>
      </c>
      <c r="X56" s="626">
        <v>0</v>
      </c>
      <c r="Y56" s="630">
        <v>0</v>
      </c>
      <c r="Z56" s="837">
        <v>0</v>
      </c>
      <c r="AA56" s="630">
        <v>0</v>
      </c>
      <c r="AB56" s="630">
        <v>0</v>
      </c>
      <c r="AC56" s="630">
        <v>0</v>
      </c>
      <c r="AD56" s="630">
        <v>0</v>
      </c>
      <c r="AE56" s="630">
        <v>0</v>
      </c>
      <c r="AF56" s="626">
        <v>0</v>
      </c>
      <c r="AG56" s="630">
        <v>0</v>
      </c>
      <c r="AH56" s="837">
        <v>0</v>
      </c>
      <c r="AI56" s="630">
        <v>0</v>
      </c>
      <c r="AJ56" s="630">
        <v>0</v>
      </c>
      <c r="AK56" s="630">
        <v>0</v>
      </c>
      <c r="AL56" s="630">
        <v>0</v>
      </c>
      <c r="AM56" s="630">
        <v>0</v>
      </c>
      <c r="AN56" s="626">
        <v>0</v>
      </c>
      <c r="AO56" s="630">
        <v>0</v>
      </c>
      <c r="AP56" s="837">
        <v>0</v>
      </c>
      <c r="AQ56" s="630">
        <v>0</v>
      </c>
      <c r="AR56" s="630">
        <v>0</v>
      </c>
      <c r="AS56" s="630">
        <v>0</v>
      </c>
      <c r="AT56" s="630">
        <v>0</v>
      </c>
      <c r="AU56" s="630">
        <v>0</v>
      </c>
      <c r="AV56" s="626">
        <v>0</v>
      </c>
      <c r="AW56" s="630">
        <v>0</v>
      </c>
      <c r="AX56" s="837">
        <v>0</v>
      </c>
      <c r="AY56" s="630">
        <v>0</v>
      </c>
      <c r="AZ56" s="630">
        <v>0</v>
      </c>
      <c r="BA56" s="630">
        <v>0</v>
      </c>
      <c r="BB56" s="630">
        <v>0</v>
      </c>
      <c r="BC56" s="630">
        <v>0</v>
      </c>
      <c r="BD56" s="626">
        <v>0</v>
      </c>
      <c r="BE56" s="630">
        <v>0</v>
      </c>
      <c r="BF56" s="837">
        <v>0</v>
      </c>
      <c r="BG56" s="630">
        <v>0</v>
      </c>
      <c r="BH56" s="630">
        <v>0</v>
      </c>
      <c r="BI56" s="630">
        <v>0</v>
      </c>
      <c r="BJ56" s="630">
        <v>0</v>
      </c>
      <c r="BK56" s="630">
        <v>0</v>
      </c>
      <c r="BL56" s="626">
        <v>0</v>
      </c>
      <c r="BM56" s="630">
        <v>0</v>
      </c>
      <c r="BN56" s="837">
        <v>0</v>
      </c>
      <c r="BO56" s="630">
        <v>0</v>
      </c>
      <c r="BP56" s="630">
        <v>0</v>
      </c>
      <c r="BQ56" s="630">
        <v>0</v>
      </c>
      <c r="BR56" s="630">
        <v>0</v>
      </c>
      <c r="BS56" s="630">
        <v>0</v>
      </c>
      <c r="BT56" s="626">
        <v>40000</v>
      </c>
      <c r="BU56" s="630">
        <v>12000</v>
      </c>
      <c r="BV56" s="837">
        <v>0</v>
      </c>
      <c r="BW56" s="630">
        <v>0</v>
      </c>
      <c r="BX56" s="630">
        <v>0</v>
      </c>
      <c r="BY56" s="630">
        <v>0</v>
      </c>
      <c r="BZ56" s="630">
        <v>0</v>
      </c>
      <c r="CA56" s="630">
        <v>28000</v>
      </c>
      <c r="CB56" s="626">
        <v>0</v>
      </c>
      <c r="CC56" s="630">
        <v>0</v>
      </c>
      <c r="CD56" s="837">
        <v>0</v>
      </c>
      <c r="CE56" s="630">
        <v>0</v>
      </c>
      <c r="CF56" s="630">
        <v>0</v>
      </c>
      <c r="CG56" s="630">
        <v>0</v>
      </c>
      <c r="CH56" s="630">
        <v>0</v>
      </c>
      <c r="CI56" s="630">
        <v>0</v>
      </c>
      <c r="CJ56" s="626">
        <v>0</v>
      </c>
      <c r="CK56" s="630">
        <v>0</v>
      </c>
      <c r="CL56" s="837">
        <v>0</v>
      </c>
      <c r="CM56" s="630">
        <v>0</v>
      </c>
      <c r="CN56" s="630">
        <v>0</v>
      </c>
      <c r="CO56" s="630">
        <v>0</v>
      </c>
      <c r="CP56" s="630">
        <v>0</v>
      </c>
      <c r="CQ56" s="630">
        <v>0</v>
      </c>
      <c r="CR56" s="626">
        <v>0</v>
      </c>
      <c r="CS56" s="630">
        <v>0</v>
      </c>
      <c r="CT56" s="837">
        <v>0</v>
      </c>
      <c r="CU56" s="630">
        <v>0</v>
      </c>
      <c r="CV56" s="630">
        <v>0</v>
      </c>
      <c r="CW56" s="630">
        <v>0</v>
      </c>
      <c r="CX56" s="630">
        <v>0</v>
      </c>
      <c r="CY56" s="630">
        <v>0</v>
      </c>
      <c r="CZ56" s="626">
        <v>0</v>
      </c>
      <c r="DA56" s="630">
        <v>0</v>
      </c>
      <c r="DB56" s="837">
        <v>0</v>
      </c>
      <c r="DC56" s="630">
        <v>0</v>
      </c>
      <c r="DD56" s="630">
        <v>0</v>
      </c>
      <c r="DE56" s="630">
        <v>0</v>
      </c>
      <c r="DF56" s="630">
        <v>0</v>
      </c>
      <c r="DG56" s="630">
        <v>0</v>
      </c>
      <c r="DH56" s="626">
        <v>0</v>
      </c>
      <c r="DI56" s="630">
        <v>0</v>
      </c>
      <c r="DJ56" s="837">
        <v>0</v>
      </c>
      <c r="DK56" s="630">
        <v>0</v>
      </c>
      <c r="DL56" s="630">
        <v>0</v>
      </c>
      <c r="DM56" s="630">
        <v>0</v>
      </c>
      <c r="DN56" s="630">
        <v>0</v>
      </c>
      <c r="DO56" s="630">
        <v>0</v>
      </c>
      <c r="DP56" s="626">
        <v>0</v>
      </c>
      <c r="DQ56" s="630">
        <v>0</v>
      </c>
      <c r="DR56" s="837">
        <v>0</v>
      </c>
      <c r="DS56" s="630">
        <v>0</v>
      </c>
      <c r="DT56" s="630">
        <v>0</v>
      </c>
      <c r="DU56" s="630">
        <v>0</v>
      </c>
      <c r="DV56" s="630">
        <v>0</v>
      </c>
      <c r="DW56" s="630">
        <v>0</v>
      </c>
      <c r="DX56" s="627" t="s">
        <v>3882</v>
      </c>
      <c r="DY56" s="628"/>
      <c r="DZ56" s="627" t="s">
        <v>271</v>
      </c>
      <c r="EA56" s="629"/>
      <c r="EB56" s="629"/>
      <c r="EC56" s="629"/>
      <c r="ED56" s="630"/>
      <c r="EE56" s="839"/>
      <c r="EF56" s="837"/>
      <c r="EG56" s="630"/>
      <c r="EH56" s="630"/>
      <c r="EI56" s="630"/>
      <c r="EJ56" s="630"/>
      <c r="EK56" s="630"/>
    </row>
    <row r="57" spans="1:141" ht="15" hidden="1" customHeight="1" x14ac:dyDescent="0.25">
      <c r="A57" s="633"/>
      <c r="B57" s="634" t="s">
        <v>4260</v>
      </c>
      <c r="C57" s="635"/>
      <c r="D57" s="635"/>
      <c r="E57" s="636"/>
      <c r="F57" s="637"/>
      <c r="G57" s="637"/>
      <c r="H57" s="840"/>
      <c r="I57" s="635">
        <v>798496.83700000006</v>
      </c>
      <c r="J57" s="635">
        <v>114266.42499999999</v>
      </c>
      <c r="K57" s="635">
        <v>40219</v>
      </c>
      <c r="L57" s="635">
        <v>0</v>
      </c>
      <c r="M57" s="635">
        <v>586000.37500000012</v>
      </c>
      <c r="N57" s="635">
        <v>0</v>
      </c>
      <c r="O57" s="635">
        <v>644011.402</v>
      </c>
      <c r="P57" s="635">
        <v>0</v>
      </c>
      <c r="Q57" s="635">
        <v>0</v>
      </c>
      <c r="R57" s="635">
        <v>0</v>
      </c>
      <c r="S57" s="635">
        <v>0</v>
      </c>
      <c r="T57" s="635">
        <v>0</v>
      </c>
      <c r="U57" s="635">
        <v>0</v>
      </c>
      <c r="V57" s="635">
        <v>0</v>
      </c>
      <c r="W57" s="635">
        <v>0</v>
      </c>
      <c r="X57" s="635">
        <v>278.29999999999995</v>
      </c>
      <c r="Y57" s="635">
        <v>278.29999999999995</v>
      </c>
      <c r="Z57" s="635">
        <v>0</v>
      </c>
      <c r="AA57" s="635">
        <v>0</v>
      </c>
      <c r="AB57" s="635">
        <v>0</v>
      </c>
      <c r="AC57" s="635">
        <v>0</v>
      </c>
      <c r="AD57" s="635">
        <v>0</v>
      </c>
      <c r="AE57" s="635">
        <v>0</v>
      </c>
      <c r="AF57" s="635">
        <v>14098.93</v>
      </c>
      <c r="AG57" s="635">
        <v>6401.52</v>
      </c>
      <c r="AH57" s="635">
        <v>0</v>
      </c>
      <c r="AI57" s="635">
        <v>0</v>
      </c>
      <c r="AJ57" s="635">
        <v>48356.62</v>
      </c>
      <c r="AK57" s="635">
        <v>0</v>
      </c>
      <c r="AL57" s="635">
        <v>0</v>
      </c>
      <c r="AM57" s="635">
        <v>7697.41</v>
      </c>
      <c r="AN57" s="635">
        <v>231854.72</v>
      </c>
      <c r="AO57" s="635">
        <v>35232.94</v>
      </c>
      <c r="AP57" s="635">
        <v>0</v>
      </c>
      <c r="AQ57" s="635">
        <v>0</v>
      </c>
      <c r="AR57" s="635">
        <v>245770.64</v>
      </c>
      <c r="AS57" s="635">
        <v>0</v>
      </c>
      <c r="AT57" s="635">
        <v>0</v>
      </c>
      <c r="AU57" s="635">
        <v>196621.78000000003</v>
      </c>
      <c r="AV57" s="635">
        <v>68597.893000000011</v>
      </c>
      <c r="AW57" s="635">
        <v>6265.97</v>
      </c>
      <c r="AX57" s="635">
        <v>0</v>
      </c>
      <c r="AY57" s="635">
        <v>0</v>
      </c>
      <c r="AZ57" s="635">
        <v>55994.259999999995</v>
      </c>
      <c r="BA57" s="635">
        <v>0</v>
      </c>
      <c r="BB57" s="635">
        <v>0</v>
      </c>
      <c r="BC57" s="635">
        <v>62331.923000000003</v>
      </c>
      <c r="BD57" s="635">
        <v>137607.33000000002</v>
      </c>
      <c r="BE57" s="635">
        <v>22047.86</v>
      </c>
      <c r="BF57" s="635">
        <v>0</v>
      </c>
      <c r="BG57" s="635">
        <v>0</v>
      </c>
      <c r="BH57" s="635">
        <v>134831.39000000001</v>
      </c>
      <c r="BI57" s="635">
        <v>0</v>
      </c>
      <c r="BJ57" s="635">
        <v>0</v>
      </c>
      <c r="BK57" s="635">
        <v>115559.47</v>
      </c>
      <c r="BL57" s="635">
        <v>109780.11500000002</v>
      </c>
      <c r="BM57" s="635">
        <v>16190.345000000001</v>
      </c>
      <c r="BN57" s="635">
        <v>0</v>
      </c>
      <c r="BO57" s="635">
        <v>0</v>
      </c>
      <c r="BP57" s="635">
        <v>94864.175000000003</v>
      </c>
      <c r="BQ57" s="635">
        <v>0</v>
      </c>
      <c r="BR57" s="635">
        <v>0</v>
      </c>
      <c r="BS57" s="635">
        <v>93589.76999999999</v>
      </c>
      <c r="BT57" s="635">
        <v>232187.53899999999</v>
      </c>
      <c r="BU57" s="635">
        <v>27849.489999999998</v>
      </c>
      <c r="BV57" s="635">
        <v>40219</v>
      </c>
      <c r="BW57" s="635">
        <v>0</v>
      </c>
      <c r="BX57" s="635">
        <v>6183.29</v>
      </c>
      <c r="BY57" s="635">
        <v>0</v>
      </c>
      <c r="BZ57" s="635">
        <v>0</v>
      </c>
      <c r="CA57" s="635">
        <v>164119.049</v>
      </c>
      <c r="CB57" s="635">
        <v>0</v>
      </c>
      <c r="CC57" s="635">
        <v>0</v>
      </c>
      <c r="CD57" s="635">
        <v>0</v>
      </c>
      <c r="CE57" s="635">
        <v>0</v>
      </c>
      <c r="CF57" s="635">
        <v>0</v>
      </c>
      <c r="CG57" s="635">
        <v>0</v>
      </c>
      <c r="CH57" s="635">
        <v>0</v>
      </c>
      <c r="CI57" s="635">
        <v>0</v>
      </c>
      <c r="CJ57" s="635">
        <v>4092</v>
      </c>
      <c r="CK57" s="635">
        <v>0</v>
      </c>
      <c r="CL57" s="635">
        <v>0</v>
      </c>
      <c r="CM57" s="635">
        <v>0</v>
      </c>
      <c r="CN57" s="635">
        <v>0</v>
      </c>
      <c r="CO57" s="635">
        <v>0</v>
      </c>
      <c r="CP57" s="635">
        <v>0</v>
      </c>
      <c r="CQ57" s="635">
        <v>4092</v>
      </c>
      <c r="CR57" s="635">
        <v>0</v>
      </c>
      <c r="CS57" s="635">
        <v>0</v>
      </c>
      <c r="CT57" s="635">
        <v>0</v>
      </c>
      <c r="CU57" s="635">
        <v>0</v>
      </c>
      <c r="CV57" s="635">
        <v>0</v>
      </c>
      <c r="CW57" s="635">
        <v>0</v>
      </c>
      <c r="CX57" s="635">
        <v>0</v>
      </c>
      <c r="CY57" s="635">
        <v>0</v>
      </c>
      <c r="CZ57" s="635">
        <v>0</v>
      </c>
      <c r="DA57" s="635">
        <v>0</v>
      </c>
      <c r="DB57" s="635">
        <v>0</v>
      </c>
      <c r="DC57" s="635">
        <v>0</v>
      </c>
      <c r="DD57" s="635">
        <v>0</v>
      </c>
      <c r="DE57" s="635">
        <v>0</v>
      </c>
      <c r="DF57" s="635">
        <v>0</v>
      </c>
      <c r="DG57" s="635">
        <v>0</v>
      </c>
      <c r="DH57" s="635">
        <v>0</v>
      </c>
      <c r="DI57" s="635">
        <v>0</v>
      </c>
      <c r="DJ57" s="635">
        <v>0</v>
      </c>
      <c r="DK57" s="635">
        <v>0</v>
      </c>
      <c r="DL57" s="635">
        <v>0</v>
      </c>
      <c r="DM57" s="635">
        <v>0</v>
      </c>
      <c r="DN57" s="635">
        <v>0</v>
      </c>
      <c r="DO57" s="635">
        <v>0</v>
      </c>
      <c r="DP57" s="635">
        <v>0</v>
      </c>
      <c r="DQ57" s="635">
        <v>0</v>
      </c>
      <c r="DR57" s="635">
        <v>0</v>
      </c>
      <c r="DS57" s="635">
        <v>0</v>
      </c>
      <c r="DT57" s="635">
        <v>0</v>
      </c>
      <c r="DU57" s="635">
        <v>0</v>
      </c>
      <c r="DV57" s="635">
        <v>0</v>
      </c>
      <c r="DW57" s="635">
        <v>0</v>
      </c>
      <c r="DX57" s="635">
        <v>0</v>
      </c>
      <c r="DY57" s="635">
        <v>0</v>
      </c>
      <c r="DZ57" s="635">
        <v>0</v>
      </c>
      <c r="EA57" s="635">
        <v>0</v>
      </c>
      <c r="EB57" s="635">
        <v>537522</v>
      </c>
      <c r="EC57" s="635">
        <v>0</v>
      </c>
      <c r="ED57" s="635">
        <v>0</v>
      </c>
      <c r="EE57" s="635">
        <v>0</v>
      </c>
      <c r="EF57" s="635">
        <v>0</v>
      </c>
      <c r="EG57" s="635">
        <v>0</v>
      </c>
      <c r="EH57" s="635">
        <v>0</v>
      </c>
      <c r="EI57" s="635">
        <v>0</v>
      </c>
      <c r="EJ57" s="635">
        <v>0</v>
      </c>
      <c r="EK57" s="635">
        <v>0</v>
      </c>
    </row>
    <row r="58" spans="1:141" s="539" customFormat="1" ht="15" hidden="1" customHeight="1" x14ac:dyDescent="0.25">
      <c r="A58" s="621" t="s">
        <v>4204</v>
      </c>
      <c r="B58" s="622" t="s">
        <v>92</v>
      </c>
      <c r="C58" s="832">
        <v>3298</v>
      </c>
      <c r="D58" s="623" t="s">
        <v>93</v>
      </c>
      <c r="E58" s="621" t="s">
        <v>49</v>
      </c>
      <c r="F58" s="624" t="s">
        <v>93</v>
      </c>
      <c r="G58" s="624"/>
      <c r="H58" s="833"/>
      <c r="I58" s="625">
        <v>491103.48781000002</v>
      </c>
      <c r="J58" s="834">
        <v>27633.667000000001</v>
      </c>
      <c r="K58" s="835">
        <v>0</v>
      </c>
      <c r="L58" s="834">
        <v>18289.189999999999</v>
      </c>
      <c r="M58" s="836">
        <v>0</v>
      </c>
      <c r="N58" s="834">
        <v>427309.53081000003</v>
      </c>
      <c r="O58" s="834">
        <v>17871.099999999999</v>
      </c>
      <c r="P58" s="626">
        <v>0</v>
      </c>
      <c r="Q58" s="630">
        <v>0</v>
      </c>
      <c r="R58" s="837">
        <v>0</v>
      </c>
      <c r="S58" s="630">
        <v>0</v>
      </c>
      <c r="T58" s="630">
        <v>0</v>
      </c>
      <c r="U58" s="630">
        <v>0</v>
      </c>
      <c r="V58" s="630">
        <v>0</v>
      </c>
      <c r="W58" s="630">
        <v>0</v>
      </c>
      <c r="X58" s="626">
        <v>279061.30699999997</v>
      </c>
      <c r="Y58" s="630">
        <v>15643.067000000001</v>
      </c>
      <c r="Z58" s="837">
        <v>0</v>
      </c>
      <c r="AA58" s="630">
        <v>18289.189999999999</v>
      </c>
      <c r="AB58" s="630">
        <v>0</v>
      </c>
      <c r="AC58" s="630">
        <v>0</v>
      </c>
      <c r="AD58" s="630">
        <v>235000</v>
      </c>
      <c r="AE58" s="630">
        <v>10129.049999999999</v>
      </c>
      <c r="AF58" s="626">
        <v>212042.18</v>
      </c>
      <c r="AG58" s="630">
        <v>11981.49</v>
      </c>
      <c r="AH58" s="837">
        <v>0</v>
      </c>
      <c r="AI58" s="630">
        <v>0</v>
      </c>
      <c r="AJ58" s="630">
        <v>0</v>
      </c>
      <c r="AK58" s="630">
        <v>0</v>
      </c>
      <c r="AL58" s="630">
        <v>192318.64</v>
      </c>
      <c r="AM58" s="630">
        <v>7742.05</v>
      </c>
      <c r="AN58" s="626">
        <v>0</v>
      </c>
      <c r="AO58" s="630">
        <v>0</v>
      </c>
      <c r="AP58" s="837">
        <v>0</v>
      </c>
      <c r="AQ58" s="630">
        <v>0</v>
      </c>
      <c r="AR58" s="630">
        <v>0</v>
      </c>
      <c r="AS58" s="630">
        <v>0</v>
      </c>
      <c r="AT58" s="630">
        <v>0</v>
      </c>
      <c r="AU58" s="630">
        <v>0</v>
      </c>
      <c r="AV58" s="626">
        <v>8.1000000010078566E-4</v>
      </c>
      <c r="AW58" s="630">
        <v>9.11</v>
      </c>
      <c r="AX58" s="837">
        <v>0</v>
      </c>
      <c r="AY58" s="630">
        <v>0</v>
      </c>
      <c r="AZ58" s="630">
        <v>0</v>
      </c>
      <c r="BA58" s="630">
        <v>-9.1091899999998986</v>
      </c>
      <c r="BB58" s="630">
        <v>0</v>
      </c>
      <c r="BC58" s="630">
        <v>0</v>
      </c>
      <c r="BD58" s="626">
        <v>0</v>
      </c>
      <c r="BE58" s="630">
        <v>0</v>
      </c>
      <c r="BF58" s="837">
        <v>0</v>
      </c>
      <c r="BG58" s="630">
        <v>0</v>
      </c>
      <c r="BH58" s="630">
        <v>0</v>
      </c>
      <c r="BI58" s="630">
        <v>0</v>
      </c>
      <c r="BJ58" s="630">
        <v>0</v>
      </c>
      <c r="BK58" s="630">
        <v>0</v>
      </c>
      <c r="BL58" s="626">
        <v>0</v>
      </c>
      <c r="BM58" s="630">
        <v>0</v>
      </c>
      <c r="BN58" s="837">
        <v>0</v>
      </c>
      <c r="BO58" s="630">
        <v>0</v>
      </c>
      <c r="BP58" s="630">
        <v>0</v>
      </c>
      <c r="BQ58" s="630">
        <v>0</v>
      </c>
      <c r="BR58" s="630">
        <v>0</v>
      </c>
      <c r="BS58" s="630">
        <v>0</v>
      </c>
      <c r="BT58" s="626">
        <v>0</v>
      </c>
      <c r="BU58" s="630">
        <v>0</v>
      </c>
      <c r="BV58" s="837">
        <v>0</v>
      </c>
      <c r="BW58" s="630">
        <v>0</v>
      </c>
      <c r="BX58" s="630">
        <v>0</v>
      </c>
      <c r="BY58" s="630">
        <v>0</v>
      </c>
      <c r="BZ58" s="630">
        <v>0</v>
      </c>
      <c r="CA58" s="630">
        <v>0</v>
      </c>
      <c r="CB58" s="626">
        <v>0</v>
      </c>
      <c r="CC58" s="630">
        <v>0</v>
      </c>
      <c r="CD58" s="837">
        <v>0</v>
      </c>
      <c r="CE58" s="630">
        <v>0</v>
      </c>
      <c r="CF58" s="630">
        <v>0</v>
      </c>
      <c r="CG58" s="630">
        <v>0</v>
      </c>
      <c r="CH58" s="630">
        <v>0</v>
      </c>
      <c r="CI58" s="630">
        <v>0</v>
      </c>
      <c r="CJ58" s="626">
        <v>0</v>
      </c>
      <c r="CK58" s="630">
        <v>0</v>
      </c>
      <c r="CL58" s="837">
        <v>0</v>
      </c>
      <c r="CM58" s="630">
        <v>0</v>
      </c>
      <c r="CN58" s="630">
        <v>0</v>
      </c>
      <c r="CO58" s="630">
        <v>0</v>
      </c>
      <c r="CP58" s="630">
        <v>0</v>
      </c>
      <c r="CQ58" s="630">
        <v>0</v>
      </c>
      <c r="CR58" s="626">
        <v>0</v>
      </c>
      <c r="CS58" s="630">
        <v>0</v>
      </c>
      <c r="CT58" s="837">
        <v>0</v>
      </c>
      <c r="CU58" s="630">
        <v>0</v>
      </c>
      <c r="CV58" s="630">
        <v>0</v>
      </c>
      <c r="CW58" s="630">
        <v>0</v>
      </c>
      <c r="CX58" s="630">
        <v>0</v>
      </c>
      <c r="CY58" s="630">
        <v>0</v>
      </c>
      <c r="CZ58" s="626">
        <v>0</v>
      </c>
      <c r="DA58" s="630">
        <v>0</v>
      </c>
      <c r="DB58" s="837">
        <v>0</v>
      </c>
      <c r="DC58" s="630">
        <v>0</v>
      </c>
      <c r="DD58" s="630">
        <v>0</v>
      </c>
      <c r="DE58" s="630">
        <v>0</v>
      </c>
      <c r="DF58" s="630">
        <v>0</v>
      </c>
      <c r="DG58" s="630">
        <v>0</v>
      </c>
      <c r="DH58" s="626">
        <v>0</v>
      </c>
      <c r="DI58" s="630">
        <v>0</v>
      </c>
      <c r="DJ58" s="837">
        <v>0</v>
      </c>
      <c r="DK58" s="630">
        <v>0</v>
      </c>
      <c r="DL58" s="630">
        <v>0</v>
      </c>
      <c r="DM58" s="630">
        <v>0</v>
      </c>
      <c r="DN58" s="630">
        <v>0</v>
      </c>
      <c r="DO58" s="630">
        <v>0</v>
      </c>
      <c r="DP58" s="626">
        <v>0</v>
      </c>
      <c r="DQ58" s="630">
        <v>0</v>
      </c>
      <c r="DR58" s="837">
        <v>0</v>
      </c>
      <c r="DS58" s="630">
        <v>0</v>
      </c>
      <c r="DT58" s="630">
        <v>0</v>
      </c>
      <c r="DU58" s="630">
        <v>0</v>
      </c>
      <c r="DV58" s="630">
        <v>0</v>
      </c>
      <c r="DW58" s="630">
        <v>0</v>
      </c>
      <c r="DX58" s="627" t="s">
        <v>3882</v>
      </c>
      <c r="DY58" s="628" t="s">
        <v>283</v>
      </c>
      <c r="DZ58" s="627" t="s">
        <v>245</v>
      </c>
      <c r="EA58" s="629" t="s">
        <v>283</v>
      </c>
      <c r="EB58" s="629"/>
      <c r="EC58" s="626"/>
      <c r="ED58" s="630"/>
      <c r="EE58" s="839"/>
      <c r="EF58" s="837"/>
      <c r="EG58" s="630"/>
      <c r="EH58" s="630"/>
      <c r="EI58" s="630"/>
      <c r="EJ58" s="630"/>
      <c r="EK58" s="630"/>
    </row>
    <row r="59" spans="1:141" s="539" customFormat="1" ht="15" hidden="1" customHeight="1" x14ac:dyDescent="0.25">
      <c r="A59" s="621" t="s">
        <v>4204</v>
      </c>
      <c r="B59" s="622" t="s">
        <v>4261</v>
      </c>
      <c r="C59" s="832">
        <v>3381</v>
      </c>
      <c r="D59" s="623" t="s">
        <v>93</v>
      </c>
      <c r="E59" s="621" t="s">
        <v>49</v>
      </c>
      <c r="F59" s="624" t="s">
        <v>93</v>
      </c>
      <c r="G59" s="624"/>
      <c r="H59" s="833"/>
      <c r="I59" s="625">
        <v>67520.55</v>
      </c>
      <c r="J59" s="834">
        <v>3649.4660000000003</v>
      </c>
      <c r="K59" s="835">
        <v>0</v>
      </c>
      <c r="L59" s="834">
        <v>0</v>
      </c>
      <c r="M59" s="836">
        <v>0</v>
      </c>
      <c r="N59" s="834">
        <v>61707.688999999998</v>
      </c>
      <c r="O59" s="834">
        <v>2163.395</v>
      </c>
      <c r="P59" s="626">
        <v>0</v>
      </c>
      <c r="Q59" s="630">
        <v>0</v>
      </c>
      <c r="R59" s="837">
        <v>0</v>
      </c>
      <c r="S59" s="630">
        <v>0</v>
      </c>
      <c r="T59" s="630">
        <v>0</v>
      </c>
      <c r="U59" s="630">
        <v>0</v>
      </c>
      <c r="V59" s="630">
        <v>0</v>
      </c>
      <c r="W59" s="630">
        <v>0</v>
      </c>
      <c r="X59" s="626">
        <v>0</v>
      </c>
      <c r="Y59" s="630">
        <v>0</v>
      </c>
      <c r="Z59" s="837">
        <v>0</v>
      </c>
      <c r="AA59" s="630">
        <v>0</v>
      </c>
      <c r="AB59" s="630">
        <v>0</v>
      </c>
      <c r="AC59" s="630">
        <v>0</v>
      </c>
      <c r="AD59" s="630">
        <v>0</v>
      </c>
      <c r="AE59" s="630">
        <v>0</v>
      </c>
      <c r="AF59" s="626">
        <v>35087.960000000006</v>
      </c>
      <c r="AG59" s="630">
        <v>1896.41</v>
      </c>
      <c r="AH59" s="837">
        <v>0</v>
      </c>
      <c r="AI59" s="630">
        <v>0</v>
      </c>
      <c r="AJ59" s="630">
        <v>0</v>
      </c>
      <c r="AK59" s="630">
        <v>0</v>
      </c>
      <c r="AL59" s="630">
        <v>32016.32</v>
      </c>
      <c r="AM59" s="630">
        <v>1175.23</v>
      </c>
      <c r="AN59" s="626">
        <v>32432.59</v>
      </c>
      <c r="AO59" s="630">
        <v>1753.056</v>
      </c>
      <c r="AP59" s="837">
        <v>0</v>
      </c>
      <c r="AQ59" s="630">
        <v>0</v>
      </c>
      <c r="AR59" s="630">
        <v>0</v>
      </c>
      <c r="AS59" s="630">
        <v>29691.368999999999</v>
      </c>
      <c r="AT59" s="630">
        <v>0</v>
      </c>
      <c r="AU59" s="630">
        <v>988.16499999999996</v>
      </c>
      <c r="AV59" s="626">
        <v>0</v>
      </c>
      <c r="AW59" s="630">
        <v>0</v>
      </c>
      <c r="AX59" s="837">
        <v>0</v>
      </c>
      <c r="AY59" s="630">
        <v>0</v>
      </c>
      <c r="AZ59" s="630">
        <v>0</v>
      </c>
      <c r="BA59" s="630">
        <v>0</v>
      </c>
      <c r="BB59" s="630">
        <v>0</v>
      </c>
      <c r="BC59" s="630">
        <v>0</v>
      </c>
      <c r="BD59" s="626">
        <v>0</v>
      </c>
      <c r="BE59" s="630">
        <v>0</v>
      </c>
      <c r="BF59" s="837">
        <v>0</v>
      </c>
      <c r="BG59" s="630">
        <v>0</v>
      </c>
      <c r="BH59" s="630">
        <v>0</v>
      </c>
      <c r="BI59" s="630">
        <v>0</v>
      </c>
      <c r="BJ59" s="630">
        <v>0</v>
      </c>
      <c r="BK59" s="630">
        <v>0</v>
      </c>
      <c r="BL59" s="626">
        <v>0</v>
      </c>
      <c r="BM59" s="630">
        <v>0</v>
      </c>
      <c r="BN59" s="837">
        <v>0</v>
      </c>
      <c r="BO59" s="630">
        <v>0</v>
      </c>
      <c r="BP59" s="630">
        <v>0</v>
      </c>
      <c r="BQ59" s="630">
        <v>0</v>
      </c>
      <c r="BR59" s="630">
        <v>0</v>
      </c>
      <c r="BS59" s="630">
        <v>0</v>
      </c>
      <c r="BT59" s="626">
        <v>0</v>
      </c>
      <c r="BU59" s="630">
        <v>0</v>
      </c>
      <c r="BV59" s="837">
        <v>0</v>
      </c>
      <c r="BW59" s="630">
        <v>0</v>
      </c>
      <c r="BX59" s="630">
        <v>0</v>
      </c>
      <c r="BY59" s="630">
        <v>0</v>
      </c>
      <c r="BZ59" s="630">
        <v>0</v>
      </c>
      <c r="CA59" s="630">
        <v>0</v>
      </c>
      <c r="CB59" s="626">
        <v>0</v>
      </c>
      <c r="CC59" s="630">
        <v>0</v>
      </c>
      <c r="CD59" s="837">
        <v>0</v>
      </c>
      <c r="CE59" s="630">
        <v>0</v>
      </c>
      <c r="CF59" s="630">
        <v>0</v>
      </c>
      <c r="CG59" s="630">
        <v>0</v>
      </c>
      <c r="CH59" s="630">
        <v>0</v>
      </c>
      <c r="CI59" s="630">
        <v>0</v>
      </c>
      <c r="CJ59" s="626">
        <v>0</v>
      </c>
      <c r="CK59" s="630">
        <v>0</v>
      </c>
      <c r="CL59" s="837">
        <v>0</v>
      </c>
      <c r="CM59" s="630">
        <v>0</v>
      </c>
      <c r="CN59" s="630">
        <v>0</v>
      </c>
      <c r="CO59" s="630">
        <v>0</v>
      </c>
      <c r="CP59" s="630">
        <v>0</v>
      </c>
      <c r="CQ59" s="630">
        <v>0</v>
      </c>
      <c r="CR59" s="626">
        <v>0</v>
      </c>
      <c r="CS59" s="630">
        <v>0</v>
      </c>
      <c r="CT59" s="837">
        <v>0</v>
      </c>
      <c r="CU59" s="630">
        <v>0</v>
      </c>
      <c r="CV59" s="630">
        <v>0</v>
      </c>
      <c r="CW59" s="630">
        <v>0</v>
      </c>
      <c r="CX59" s="630">
        <v>0</v>
      </c>
      <c r="CY59" s="630">
        <v>0</v>
      </c>
      <c r="CZ59" s="626">
        <v>0</v>
      </c>
      <c r="DA59" s="630">
        <v>0</v>
      </c>
      <c r="DB59" s="837">
        <v>0</v>
      </c>
      <c r="DC59" s="630">
        <v>0</v>
      </c>
      <c r="DD59" s="630">
        <v>0</v>
      </c>
      <c r="DE59" s="630">
        <v>0</v>
      </c>
      <c r="DF59" s="630">
        <v>0</v>
      </c>
      <c r="DG59" s="630">
        <v>0</v>
      </c>
      <c r="DH59" s="626">
        <v>0</v>
      </c>
      <c r="DI59" s="630">
        <v>0</v>
      </c>
      <c r="DJ59" s="837">
        <v>0</v>
      </c>
      <c r="DK59" s="630">
        <v>0</v>
      </c>
      <c r="DL59" s="630">
        <v>0</v>
      </c>
      <c r="DM59" s="630">
        <v>0</v>
      </c>
      <c r="DN59" s="630">
        <v>0</v>
      </c>
      <c r="DO59" s="630">
        <v>0</v>
      </c>
      <c r="DP59" s="626">
        <v>0</v>
      </c>
      <c r="DQ59" s="630">
        <v>0</v>
      </c>
      <c r="DR59" s="837">
        <v>0</v>
      </c>
      <c r="DS59" s="630">
        <v>0</v>
      </c>
      <c r="DT59" s="630">
        <v>0</v>
      </c>
      <c r="DU59" s="630">
        <v>0</v>
      </c>
      <c r="DV59" s="630">
        <v>0</v>
      </c>
      <c r="DW59" s="630">
        <v>0</v>
      </c>
      <c r="DX59" s="627" t="s">
        <v>3882</v>
      </c>
      <c r="DY59" s="628" t="s">
        <v>283</v>
      </c>
      <c r="DZ59" s="627" t="s">
        <v>245</v>
      </c>
      <c r="EA59" s="629" t="s">
        <v>283</v>
      </c>
      <c r="EB59" s="629"/>
      <c r="EC59" s="626"/>
      <c r="ED59" s="630"/>
      <c r="EE59" s="839"/>
      <c r="EF59" s="837"/>
      <c r="EG59" s="630"/>
      <c r="EH59" s="630"/>
      <c r="EI59" s="630"/>
      <c r="EJ59" s="630"/>
      <c r="EK59" s="630"/>
    </row>
    <row r="60" spans="1:141" s="539" customFormat="1" ht="15" hidden="1" customHeight="1" x14ac:dyDescent="0.25">
      <c r="A60" s="621" t="s">
        <v>4204</v>
      </c>
      <c r="B60" s="622" t="s">
        <v>4262</v>
      </c>
      <c r="C60" s="832">
        <v>1130</v>
      </c>
      <c r="D60" s="623" t="s">
        <v>93</v>
      </c>
      <c r="E60" s="621" t="s">
        <v>93</v>
      </c>
      <c r="F60" s="624" t="s">
        <v>93</v>
      </c>
      <c r="G60" s="624"/>
      <c r="H60" s="833"/>
      <c r="I60" s="625">
        <v>67518.611000000004</v>
      </c>
      <c r="J60" s="834">
        <v>67518.611000000004</v>
      </c>
      <c r="K60" s="835">
        <v>0</v>
      </c>
      <c r="L60" s="834">
        <v>0</v>
      </c>
      <c r="M60" s="836">
        <v>0</v>
      </c>
      <c r="N60" s="834">
        <v>0</v>
      </c>
      <c r="O60" s="834">
        <v>0</v>
      </c>
      <c r="P60" s="626">
        <v>0</v>
      </c>
      <c r="Q60" s="630">
        <v>0</v>
      </c>
      <c r="R60" s="837">
        <v>0</v>
      </c>
      <c r="S60" s="630">
        <v>0</v>
      </c>
      <c r="T60" s="630">
        <v>0</v>
      </c>
      <c r="U60" s="630">
        <v>0</v>
      </c>
      <c r="V60" s="630">
        <v>0</v>
      </c>
      <c r="W60" s="630">
        <v>0</v>
      </c>
      <c r="X60" s="626">
        <v>0</v>
      </c>
      <c r="Y60" s="630">
        <v>0</v>
      </c>
      <c r="Z60" s="837">
        <v>0</v>
      </c>
      <c r="AA60" s="630">
        <v>0</v>
      </c>
      <c r="AB60" s="630">
        <v>0</v>
      </c>
      <c r="AC60" s="630">
        <v>0</v>
      </c>
      <c r="AD60" s="630">
        <v>0</v>
      </c>
      <c r="AE60" s="630">
        <v>0</v>
      </c>
      <c r="AF60" s="626">
        <v>54339.408000000003</v>
      </c>
      <c r="AG60" s="630">
        <v>54339.408000000003</v>
      </c>
      <c r="AH60" s="837">
        <v>0</v>
      </c>
      <c r="AI60" s="630">
        <v>0</v>
      </c>
      <c r="AJ60" s="630">
        <v>0</v>
      </c>
      <c r="AK60" s="630">
        <v>0</v>
      </c>
      <c r="AL60" s="630">
        <v>0</v>
      </c>
      <c r="AM60" s="630">
        <v>0</v>
      </c>
      <c r="AN60" s="626">
        <v>10891.578</v>
      </c>
      <c r="AO60" s="630">
        <v>10891.578</v>
      </c>
      <c r="AP60" s="837">
        <v>0</v>
      </c>
      <c r="AQ60" s="630">
        <v>0</v>
      </c>
      <c r="AR60" s="630">
        <v>0</v>
      </c>
      <c r="AS60" s="630">
        <v>0</v>
      </c>
      <c r="AT60" s="630">
        <v>0</v>
      </c>
      <c r="AU60" s="630">
        <v>0</v>
      </c>
      <c r="AV60" s="626">
        <v>674.13199999999995</v>
      </c>
      <c r="AW60" s="630">
        <v>674.13199999999995</v>
      </c>
      <c r="AX60" s="837">
        <v>0</v>
      </c>
      <c r="AY60" s="630">
        <v>0</v>
      </c>
      <c r="AZ60" s="630">
        <v>0</v>
      </c>
      <c r="BA60" s="630">
        <v>0</v>
      </c>
      <c r="BB60" s="630">
        <v>0</v>
      </c>
      <c r="BC60" s="630">
        <v>0</v>
      </c>
      <c r="BD60" s="626">
        <v>1353.193</v>
      </c>
      <c r="BE60" s="630">
        <v>1353.193</v>
      </c>
      <c r="BF60" s="837">
        <v>0</v>
      </c>
      <c r="BG60" s="630">
        <v>0</v>
      </c>
      <c r="BH60" s="630">
        <v>0</v>
      </c>
      <c r="BI60" s="630">
        <v>0</v>
      </c>
      <c r="BJ60" s="630">
        <v>0</v>
      </c>
      <c r="BK60" s="630">
        <v>0</v>
      </c>
      <c r="BL60" s="626">
        <v>260.3</v>
      </c>
      <c r="BM60" s="630">
        <v>260.3</v>
      </c>
      <c r="BN60" s="837">
        <v>0</v>
      </c>
      <c r="BO60" s="630">
        <v>0</v>
      </c>
      <c r="BP60" s="630">
        <v>0</v>
      </c>
      <c r="BQ60" s="630">
        <v>0</v>
      </c>
      <c r="BR60" s="630">
        <v>0</v>
      </c>
      <c r="BS60" s="630">
        <v>0</v>
      </c>
      <c r="BT60" s="626">
        <v>0</v>
      </c>
      <c r="BU60" s="630">
        <v>0</v>
      </c>
      <c r="BV60" s="837">
        <v>0</v>
      </c>
      <c r="BW60" s="630">
        <v>0</v>
      </c>
      <c r="BX60" s="630">
        <v>0</v>
      </c>
      <c r="BY60" s="630">
        <v>0</v>
      </c>
      <c r="BZ60" s="630">
        <v>0</v>
      </c>
      <c r="CA60" s="630">
        <v>0</v>
      </c>
      <c r="CB60" s="626">
        <v>0</v>
      </c>
      <c r="CC60" s="630">
        <v>0</v>
      </c>
      <c r="CD60" s="837">
        <v>0</v>
      </c>
      <c r="CE60" s="630">
        <v>0</v>
      </c>
      <c r="CF60" s="630">
        <v>0</v>
      </c>
      <c r="CG60" s="630">
        <v>0</v>
      </c>
      <c r="CH60" s="630">
        <v>0</v>
      </c>
      <c r="CI60" s="630">
        <v>0</v>
      </c>
      <c r="CJ60" s="626">
        <v>0</v>
      </c>
      <c r="CK60" s="630">
        <v>0</v>
      </c>
      <c r="CL60" s="837">
        <v>0</v>
      </c>
      <c r="CM60" s="630">
        <v>0</v>
      </c>
      <c r="CN60" s="630">
        <v>0</v>
      </c>
      <c r="CO60" s="630">
        <v>0</v>
      </c>
      <c r="CP60" s="630">
        <v>0</v>
      </c>
      <c r="CQ60" s="630">
        <v>0</v>
      </c>
      <c r="CR60" s="626">
        <v>0</v>
      </c>
      <c r="CS60" s="630">
        <v>0</v>
      </c>
      <c r="CT60" s="837">
        <v>0</v>
      </c>
      <c r="CU60" s="630">
        <v>0</v>
      </c>
      <c r="CV60" s="630">
        <v>0</v>
      </c>
      <c r="CW60" s="630">
        <v>0</v>
      </c>
      <c r="CX60" s="630">
        <v>0</v>
      </c>
      <c r="CY60" s="630">
        <v>0</v>
      </c>
      <c r="CZ60" s="626">
        <v>0</v>
      </c>
      <c r="DA60" s="630">
        <v>0</v>
      </c>
      <c r="DB60" s="837">
        <v>0</v>
      </c>
      <c r="DC60" s="630">
        <v>0</v>
      </c>
      <c r="DD60" s="630">
        <v>0</v>
      </c>
      <c r="DE60" s="630">
        <v>0</v>
      </c>
      <c r="DF60" s="630">
        <v>0</v>
      </c>
      <c r="DG60" s="630">
        <v>0</v>
      </c>
      <c r="DH60" s="626">
        <v>0</v>
      </c>
      <c r="DI60" s="630">
        <v>0</v>
      </c>
      <c r="DJ60" s="837">
        <v>0</v>
      </c>
      <c r="DK60" s="630">
        <v>0</v>
      </c>
      <c r="DL60" s="630">
        <v>0</v>
      </c>
      <c r="DM60" s="630">
        <v>0</v>
      </c>
      <c r="DN60" s="630">
        <v>0</v>
      </c>
      <c r="DO60" s="630">
        <v>0</v>
      </c>
      <c r="DP60" s="626">
        <v>0</v>
      </c>
      <c r="DQ60" s="630">
        <v>0</v>
      </c>
      <c r="DR60" s="837">
        <v>0</v>
      </c>
      <c r="DS60" s="630">
        <v>0</v>
      </c>
      <c r="DT60" s="630">
        <v>0</v>
      </c>
      <c r="DU60" s="630">
        <v>0</v>
      </c>
      <c r="DV60" s="630">
        <v>0</v>
      </c>
      <c r="DW60" s="630">
        <v>0</v>
      </c>
      <c r="DX60" s="627" t="s">
        <v>3882</v>
      </c>
      <c r="DY60" s="628" t="s">
        <v>284</v>
      </c>
      <c r="DZ60" s="627" t="s">
        <v>245</v>
      </c>
      <c r="EA60" s="629" t="s">
        <v>283</v>
      </c>
      <c r="EB60" s="629"/>
      <c r="EC60" s="626"/>
      <c r="ED60" s="630"/>
      <c r="EE60" s="839"/>
      <c r="EF60" s="837"/>
      <c r="EG60" s="630"/>
      <c r="EH60" s="630"/>
      <c r="EI60" s="630"/>
      <c r="EJ60" s="630"/>
      <c r="EK60" s="630"/>
    </row>
    <row r="61" spans="1:141" s="539" customFormat="1" ht="15" hidden="1" customHeight="1" x14ac:dyDescent="0.25">
      <c r="A61" s="621" t="s">
        <v>4204</v>
      </c>
      <c r="B61" s="622" t="s">
        <v>94</v>
      </c>
      <c r="C61" s="832">
        <v>3382</v>
      </c>
      <c r="D61" s="623" t="s">
        <v>93</v>
      </c>
      <c r="E61" s="621" t="s">
        <v>49</v>
      </c>
      <c r="F61" s="624" t="s">
        <v>93</v>
      </c>
      <c r="G61" s="624"/>
      <c r="H61" s="833"/>
      <c r="I61" s="625">
        <v>942850.38280000002</v>
      </c>
      <c r="J61" s="834">
        <v>60445.510000000009</v>
      </c>
      <c r="K61" s="835">
        <v>0</v>
      </c>
      <c r="L61" s="834">
        <v>0</v>
      </c>
      <c r="M61" s="836">
        <v>0</v>
      </c>
      <c r="N61" s="834">
        <v>851896.81700000004</v>
      </c>
      <c r="O61" s="834">
        <v>30508.055800000002</v>
      </c>
      <c r="P61" s="626">
        <v>0</v>
      </c>
      <c r="Q61" s="630">
        <v>0</v>
      </c>
      <c r="R61" s="837">
        <v>0</v>
      </c>
      <c r="S61" s="630">
        <v>0</v>
      </c>
      <c r="T61" s="630">
        <v>0</v>
      </c>
      <c r="U61" s="630">
        <v>0</v>
      </c>
      <c r="V61" s="630">
        <v>0</v>
      </c>
      <c r="W61" s="630">
        <v>0</v>
      </c>
      <c r="X61" s="626">
        <v>0</v>
      </c>
      <c r="Y61" s="630">
        <v>0</v>
      </c>
      <c r="Z61" s="837">
        <v>0</v>
      </c>
      <c r="AA61" s="630">
        <v>0</v>
      </c>
      <c r="AB61" s="630">
        <v>0</v>
      </c>
      <c r="AC61" s="630">
        <v>0</v>
      </c>
      <c r="AD61" s="630">
        <v>0</v>
      </c>
      <c r="AE61" s="630">
        <v>0</v>
      </c>
      <c r="AF61" s="626">
        <v>23302.38</v>
      </c>
      <c r="AG61" s="630">
        <v>1765.12</v>
      </c>
      <c r="AH61" s="837">
        <v>0</v>
      </c>
      <c r="AI61" s="630">
        <v>0</v>
      </c>
      <c r="AJ61" s="630">
        <v>0</v>
      </c>
      <c r="AK61" s="630">
        <v>0</v>
      </c>
      <c r="AL61" s="630">
        <v>20867.740000000002</v>
      </c>
      <c r="AM61" s="630">
        <v>669.52</v>
      </c>
      <c r="AN61" s="626">
        <v>578532.85179999995</v>
      </c>
      <c r="AO61" s="630">
        <v>37606.303</v>
      </c>
      <c r="AP61" s="837">
        <v>0</v>
      </c>
      <c r="AQ61" s="630">
        <v>0</v>
      </c>
      <c r="AR61" s="630">
        <v>0</v>
      </c>
      <c r="AS61" s="630">
        <v>522050.66599999997</v>
      </c>
      <c r="AT61" s="630">
        <v>0</v>
      </c>
      <c r="AU61" s="630">
        <v>18875.882799999999</v>
      </c>
      <c r="AV61" s="626">
        <v>271967.49599999998</v>
      </c>
      <c r="AW61" s="630">
        <v>16882.95</v>
      </c>
      <c r="AX61" s="837">
        <v>0</v>
      </c>
      <c r="AY61" s="630">
        <v>0</v>
      </c>
      <c r="AZ61" s="630">
        <v>0</v>
      </c>
      <c r="BA61" s="630">
        <v>246392.454</v>
      </c>
      <c r="BB61" s="630">
        <v>0</v>
      </c>
      <c r="BC61" s="630">
        <v>8692.0920000000006</v>
      </c>
      <c r="BD61" s="626">
        <v>69026.684999999998</v>
      </c>
      <c r="BE61" s="630">
        <v>4170.1670000000004</v>
      </c>
      <c r="BF61" s="837">
        <v>0</v>
      </c>
      <c r="BG61" s="630">
        <v>0</v>
      </c>
      <c r="BH61" s="630">
        <v>0</v>
      </c>
      <c r="BI61" s="630">
        <v>62585.957000000002</v>
      </c>
      <c r="BJ61" s="630">
        <v>0</v>
      </c>
      <c r="BK61" s="630">
        <v>2270.5610000000001</v>
      </c>
      <c r="BL61" s="626">
        <v>20.97</v>
      </c>
      <c r="BM61" s="630">
        <v>20.97</v>
      </c>
      <c r="BN61" s="837">
        <v>0</v>
      </c>
      <c r="BO61" s="630">
        <v>0</v>
      </c>
      <c r="BP61" s="630">
        <v>0</v>
      </c>
      <c r="BQ61" s="630">
        <v>0</v>
      </c>
      <c r="BR61" s="630">
        <v>0</v>
      </c>
      <c r="BS61" s="630">
        <v>0</v>
      </c>
      <c r="BT61" s="626">
        <v>0</v>
      </c>
      <c r="BU61" s="630">
        <v>0</v>
      </c>
      <c r="BV61" s="837">
        <v>0</v>
      </c>
      <c r="BW61" s="630">
        <v>0</v>
      </c>
      <c r="BX61" s="630">
        <v>0</v>
      </c>
      <c r="BY61" s="630">
        <v>0</v>
      </c>
      <c r="BZ61" s="630">
        <v>0</v>
      </c>
      <c r="CA61" s="630">
        <v>0</v>
      </c>
      <c r="CB61" s="626">
        <v>0</v>
      </c>
      <c r="CC61" s="630">
        <v>0</v>
      </c>
      <c r="CD61" s="837">
        <v>0</v>
      </c>
      <c r="CE61" s="630">
        <v>0</v>
      </c>
      <c r="CF61" s="630">
        <v>0</v>
      </c>
      <c r="CG61" s="630">
        <v>0</v>
      </c>
      <c r="CH61" s="630">
        <v>0</v>
      </c>
      <c r="CI61" s="630">
        <v>0</v>
      </c>
      <c r="CJ61" s="626">
        <v>0</v>
      </c>
      <c r="CK61" s="630">
        <v>0</v>
      </c>
      <c r="CL61" s="837">
        <v>0</v>
      </c>
      <c r="CM61" s="630">
        <v>0</v>
      </c>
      <c r="CN61" s="630">
        <v>0</v>
      </c>
      <c r="CO61" s="630">
        <v>0</v>
      </c>
      <c r="CP61" s="630">
        <v>0</v>
      </c>
      <c r="CQ61" s="630">
        <v>0</v>
      </c>
      <c r="CR61" s="626">
        <v>0</v>
      </c>
      <c r="CS61" s="630">
        <v>0</v>
      </c>
      <c r="CT61" s="837">
        <v>0</v>
      </c>
      <c r="CU61" s="630">
        <v>0</v>
      </c>
      <c r="CV61" s="630">
        <v>0</v>
      </c>
      <c r="CW61" s="630">
        <v>0</v>
      </c>
      <c r="CX61" s="630">
        <v>0</v>
      </c>
      <c r="CY61" s="630">
        <v>0</v>
      </c>
      <c r="CZ61" s="626">
        <v>0</v>
      </c>
      <c r="DA61" s="630">
        <v>0</v>
      </c>
      <c r="DB61" s="837">
        <v>0</v>
      </c>
      <c r="DC61" s="630">
        <v>0</v>
      </c>
      <c r="DD61" s="630">
        <v>0</v>
      </c>
      <c r="DE61" s="630">
        <v>0</v>
      </c>
      <c r="DF61" s="630">
        <v>0</v>
      </c>
      <c r="DG61" s="630">
        <v>0</v>
      </c>
      <c r="DH61" s="626">
        <v>0</v>
      </c>
      <c r="DI61" s="630">
        <v>0</v>
      </c>
      <c r="DJ61" s="837">
        <v>0</v>
      </c>
      <c r="DK61" s="630">
        <v>0</v>
      </c>
      <c r="DL61" s="630">
        <v>0</v>
      </c>
      <c r="DM61" s="630">
        <v>0</v>
      </c>
      <c r="DN61" s="630">
        <v>0</v>
      </c>
      <c r="DO61" s="630">
        <v>0</v>
      </c>
      <c r="DP61" s="626">
        <v>0</v>
      </c>
      <c r="DQ61" s="630">
        <v>0</v>
      </c>
      <c r="DR61" s="837">
        <v>0</v>
      </c>
      <c r="DS61" s="630">
        <v>0</v>
      </c>
      <c r="DT61" s="630">
        <v>0</v>
      </c>
      <c r="DU61" s="630">
        <v>0</v>
      </c>
      <c r="DV61" s="630">
        <v>0</v>
      </c>
      <c r="DW61" s="630">
        <v>0</v>
      </c>
      <c r="DX61" s="627" t="s">
        <v>3882</v>
      </c>
      <c r="DY61" s="628" t="s">
        <v>283</v>
      </c>
      <c r="DZ61" s="627" t="s">
        <v>245</v>
      </c>
      <c r="EA61" s="629"/>
      <c r="EB61" s="629"/>
      <c r="EC61" s="626"/>
      <c r="ED61" s="630"/>
      <c r="EE61" s="839"/>
      <c r="EF61" s="837"/>
      <c r="EG61" s="630"/>
      <c r="EH61" s="630"/>
      <c r="EI61" s="630"/>
      <c r="EJ61" s="630"/>
      <c r="EK61" s="630"/>
    </row>
    <row r="62" spans="1:141" s="539" customFormat="1" ht="15" hidden="1" customHeight="1" x14ac:dyDescent="0.25">
      <c r="A62" s="621" t="s">
        <v>4204</v>
      </c>
      <c r="B62" s="622" t="s">
        <v>4263</v>
      </c>
      <c r="C62" s="832">
        <v>3427</v>
      </c>
      <c r="D62" s="623" t="s">
        <v>93</v>
      </c>
      <c r="E62" s="621" t="s">
        <v>49</v>
      </c>
      <c r="F62" s="624" t="s">
        <v>93</v>
      </c>
      <c r="G62" s="624"/>
      <c r="H62" s="833"/>
      <c r="I62" s="625">
        <v>752828.4090000001</v>
      </c>
      <c r="J62" s="834">
        <v>48836.135999999999</v>
      </c>
      <c r="K62" s="835">
        <v>0</v>
      </c>
      <c r="L62" s="834">
        <v>0</v>
      </c>
      <c r="M62" s="836">
        <v>0</v>
      </c>
      <c r="N62" s="834">
        <v>680479.22400000005</v>
      </c>
      <c r="O62" s="834">
        <v>23513.048999999999</v>
      </c>
      <c r="P62" s="626">
        <v>0</v>
      </c>
      <c r="Q62" s="630">
        <v>0</v>
      </c>
      <c r="R62" s="837">
        <v>0</v>
      </c>
      <c r="S62" s="630">
        <v>0</v>
      </c>
      <c r="T62" s="630">
        <v>0</v>
      </c>
      <c r="U62" s="630">
        <v>0</v>
      </c>
      <c r="V62" s="630">
        <v>0</v>
      </c>
      <c r="W62" s="630">
        <v>0</v>
      </c>
      <c r="X62" s="626">
        <v>0</v>
      </c>
      <c r="Y62" s="630">
        <v>0</v>
      </c>
      <c r="Z62" s="837">
        <v>0</v>
      </c>
      <c r="AA62" s="630">
        <v>0</v>
      </c>
      <c r="AB62" s="630">
        <v>0</v>
      </c>
      <c r="AC62" s="630">
        <v>0</v>
      </c>
      <c r="AD62" s="630">
        <v>0</v>
      </c>
      <c r="AE62" s="630">
        <v>0</v>
      </c>
      <c r="AF62" s="626">
        <v>0</v>
      </c>
      <c r="AG62" s="630">
        <v>0</v>
      </c>
      <c r="AH62" s="837">
        <v>0</v>
      </c>
      <c r="AI62" s="630">
        <v>0</v>
      </c>
      <c r="AJ62" s="630">
        <v>0</v>
      </c>
      <c r="AK62" s="630">
        <v>0</v>
      </c>
      <c r="AL62" s="630">
        <v>0</v>
      </c>
      <c r="AM62" s="630">
        <v>0</v>
      </c>
      <c r="AN62" s="626">
        <v>0</v>
      </c>
      <c r="AO62" s="630">
        <v>0</v>
      </c>
      <c r="AP62" s="837">
        <v>0</v>
      </c>
      <c r="AQ62" s="630">
        <v>0</v>
      </c>
      <c r="AR62" s="630">
        <v>0</v>
      </c>
      <c r="AS62" s="630">
        <v>0</v>
      </c>
      <c r="AT62" s="630">
        <v>0</v>
      </c>
      <c r="AU62" s="630">
        <v>0</v>
      </c>
      <c r="AV62" s="626">
        <v>116891.55900000004</v>
      </c>
      <c r="AW62" s="630">
        <v>7092.4449999999997</v>
      </c>
      <c r="AX62" s="837">
        <v>0</v>
      </c>
      <c r="AY62" s="630">
        <v>0</v>
      </c>
      <c r="AZ62" s="630">
        <v>0</v>
      </c>
      <c r="BA62" s="630">
        <v>105972.57300000003</v>
      </c>
      <c r="BB62" s="630">
        <v>0</v>
      </c>
      <c r="BC62" s="630">
        <v>3826.5410000000002</v>
      </c>
      <c r="BD62" s="626">
        <v>233471.85</v>
      </c>
      <c r="BE62" s="630">
        <v>13807.691000000001</v>
      </c>
      <c r="BF62" s="837">
        <v>0</v>
      </c>
      <c r="BG62" s="630">
        <v>0</v>
      </c>
      <c r="BH62" s="630">
        <v>0</v>
      </c>
      <c r="BI62" s="630">
        <v>212214.65100000001</v>
      </c>
      <c r="BJ62" s="630">
        <v>0</v>
      </c>
      <c r="BK62" s="630">
        <v>7449.5079999999998</v>
      </c>
      <c r="BL62" s="626">
        <v>154557</v>
      </c>
      <c r="BM62" s="630">
        <v>9022</v>
      </c>
      <c r="BN62" s="837">
        <v>0</v>
      </c>
      <c r="BO62" s="630">
        <v>0</v>
      </c>
      <c r="BP62" s="630">
        <v>0</v>
      </c>
      <c r="BQ62" s="630">
        <v>141247</v>
      </c>
      <c r="BR62" s="630">
        <v>0</v>
      </c>
      <c r="BS62" s="630">
        <v>4288</v>
      </c>
      <c r="BT62" s="626">
        <v>246083</v>
      </c>
      <c r="BU62" s="630">
        <v>17648</v>
      </c>
      <c r="BV62" s="837">
        <v>0</v>
      </c>
      <c r="BW62" s="630">
        <v>0</v>
      </c>
      <c r="BX62" s="630">
        <v>0</v>
      </c>
      <c r="BY62" s="630">
        <v>221045</v>
      </c>
      <c r="BZ62" s="630">
        <v>0</v>
      </c>
      <c r="CA62" s="630">
        <v>7390</v>
      </c>
      <c r="CB62" s="626">
        <v>1825</v>
      </c>
      <c r="CC62" s="630">
        <v>1266</v>
      </c>
      <c r="CD62" s="837">
        <v>0</v>
      </c>
      <c r="CE62" s="630">
        <v>0</v>
      </c>
      <c r="CF62" s="630">
        <v>0</v>
      </c>
      <c r="CG62" s="630">
        <v>0</v>
      </c>
      <c r="CH62" s="630">
        <v>0</v>
      </c>
      <c r="CI62" s="630">
        <v>559</v>
      </c>
      <c r="CJ62" s="626">
        <v>0</v>
      </c>
      <c r="CK62" s="630">
        <v>0</v>
      </c>
      <c r="CL62" s="837">
        <v>0</v>
      </c>
      <c r="CM62" s="630">
        <v>0</v>
      </c>
      <c r="CN62" s="630">
        <v>0</v>
      </c>
      <c r="CO62" s="630">
        <v>0</v>
      </c>
      <c r="CP62" s="630">
        <v>0</v>
      </c>
      <c r="CQ62" s="630">
        <v>0</v>
      </c>
      <c r="CR62" s="626">
        <v>0</v>
      </c>
      <c r="CS62" s="630">
        <v>0</v>
      </c>
      <c r="CT62" s="837">
        <v>0</v>
      </c>
      <c r="CU62" s="630">
        <v>0</v>
      </c>
      <c r="CV62" s="630">
        <v>0</v>
      </c>
      <c r="CW62" s="630">
        <v>0</v>
      </c>
      <c r="CX62" s="630">
        <v>0</v>
      </c>
      <c r="CY62" s="630">
        <v>0</v>
      </c>
      <c r="CZ62" s="626">
        <v>0</v>
      </c>
      <c r="DA62" s="630">
        <v>0</v>
      </c>
      <c r="DB62" s="837">
        <v>0</v>
      </c>
      <c r="DC62" s="630">
        <v>0</v>
      </c>
      <c r="DD62" s="630">
        <v>0</v>
      </c>
      <c r="DE62" s="630">
        <v>0</v>
      </c>
      <c r="DF62" s="630">
        <v>0</v>
      </c>
      <c r="DG62" s="630">
        <v>0</v>
      </c>
      <c r="DH62" s="626">
        <v>0</v>
      </c>
      <c r="DI62" s="630">
        <v>0</v>
      </c>
      <c r="DJ62" s="837">
        <v>0</v>
      </c>
      <c r="DK62" s="630">
        <v>0</v>
      </c>
      <c r="DL62" s="630">
        <v>0</v>
      </c>
      <c r="DM62" s="630">
        <v>0</v>
      </c>
      <c r="DN62" s="630">
        <v>0</v>
      </c>
      <c r="DO62" s="630">
        <v>0</v>
      </c>
      <c r="DP62" s="626">
        <v>0</v>
      </c>
      <c r="DQ62" s="630">
        <v>0</v>
      </c>
      <c r="DR62" s="837">
        <v>0</v>
      </c>
      <c r="DS62" s="630">
        <v>0</v>
      </c>
      <c r="DT62" s="630">
        <v>0</v>
      </c>
      <c r="DU62" s="630">
        <v>0</v>
      </c>
      <c r="DV62" s="630">
        <v>0</v>
      </c>
      <c r="DW62" s="630">
        <v>0</v>
      </c>
      <c r="DX62" s="627" t="s">
        <v>3882</v>
      </c>
      <c r="DY62" s="628" t="s">
        <v>283</v>
      </c>
      <c r="DZ62" s="627" t="s">
        <v>245</v>
      </c>
      <c r="EA62" s="629"/>
      <c r="EB62" s="629"/>
      <c r="EC62" s="626"/>
      <c r="ED62" s="630"/>
      <c r="EE62" s="839"/>
      <c r="EF62" s="837"/>
      <c r="EG62" s="630"/>
      <c r="EH62" s="630"/>
      <c r="EI62" s="630"/>
      <c r="EJ62" s="630"/>
      <c r="EK62" s="630"/>
    </row>
    <row r="63" spans="1:141" s="539" customFormat="1" ht="15" hidden="1" customHeight="1" x14ac:dyDescent="0.25">
      <c r="A63" s="621" t="s">
        <v>4204</v>
      </c>
      <c r="B63" s="622" t="s">
        <v>4264</v>
      </c>
      <c r="C63" s="832">
        <v>3504</v>
      </c>
      <c r="D63" s="623" t="s">
        <v>93</v>
      </c>
      <c r="E63" s="621" t="s">
        <v>49</v>
      </c>
      <c r="F63" s="624" t="s">
        <v>93</v>
      </c>
      <c r="G63" s="624"/>
      <c r="H63" s="833"/>
      <c r="I63" s="625">
        <v>1000920</v>
      </c>
      <c r="J63" s="834">
        <v>60920</v>
      </c>
      <c r="K63" s="835">
        <v>0</v>
      </c>
      <c r="L63" s="834">
        <v>0</v>
      </c>
      <c r="M63" s="836">
        <v>0</v>
      </c>
      <c r="N63" s="834">
        <v>900000</v>
      </c>
      <c r="O63" s="834">
        <v>40000</v>
      </c>
      <c r="P63" s="626">
        <v>0</v>
      </c>
      <c r="Q63" s="630"/>
      <c r="R63" s="837"/>
      <c r="S63" s="630"/>
      <c r="T63" s="630"/>
      <c r="U63" s="630"/>
      <c r="V63" s="630"/>
      <c r="W63" s="630"/>
      <c r="X63" s="626">
        <v>0</v>
      </c>
      <c r="Y63" s="630"/>
      <c r="Z63" s="837"/>
      <c r="AA63" s="630"/>
      <c r="AB63" s="630"/>
      <c r="AC63" s="630"/>
      <c r="AD63" s="630"/>
      <c r="AE63" s="630"/>
      <c r="AF63" s="626">
        <v>0</v>
      </c>
      <c r="AG63" s="630"/>
      <c r="AH63" s="837"/>
      <c r="AI63" s="630"/>
      <c r="AJ63" s="630"/>
      <c r="AK63" s="630"/>
      <c r="AL63" s="630"/>
      <c r="AM63" s="630"/>
      <c r="AN63" s="626">
        <v>0</v>
      </c>
      <c r="AO63" s="630"/>
      <c r="AP63" s="837"/>
      <c r="AQ63" s="630"/>
      <c r="AR63" s="630"/>
      <c r="AS63" s="630"/>
      <c r="AT63" s="630"/>
      <c r="AU63" s="630"/>
      <c r="AV63" s="626">
        <v>0</v>
      </c>
      <c r="AW63" s="630"/>
      <c r="AX63" s="837"/>
      <c r="AY63" s="630"/>
      <c r="AZ63" s="630"/>
      <c r="BA63" s="630"/>
      <c r="BB63" s="630"/>
      <c r="BC63" s="630"/>
      <c r="BD63" s="626">
        <v>0</v>
      </c>
      <c r="BE63" s="630">
        <v>0</v>
      </c>
      <c r="BF63" s="837">
        <v>0</v>
      </c>
      <c r="BG63" s="630">
        <v>0</v>
      </c>
      <c r="BH63" s="630">
        <v>0</v>
      </c>
      <c r="BI63" s="630">
        <v>0</v>
      </c>
      <c r="BJ63" s="630">
        <v>0</v>
      </c>
      <c r="BK63" s="630">
        <v>0</v>
      </c>
      <c r="BL63" s="626">
        <v>0</v>
      </c>
      <c r="BM63" s="630">
        <v>0</v>
      </c>
      <c r="BN63" s="837">
        <v>0</v>
      </c>
      <c r="BO63" s="630">
        <v>0</v>
      </c>
      <c r="BP63" s="630">
        <v>0</v>
      </c>
      <c r="BQ63" s="630">
        <v>0</v>
      </c>
      <c r="BR63" s="630">
        <v>0</v>
      </c>
      <c r="BS63" s="630">
        <v>0</v>
      </c>
      <c r="BT63" s="626">
        <v>4870</v>
      </c>
      <c r="BU63" s="630">
        <v>3170</v>
      </c>
      <c r="BV63" s="837">
        <v>0</v>
      </c>
      <c r="BW63" s="630">
        <v>0</v>
      </c>
      <c r="BX63" s="630">
        <v>0</v>
      </c>
      <c r="BY63" s="630">
        <v>0</v>
      </c>
      <c r="BZ63" s="630">
        <v>0</v>
      </c>
      <c r="CA63" s="630">
        <v>1700</v>
      </c>
      <c r="CB63" s="626">
        <v>550000</v>
      </c>
      <c r="CC63" s="630">
        <v>31000</v>
      </c>
      <c r="CD63" s="837">
        <v>0</v>
      </c>
      <c r="CE63" s="630">
        <v>0</v>
      </c>
      <c r="CF63" s="630">
        <v>0</v>
      </c>
      <c r="CG63" s="630">
        <v>500000</v>
      </c>
      <c r="CH63" s="630">
        <v>0</v>
      </c>
      <c r="CI63" s="630">
        <v>19000</v>
      </c>
      <c r="CJ63" s="626">
        <v>243000</v>
      </c>
      <c r="CK63" s="630">
        <v>14000</v>
      </c>
      <c r="CL63" s="837">
        <v>0</v>
      </c>
      <c r="CM63" s="630">
        <v>0</v>
      </c>
      <c r="CN63" s="630">
        <v>0</v>
      </c>
      <c r="CO63" s="630">
        <v>220000</v>
      </c>
      <c r="CP63" s="630">
        <v>0</v>
      </c>
      <c r="CQ63" s="630">
        <v>9000</v>
      </c>
      <c r="CR63" s="626">
        <v>197500</v>
      </c>
      <c r="CS63" s="630">
        <v>10000</v>
      </c>
      <c r="CT63" s="837">
        <v>0</v>
      </c>
      <c r="CU63" s="630">
        <v>0</v>
      </c>
      <c r="CV63" s="630">
        <v>0</v>
      </c>
      <c r="CW63" s="630">
        <v>180000</v>
      </c>
      <c r="CX63" s="630">
        <v>0</v>
      </c>
      <c r="CY63" s="630">
        <v>7500</v>
      </c>
      <c r="CZ63" s="626">
        <v>5550</v>
      </c>
      <c r="DA63" s="630">
        <v>2750</v>
      </c>
      <c r="DB63" s="837">
        <v>0</v>
      </c>
      <c r="DC63" s="630">
        <v>0</v>
      </c>
      <c r="DD63" s="630">
        <v>0</v>
      </c>
      <c r="DE63" s="630">
        <v>0</v>
      </c>
      <c r="DF63" s="630">
        <v>0</v>
      </c>
      <c r="DG63" s="630">
        <v>2800</v>
      </c>
      <c r="DH63" s="626">
        <v>0</v>
      </c>
      <c r="DI63" s="630">
        <v>0</v>
      </c>
      <c r="DJ63" s="837">
        <v>0</v>
      </c>
      <c r="DK63" s="630">
        <v>0</v>
      </c>
      <c r="DL63" s="630">
        <v>0</v>
      </c>
      <c r="DM63" s="630">
        <v>0</v>
      </c>
      <c r="DN63" s="630">
        <v>0</v>
      </c>
      <c r="DO63" s="630">
        <v>0</v>
      </c>
      <c r="DP63" s="626">
        <v>0</v>
      </c>
      <c r="DQ63" s="630">
        <v>0</v>
      </c>
      <c r="DR63" s="837">
        <v>0</v>
      </c>
      <c r="DS63" s="630">
        <v>0</v>
      </c>
      <c r="DT63" s="630">
        <v>0</v>
      </c>
      <c r="DU63" s="630">
        <v>0</v>
      </c>
      <c r="DV63" s="630">
        <v>0</v>
      </c>
      <c r="DW63" s="630">
        <v>0</v>
      </c>
      <c r="DX63" s="627" t="s">
        <v>3882</v>
      </c>
      <c r="DY63" s="628" t="s">
        <v>283</v>
      </c>
      <c r="DZ63" s="627" t="s">
        <v>245</v>
      </c>
      <c r="EA63" s="629"/>
      <c r="EB63" s="629"/>
      <c r="EC63" s="626"/>
      <c r="ED63" s="630"/>
      <c r="EE63" s="839"/>
      <c r="EF63" s="837"/>
      <c r="EG63" s="630"/>
      <c r="EH63" s="630"/>
      <c r="EI63" s="630"/>
      <c r="EJ63" s="630"/>
      <c r="EK63" s="630"/>
    </row>
    <row r="64" spans="1:141" s="539" customFormat="1" ht="15" hidden="1" customHeight="1" x14ac:dyDescent="0.25">
      <c r="A64" s="621" t="s">
        <v>4204</v>
      </c>
      <c r="B64" s="622" t="s">
        <v>4265</v>
      </c>
      <c r="C64" s="623" t="s">
        <v>4266</v>
      </c>
      <c r="D64" s="623" t="s">
        <v>93</v>
      </c>
      <c r="E64" s="621" t="s">
        <v>93</v>
      </c>
      <c r="F64" s="624" t="s">
        <v>93</v>
      </c>
      <c r="G64" s="624"/>
      <c r="H64" s="833"/>
      <c r="I64" s="625">
        <v>557570.35</v>
      </c>
      <c r="J64" s="834">
        <v>34570.239999999998</v>
      </c>
      <c r="K64" s="835">
        <v>0</v>
      </c>
      <c r="L64" s="834">
        <v>0</v>
      </c>
      <c r="M64" s="836">
        <v>0</v>
      </c>
      <c r="N64" s="834">
        <v>499999.67000000004</v>
      </c>
      <c r="O64" s="834">
        <v>23000.44</v>
      </c>
      <c r="P64" s="626">
        <v>0</v>
      </c>
      <c r="Q64" s="630">
        <v>0</v>
      </c>
      <c r="R64" s="837">
        <v>0</v>
      </c>
      <c r="S64" s="630">
        <v>0</v>
      </c>
      <c r="T64" s="630">
        <v>0</v>
      </c>
      <c r="U64" s="630">
        <v>0</v>
      </c>
      <c r="V64" s="630">
        <v>0</v>
      </c>
      <c r="W64" s="630">
        <v>0</v>
      </c>
      <c r="X64" s="626">
        <v>0</v>
      </c>
      <c r="Y64" s="630">
        <v>0</v>
      </c>
      <c r="Z64" s="837">
        <v>0</v>
      </c>
      <c r="AA64" s="630">
        <v>0</v>
      </c>
      <c r="AB64" s="630">
        <v>0</v>
      </c>
      <c r="AC64" s="630">
        <v>0</v>
      </c>
      <c r="AD64" s="630">
        <v>0</v>
      </c>
      <c r="AE64" s="630">
        <v>0</v>
      </c>
      <c r="AF64" s="626">
        <v>0</v>
      </c>
      <c r="AG64" s="630">
        <v>0</v>
      </c>
      <c r="AH64" s="837">
        <v>0</v>
      </c>
      <c r="AI64" s="630">
        <v>0</v>
      </c>
      <c r="AJ64" s="630">
        <v>0</v>
      </c>
      <c r="AK64" s="630">
        <v>0</v>
      </c>
      <c r="AL64" s="630">
        <v>0</v>
      </c>
      <c r="AM64" s="630">
        <v>0</v>
      </c>
      <c r="AN64" s="626">
        <v>0</v>
      </c>
      <c r="AO64" s="630">
        <v>0</v>
      </c>
      <c r="AP64" s="837">
        <v>0</v>
      </c>
      <c r="AQ64" s="630">
        <v>0</v>
      </c>
      <c r="AR64" s="630">
        <v>0</v>
      </c>
      <c r="AS64" s="630">
        <v>0</v>
      </c>
      <c r="AT64" s="630">
        <v>0</v>
      </c>
      <c r="AU64" s="630">
        <v>0</v>
      </c>
      <c r="AV64" s="626">
        <v>0</v>
      </c>
      <c r="AW64" s="630">
        <v>0</v>
      </c>
      <c r="AX64" s="837">
        <v>0</v>
      </c>
      <c r="AY64" s="630">
        <v>0</v>
      </c>
      <c r="AZ64" s="630">
        <v>0</v>
      </c>
      <c r="BA64" s="630">
        <v>0</v>
      </c>
      <c r="BB64" s="630">
        <v>0</v>
      </c>
      <c r="BC64" s="630">
        <v>0</v>
      </c>
      <c r="BD64" s="626">
        <v>131379.35</v>
      </c>
      <c r="BE64" s="630">
        <v>8090.24</v>
      </c>
      <c r="BF64" s="837">
        <v>0</v>
      </c>
      <c r="BG64" s="630">
        <v>0</v>
      </c>
      <c r="BH64" s="630">
        <v>0</v>
      </c>
      <c r="BI64" s="630">
        <v>119094.67000000001</v>
      </c>
      <c r="BJ64" s="630">
        <v>-103</v>
      </c>
      <c r="BK64" s="630">
        <v>4297.4399999999996</v>
      </c>
      <c r="BL64" s="626">
        <v>211291</v>
      </c>
      <c r="BM64" s="630">
        <v>13085</v>
      </c>
      <c r="BN64" s="837">
        <v>0</v>
      </c>
      <c r="BO64" s="630">
        <v>0</v>
      </c>
      <c r="BP64" s="630">
        <v>0</v>
      </c>
      <c r="BQ64" s="630">
        <v>191777</v>
      </c>
      <c r="BR64" s="630"/>
      <c r="BS64" s="630">
        <v>6429</v>
      </c>
      <c r="BT64" s="626">
        <v>210150</v>
      </c>
      <c r="BU64" s="630">
        <v>10591</v>
      </c>
      <c r="BV64" s="837">
        <v>0</v>
      </c>
      <c r="BW64" s="630">
        <v>0</v>
      </c>
      <c r="BX64" s="630">
        <v>0</v>
      </c>
      <c r="BY64" s="630">
        <v>189231</v>
      </c>
      <c r="BZ64" s="630">
        <v>0</v>
      </c>
      <c r="CA64" s="630">
        <v>10328</v>
      </c>
      <c r="CB64" s="626">
        <v>4750</v>
      </c>
      <c r="CC64" s="630">
        <v>2804</v>
      </c>
      <c r="CD64" s="837">
        <v>0</v>
      </c>
      <c r="CE64" s="630">
        <v>0</v>
      </c>
      <c r="CF64" s="630">
        <v>0</v>
      </c>
      <c r="CG64" s="630">
        <v>0</v>
      </c>
      <c r="CH64" s="630">
        <v>0</v>
      </c>
      <c r="CI64" s="630">
        <v>1946</v>
      </c>
      <c r="CJ64" s="626">
        <v>0</v>
      </c>
      <c r="CK64" s="630">
        <v>0</v>
      </c>
      <c r="CL64" s="837">
        <v>0</v>
      </c>
      <c r="CM64" s="630">
        <v>0</v>
      </c>
      <c r="CN64" s="630">
        <v>0</v>
      </c>
      <c r="CO64" s="630">
        <v>0</v>
      </c>
      <c r="CP64" s="630">
        <v>0</v>
      </c>
      <c r="CQ64" s="630">
        <v>0</v>
      </c>
      <c r="CR64" s="626">
        <v>0</v>
      </c>
      <c r="CS64" s="630">
        <v>0</v>
      </c>
      <c r="CT64" s="837">
        <v>0</v>
      </c>
      <c r="CU64" s="630">
        <v>0</v>
      </c>
      <c r="CV64" s="630">
        <v>0</v>
      </c>
      <c r="CW64" s="630">
        <v>0</v>
      </c>
      <c r="CX64" s="630">
        <v>0</v>
      </c>
      <c r="CY64" s="630">
        <v>0</v>
      </c>
      <c r="CZ64" s="626">
        <v>0</v>
      </c>
      <c r="DA64" s="630">
        <v>0</v>
      </c>
      <c r="DB64" s="837">
        <v>0</v>
      </c>
      <c r="DC64" s="630">
        <v>0</v>
      </c>
      <c r="DD64" s="630">
        <v>0</v>
      </c>
      <c r="DE64" s="630">
        <v>0</v>
      </c>
      <c r="DF64" s="630">
        <v>0</v>
      </c>
      <c r="DG64" s="630">
        <v>0</v>
      </c>
      <c r="DH64" s="626">
        <v>0</v>
      </c>
      <c r="DI64" s="630">
        <v>0</v>
      </c>
      <c r="DJ64" s="837">
        <v>0</v>
      </c>
      <c r="DK64" s="630">
        <v>0</v>
      </c>
      <c r="DL64" s="630">
        <v>0</v>
      </c>
      <c r="DM64" s="630">
        <v>0</v>
      </c>
      <c r="DN64" s="630">
        <v>0</v>
      </c>
      <c r="DO64" s="630">
        <v>0</v>
      </c>
      <c r="DP64" s="626">
        <v>0</v>
      </c>
      <c r="DQ64" s="630">
        <v>0</v>
      </c>
      <c r="DR64" s="837">
        <v>0</v>
      </c>
      <c r="DS64" s="630">
        <v>0</v>
      </c>
      <c r="DT64" s="630">
        <v>0</v>
      </c>
      <c r="DU64" s="630">
        <v>0</v>
      </c>
      <c r="DV64" s="630">
        <v>0</v>
      </c>
      <c r="DW64" s="630">
        <v>0</v>
      </c>
      <c r="DX64" s="627" t="s">
        <v>3882</v>
      </c>
      <c r="DY64" s="628" t="s">
        <v>283</v>
      </c>
      <c r="DZ64" s="627" t="s">
        <v>245</v>
      </c>
      <c r="EA64" s="629"/>
      <c r="EB64" s="629"/>
      <c r="EC64" s="626"/>
      <c r="ED64" s="630"/>
      <c r="EE64" s="839"/>
      <c r="EF64" s="837"/>
      <c r="EG64" s="630"/>
      <c r="EH64" s="630"/>
      <c r="EI64" s="630"/>
      <c r="EJ64" s="630"/>
      <c r="EK64" s="630"/>
    </row>
    <row r="65" spans="1:142" ht="15" hidden="1" customHeight="1" x14ac:dyDescent="0.25">
      <c r="A65" s="633"/>
      <c r="B65" s="634" t="s">
        <v>4055</v>
      </c>
      <c r="C65" s="635"/>
      <c r="D65" s="635"/>
      <c r="E65" s="636"/>
      <c r="F65" s="637"/>
      <c r="G65" s="637"/>
      <c r="H65" s="840"/>
      <c r="I65" s="635">
        <v>3880311.79061</v>
      </c>
      <c r="J65" s="635">
        <v>303573.63</v>
      </c>
      <c r="K65" s="635">
        <v>0</v>
      </c>
      <c r="L65" s="635">
        <v>18289.189999999999</v>
      </c>
      <c r="M65" s="635">
        <v>0</v>
      </c>
      <c r="N65" s="635">
        <v>3421392.9308099998</v>
      </c>
      <c r="O65" s="635">
        <v>137056.0398</v>
      </c>
      <c r="P65" s="635">
        <v>0</v>
      </c>
      <c r="Q65" s="635">
        <v>0</v>
      </c>
      <c r="R65" s="635">
        <v>0</v>
      </c>
      <c r="S65" s="635">
        <v>0</v>
      </c>
      <c r="T65" s="635">
        <v>0</v>
      </c>
      <c r="U65" s="635">
        <v>0</v>
      </c>
      <c r="V65" s="635">
        <v>0</v>
      </c>
      <c r="W65" s="635">
        <v>0</v>
      </c>
      <c r="X65" s="635">
        <v>279061.30699999997</v>
      </c>
      <c r="Y65" s="635">
        <v>15643.067000000001</v>
      </c>
      <c r="Z65" s="635">
        <v>0</v>
      </c>
      <c r="AA65" s="635">
        <v>18289.189999999999</v>
      </c>
      <c r="AB65" s="635">
        <v>0</v>
      </c>
      <c r="AC65" s="635">
        <v>0</v>
      </c>
      <c r="AD65" s="635">
        <v>235000</v>
      </c>
      <c r="AE65" s="635">
        <v>10129.049999999999</v>
      </c>
      <c r="AF65" s="635">
        <v>324771.92800000001</v>
      </c>
      <c r="AG65" s="635">
        <v>69982.428</v>
      </c>
      <c r="AH65" s="635">
        <v>0</v>
      </c>
      <c r="AI65" s="635">
        <v>0</v>
      </c>
      <c r="AJ65" s="635">
        <v>0</v>
      </c>
      <c r="AK65" s="635">
        <v>0</v>
      </c>
      <c r="AL65" s="635">
        <v>245202.7</v>
      </c>
      <c r="AM65" s="635">
        <v>9586.8000000000011</v>
      </c>
      <c r="AN65" s="635">
        <v>621857.01979999989</v>
      </c>
      <c r="AO65" s="635">
        <v>50250.936999999998</v>
      </c>
      <c r="AP65" s="635">
        <v>0</v>
      </c>
      <c r="AQ65" s="635">
        <v>0</v>
      </c>
      <c r="AR65" s="635">
        <v>0</v>
      </c>
      <c r="AS65" s="635">
        <v>551742.03499999992</v>
      </c>
      <c r="AT65" s="635">
        <v>0</v>
      </c>
      <c r="AU65" s="635">
        <v>19864.0478</v>
      </c>
      <c r="AV65" s="635">
        <v>389533.18781000003</v>
      </c>
      <c r="AW65" s="635">
        <v>24658.636999999999</v>
      </c>
      <c r="AX65" s="635">
        <v>0</v>
      </c>
      <c r="AY65" s="635">
        <v>0</v>
      </c>
      <c r="AZ65" s="635">
        <v>0</v>
      </c>
      <c r="BA65" s="635">
        <v>352355.91781000001</v>
      </c>
      <c r="BB65" s="635">
        <v>0</v>
      </c>
      <c r="BC65" s="635">
        <v>12518.633000000002</v>
      </c>
      <c r="BD65" s="635">
        <v>435231.07799999998</v>
      </c>
      <c r="BE65" s="635">
        <v>27421.290999999997</v>
      </c>
      <c r="BF65" s="635">
        <v>0</v>
      </c>
      <c r="BG65" s="635">
        <v>0</v>
      </c>
      <c r="BH65" s="635">
        <v>0</v>
      </c>
      <c r="BI65" s="635">
        <v>393895.27800000005</v>
      </c>
      <c r="BJ65" s="635">
        <v>-103</v>
      </c>
      <c r="BK65" s="635">
        <v>14017.508999999998</v>
      </c>
      <c r="BL65" s="635">
        <v>366129.27</v>
      </c>
      <c r="BM65" s="635">
        <v>22388.27</v>
      </c>
      <c r="BN65" s="635">
        <v>0</v>
      </c>
      <c r="BO65" s="635">
        <v>0</v>
      </c>
      <c r="BP65" s="635">
        <v>0</v>
      </c>
      <c r="BQ65" s="635">
        <v>333024</v>
      </c>
      <c r="BR65" s="635">
        <v>0</v>
      </c>
      <c r="BS65" s="635">
        <v>10717</v>
      </c>
      <c r="BT65" s="635">
        <v>461103</v>
      </c>
      <c r="BU65" s="635">
        <v>31409</v>
      </c>
      <c r="BV65" s="635">
        <v>0</v>
      </c>
      <c r="BW65" s="635">
        <v>0</v>
      </c>
      <c r="BX65" s="635">
        <v>0</v>
      </c>
      <c r="BY65" s="635">
        <v>410276</v>
      </c>
      <c r="BZ65" s="635">
        <v>0</v>
      </c>
      <c r="CA65" s="635">
        <v>19418</v>
      </c>
      <c r="CB65" s="635">
        <v>556575</v>
      </c>
      <c r="CC65" s="635">
        <v>35070</v>
      </c>
      <c r="CD65" s="635">
        <v>0</v>
      </c>
      <c r="CE65" s="635">
        <v>0</v>
      </c>
      <c r="CF65" s="635">
        <v>0</v>
      </c>
      <c r="CG65" s="635">
        <v>500000</v>
      </c>
      <c r="CH65" s="635">
        <v>0</v>
      </c>
      <c r="CI65" s="635">
        <v>21505</v>
      </c>
      <c r="CJ65" s="635">
        <v>243000</v>
      </c>
      <c r="CK65" s="635">
        <v>14000</v>
      </c>
      <c r="CL65" s="635">
        <v>0</v>
      </c>
      <c r="CM65" s="635">
        <v>0</v>
      </c>
      <c r="CN65" s="635">
        <v>0</v>
      </c>
      <c r="CO65" s="635">
        <v>220000</v>
      </c>
      <c r="CP65" s="635">
        <v>0</v>
      </c>
      <c r="CQ65" s="635">
        <v>9000</v>
      </c>
      <c r="CR65" s="635">
        <v>197500</v>
      </c>
      <c r="CS65" s="635">
        <v>10000</v>
      </c>
      <c r="CT65" s="635">
        <v>0</v>
      </c>
      <c r="CU65" s="635">
        <v>0</v>
      </c>
      <c r="CV65" s="635">
        <v>0</v>
      </c>
      <c r="CW65" s="635">
        <v>180000</v>
      </c>
      <c r="CX65" s="635">
        <v>0</v>
      </c>
      <c r="CY65" s="635">
        <v>7500</v>
      </c>
      <c r="CZ65" s="635">
        <v>5550</v>
      </c>
      <c r="DA65" s="635">
        <v>2750</v>
      </c>
      <c r="DB65" s="635">
        <v>0</v>
      </c>
      <c r="DC65" s="635">
        <v>0</v>
      </c>
      <c r="DD65" s="635">
        <v>0</v>
      </c>
      <c r="DE65" s="635">
        <v>0</v>
      </c>
      <c r="DF65" s="635">
        <v>0</v>
      </c>
      <c r="DG65" s="635">
        <v>2800</v>
      </c>
      <c r="DH65" s="635">
        <v>0</v>
      </c>
      <c r="DI65" s="635">
        <v>0</v>
      </c>
      <c r="DJ65" s="635">
        <v>0</v>
      </c>
      <c r="DK65" s="635">
        <v>0</v>
      </c>
      <c r="DL65" s="635">
        <v>0</v>
      </c>
      <c r="DM65" s="635">
        <v>0</v>
      </c>
      <c r="DN65" s="635">
        <v>0</v>
      </c>
      <c r="DO65" s="635">
        <v>0</v>
      </c>
      <c r="DP65" s="635">
        <v>0</v>
      </c>
      <c r="DQ65" s="635">
        <v>0</v>
      </c>
      <c r="DR65" s="635">
        <v>0</v>
      </c>
      <c r="DS65" s="635">
        <v>0</v>
      </c>
      <c r="DT65" s="635">
        <v>0</v>
      </c>
      <c r="DU65" s="635">
        <v>0</v>
      </c>
      <c r="DV65" s="635">
        <v>0</v>
      </c>
      <c r="DW65" s="635">
        <v>0</v>
      </c>
      <c r="DX65" s="638"/>
      <c r="DY65" s="639"/>
      <c r="DZ65" s="638"/>
      <c r="EA65" s="633"/>
      <c r="EB65" s="633"/>
      <c r="EC65" s="635">
        <v>0</v>
      </c>
      <c r="ED65" s="635">
        <v>0</v>
      </c>
      <c r="EE65" s="635">
        <v>0</v>
      </c>
      <c r="EF65" s="635">
        <v>0</v>
      </c>
      <c r="EG65" s="635">
        <v>0</v>
      </c>
      <c r="EH65" s="635">
        <v>0</v>
      </c>
      <c r="EI65" s="635">
        <v>0</v>
      </c>
      <c r="EJ65" s="635">
        <v>0</v>
      </c>
      <c r="EK65" s="635">
        <v>0</v>
      </c>
    </row>
    <row r="66" spans="1:142" ht="15" hidden="1" customHeight="1" x14ac:dyDescent="0.25"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  <c r="AO66" s="702"/>
      <c r="AP66" s="702"/>
      <c r="AQ66" s="702"/>
      <c r="AR66" s="702"/>
      <c r="AS66" s="702"/>
      <c r="AT66" s="702"/>
      <c r="AU66" s="702"/>
      <c r="AV66" s="702"/>
      <c r="AW66" s="702"/>
      <c r="AX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  <c r="CJ66" s="702"/>
      <c r="CK66" s="702"/>
      <c r="CL66" s="702"/>
      <c r="CM66" s="702"/>
      <c r="CN66" s="702"/>
      <c r="CO66" s="702"/>
      <c r="CP66" s="702"/>
      <c r="CQ66" s="702"/>
      <c r="CR66" s="702"/>
      <c r="CS66" s="702"/>
      <c r="CT66" s="702"/>
      <c r="CU66" s="702"/>
      <c r="CV66" s="702"/>
      <c r="CW66" s="702"/>
      <c r="CX66" s="702"/>
      <c r="CY66" s="702"/>
      <c r="CZ66" s="702"/>
      <c r="DA66" s="702"/>
      <c r="DB66" s="702"/>
      <c r="DC66" s="702"/>
      <c r="DD66" s="702"/>
      <c r="DE66" s="702"/>
      <c r="DF66" s="702"/>
      <c r="DG66" s="702"/>
      <c r="DH66" s="702"/>
      <c r="DI66" s="702"/>
      <c r="DJ66" s="702"/>
      <c r="DK66" s="702"/>
      <c r="DL66" s="702"/>
      <c r="DM66" s="702"/>
      <c r="DN66" s="702"/>
      <c r="DO66" s="702"/>
      <c r="DP66" s="702"/>
      <c r="DQ66" s="702"/>
      <c r="DR66" s="702"/>
      <c r="DS66" s="702"/>
      <c r="DT66" s="702"/>
      <c r="DU66" s="702"/>
      <c r="DV66" s="702"/>
      <c r="DW66" s="702"/>
    </row>
    <row r="67" spans="1:142" ht="15" hidden="1" customHeight="1" x14ac:dyDescent="0.25">
      <c r="A67" s="676"/>
      <c r="B67" s="677" t="s">
        <v>4165</v>
      </c>
      <c r="C67" s="814"/>
      <c r="D67" s="814"/>
      <c r="E67" s="679"/>
      <c r="F67" s="680"/>
      <c r="G67" s="680"/>
      <c r="H67" s="681"/>
      <c r="I67" s="681">
        <v>4845559.3054399993</v>
      </c>
      <c r="J67" s="681">
        <v>484061.68878999999</v>
      </c>
      <c r="K67" s="681">
        <v>70112.09</v>
      </c>
      <c r="L67" s="681">
        <v>57012.514179999998</v>
      </c>
      <c r="M67" s="681">
        <v>640708.20262000011</v>
      </c>
      <c r="N67" s="681">
        <v>3421392.9308099998</v>
      </c>
      <c r="O67" s="681">
        <v>812980.07166000002</v>
      </c>
      <c r="P67" s="681">
        <v>46311.154000000002</v>
      </c>
      <c r="Q67" s="681">
        <v>46307</v>
      </c>
      <c r="R67" s="681">
        <v>0</v>
      </c>
      <c r="S67" s="681">
        <v>4.1539999999999999</v>
      </c>
      <c r="T67" s="681">
        <v>0</v>
      </c>
      <c r="U67" s="681">
        <v>0</v>
      </c>
      <c r="V67" s="681">
        <v>0</v>
      </c>
      <c r="W67" s="681">
        <v>0</v>
      </c>
      <c r="X67" s="681">
        <v>304764.69599999994</v>
      </c>
      <c r="Y67" s="681">
        <v>39153.751000000004</v>
      </c>
      <c r="Z67" s="681">
        <v>0</v>
      </c>
      <c r="AA67" s="681">
        <v>20481.894999999997</v>
      </c>
      <c r="AB67" s="681">
        <v>0</v>
      </c>
      <c r="AC67" s="681">
        <v>0</v>
      </c>
      <c r="AD67" s="681">
        <v>235000</v>
      </c>
      <c r="AE67" s="681">
        <v>10129.049999999999</v>
      </c>
      <c r="AF67" s="681">
        <v>367799.63001000002</v>
      </c>
      <c r="AG67" s="681">
        <v>102059.62392</v>
      </c>
      <c r="AH67" s="681">
        <v>0</v>
      </c>
      <c r="AI67" s="681">
        <v>3253.09609</v>
      </c>
      <c r="AJ67" s="681">
        <v>48356.62</v>
      </c>
      <c r="AK67" s="681">
        <v>0</v>
      </c>
      <c r="AL67" s="681">
        <v>245202.7</v>
      </c>
      <c r="AM67" s="681">
        <v>17284.21</v>
      </c>
      <c r="AN67" s="681">
        <v>887551.60442999983</v>
      </c>
      <c r="AO67" s="681">
        <v>116602.35119000002</v>
      </c>
      <c r="AP67" s="681">
        <v>0</v>
      </c>
      <c r="AQ67" s="681">
        <v>2720.1139700000003</v>
      </c>
      <c r="AR67" s="681">
        <v>247537.34419</v>
      </c>
      <c r="AS67" s="681">
        <v>551742.03499999992</v>
      </c>
      <c r="AT67" s="681">
        <v>0</v>
      </c>
      <c r="AU67" s="681">
        <v>216487.10427000004</v>
      </c>
      <c r="AV67" s="681">
        <v>497406.60268000007</v>
      </c>
      <c r="AW67" s="681">
        <v>65450.177389999997</v>
      </c>
      <c r="AX67" s="681">
        <v>0</v>
      </c>
      <c r="AY67" s="681">
        <v>4655.2608500000006</v>
      </c>
      <c r="AZ67" s="681">
        <v>65717.271679999991</v>
      </c>
      <c r="BA67" s="681">
        <v>352355.91781000001</v>
      </c>
      <c r="BB67" s="681">
        <v>0</v>
      </c>
      <c r="BC67" s="681">
        <v>74945.246630000009</v>
      </c>
      <c r="BD67" s="681">
        <v>615822.43714000005</v>
      </c>
      <c r="BE67" s="681">
        <v>85646.852979999996</v>
      </c>
      <c r="BF67" s="681">
        <v>0</v>
      </c>
      <c r="BG67" s="681">
        <v>5387.7538599999998</v>
      </c>
      <c r="BH67" s="681">
        <v>152248.48033000002</v>
      </c>
      <c r="BI67" s="681">
        <v>393895.27800000005</v>
      </c>
      <c r="BJ67" s="681">
        <v>-103</v>
      </c>
      <c r="BK67" s="681">
        <v>130263.78899999999</v>
      </c>
      <c r="BL67" s="681">
        <v>517388.48447999998</v>
      </c>
      <c r="BM67" s="681">
        <v>69362.441970000014</v>
      </c>
      <c r="BN67" s="681">
        <v>0</v>
      </c>
      <c r="BO67" s="681">
        <v>6146.2907500000001</v>
      </c>
      <c r="BP67" s="681">
        <v>94898.305420000004</v>
      </c>
      <c r="BQ67" s="681">
        <v>333024</v>
      </c>
      <c r="BR67" s="681">
        <v>0</v>
      </c>
      <c r="BS67" s="681">
        <v>108855.75175999998</v>
      </c>
      <c r="BT67" s="681">
        <v>784596.55899999989</v>
      </c>
      <c r="BU67" s="681">
        <v>112734.79999999999</v>
      </c>
      <c r="BV67" s="681">
        <v>70112.09</v>
      </c>
      <c r="BW67" s="681">
        <v>7122.64</v>
      </c>
      <c r="BX67" s="681">
        <v>31950.181</v>
      </c>
      <c r="BY67" s="681">
        <v>410276</v>
      </c>
      <c r="BZ67" s="681">
        <v>0</v>
      </c>
      <c r="CA67" s="681">
        <v>184351.02900000001</v>
      </c>
      <c r="CB67" s="681">
        <v>626580.89099999995</v>
      </c>
      <c r="CC67" s="681">
        <v>71977</v>
      </c>
      <c r="CD67" s="681">
        <v>0</v>
      </c>
      <c r="CE67" s="681">
        <v>7332</v>
      </c>
      <c r="CF67" s="681">
        <v>0</v>
      </c>
      <c r="CG67" s="681">
        <v>500000</v>
      </c>
      <c r="CH67" s="681">
        <v>0</v>
      </c>
      <c r="CI67" s="681">
        <v>47271.891000000003</v>
      </c>
      <c r="CJ67" s="681">
        <v>283899</v>
      </c>
      <c r="CK67" s="681">
        <v>50807</v>
      </c>
      <c r="CL67" s="681">
        <v>0</v>
      </c>
      <c r="CM67" s="681">
        <v>0</v>
      </c>
      <c r="CN67" s="681">
        <v>0</v>
      </c>
      <c r="CO67" s="681">
        <v>220000</v>
      </c>
      <c r="CP67" s="681">
        <v>0</v>
      </c>
      <c r="CQ67" s="681">
        <v>13092</v>
      </c>
      <c r="CR67" s="681">
        <v>233662</v>
      </c>
      <c r="CS67" s="681">
        <v>46162</v>
      </c>
      <c r="CT67" s="681">
        <v>0</v>
      </c>
      <c r="CU67" s="681">
        <v>0</v>
      </c>
      <c r="CV67" s="681">
        <v>0</v>
      </c>
      <c r="CW67" s="681">
        <v>180000</v>
      </c>
      <c r="CX67" s="681">
        <v>0</v>
      </c>
      <c r="CY67" s="681">
        <v>7500</v>
      </c>
      <c r="CZ67" s="681">
        <v>10805</v>
      </c>
      <c r="DA67" s="681">
        <v>8005</v>
      </c>
      <c r="DB67" s="681">
        <v>0</v>
      </c>
      <c r="DC67" s="681">
        <v>0</v>
      </c>
      <c r="DD67" s="681">
        <v>0</v>
      </c>
      <c r="DE67" s="681">
        <v>0</v>
      </c>
      <c r="DF67" s="681">
        <v>0</v>
      </c>
      <c r="DG67" s="681">
        <v>2800</v>
      </c>
      <c r="DH67" s="681">
        <v>5255</v>
      </c>
      <c r="DI67" s="681">
        <v>5255</v>
      </c>
      <c r="DJ67" s="681">
        <v>0</v>
      </c>
      <c r="DK67" s="681">
        <v>0</v>
      </c>
      <c r="DL67" s="681">
        <v>0</v>
      </c>
      <c r="DM67" s="681">
        <v>0</v>
      </c>
      <c r="DN67" s="681">
        <v>0</v>
      </c>
      <c r="DO67" s="681">
        <v>0</v>
      </c>
      <c r="DP67" s="681">
        <v>5255</v>
      </c>
      <c r="DQ67" s="681">
        <v>5255</v>
      </c>
      <c r="DR67" s="681">
        <v>0</v>
      </c>
      <c r="DS67" s="681">
        <v>0</v>
      </c>
      <c r="DT67" s="681">
        <v>0</v>
      </c>
      <c r="DU67" s="681">
        <v>0</v>
      </c>
      <c r="DV67" s="681">
        <v>0</v>
      </c>
      <c r="DW67" s="681">
        <v>0</v>
      </c>
      <c r="DX67" s="681"/>
      <c r="DY67" s="681"/>
      <c r="DZ67" s="681"/>
      <c r="EA67" s="681"/>
      <c r="EB67" s="681"/>
      <c r="EC67" s="681">
        <v>0</v>
      </c>
      <c r="ED67" s="681">
        <v>90.690339999999992</v>
      </c>
      <c r="EE67" s="681">
        <v>0</v>
      </c>
      <c r="EF67" s="681">
        <v>0</v>
      </c>
      <c r="EG67" s="681">
        <v>-90.690339999999992</v>
      </c>
      <c r="EH67" s="681">
        <v>0</v>
      </c>
      <c r="EI67" s="681">
        <v>0</v>
      </c>
      <c r="EJ67" s="681">
        <v>0</v>
      </c>
      <c r="EK67" s="681">
        <v>0</v>
      </c>
    </row>
    <row r="68" spans="1:142" ht="15" hidden="1" customHeight="1" x14ac:dyDescent="0.25">
      <c r="A68" s="682"/>
      <c r="B68" s="683"/>
      <c r="C68" s="700"/>
      <c r="D68" s="700"/>
      <c r="E68" s="685"/>
      <c r="H68" s="818"/>
      <c r="I68" s="686"/>
      <c r="J68" s="687"/>
      <c r="K68" s="687"/>
      <c r="L68" s="687"/>
      <c r="M68" s="687"/>
      <c r="N68" s="687"/>
      <c r="O68" s="687"/>
      <c r="P68" s="687"/>
      <c r="Q68" s="687"/>
      <c r="R68" s="687"/>
      <c r="S68" s="687"/>
      <c r="T68" s="687"/>
      <c r="U68" s="687"/>
      <c r="V68" s="687"/>
      <c r="W68" s="687"/>
      <c r="X68" s="687"/>
      <c r="Y68" s="687"/>
      <c r="Z68" s="687"/>
      <c r="AA68" s="687"/>
      <c r="AB68" s="687"/>
      <c r="AC68" s="687"/>
      <c r="AD68" s="687"/>
      <c r="AE68" s="687"/>
      <c r="AF68" s="687"/>
      <c r="AG68" s="687"/>
      <c r="AH68" s="687"/>
      <c r="AI68" s="687"/>
      <c r="AJ68" s="687"/>
      <c r="AK68" s="687"/>
      <c r="AL68" s="687"/>
      <c r="AM68" s="687"/>
      <c r="AN68" s="687"/>
      <c r="AO68" s="687"/>
      <c r="AP68" s="687"/>
      <c r="AQ68" s="687"/>
      <c r="AR68" s="687"/>
      <c r="AS68" s="687"/>
      <c r="AT68" s="687"/>
      <c r="AU68" s="687"/>
      <c r="AV68" s="687"/>
      <c r="AW68" s="687"/>
      <c r="AX68" s="687"/>
      <c r="AY68" s="687"/>
      <c r="AZ68" s="687"/>
      <c r="BA68" s="687"/>
      <c r="BB68" s="687"/>
      <c r="BC68" s="687"/>
      <c r="BD68" s="687"/>
      <c r="BE68" s="687"/>
      <c r="BF68" s="687"/>
      <c r="BG68" s="687"/>
      <c r="BH68" s="687"/>
      <c r="BI68" s="687"/>
      <c r="BJ68" s="687"/>
      <c r="BK68" s="687"/>
      <c r="BL68" s="687"/>
      <c r="BM68" s="687"/>
      <c r="BN68" s="687"/>
      <c r="BO68" s="687"/>
      <c r="BP68" s="687"/>
      <c r="BQ68" s="687"/>
      <c r="BR68" s="687"/>
      <c r="BS68" s="687"/>
      <c r="BT68" s="687"/>
      <c r="BU68" s="687"/>
      <c r="BV68" s="687"/>
      <c r="BW68" s="687"/>
      <c r="BX68" s="687"/>
      <c r="BY68" s="687"/>
      <c r="BZ68" s="687"/>
      <c r="CA68" s="687"/>
      <c r="CB68" s="687"/>
      <c r="CC68" s="687"/>
      <c r="CD68" s="687"/>
      <c r="CE68" s="687"/>
      <c r="CF68" s="687"/>
      <c r="CG68" s="687"/>
      <c r="CH68" s="687"/>
      <c r="CI68" s="687"/>
      <c r="CJ68" s="687"/>
      <c r="CK68" s="687"/>
      <c r="CL68" s="687"/>
      <c r="CM68" s="687"/>
      <c r="CN68" s="687"/>
      <c r="CO68" s="687"/>
      <c r="CP68" s="687"/>
      <c r="CQ68" s="687"/>
      <c r="CR68" s="687"/>
      <c r="CS68" s="687"/>
      <c r="CT68" s="687"/>
      <c r="CU68" s="687"/>
      <c r="CV68" s="687"/>
      <c r="CW68" s="687"/>
      <c r="CX68" s="687"/>
      <c r="CY68" s="687"/>
      <c r="CZ68" s="687"/>
      <c r="DA68" s="687"/>
      <c r="DB68" s="687"/>
      <c r="DC68" s="687"/>
      <c r="DD68" s="687"/>
      <c r="DE68" s="687"/>
      <c r="DF68" s="687"/>
      <c r="DG68" s="687"/>
      <c r="DH68" s="687"/>
      <c r="DI68" s="687"/>
      <c r="DJ68" s="687"/>
      <c r="DK68" s="687"/>
      <c r="DL68" s="687"/>
      <c r="DM68" s="687"/>
      <c r="DN68" s="687"/>
      <c r="DO68" s="687"/>
      <c r="DP68" s="687"/>
      <c r="DQ68" s="687"/>
      <c r="DR68" s="687"/>
      <c r="DS68" s="687"/>
      <c r="DT68" s="687"/>
      <c r="DU68" s="687"/>
      <c r="DV68" s="687"/>
      <c r="DW68" s="687"/>
      <c r="EC68" s="687"/>
      <c r="ED68" s="687"/>
      <c r="EE68" s="687"/>
      <c r="EF68" s="687"/>
      <c r="EG68" s="687"/>
      <c r="EH68" s="687"/>
      <c r="EI68" s="687"/>
      <c r="EJ68" s="687"/>
      <c r="EK68" s="687"/>
    </row>
    <row r="69" spans="1:142" hidden="1" x14ac:dyDescent="0.25">
      <c r="C69" s="700"/>
      <c r="D69" s="700"/>
      <c r="E69" s="685"/>
      <c r="H69" s="818"/>
      <c r="AV69" s="765"/>
      <c r="BD69" s="765"/>
      <c r="BL69" s="765"/>
      <c r="BT69" s="765"/>
      <c r="CB69" s="765"/>
      <c r="CJ69" s="765"/>
      <c r="CR69" s="765"/>
      <c r="CZ69" s="765"/>
      <c r="DY69" s="674"/>
      <c r="EC69" s="765"/>
    </row>
    <row r="70" spans="1:142" ht="18.75" hidden="1" x14ac:dyDescent="0.3">
      <c r="A70" s="864"/>
      <c r="B70" s="865" t="s">
        <v>4267</v>
      </c>
      <c r="C70" s="866"/>
      <c r="D70" s="866"/>
      <c r="E70" s="867"/>
      <c r="F70" s="864"/>
      <c r="G70" s="864"/>
      <c r="H70" s="868"/>
      <c r="I70" s="869"/>
      <c r="J70" s="869"/>
      <c r="K70" s="869"/>
      <c r="L70" s="869"/>
      <c r="M70" s="869"/>
      <c r="N70" s="869"/>
      <c r="O70" s="869"/>
      <c r="P70" s="869"/>
      <c r="Q70" s="869"/>
      <c r="R70" s="869"/>
      <c r="S70" s="869"/>
      <c r="T70" s="869"/>
      <c r="U70" s="869"/>
      <c r="V70" s="869"/>
      <c r="W70" s="869"/>
      <c r="X70" s="869"/>
      <c r="Y70" s="869"/>
      <c r="Z70" s="869"/>
      <c r="AA70" s="869"/>
      <c r="AB70" s="869"/>
      <c r="AC70" s="869"/>
      <c r="AD70" s="869"/>
      <c r="AE70" s="869"/>
      <c r="AF70" s="869"/>
      <c r="AG70" s="869"/>
      <c r="AH70" s="869"/>
      <c r="AI70" s="869"/>
      <c r="AJ70" s="869"/>
      <c r="AK70" s="869"/>
      <c r="AL70" s="869"/>
      <c r="AM70" s="869"/>
      <c r="AN70" s="869"/>
      <c r="AO70" s="869"/>
      <c r="AP70" s="869"/>
      <c r="AQ70" s="869"/>
      <c r="AR70" s="869"/>
      <c r="AS70" s="869"/>
      <c r="AT70" s="869"/>
      <c r="AU70" s="869"/>
      <c r="AV70" s="869"/>
      <c r="AW70" s="869"/>
      <c r="AX70" s="869"/>
      <c r="AY70" s="869"/>
      <c r="AZ70" s="869"/>
      <c r="BA70" s="869"/>
      <c r="BB70" s="869"/>
      <c r="BC70" s="869"/>
      <c r="BD70" s="869"/>
      <c r="BE70" s="869"/>
      <c r="BF70" s="869"/>
      <c r="BG70" s="869"/>
      <c r="BH70" s="869"/>
      <c r="BI70" s="869"/>
      <c r="BJ70" s="869"/>
      <c r="BK70" s="869"/>
      <c r="BL70" s="869"/>
      <c r="BM70" s="869"/>
      <c r="BN70" s="869"/>
      <c r="BO70" s="869"/>
      <c r="BP70" s="869"/>
      <c r="BQ70" s="869"/>
      <c r="BR70" s="869"/>
      <c r="BS70" s="869"/>
      <c r="BT70" s="869"/>
      <c r="BU70" s="869"/>
      <c r="BV70" s="869"/>
      <c r="BW70" s="869"/>
      <c r="BX70" s="869"/>
      <c r="BY70" s="869"/>
      <c r="BZ70" s="869"/>
      <c r="CA70" s="869"/>
      <c r="CB70" s="869"/>
      <c r="CC70" s="869"/>
      <c r="CD70" s="869"/>
      <c r="CE70" s="869"/>
      <c r="CF70" s="869"/>
      <c r="CG70" s="869"/>
      <c r="CH70" s="869"/>
      <c r="CI70" s="869"/>
      <c r="CJ70" s="869"/>
      <c r="CK70" s="869"/>
      <c r="CL70" s="869"/>
      <c r="CM70" s="869"/>
      <c r="CN70" s="869"/>
      <c r="CO70" s="869"/>
      <c r="CP70" s="869"/>
      <c r="CQ70" s="869"/>
      <c r="CR70" s="869"/>
      <c r="CS70" s="869"/>
      <c r="CT70" s="869"/>
      <c r="CU70" s="869"/>
      <c r="CV70" s="869"/>
      <c r="CW70" s="869"/>
      <c r="CX70" s="869"/>
      <c r="CY70" s="869"/>
      <c r="CZ70" s="869"/>
      <c r="DA70" s="869"/>
      <c r="DB70" s="869"/>
      <c r="DC70" s="869"/>
      <c r="DD70" s="869"/>
      <c r="DE70" s="869"/>
      <c r="DF70" s="869"/>
      <c r="DG70" s="869"/>
      <c r="DH70" s="869"/>
      <c r="DI70" s="869"/>
      <c r="DJ70" s="869"/>
      <c r="DK70" s="869"/>
      <c r="DL70" s="869"/>
      <c r="DM70" s="869"/>
      <c r="DN70" s="869"/>
      <c r="DO70" s="869"/>
      <c r="DP70" s="869"/>
      <c r="DQ70" s="869"/>
      <c r="DR70" s="869"/>
      <c r="DS70" s="869"/>
      <c r="DT70" s="869"/>
      <c r="DU70" s="869"/>
      <c r="DV70" s="869"/>
      <c r="DW70" s="869"/>
      <c r="DX70" s="870"/>
      <c r="DY70" s="870"/>
      <c r="DZ70" s="870"/>
      <c r="EA70" s="864"/>
      <c r="EB70" s="864"/>
      <c r="EC70" s="871"/>
      <c r="ED70" s="872"/>
      <c r="EE70" s="872"/>
      <c r="EF70" s="872"/>
      <c r="EG70" s="872"/>
      <c r="EH70" s="872"/>
      <c r="EI70" s="872"/>
      <c r="EJ70" s="872"/>
      <c r="EK70" s="872"/>
    </row>
    <row r="71" spans="1:142" ht="45" hidden="1" x14ac:dyDescent="0.25">
      <c r="A71" s="621">
        <v>9</v>
      </c>
      <c r="B71" s="862" t="s">
        <v>4268</v>
      </c>
      <c r="C71" s="844" t="s">
        <v>4269</v>
      </c>
      <c r="D71" s="832">
        <v>5003</v>
      </c>
      <c r="E71" s="873" t="s">
        <v>4270</v>
      </c>
      <c r="F71" s="624">
        <v>1</v>
      </c>
      <c r="G71" s="874" t="s">
        <v>4271</v>
      </c>
      <c r="H71" s="833">
        <v>0</v>
      </c>
      <c r="I71" s="625">
        <v>151251.28</v>
      </c>
      <c r="J71" s="834">
        <v>1439.9</v>
      </c>
      <c r="K71" s="835">
        <v>0</v>
      </c>
      <c r="L71" s="834">
        <v>0</v>
      </c>
      <c r="M71" s="836">
        <v>0</v>
      </c>
      <c r="N71" s="834">
        <v>0</v>
      </c>
      <c r="O71" s="834">
        <v>149811.38</v>
      </c>
      <c r="P71" s="626">
        <v>0</v>
      </c>
      <c r="Q71" s="630">
        <v>0</v>
      </c>
      <c r="R71" s="837">
        <v>0</v>
      </c>
      <c r="S71" s="630">
        <v>0</v>
      </c>
      <c r="T71" s="630">
        <v>0</v>
      </c>
      <c r="U71" s="630">
        <v>0</v>
      </c>
      <c r="V71" s="630">
        <v>0</v>
      </c>
      <c r="W71" s="630">
        <v>0</v>
      </c>
      <c r="X71" s="626">
        <v>0</v>
      </c>
      <c r="Y71" s="630">
        <v>0</v>
      </c>
      <c r="Z71" s="837">
        <v>0</v>
      </c>
      <c r="AA71" s="630">
        <v>0</v>
      </c>
      <c r="AB71" s="630">
        <v>0</v>
      </c>
      <c r="AC71" s="630">
        <v>0</v>
      </c>
      <c r="AD71" s="630">
        <v>0</v>
      </c>
      <c r="AE71" s="630">
        <v>0</v>
      </c>
      <c r="AF71" s="626">
        <v>0</v>
      </c>
      <c r="AG71" s="630">
        <v>0</v>
      </c>
      <c r="AH71" s="837">
        <v>0</v>
      </c>
      <c r="AI71" s="630">
        <v>0</v>
      </c>
      <c r="AJ71" s="630">
        <v>0</v>
      </c>
      <c r="AK71" s="630">
        <v>0</v>
      </c>
      <c r="AL71" s="630">
        <v>0</v>
      </c>
      <c r="AM71" s="630">
        <v>0</v>
      </c>
      <c r="AN71" s="626">
        <v>0</v>
      </c>
      <c r="AO71" s="630">
        <v>0</v>
      </c>
      <c r="AP71" s="837">
        <v>0</v>
      </c>
      <c r="AQ71" s="630">
        <v>0</v>
      </c>
      <c r="AR71" s="630">
        <v>0</v>
      </c>
      <c r="AS71" s="630">
        <v>0</v>
      </c>
      <c r="AT71" s="630">
        <v>0</v>
      </c>
      <c r="AU71" s="630">
        <v>0</v>
      </c>
      <c r="AV71" s="626">
        <v>0</v>
      </c>
      <c r="AW71" s="630">
        <v>0</v>
      </c>
      <c r="AX71" s="837">
        <v>0</v>
      </c>
      <c r="AY71" s="630">
        <v>0</v>
      </c>
      <c r="AZ71" s="630">
        <v>0</v>
      </c>
      <c r="BA71" s="630">
        <v>0</v>
      </c>
      <c r="BB71" s="630">
        <v>0</v>
      </c>
      <c r="BC71" s="630">
        <v>0</v>
      </c>
      <c r="BD71" s="626">
        <v>0</v>
      </c>
      <c r="BE71" s="630">
        <v>0</v>
      </c>
      <c r="BF71" s="837">
        <v>0</v>
      </c>
      <c r="BG71" s="630">
        <v>0</v>
      </c>
      <c r="BH71" s="630">
        <v>0</v>
      </c>
      <c r="BI71" s="630">
        <v>0</v>
      </c>
      <c r="BJ71" s="630">
        <v>0</v>
      </c>
      <c r="BK71" s="630">
        <v>0</v>
      </c>
      <c r="BL71" s="626">
        <v>1439.9</v>
      </c>
      <c r="BM71" s="630">
        <v>1439.9</v>
      </c>
      <c r="BN71" s="837">
        <v>0</v>
      </c>
      <c r="BO71" s="630">
        <v>0</v>
      </c>
      <c r="BP71" s="630">
        <v>0</v>
      </c>
      <c r="BQ71" s="630">
        <v>0</v>
      </c>
      <c r="BR71" s="630">
        <v>0</v>
      </c>
      <c r="BS71" s="630">
        <v>0</v>
      </c>
      <c r="BT71" s="626">
        <v>149811.38</v>
      </c>
      <c r="BU71" s="630">
        <v>0</v>
      </c>
      <c r="BV71" s="837">
        <v>0</v>
      </c>
      <c r="BW71" s="630">
        <v>0</v>
      </c>
      <c r="BX71" s="630">
        <v>0</v>
      </c>
      <c r="BY71" s="630">
        <v>0</v>
      </c>
      <c r="BZ71" s="630">
        <v>0</v>
      </c>
      <c r="CA71" s="630">
        <v>149811.38</v>
      </c>
      <c r="CB71" s="626">
        <v>0</v>
      </c>
      <c r="CC71" s="630">
        <v>0</v>
      </c>
      <c r="CD71" s="837">
        <v>0</v>
      </c>
      <c r="CE71" s="630">
        <v>0</v>
      </c>
      <c r="CF71" s="630">
        <v>0</v>
      </c>
      <c r="CG71" s="630">
        <v>0</v>
      </c>
      <c r="CH71" s="630">
        <v>0</v>
      </c>
      <c r="CI71" s="630">
        <v>0</v>
      </c>
      <c r="CJ71" s="626">
        <v>0</v>
      </c>
      <c r="CK71" s="630">
        <v>0</v>
      </c>
      <c r="CL71" s="837">
        <v>0</v>
      </c>
      <c r="CM71" s="630">
        <v>0</v>
      </c>
      <c r="CN71" s="630">
        <v>0</v>
      </c>
      <c r="CO71" s="630">
        <v>0</v>
      </c>
      <c r="CP71" s="630">
        <v>0</v>
      </c>
      <c r="CQ71" s="630">
        <v>0</v>
      </c>
      <c r="CR71" s="626">
        <v>0</v>
      </c>
      <c r="CS71" s="630">
        <v>0</v>
      </c>
      <c r="CT71" s="837">
        <v>0</v>
      </c>
      <c r="CU71" s="630">
        <v>0</v>
      </c>
      <c r="CV71" s="630">
        <v>0</v>
      </c>
      <c r="CW71" s="630">
        <v>0</v>
      </c>
      <c r="CX71" s="630">
        <v>0</v>
      </c>
      <c r="CY71" s="630">
        <v>0</v>
      </c>
      <c r="CZ71" s="626">
        <v>0</v>
      </c>
      <c r="DA71" s="630">
        <v>0</v>
      </c>
      <c r="DB71" s="837">
        <v>0</v>
      </c>
      <c r="DC71" s="630">
        <v>0</v>
      </c>
      <c r="DD71" s="630">
        <v>0</v>
      </c>
      <c r="DE71" s="630">
        <v>0</v>
      </c>
      <c r="DF71" s="630">
        <v>0</v>
      </c>
      <c r="DG71" s="630">
        <v>0</v>
      </c>
      <c r="DH71" s="630"/>
      <c r="DI71" s="630"/>
      <c r="DJ71" s="630"/>
      <c r="DK71" s="630"/>
      <c r="DL71" s="630"/>
      <c r="DM71" s="630"/>
      <c r="DN71" s="630"/>
      <c r="DO71" s="630"/>
      <c r="DP71" s="630"/>
      <c r="DQ71" s="630"/>
      <c r="DR71" s="630"/>
      <c r="DS71" s="630"/>
      <c r="DT71" s="630"/>
      <c r="DU71" s="630"/>
      <c r="DV71" s="630"/>
      <c r="DW71" s="630"/>
      <c r="DX71" s="627" t="s">
        <v>3882</v>
      </c>
      <c r="DY71" s="628"/>
      <c r="DZ71" s="627" t="s">
        <v>271</v>
      </c>
      <c r="EA71" s="629"/>
      <c r="EB71" s="629"/>
      <c r="EC71" s="629"/>
      <c r="ED71" s="626"/>
      <c r="EE71" s="630"/>
      <c r="EF71" s="839"/>
      <c r="EG71" s="837"/>
      <c r="EH71" s="630"/>
      <c r="EI71" s="630"/>
      <c r="EJ71" s="630"/>
      <c r="EK71" s="630"/>
      <c r="EL71" s="630"/>
    </row>
    <row r="72" spans="1:142" ht="75" hidden="1" x14ac:dyDescent="0.25">
      <c r="A72" s="621">
        <v>9</v>
      </c>
      <c r="B72" s="862" t="s">
        <v>4272</v>
      </c>
      <c r="C72" s="844" t="s">
        <v>4273</v>
      </c>
      <c r="D72" s="832">
        <v>5008</v>
      </c>
      <c r="E72" s="873" t="s">
        <v>4270</v>
      </c>
      <c r="F72" s="624">
        <v>1</v>
      </c>
      <c r="G72" s="874" t="s">
        <v>4271</v>
      </c>
      <c r="H72" s="833">
        <v>0</v>
      </c>
      <c r="I72" s="625">
        <v>195354.39522000001</v>
      </c>
      <c r="J72" s="834">
        <v>23112.75</v>
      </c>
      <c r="K72" s="835">
        <v>22241.64</v>
      </c>
      <c r="L72" s="834">
        <v>0</v>
      </c>
      <c r="M72" s="836">
        <v>0</v>
      </c>
      <c r="N72" s="834">
        <v>0</v>
      </c>
      <c r="O72" s="834">
        <v>150000.00521999999</v>
      </c>
      <c r="P72" s="626">
        <v>0</v>
      </c>
      <c r="Q72" s="630">
        <v>0</v>
      </c>
      <c r="R72" s="837">
        <v>0</v>
      </c>
      <c r="S72" s="630">
        <v>0</v>
      </c>
      <c r="T72" s="630">
        <v>0</v>
      </c>
      <c r="U72" s="630">
        <v>0</v>
      </c>
      <c r="V72" s="630">
        <v>0</v>
      </c>
      <c r="W72" s="630">
        <v>0</v>
      </c>
      <c r="X72" s="626">
        <v>0</v>
      </c>
      <c r="Y72" s="630">
        <v>0</v>
      </c>
      <c r="Z72" s="837">
        <v>0</v>
      </c>
      <c r="AA72" s="630">
        <v>0</v>
      </c>
      <c r="AB72" s="630">
        <v>0</v>
      </c>
      <c r="AC72" s="630">
        <v>0</v>
      </c>
      <c r="AD72" s="630">
        <v>0</v>
      </c>
      <c r="AE72" s="630">
        <v>0</v>
      </c>
      <c r="AF72" s="626">
        <v>0</v>
      </c>
      <c r="AG72" s="630">
        <v>0</v>
      </c>
      <c r="AH72" s="837">
        <v>0</v>
      </c>
      <c r="AI72" s="630">
        <v>0</v>
      </c>
      <c r="AJ72" s="630">
        <v>0</v>
      </c>
      <c r="AK72" s="630">
        <v>0</v>
      </c>
      <c r="AL72" s="630">
        <v>0</v>
      </c>
      <c r="AM72" s="630">
        <v>0</v>
      </c>
      <c r="AN72" s="626">
        <v>0</v>
      </c>
      <c r="AO72" s="630">
        <v>0</v>
      </c>
      <c r="AP72" s="837">
        <v>0</v>
      </c>
      <c r="AQ72" s="630">
        <v>0</v>
      </c>
      <c r="AR72" s="630">
        <v>0</v>
      </c>
      <c r="AS72" s="630">
        <v>0</v>
      </c>
      <c r="AT72" s="630">
        <v>0</v>
      </c>
      <c r="AU72" s="630">
        <v>0</v>
      </c>
      <c r="AV72" s="626">
        <v>0</v>
      </c>
      <c r="AW72" s="630">
        <v>0</v>
      </c>
      <c r="AX72" s="837">
        <v>0</v>
      </c>
      <c r="AY72" s="630">
        <v>0</v>
      </c>
      <c r="AZ72" s="630">
        <v>0</v>
      </c>
      <c r="BA72" s="630">
        <v>0</v>
      </c>
      <c r="BB72" s="630">
        <v>0</v>
      </c>
      <c r="BC72" s="630">
        <v>0</v>
      </c>
      <c r="BD72" s="626">
        <v>8590.68</v>
      </c>
      <c r="BE72" s="630">
        <v>8590.68</v>
      </c>
      <c r="BF72" s="837">
        <v>0</v>
      </c>
      <c r="BG72" s="630">
        <v>0</v>
      </c>
      <c r="BH72" s="630">
        <v>0</v>
      </c>
      <c r="BI72" s="630">
        <v>0</v>
      </c>
      <c r="BJ72" s="630">
        <v>0</v>
      </c>
      <c r="BK72" s="630">
        <v>0</v>
      </c>
      <c r="BL72" s="626">
        <v>36763.71</v>
      </c>
      <c r="BM72" s="626">
        <v>14522.07</v>
      </c>
      <c r="BN72" s="837">
        <v>22241.64</v>
      </c>
      <c r="BO72" s="630">
        <v>0</v>
      </c>
      <c r="BP72" s="833">
        <v>0</v>
      </c>
      <c r="BQ72" s="630">
        <v>0</v>
      </c>
      <c r="BR72" s="630">
        <v>0</v>
      </c>
      <c r="BS72" s="630">
        <v>0</v>
      </c>
      <c r="BT72" s="626">
        <v>0</v>
      </c>
      <c r="BU72" s="630">
        <v>0</v>
      </c>
      <c r="BV72" s="837">
        <v>0</v>
      </c>
      <c r="BW72" s="630">
        <v>0</v>
      </c>
      <c r="BX72" s="630">
        <v>0</v>
      </c>
      <c r="BY72" s="630">
        <v>0</v>
      </c>
      <c r="BZ72" s="630">
        <v>0</v>
      </c>
      <c r="CA72" s="630">
        <v>99485.92</v>
      </c>
      <c r="CB72" s="626">
        <v>0</v>
      </c>
      <c r="CC72" s="630">
        <v>0</v>
      </c>
      <c r="CD72" s="837">
        <v>0</v>
      </c>
      <c r="CE72" s="630">
        <v>0</v>
      </c>
      <c r="CF72" s="630">
        <v>0</v>
      </c>
      <c r="CG72" s="630">
        <v>0</v>
      </c>
      <c r="CH72" s="630">
        <v>0</v>
      </c>
      <c r="CI72" s="630">
        <v>36798.927239999997</v>
      </c>
      <c r="CJ72" s="626">
        <v>0</v>
      </c>
      <c r="CK72" s="630">
        <v>0</v>
      </c>
      <c r="CL72" s="837">
        <v>0</v>
      </c>
      <c r="CM72" s="630">
        <v>0</v>
      </c>
      <c r="CN72" s="630">
        <v>0</v>
      </c>
      <c r="CO72" s="630">
        <v>0</v>
      </c>
      <c r="CP72" s="630">
        <v>0</v>
      </c>
      <c r="CQ72" s="630">
        <v>13715.15798</v>
      </c>
      <c r="CR72" s="626">
        <v>0</v>
      </c>
      <c r="CS72" s="630">
        <v>0</v>
      </c>
      <c r="CT72" s="837">
        <v>0</v>
      </c>
      <c r="CU72" s="630">
        <v>0</v>
      </c>
      <c r="CV72" s="630">
        <v>0</v>
      </c>
      <c r="CW72" s="630">
        <v>0</v>
      </c>
      <c r="CX72" s="630">
        <v>0</v>
      </c>
      <c r="CY72" s="630">
        <v>0</v>
      </c>
      <c r="CZ72" s="626">
        <v>0</v>
      </c>
      <c r="DA72" s="630">
        <v>0</v>
      </c>
      <c r="DB72" s="837">
        <v>0</v>
      </c>
      <c r="DC72" s="630">
        <v>0</v>
      </c>
      <c r="DD72" s="630">
        <v>0</v>
      </c>
      <c r="DE72" s="630">
        <v>0</v>
      </c>
      <c r="DF72" s="630">
        <v>0</v>
      </c>
      <c r="DG72" s="630">
        <v>0</v>
      </c>
      <c r="DH72" s="630"/>
      <c r="DI72" s="630"/>
      <c r="DJ72" s="630"/>
      <c r="DK72" s="630"/>
      <c r="DL72" s="630"/>
      <c r="DM72" s="630"/>
      <c r="DN72" s="630"/>
      <c r="DO72" s="630"/>
      <c r="DP72" s="630"/>
      <c r="DQ72" s="630"/>
      <c r="DR72" s="630"/>
      <c r="DS72" s="630"/>
      <c r="DT72" s="630"/>
      <c r="DU72" s="630"/>
      <c r="DV72" s="630"/>
      <c r="DW72" s="630"/>
      <c r="DX72" s="627" t="s">
        <v>3882</v>
      </c>
      <c r="DY72" s="628"/>
      <c r="DZ72" s="627" t="s">
        <v>271</v>
      </c>
      <c r="EA72" s="629"/>
      <c r="EB72" s="629"/>
      <c r="EC72" s="629"/>
      <c r="ED72" s="626"/>
      <c r="EE72" s="630"/>
      <c r="EF72" s="839"/>
      <c r="EG72" s="837"/>
      <c r="EH72" s="630"/>
      <c r="EI72" s="630"/>
      <c r="EJ72" s="630"/>
      <c r="EK72" s="630"/>
      <c r="EL72" s="630"/>
    </row>
    <row r="73" spans="1:142" ht="30" hidden="1" x14ac:dyDescent="0.25">
      <c r="A73" s="621">
        <v>9</v>
      </c>
      <c r="B73" s="862" t="s">
        <v>4274</v>
      </c>
      <c r="C73" s="844" t="s">
        <v>4275</v>
      </c>
      <c r="D73" s="832">
        <v>5004</v>
      </c>
      <c r="E73" s="873" t="s">
        <v>4270</v>
      </c>
      <c r="F73" s="624">
        <v>1</v>
      </c>
      <c r="G73" s="874" t="s">
        <v>4271</v>
      </c>
      <c r="H73" s="833">
        <v>0</v>
      </c>
      <c r="I73" s="625">
        <v>145213.35999999999</v>
      </c>
      <c r="J73" s="834">
        <v>400</v>
      </c>
      <c r="K73" s="835">
        <v>0</v>
      </c>
      <c r="L73" s="834">
        <v>0</v>
      </c>
      <c r="M73" s="836">
        <v>0</v>
      </c>
      <c r="N73" s="834">
        <v>0</v>
      </c>
      <c r="O73" s="834">
        <v>144813.35999999999</v>
      </c>
      <c r="P73" s="626">
        <v>0</v>
      </c>
      <c r="Q73" s="630">
        <v>0</v>
      </c>
      <c r="R73" s="837">
        <v>0</v>
      </c>
      <c r="S73" s="630">
        <v>0</v>
      </c>
      <c r="T73" s="630">
        <v>0</v>
      </c>
      <c r="U73" s="630">
        <v>0</v>
      </c>
      <c r="V73" s="630">
        <v>0</v>
      </c>
      <c r="W73" s="630">
        <v>0</v>
      </c>
      <c r="X73" s="626">
        <v>0</v>
      </c>
      <c r="Y73" s="630">
        <v>0</v>
      </c>
      <c r="Z73" s="837">
        <v>0</v>
      </c>
      <c r="AA73" s="630">
        <v>0</v>
      </c>
      <c r="AB73" s="630">
        <v>0</v>
      </c>
      <c r="AC73" s="630">
        <v>0</v>
      </c>
      <c r="AD73" s="630">
        <v>0</v>
      </c>
      <c r="AE73" s="630">
        <v>0</v>
      </c>
      <c r="AF73" s="626">
        <v>0</v>
      </c>
      <c r="AG73" s="630">
        <v>0</v>
      </c>
      <c r="AH73" s="837">
        <v>0</v>
      </c>
      <c r="AI73" s="630">
        <v>0</v>
      </c>
      <c r="AJ73" s="630">
        <v>0</v>
      </c>
      <c r="AK73" s="630">
        <v>0</v>
      </c>
      <c r="AL73" s="630">
        <v>0</v>
      </c>
      <c r="AM73" s="630">
        <v>0</v>
      </c>
      <c r="AN73" s="626">
        <v>0</v>
      </c>
      <c r="AO73" s="630">
        <v>0</v>
      </c>
      <c r="AP73" s="837">
        <v>0</v>
      </c>
      <c r="AQ73" s="630">
        <v>0</v>
      </c>
      <c r="AR73" s="630">
        <v>0</v>
      </c>
      <c r="AS73" s="630">
        <v>0</v>
      </c>
      <c r="AT73" s="630">
        <v>0</v>
      </c>
      <c r="AU73" s="630">
        <v>0</v>
      </c>
      <c r="AV73" s="626">
        <v>0</v>
      </c>
      <c r="AW73" s="630">
        <v>0</v>
      </c>
      <c r="AX73" s="837">
        <v>0</v>
      </c>
      <c r="AY73" s="630">
        <v>0</v>
      </c>
      <c r="AZ73" s="630">
        <v>0</v>
      </c>
      <c r="BA73" s="630">
        <v>0</v>
      </c>
      <c r="BB73" s="630">
        <v>0</v>
      </c>
      <c r="BC73" s="630">
        <v>0</v>
      </c>
      <c r="BD73" s="626">
        <v>0</v>
      </c>
      <c r="BE73" s="630">
        <v>0</v>
      </c>
      <c r="BF73" s="837">
        <v>0</v>
      </c>
      <c r="BG73" s="630">
        <v>0</v>
      </c>
      <c r="BH73" s="630">
        <v>0</v>
      </c>
      <c r="BI73" s="630">
        <v>0</v>
      </c>
      <c r="BJ73" s="630">
        <v>0</v>
      </c>
      <c r="BK73" s="630">
        <v>0</v>
      </c>
      <c r="BL73" s="626">
        <v>469</v>
      </c>
      <c r="BM73" s="630">
        <v>400</v>
      </c>
      <c r="BN73" s="837">
        <v>0</v>
      </c>
      <c r="BO73" s="630">
        <v>0</v>
      </c>
      <c r="BP73" s="630">
        <v>0</v>
      </c>
      <c r="BQ73" s="630">
        <v>0</v>
      </c>
      <c r="BR73" s="630">
        <v>0</v>
      </c>
      <c r="BS73" s="630">
        <v>69</v>
      </c>
      <c r="BT73" s="626">
        <v>81534</v>
      </c>
      <c r="BU73" s="630">
        <v>0</v>
      </c>
      <c r="BV73" s="837">
        <v>0</v>
      </c>
      <c r="BW73" s="630">
        <v>0</v>
      </c>
      <c r="BX73" s="630">
        <v>0</v>
      </c>
      <c r="BY73" s="630">
        <v>0</v>
      </c>
      <c r="BZ73" s="630">
        <v>0</v>
      </c>
      <c r="CA73" s="630">
        <v>81534</v>
      </c>
      <c r="CB73" s="626">
        <v>63210.36</v>
      </c>
      <c r="CC73" s="630">
        <v>0</v>
      </c>
      <c r="CD73" s="837">
        <v>0</v>
      </c>
      <c r="CE73" s="630">
        <v>0</v>
      </c>
      <c r="CF73" s="630">
        <v>0</v>
      </c>
      <c r="CG73" s="630">
        <v>0</v>
      </c>
      <c r="CH73" s="630">
        <v>0</v>
      </c>
      <c r="CI73" s="630">
        <v>63210.36</v>
      </c>
      <c r="CJ73" s="626">
        <v>0</v>
      </c>
      <c r="CK73" s="630">
        <v>0</v>
      </c>
      <c r="CL73" s="837">
        <v>0</v>
      </c>
      <c r="CM73" s="630">
        <v>0</v>
      </c>
      <c r="CN73" s="630">
        <v>0</v>
      </c>
      <c r="CO73" s="630">
        <v>0</v>
      </c>
      <c r="CP73" s="630">
        <v>0</v>
      </c>
      <c r="CQ73" s="630">
        <v>0</v>
      </c>
      <c r="CR73" s="626">
        <v>0</v>
      </c>
      <c r="CS73" s="630">
        <v>0</v>
      </c>
      <c r="CT73" s="837">
        <v>0</v>
      </c>
      <c r="CU73" s="630">
        <v>0</v>
      </c>
      <c r="CV73" s="630">
        <v>0</v>
      </c>
      <c r="CW73" s="630">
        <v>0</v>
      </c>
      <c r="CX73" s="630">
        <v>0</v>
      </c>
      <c r="CY73" s="630">
        <v>0</v>
      </c>
      <c r="CZ73" s="626">
        <v>0</v>
      </c>
      <c r="DA73" s="630">
        <v>0</v>
      </c>
      <c r="DB73" s="837">
        <v>0</v>
      </c>
      <c r="DC73" s="630">
        <v>0</v>
      </c>
      <c r="DD73" s="630">
        <v>0</v>
      </c>
      <c r="DE73" s="630">
        <v>0</v>
      </c>
      <c r="DF73" s="630">
        <v>0</v>
      </c>
      <c r="DG73" s="630">
        <v>0</v>
      </c>
      <c r="DH73" s="630"/>
      <c r="DI73" s="630"/>
      <c r="DJ73" s="630"/>
      <c r="DK73" s="630"/>
      <c r="DL73" s="630"/>
      <c r="DM73" s="630"/>
      <c r="DN73" s="630"/>
      <c r="DO73" s="630"/>
      <c r="DP73" s="630"/>
      <c r="DQ73" s="630"/>
      <c r="DR73" s="630"/>
      <c r="DS73" s="630"/>
      <c r="DT73" s="630"/>
      <c r="DU73" s="630"/>
      <c r="DV73" s="630"/>
      <c r="DW73" s="630"/>
      <c r="DX73" s="627" t="s">
        <v>3882</v>
      </c>
      <c r="DY73" s="628"/>
      <c r="DZ73" s="627" t="s">
        <v>271</v>
      </c>
      <c r="EA73" s="629"/>
      <c r="EB73" s="629"/>
      <c r="EC73" s="629"/>
      <c r="ED73" s="626"/>
      <c r="EE73" s="630"/>
      <c r="EF73" s="839"/>
      <c r="EG73" s="837"/>
      <c r="EH73" s="630"/>
      <c r="EI73" s="630"/>
      <c r="EJ73" s="630"/>
      <c r="EK73" s="630"/>
      <c r="EL73" s="630"/>
    </row>
    <row r="74" spans="1:142" ht="60" hidden="1" x14ac:dyDescent="0.25">
      <c r="A74" s="621" t="s">
        <v>4254</v>
      </c>
      <c r="B74" s="862" t="s">
        <v>4276</v>
      </c>
      <c r="C74" s="844" t="s">
        <v>93</v>
      </c>
      <c r="D74" s="832">
        <v>5009</v>
      </c>
      <c r="E74" s="873" t="s">
        <v>4270</v>
      </c>
      <c r="F74" s="624">
        <v>1</v>
      </c>
      <c r="G74" s="874" t="s">
        <v>4271</v>
      </c>
      <c r="H74" s="833">
        <v>0</v>
      </c>
      <c r="I74" s="625">
        <v>149959.872</v>
      </c>
      <c r="J74" s="834">
        <v>0</v>
      </c>
      <c r="K74" s="835">
        <v>0</v>
      </c>
      <c r="L74" s="834">
        <v>0</v>
      </c>
      <c r="M74" s="836">
        <v>0</v>
      </c>
      <c r="N74" s="834">
        <v>0</v>
      </c>
      <c r="O74" s="834">
        <v>149959.872</v>
      </c>
      <c r="P74" s="626">
        <v>0</v>
      </c>
      <c r="Q74" s="630">
        <v>0</v>
      </c>
      <c r="R74" s="837">
        <v>0</v>
      </c>
      <c r="S74" s="630">
        <v>0</v>
      </c>
      <c r="T74" s="630">
        <v>0</v>
      </c>
      <c r="U74" s="630">
        <v>0</v>
      </c>
      <c r="V74" s="630">
        <v>0</v>
      </c>
      <c r="W74" s="630">
        <v>0</v>
      </c>
      <c r="X74" s="626">
        <v>0</v>
      </c>
      <c r="Y74" s="630">
        <v>0</v>
      </c>
      <c r="Z74" s="837">
        <v>0</v>
      </c>
      <c r="AA74" s="630">
        <v>0</v>
      </c>
      <c r="AB74" s="630">
        <v>0</v>
      </c>
      <c r="AC74" s="630">
        <v>0</v>
      </c>
      <c r="AD74" s="630">
        <v>0</v>
      </c>
      <c r="AE74" s="630">
        <v>0</v>
      </c>
      <c r="AF74" s="626">
        <v>0</v>
      </c>
      <c r="AG74" s="630">
        <v>0</v>
      </c>
      <c r="AH74" s="837">
        <v>0</v>
      </c>
      <c r="AI74" s="630">
        <v>0</v>
      </c>
      <c r="AJ74" s="630">
        <v>0</v>
      </c>
      <c r="AK74" s="630">
        <v>0</v>
      </c>
      <c r="AL74" s="630">
        <v>0</v>
      </c>
      <c r="AM74" s="630">
        <v>0</v>
      </c>
      <c r="AN74" s="626">
        <v>0</v>
      </c>
      <c r="AO74" s="630">
        <v>0</v>
      </c>
      <c r="AP74" s="837">
        <v>0</v>
      </c>
      <c r="AQ74" s="630">
        <v>0</v>
      </c>
      <c r="AR74" s="630">
        <v>0</v>
      </c>
      <c r="AS74" s="630">
        <v>0</v>
      </c>
      <c r="AT74" s="630">
        <v>0</v>
      </c>
      <c r="AU74" s="630">
        <v>0</v>
      </c>
      <c r="AV74" s="626">
        <v>0</v>
      </c>
      <c r="AW74" s="630">
        <v>0</v>
      </c>
      <c r="AX74" s="837">
        <v>0</v>
      </c>
      <c r="AY74" s="630">
        <v>0</v>
      </c>
      <c r="AZ74" s="630">
        <v>0</v>
      </c>
      <c r="BA74" s="630">
        <v>0</v>
      </c>
      <c r="BB74" s="630">
        <v>0</v>
      </c>
      <c r="BC74" s="630">
        <v>0</v>
      </c>
      <c r="BD74" s="626">
        <v>0</v>
      </c>
      <c r="BE74" s="630">
        <v>0</v>
      </c>
      <c r="BF74" s="837">
        <v>0</v>
      </c>
      <c r="BG74" s="630">
        <v>0</v>
      </c>
      <c r="BH74" s="630">
        <v>0</v>
      </c>
      <c r="BI74" s="630">
        <v>0</v>
      </c>
      <c r="BJ74" s="630">
        <v>0</v>
      </c>
      <c r="BK74" s="630">
        <v>0</v>
      </c>
      <c r="BL74" s="626">
        <v>0</v>
      </c>
      <c r="BM74" s="630">
        <v>0</v>
      </c>
      <c r="BN74" s="837">
        <v>0</v>
      </c>
      <c r="BO74" s="630">
        <v>0</v>
      </c>
      <c r="BP74" s="630">
        <v>0</v>
      </c>
      <c r="BQ74" s="630">
        <v>0</v>
      </c>
      <c r="BR74" s="630">
        <v>0</v>
      </c>
      <c r="BS74" s="630">
        <v>0</v>
      </c>
      <c r="BT74" s="626">
        <v>0</v>
      </c>
      <c r="BU74" s="630">
        <v>0</v>
      </c>
      <c r="BV74" s="837">
        <v>0</v>
      </c>
      <c r="BW74" s="630">
        <v>0</v>
      </c>
      <c r="BX74" s="630">
        <v>0</v>
      </c>
      <c r="BY74" s="630">
        <v>0</v>
      </c>
      <c r="BZ74" s="630">
        <v>0</v>
      </c>
      <c r="CA74" s="630">
        <v>0</v>
      </c>
      <c r="CB74" s="626">
        <v>0</v>
      </c>
      <c r="CC74" s="630">
        <v>0</v>
      </c>
      <c r="CD74" s="837">
        <v>0</v>
      </c>
      <c r="CE74" s="630">
        <v>0</v>
      </c>
      <c r="CF74" s="630">
        <v>0</v>
      </c>
      <c r="CG74" s="630">
        <v>0</v>
      </c>
      <c r="CH74" s="630">
        <v>0</v>
      </c>
      <c r="CI74" s="630">
        <v>0</v>
      </c>
      <c r="CJ74" s="626">
        <v>0</v>
      </c>
      <c r="CK74" s="630">
        <v>0</v>
      </c>
      <c r="CL74" s="837">
        <v>0</v>
      </c>
      <c r="CM74" s="630">
        <v>0</v>
      </c>
      <c r="CN74" s="630">
        <v>0</v>
      </c>
      <c r="CO74" s="630">
        <v>0</v>
      </c>
      <c r="CP74" s="630">
        <v>0</v>
      </c>
      <c r="CQ74" s="630">
        <v>149959.872</v>
      </c>
      <c r="CR74" s="626">
        <v>0</v>
      </c>
      <c r="CS74" s="630">
        <v>0</v>
      </c>
      <c r="CT74" s="837">
        <v>0</v>
      </c>
      <c r="CU74" s="630">
        <v>0</v>
      </c>
      <c r="CV74" s="630">
        <v>0</v>
      </c>
      <c r="CW74" s="630">
        <v>0</v>
      </c>
      <c r="CX74" s="630">
        <v>0</v>
      </c>
      <c r="CY74" s="630">
        <v>0</v>
      </c>
      <c r="CZ74" s="626">
        <v>0</v>
      </c>
      <c r="DA74" s="630">
        <v>0</v>
      </c>
      <c r="DB74" s="837">
        <v>0</v>
      </c>
      <c r="DC74" s="630">
        <v>0</v>
      </c>
      <c r="DD74" s="630">
        <v>0</v>
      </c>
      <c r="DE74" s="630">
        <v>0</v>
      </c>
      <c r="DF74" s="630">
        <v>0</v>
      </c>
      <c r="DG74" s="630">
        <v>0</v>
      </c>
      <c r="DH74" s="630"/>
      <c r="DI74" s="630"/>
      <c r="DJ74" s="630"/>
      <c r="DK74" s="630"/>
      <c r="DL74" s="630"/>
      <c r="DM74" s="630"/>
      <c r="DN74" s="630"/>
      <c r="DO74" s="630"/>
      <c r="DP74" s="630"/>
      <c r="DQ74" s="630"/>
      <c r="DR74" s="630"/>
      <c r="DS74" s="630"/>
      <c r="DT74" s="630"/>
      <c r="DU74" s="630"/>
      <c r="DV74" s="630"/>
      <c r="DW74" s="630"/>
      <c r="DX74" s="627" t="s">
        <v>3882</v>
      </c>
      <c r="DY74" s="628"/>
      <c r="DZ74" s="627" t="s">
        <v>271</v>
      </c>
      <c r="EA74" s="629"/>
      <c r="EB74" s="629"/>
      <c r="EC74" s="629"/>
      <c r="ED74" s="626"/>
      <c r="EE74" s="630"/>
      <c r="EF74" s="839"/>
      <c r="EG74" s="837"/>
      <c r="EH74" s="630"/>
      <c r="EI74" s="630"/>
      <c r="EJ74" s="630"/>
      <c r="EK74" s="630"/>
      <c r="EL74" s="630"/>
    </row>
    <row r="75" spans="1:142" ht="75" hidden="1" x14ac:dyDescent="0.25">
      <c r="A75" s="671">
        <v>9</v>
      </c>
      <c r="B75" s="862" t="s">
        <v>4277</v>
      </c>
      <c r="C75" s="844" t="s">
        <v>4278</v>
      </c>
      <c r="D75" s="875">
        <v>5000</v>
      </c>
      <c r="E75" s="873" t="s">
        <v>4270</v>
      </c>
      <c r="F75" s="624">
        <v>1</v>
      </c>
      <c r="G75" s="874" t="s">
        <v>4271</v>
      </c>
      <c r="H75" s="833">
        <v>0</v>
      </c>
      <c r="I75" s="625">
        <v>155000</v>
      </c>
      <c r="J75" s="834">
        <v>5000</v>
      </c>
      <c r="K75" s="835">
        <v>0</v>
      </c>
      <c r="L75" s="834">
        <v>0</v>
      </c>
      <c r="M75" s="836">
        <v>0</v>
      </c>
      <c r="N75" s="834">
        <v>0</v>
      </c>
      <c r="O75" s="834">
        <v>150000</v>
      </c>
      <c r="P75" s="626">
        <v>0</v>
      </c>
      <c r="Q75" s="630">
        <v>0</v>
      </c>
      <c r="R75" s="837">
        <v>0</v>
      </c>
      <c r="S75" s="630">
        <v>0</v>
      </c>
      <c r="T75" s="630">
        <v>0</v>
      </c>
      <c r="U75" s="630">
        <v>0</v>
      </c>
      <c r="V75" s="630">
        <v>0</v>
      </c>
      <c r="W75" s="630">
        <v>0</v>
      </c>
      <c r="X75" s="626">
        <v>0</v>
      </c>
      <c r="Y75" s="630">
        <v>0</v>
      </c>
      <c r="Z75" s="837">
        <v>0</v>
      </c>
      <c r="AA75" s="630">
        <v>0</v>
      </c>
      <c r="AB75" s="630">
        <v>0</v>
      </c>
      <c r="AC75" s="630">
        <v>0</v>
      </c>
      <c r="AD75" s="630">
        <v>0</v>
      </c>
      <c r="AE75" s="630">
        <v>0</v>
      </c>
      <c r="AF75" s="626">
        <v>0</v>
      </c>
      <c r="AG75" s="630">
        <v>0</v>
      </c>
      <c r="AH75" s="837">
        <v>0</v>
      </c>
      <c r="AI75" s="630">
        <v>0</v>
      </c>
      <c r="AJ75" s="630">
        <v>0</v>
      </c>
      <c r="AK75" s="630">
        <v>0</v>
      </c>
      <c r="AL75" s="630">
        <v>0</v>
      </c>
      <c r="AM75" s="630">
        <v>0</v>
      </c>
      <c r="AN75" s="626">
        <v>0</v>
      </c>
      <c r="AO75" s="630">
        <v>0</v>
      </c>
      <c r="AP75" s="837">
        <v>0</v>
      </c>
      <c r="AQ75" s="630">
        <v>0</v>
      </c>
      <c r="AR75" s="630">
        <v>0</v>
      </c>
      <c r="AS75" s="630">
        <v>0</v>
      </c>
      <c r="AT75" s="630">
        <v>0</v>
      </c>
      <c r="AU75" s="630">
        <v>0</v>
      </c>
      <c r="AV75" s="626">
        <v>0</v>
      </c>
      <c r="AW75" s="630">
        <v>0</v>
      </c>
      <c r="AX75" s="837">
        <v>0</v>
      </c>
      <c r="AY75" s="630">
        <v>0</v>
      </c>
      <c r="AZ75" s="630">
        <v>0</v>
      </c>
      <c r="BA75" s="630">
        <v>0</v>
      </c>
      <c r="BB75" s="630">
        <v>0</v>
      </c>
      <c r="BC75" s="630">
        <v>0</v>
      </c>
      <c r="BD75" s="626">
        <v>5397</v>
      </c>
      <c r="BE75" s="630">
        <v>5000</v>
      </c>
      <c r="BF75" s="837">
        <v>0</v>
      </c>
      <c r="BG75" s="630">
        <v>0</v>
      </c>
      <c r="BH75" s="630">
        <v>0</v>
      </c>
      <c r="BI75" s="630">
        <v>0</v>
      </c>
      <c r="BJ75" s="630">
        <v>0</v>
      </c>
      <c r="BK75" s="630">
        <v>397</v>
      </c>
      <c r="BL75" s="626">
        <v>27586.7</v>
      </c>
      <c r="BM75" s="630">
        <v>0</v>
      </c>
      <c r="BN75" s="837">
        <v>0</v>
      </c>
      <c r="BO75" s="630">
        <v>0</v>
      </c>
      <c r="BP75" s="630">
        <v>0</v>
      </c>
      <c r="BQ75" s="630">
        <v>0</v>
      </c>
      <c r="BR75" s="630">
        <v>0</v>
      </c>
      <c r="BS75" s="630">
        <v>27586.7</v>
      </c>
      <c r="BT75" s="626">
        <v>100886.7</v>
      </c>
      <c r="BU75" s="630">
        <v>0</v>
      </c>
      <c r="BV75" s="837">
        <v>0</v>
      </c>
      <c r="BW75" s="630">
        <v>0</v>
      </c>
      <c r="BX75" s="630">
        <v>0</v>
      </c>
      <c r="BY75" s="630">
        <v>0</v>
      </c>
      <c r="BZ75" s="630">
        <v>0</v>
      </c>
      <c r="CA75" s="630">
        <v>100886.7</v>
      </c>
      <c r="CB75" s="626">
        <v>21129.599999999999</v>
      </c>
      <c r="CC75" s="630">
        <v>0</v>
      </c>
      <c r="CD75" s="837">
        <v>0</v>
      </c>
      <c r="CE75" s="630">
        <v>0</v>
      </c>
      <c r="CF75" s="630">
        <v>0</v>
      </c>
      <c r="CG75" s="630">
        <v>0</v>
      </c>
      <c r="CH75" s="630">
        <v>0</v>
      </c>
      <c r="CI75" s="630">
        <v>21129.599999999999</v>
      </c>
      <c r="CJ75" s="626">
        <v>0</v>
      </c>
      <c r="CK75" s="630">
        <v>0</v>
      </c>
      <c r="CL75" s="837">
        <v>0</v>
      </c>
      <c r="CM75" s="630">
        <v>0</v>
      </c>
      <c r="CN75" s="630">
        <v>0</v>
      </c>
      <c r="CO75" s="630">
        <v>0</v>
      </c>
      <c r="CP75" s="630">
        <v>0</v>
      </c>
      <c r="CQ75" s="630">
        <v>0</v>
      </c>
      <c r="CR75" s="626">
        <v>0</v>
      </c>
      <c r="CS75" s="630">
        <v>0</v>
      </c>
      <c r="CT75" s="837">
        <v>0</v>
      </c>
      <c r="CU75" s="630">
        <v>0</v>
      </c>
      <c r="CV75" s="630">
        <v>0</v>
      </c>
      <c r="CW75" s="630">
        <v>0</v>
      </c>
      <c r="CX75" s="630">
        <v>0</v>
      </c>
      <c r="CY75" s="630">
        <v>0</v>
      </c>
      <c r="CZ75" s="626">
        <v>0</v>
      </c>
      <c r="DA75" s="630">
        <v>0</v>
      </c>
      <c r="DB75" s="837">
        <v>0</v>
      </c>
      <c r="DC75" s="630">
        <v>0</v>
      </c>
      <c r="DD75" s="630">
        <v>0</v>
      </c>
      <c r="DE75" s="630">
        <v>0</v>
      </c>
      <c r="DF75" s="630">
        <v>0</v>
      </c>
      <c r="DG75" s="630">
        <v>0</v>
      </c>
      <c r="DH75" s="630"/>
      <c r="DI75" s="630"/>
      <c r="DJ75" s="630"/>
      <c r="DK75" s="630"/>
      <c r="DL75" s="630"/>
      <c r="DM75" s="630"/>
      <c r="DN75" s="630"/>
      <c r="DO75" s="630"/>
      <c r="DP75" s="630"/>
      <c r="DQ75" s="630"/>
      <c r="DR75" s="630"/>
      <c r="DS75" s="630"/>
      <c r="DT75" s="630"/>
      <c r="DU75" s="630"/>
      <c r="DV75" s="630"/>
      <c r="DW75" s="630"/>
      <c r="DX75" s="627" t="s">
        <v>3882</v>
      </c>
      <c r="DY75" s="628"/>
      <c r="DZ75" s="627" t="s">
        <v>271</v>
      </c>
      <c r="EA75" s="629"/>
      <c r="EB75" s="629"/>
      <c r="EC75" s="629"/>
      <c r="ED75" s="626"/>
      <c r="EE75" s="630"/>
      <c r="EF75" s="839"/>
      <c r="EG75" s="837"/>
      <c r="EH75" s="630"/>
      <c r="EI75" s="630"/>
      <c r="EJ75" s="630"/>
      <c r="EK75" s="630"/>
      <c r="EL75" s="630"/>
    </row>
    <row r="76" spans="1:142" ht="60" hidden="1" x14ac:dyDescent="0.25">
      <c r="A76" s="621" t="s">
        <v>4254</v>
      </c>
      <c r="B76" s="862" t="s">
        <v>4279</v>
      </c>
      <c r="C76" s="844" t="s">
        <v>93</v>
      </c>
      <c r="D76" s="832">
        <v>5014</v>
      </c>
      <c r="E76" s="873" t="s">
        <v>4270</v>
      </c>
      <c r="F76" s="624">
        <v>1</v>
      </c>
      <c r="G76" s="874" t="s">
        <v>4271</v>
      </c>
      <c r="H76" s="833">
        <v>0</v>
      </c>
      <c r="I76" s="625">
        <v>149996.02499999999</v>
      </c>
      <c r="J76" s="834">
        <v>0</v>
      </c>
      <c r="K76" s="835">
        <v>0</v>
      </c>
      <c r="L76" s="834">
        <v>0</v>
      </c>
      <c r="M76" s="836">
        <v>0</v>
      </c>
      <c r="N76" s="834">
        <v>0</v>
      </c>
      <c r="O76" s="834">
        <v>149996.02499999999</v>
      </c>
      <c r="P76" s="626">
        <v>0</v>
      </c>
      <c r="Q76" s="630">
        <v>0</v>
      </c>
      <c r="R76" s="837">
        <v>0</v>
      </c>
      <c r="S76" s="630">
        <v>0</v>
      </c>
      <c r="T76" s="630">
        <v>0</v>
      </c>
      <c r="U76" s="630">
        <v>0</v>
      </c>
      <c r="V76" s="630">
        <v>0</v>
      </c>
      <c r="W76" s="630">
        <v>0</v>
      </c>
      <c r="X76" s="626">
        <v>0</v>
      </c>
      <c r="Y76" s="630">
        <v>0</v>
      </c>
      <c r="Z76" s="837">
        <v>0</v>
      </c>
      <c r="AA76" s="630">
        <v>0</v>
      </c>
      <c r="AB76" s="630">
        <v>0</v>
      </c>
      <c r="AC76" s="630">
        <v>0</v>
      </c>
      <c r="AD76" s="630">
        <v>0</v>
      </c>
      <c r="AE76" s="630">
        <v>0</v>
      </c>
      <c r="AF76" s="626">
        <v>0</v>
      </c>
      <c r="AG76" s="630">
        <v>0</v>
      </c>
      <c r="AH76" s="837">
        <v>0</v>
      </c>
      <c r="AI76" s="630">
        <v>0</v>
      </c>
      <c r="AJ76" s="630">
        <v>0</v>
      </c>
      <c r="AK76" s="630">
        <v>0</v>
      </c>
      <c r="AL76" s="630">
        <v>0</v>
      </c>
      <c r="AM76" s="630">
        <v>0</v>
      </c>
      <c r="AN76" s="626">
        <v>0</v>
      </c>
      <c r="AO76" s="630">
        <v>0</v>
      </c>
      <c r="AP76" s="837">
        <v>0</v>
      </c>
      <c r="AQ76" s="630">
        <v>0</v>
      </c>
      <c r="AR76" s="630">
        <v>0</v>
      </c>
      <c r="AS76" s="630">
        <v>0</v>
      </c>
      <c r="AT76" s="630">
        <v>0</v>
      </c>
      <c r="AU76" s="630">
        <v>0</v>
      </c>
      <c r="AV76" s="626">
        <v>0</v>
      </c>
      <c r="AW76" s="630">
        <v>0</v>
      </c>
      <c r="AX76" s="837">
        <v>0</v>
      </c>
      <c r="AY76" s="630">
        <v>0</v>
      </c>
      <c r="AZ76" s="630">
        <v>0</v>
      </c>
      <c r="BA76" s="630">
        <v>0</v>
      </c>
      <c r="BB76" s="630">
        <v>0</v>
      </c>
      <c r="BC76" s="630">
        <v>0</v>
      </c>
      <c r="BD76" s="626">
        <v>500</v>
      </c>
      <c r="BE76" s="630">
        <v>0</v>
      </c>
      <c r="BF76" s="837">
        <v>0</v>
      </c>
      <c r="BG76" s="630">
        <v>0</v>
      </c>
      <c r="BH76" s="630">
        <v>0</v>
      </c>
      <c r="BI76" s="630">
        <v>0</v>
      </c>
      <c r="BJ76" s="630">
        <v>0</v>
      </c>
      <c r="BK76" s="630">
        <v>500</v>
      </c>
      <c r="BL76" s="626">
        <v>29290</v>
      </c>
      <c r="BM76" s="630">
        <v>0</v>
      </c>
      <c r="BN76" s="837">
        <v>0</v>
      </c>
      <c r="BO76" s="630">
        <v>0</v>
      </c>
      <c r="BP76" s="630">
        <v>0</v>
      </c>
      <c r="BQ76" s="630">
        <v>0</v>
      </c>
      <c r="BR76" s="630">
        <v>0</v>
      </c>
      <c r="BS76" s="630">
        <v>29290</v>
      </c>
      <c r="BT76" s="626">
        <v>120206.02499999999</v>
      </c>
      <c r="BU76" s="630">
        <v>0</v>
      </c>
      <c r="BV76" s="837">
        <v>0</v>
      </c>
      <c r="BW76" s="630">
        <v>0</v>
      </c>
      <c r="BX76" s="630">
        <v>0</v>
      </c>
      <c r="BY76" s="630">
        <v>0</v>
      </c>
      <c r="BZ76" s="630">
        <v>0</v>
      </c>
      <c r="CA76" s="630">
        <v>120206.02499999999</v>
      </c>
      <c r="CB76" s="626">
        <v>0</v>
      </c>
      <c r="CC76" s="630">
        <v>0</v>
      </c>
      <c r="CD76" s="837">
        <v>0</v>
      </c>
      <c r="CE76" s="630">
        <v>0</v>
      </c>
      <c r="CF76" s="630">
        <v>0</v>
      </c>
      <c r="CG76" s="630">
        <v>0</v>
      </c>
      <c r="CH76" s="630">
        <v>0</v>
      </c>
      <c r="CI76" s="630">
        <v>0</v>
      </c>
      <c r="CJ76" s="626">
        <v>0</v>
      </c>
      <c r="CK76" s="630">
        <v>0</v>
      </c>
      <c r="CL76" s="837">
        <v>0</v>
      </c>
      <c r="CM76" s="630">
        <v>0</v>
      </c>
      <c r="CN76" s="630">
        <v>0</v>
      </c>
      <c r="CO76" s="630">
        <v>0</v>
      </c>
      <c r="CP76" s="630">
        <v>0</v>
      </c>
      <c r="CQ76" s="630">
        <v>0</v>
      </c>
      <c r="CR76" s="626">
        <v>0</v>
      </c>
      <c r="CS76" s="630">
        <v>0</v>
      </c>
      <c r="CT76" s="837">
        <v>0</v>
      </c>
      <c r="CU76" s="630">
        <v>0</v>
      </c>
      <c r="CV76" s="630">
        <v>0</v>
      </c>
      <c r="CW76" s="630">
        <v>0</v>
      </c>
      <c r="CX76" s="630">
        <v>0</v>
      </c>
      <c r="CY76" s="630">
        <v>0</v>
      </c>
      <c r="CZ76" s="626">
        <v>0</v>
      </c>
      <c r="DA76" s="630">
        <v>0</v>
      </c>
      <c r="DB76" s="837">
        <v>0</v>
      </c>
      <c r="DC76" s="630">
        <v>0</v>
      </c>
      <c r="DD76" s="630">
        <v>0</v>
      </c>
      <c r="DE76" s="630">
        <v>0</v>
      </c>
      <c r="DF76" s="630">
        <v>0</v>
      </c>
      <c r="DG76" s="630">
        <v>0</v>
      </c>
      <c r="DH76" s="630"/>
      <c r="DI76" s="630"/>
      <c r="DJ76" s="630"/>
      <c r="DK76" s="630"/>
      <c r="DL76" s="630"/>
      <c r="DM76" s="630"/>
      <c r="DN76" s="630"/>
      <c r="DO76" s="630"/>
      <c r="DP76" s="630"/>
      <c r="DQ76" s="630"/>
      <c r="DR76" s="630"/>
      <c r="DS76" s="630"/>
      <c r="DT76" s="630"/>
      <c r="DU76" s="630"/>
      <c r="DV76" s="630"/>
      <c r="DW76" s="630"/>
      <c r="DX76" s="627" t="s">
        <v>3882</v>
      </c>
      <c r="DY76" s="628"/>
      <c r="DZ76" s="627" t="s">
        <v>271</v>
      </c>
      <c r="EA76" s="629"/>
      <c r="EB76" s="629"/>
      <c r="EC76" s="629"/>
      <c r="ED76" s="626"/>
      <c r="EE76" s="630"/>
      <c r="EF76" s="839"/>
      <c r="EG76" s="837"/>
      <c r="EH76" s="630"/>
      <c r="EI76" s="630"/>
      <c r="EJ76" s="630"/>
      <c r="EK76" s="630"/>
      <c r="EL76" s="630"/>
    </row>
    <row r="77" spans="1:142" ht="30" hidden="1" x14ac:dyDescent="0.25">
      <c r="A77" s="621" t="s">
        <v>4280</v>
      </c>
      <c r="B77" s="862" t="s">
        <v>4281</v>
      </c>
      <c r="C77" s="844" t="s">
        <v>4282</v>
      </c>
      <c r="D77" s="832">
        <v>5018</v>
      </c>
      <c r="E77" s="863" t="s">
        <v>4283</v>
      </c>
      <c r="F77" s="668" t="s">
        <v>4284</v>
      </c>
      <c r="G77" s="844"/>
      <c r="H77" s="833">
        <v>0</v>
      </c>
      <c r="I77" s="625">
        <v>0</v>
      </c>
      <c r="J77" s="834">
        <v>0</v>
      </c>
      <c r="K77" s="835">
        <v>0</v>
      </c>
      <c r="L77" s="834">
        <v>0</v>
      </c>
      <c r="M77" s="836">
        <v>0</v>
      </c>
      <c r="N77" s="834">
        <v>0</v>
      </c>
      <c r="O77" s="834">
        <v>0</v>
      </c>
      <c r="P77" s="626"/>
      <c r="Q77" s="630"/>
      <c r="R77" s="837"/>
      <c r="S77" s="630"/>
      <c r="T77" s="630"/>
      <c r="U77" s="630"/>
      <c r="V77" s="630"/>
      <c r="W77" s="630"/>
      <c r="X77" s="626"/>
      <c r="Y77" s="630"/>
      <c r="Z77" s="837"/>
      <c r="AA77" s="630"/>
      <c r="AB77" s="630"/>
      <c r="AC77" s="630"/>
      <c r="AD77" s="630"/>
      <c r="AE77" s="630"/>
      <c r="AF77" s="626"/>
      <c r="AG77" s="630"/>
      <c r="AH77" s="837"/>
      <c r="AI77" s="630"/>
      <c r="AJ77" s="630"/>
      <c r="AK77" s="630"/>
      <c r="AL77" s="630"/>
      <c r="AM77" s="630"/>
      <c r="AN77" s="626"/>
      <c r="AO77" s="630"/>
      <c r="AP77" s="837"/>
      <c r="AQ77" s="630"/>
      <c r="AR77" s="630"/>
      <c r="AS77" s="630"/>
      <c r="AT77" s="630"/>
      <c r="AU77" s="630"/>
      <c r="AV77" s="626"/>
      <c r="AW77" s="630"/>
      <c r="AX77" s="837"/>
      <c r="AY77" s="630"/>
      <c r="AZ77" s="630"/>
      <c r="BA77" s="630"/>
      <c r="BB77" s="630"/>
      <c r="BC77" s="630"/>
      <c r="BD77" s="626"/>
      <c r="BE77" s="630"/>
      <c r="BF77" s="837"/>
      <c r="BG77" s="630"/>
      <c r="BH77" s="630"/>
      <c r="BI77" s="630"/>
      <c r="BJ77" s="630"/>
      <c r="BK77" s="630"/>
      <c r="BL77" s="626"/>
      <c r="BM77" s="630"/>
      <c r="BN77" s="837"/>
      <c r="BO77" s="630"/>
      <c r="BP77" s="630"/>
      <c r="BQ77" s="630"/>
      <c r="BR77" s="630"/>
      <c r="BS77" s="630"/>
      <c r="BT77" s="626">
        <v>0</v>
      </c>
      <c r="BU77" s="630"/>
      <c r="BV77" s="837"/>
      <c r="BW77" s="630"/>
      <c r="BX77" s="630"/>
      <c r="BY77" s="630"/>
      <c r="BZ77" s="630"/>
      <c r="CA77" s="630"/>
      <c r="CB77" s="626">
        <v>0</v>
      </c>
      <c r="CC77" s="630"/>
      <c r="CD77" s="837"/>
      <c r="CE77" s="630"/>
      <c r="CF77" s="630"/>
      <c r="CG77" s="630"/>
      <c r="CH77" s="630"/>
      <c r="CI77" s="630"/>
      <c r="CJ77" s="626"/>
      <c r="CK77" s="630"/>
      <c r="CL77" s="837"/>
      <c r="CM77" s="630"/>
      <c r="CN77" s="630"/>
      <c r="CO77" s="630"/>
      <c r="CP77" s="630"/>
      <c r="CQ77" s="630"/>
      <c r="CR77" s="626"/>
      <c r="CS77" s="630"/>
      <c r="CT77" s="837"/>
      <c r="CU77" s="630"/>
      <c r="CV77" s="630"/>
      <c r="CW77" s="630"/>
      <c r="CX77" s="630"/>
      <c r="CY77" s="630"/>
      <c r="CZ77" s="626"/>
      <c r="DA77" s="630"/>
      <c r="DB77" s="837"/>
      <c r="DC77" s="630"/>
      <c r="DD77" s="630"/>
      <c r="DE77" s="630"/>
      <c r="DF77" s="630"/>
      <c r="DG77" s="630"/>
      <c r="DH77" s="630"/>
      <c r="DI77" s="630"/>
      <c r="DJ77" s="630"/>
      <c r="DK77" s="630"/>
      <c r="DL77" s="630"/>
      <c r="DM77" s="630"/>
      <c r="DN77" s="630"/>
      <c r="DO77" s="630"/>
      <c r="DP77" s="630"/>
      <c r="DQ77" s="630"/>
      <c r="DR77" s="630"/>
      <c r="DS77" s="630"/>
      <c r="DT77" s="630"/>
      <c r="DU77" s="630"/>
      <c r="DV77" s="630"/>
      <c r="DW77" s="630"/>
      <c r="DX77" s="627"/>
      <c r="DY77" s="628"/>
      <c r="DZ77" s="627"/>
      <c r="EA77" s="629"/>
      <c r="EB77" s="629"/>
      <c r="EC77" s="629"/>
      <c r="ED77" s="626"/>
      <c r="EE77" s="630"/>
      <c r="EF77" s="839"/>
      <c r="EG77" s="837"/>
      <c r="EH77" s="630"/>
      <c r="EI77" s="630"/>
      <c r="EJ77" s="630"/>
      <c r="EK77" s="630"/>
      <c r="EL77" s="630"/>
    </row>
    <row r="78" spans="1:142" ht="45" hidden="1" x14ac:dyDescent="0.25">
      <c r="A78" s="621" t="s">
        <v>4254</v>
      </c>
      <c r="B78" s="862" t="s">
        <v>4285</v>
      </c>
      <c r="C78" s="842"/>
      <c r="D78" s="832">
        <v>5014</v>
      </c>
      <c r="E78" s="863" t="s">
        <v>4286</v>
      </c>
      <c r="F78" s="668">
        <v>0.7</v>
      </c>
      <c r="G78" s="874" t="s">
        <v>4271</v>
      </c>
      <c r="H78" s="833">
        <v>0</v>
      </c>
      <c r="I78" s="625">
        <v>2915.5</v>
      </c>
      <c r="J78" s="834">
        <v>0</v>
      </c>
      <c r="K78" s="835">
        <v>0</v>
      </c>
      <c r="L78" s="834">
        <v>0</v>
      </c>
      <c r="M78" s="836">
        <v>0</v>
      </c>
      <c r="N78" s="834">
        <v>0</v>
      </c>
      <c r="O78" s="834">
        <v>2915.5</v>
      </c>
      <c r="P78" s="626"/>
      <c r="Q78" s="630"/>
      <c r="R78" s="837"/>
      <c r="S78" s="630"/>
      <c r="T78" s="630"/>
      <c r="U78" s="630"/>
      <c r="V78" s="630"/>
      <c r="W78" s="630"/>
      <c r="X78" s="626"/>
      <c r="Y78" s="630"/>
      <c r="Z78" s="837"/>
      <c r="AA78" s="630"/>
      <c r="AB78" s="630"/>
      <c r="AC78" s="630"/>
      <c r="AD78" s="630"/>
      <c r="AE78" s="630"/>
      <c r="AF78" s="626"/>
      <c r="AG78" s="630"/>
      <c r="AH78" s="837"/>
      <c r="AI78" s="630"/>
      <c r="AJ78" s="630"/>
      <c r="AK78" s="630"/>
      <c r="AL78" s="630"/>
      <c r="AM78" s="630"/>
      <c r="AN78" s="626"/>
      <c r="AO78" s="630"/>
      <c r="AP78" s="837"/>
      <c r="AQ78" s="630"/>
      <c r="AR78" s="630"/>
      <c r="AS78" s="630"/>
      <c r="AT78" s="630"/>
      <c r="AU78" s="630"/>
      <c r="AV78" s="626"/>
      <c r="AW78" s="630"/>
      <c r="AX78" s="837"/>
      <c r="AY78" s="630"/>
      <c r="AZ78" s="630"/>
      <c r="BA78" s="630"/>
      <c r="BB78" s="630"/>
      <c r="BC78" s="630"/>
      <c r="BD78" s="626"/>
      <c r="BE78" s="630"/>
      <c r="BF78" s="837"/>
      <c r="BG78" s="630"/>
      <c r="BH78" s="630"/>
      <c r="BI78" s="630"/>
      <c r="BJ78" s="630"/>
      <c r="BK78" s="630"/>
      <c r="BL78" s="626"/>
      <c r="BM78" s="630"/>
      <c r="BN78" s="837"/>
      <c r="BO78" s="630"/>
      <c r="BP78" s="630"/>
      <c r="BQ78" s="630"/>
      <c r="BR78" s="630"/>
      <c r="BS78" s="630"/>
      <c r="BT78" s="626">
        <v>0</v>
      </c>
      <c r="BU78" s="630"/>
      <c r="BV78" s="837"/>
      <c r="BW78" s="630"/>
      <c r="BX78" s="630"/>
      <c r="BY78" s="630"/>
      <c r="BZ78" s="630"/>
      <c r="CA78" s="630"/>
      <c r="CB78" s="626">
        <v>2915.5</v>
      </c>
      <c r="CC78" s="630"/>
      <c r="CD78" s="837"/>
      <c r="CE78" s="630"/>
      <c r="CF78" s="630"/>
      <c r="CG78" s="630"/>
      <c r="CH78" s="630"/>
      <c r="CI78" s="630">
        <v>2915.5</v>
      </c>
      <c r="CJ78" s="626"/>
      <c r="CK78" s="630"/>
      <c r="CL78" s="837"/>
      <c r="CM78" s="630"/>
      <c r="CN78" s="630"/>
      <c r="CO78" s="630"/>
      <c r="CP78" s="630"/>
      <c r="CQ78" s="630"/>
      <c r="CR78" s="626"/>
      <c r="CS78" s="630"/>
      <c r="CT78" s="837"/>
      <c r="CU78" s="630"/>
      <c r="CV78" s="630"/>
      <c r="CW78" s="630"/>
      <c r="CX78" s="630"/>
      <c r="CY78" s="630"/>
      <c r="CZ78" s="626"/>
      <c r="DA78" s="630"/>
      <c r="DB78" s="837"/>
      <c r="DC78" s="630"/>
      <c r="DD78" s="630"/>
      <c r="DE78" s="630"/>
      <c r="DF78" s="630"/>
      <c r="DG78" s="630"/>
      <c r="DH78" s="630"/>
      <c r="DI78" s="630"/>
      <c r="DJ78" s="630"/>
      <c r="DK78" s="630"/>
      <c r="DL78" s="630"/>
      <c r="DM78" s="630"/>
      <c r="DN78" s="630"/>
      <c r="DO78" s="630"/>
      <c r="DP78" s="630"/>
      <c r="DQ78" s="630"/>
      <c r="DR78" s="630"/>
      <c r="DS78" s="630"/>
      <c r="DT78" s="630"/>
      <c r="DU78" s="630"/>
      <c r="DV78" s="630"/>
      <c r="DW78" s="630"/>
      <c r="DX78" s="627"/>
      <c r="DY78" s="628"/>
      <c r="DZ78" s="627"/>
      <c r="EA78" s="629"/>
      <c r="EB78" s="629"/>
      <c r="EC78" s="629"/>
      <c r="ED78" s="626"/>
      <c r="EE78" s="630"/>
      <c r="EF78" s="839"/>
      <c r="EG78" s="837"/>
      <c r="EH78" s="630"/>
      <c r="EI78" s="630"/>
      <c r="EJ78" s="630"/>
      <c r="EK78" s="630"/>
      <c r="EL78" s="630"/>
    </row>
    <row r="79" spans="1:142" ht="45" hidden="1" x14ac:dyDescent="0.25">
      <c r="A79" s="621" t="s">
        <v>4254</v>
      </c>
      <c r="B79" s="862" t="s">
        <v>4287</v>
      </c>
      <c r="C79" s="842"/>
      <c r="D79" s="832">
        <v>5000</v>
      </c>
      <c r="E79" s="863" t="s">
        <v>4286</v>
      </c>
      <c r="F79" s="668">
        <v>0.7</v>
      </c>
      <c r="G79" s="874" t="s">
        <v>4271</v>
      </c>
      <c r="H79" s="833">
        <v>0</v>
      </c>
      <c r="I79" s="625">
        <v>2904</v>
      </c>
      <c r="J79" s="834">
        <v>0</v>
      </c>
      <c r="K79" s="835">
        <v>0</v>
      </c>
      <c r="L79" s="834">
        <v>0</v>
      </c>
      <c r="M79" s="836">
        <v>0</v>
      </c>
      <c r="N79" s="834">
        <v>0</v>
      </c>
      <c r="O79" s="834">
        <v>2904</v>
      </c>
      <c r="P79" s="626"/>
      <c r="Q79" s="630"/>
      <c r="R79" s="837"/>
      <c r="S79" s="630"/>
      <c r="T79" s="630"/>
      <c r="U79" s="630"/>
      <c r="V79" s="630"/>
      <c r="W79" s="630"/>
      <c r="X79" s="626"/>
      <c r="Y79" s="630"/>
      <c r="Z79" s="837"/>
      <c r="AA79" s="630"/>
      <c r="AB79" s="630"/>
      <c r="AC79" s="630"/>
      <c r="AD79" s="630"/>
      <c r="AE79" s="630"/>
      <c r="AF79" s="626"/>
      <c r="AG79" s="630"/>
      <c r="AH79" s="837"/>
      <c r="AI79" s="630"/>
      <c r="AJ79" s="630"/>
      <c r="AK79" s="630"/>
      <c r="AL79" s="630"/>
      <c r="AM79" s="630"/>
      <c r="AN79" s="626"/>
      <c r="AO79" s="630"/>
      <c r="AP79" s="837"/>
      <c r="AQ79" s="630"/>
      <c r="AR79" s="630"/>
      <c r="AS79" s="630"/>
      <c r="AT79" s="630"/>
      <c r="AU79" s="630"/>
      <c r="AV79" s="626"/>
      <c r="AW79" s="630"/>
      <c r="AX79" s="837"/>
      <c r="AY79" s="630"/>
      <c r="AZ79" s="630"/>
      <c r="BA79" s="630"/>
      <c r="BB79" s="630"/>
      <c r="BC79" s="630"/>
      <c r="BD79" s="626"/>
      <c r="BE79" s="630"/>
      <c r="BF79" s="837"/>
      <c r="BG79" s="630"/>
      <c r="BH79" s="630"/>
      <c r="BI79" s="630"/>
      <c r="BJ79" s="630"/>
      <c r="BK79" s="630"/>
      <c r="BL79" s="626"/>
      <c r="BM79" s="630"/>
      <c r="BN79" s="837"/>
      <c r="BO79" s="630"/>
      <c r="BP79" s="630"/>
      <c r="BQ79" s="630"/>
      <c r="BR79" s="630"/>
      <c r="BS79" s="630"/>
      <c r="BT79" s="626">
        <v>0</v>
      </c>
      <c r="BU79" s="630"/>
      <c r="BV79" s="837"/>
      <c r="BW79" s="630"/>
      <c r="BX79" s="630"/>
      <c r="BY79" s="630"/>
      <c r="BZ79" s="630"/>
      <c r="CA79" s="630"/>
      <c r="CB79" s="626">
        <v>2904</v>
      </c>
      <c r="CC79" s="630"/>
      <c r="CD79" s="837"/>
      <c r="CE79" s="630"/>
      <c r="CF79" s="630"/>
      <c r="CG79" s="630"/>
      <c r="CH79" s="630"/>
      <c r="CI79" s="630">
        <v>2904</v>
      </c>
      <c r="CJ79" s="626"/>
      <c r="CK79" s="630"/>
      <c r="CL79" s="837"/>
      <c r="CM79" s="630"/>
      <c r="CN79" s="630"/>
      <c r="CO79" s="630"/>
      <c r="CP79" s="630"/>
      <c r="CQ79" s="630"/>
      <c r="CR79" s="626"/>
      <c r="CS79" s="630"/>
      <c r="CT79" s="837"/>
      <c r="CU79" s="630"/>
      <c r="CV79" s="630"/>
      <c r="CW79" s="630"/>
      <c r="CX79" s="630"/>
      <c r="CY79" s="630"/>
      <c r="CZ79" s="626"/>
      <c r="DA79" s="630"/>
      <c r="DB79" s="837"/>
      <c r="DC79" s="630"/>
      <c r="DD79" s="630"/>
      <c r="DE79" s="630"/>
      <c r="DF79" s="630"/>
      <c r="DG79" s="630"/>
      <c r="DH79" s="630"/>
      <c r="DI79" s="630"/>
      <c r="DJ79" s="630"/>
      <c r="DK79" s="630"/>
      <c r="DL79" s="630"/>
      <c r="DM79" s="630"/>
      <c r="DN79" s="630"/>
      <c r="DO79" s="630"/>
      <c r="DP79" s="630"/>
      <c r="DQ79" s="630"/>
      <c r="DR79" s="630"/>
      <c r="DS79" s="630"/>
      <c r="DT79" s="630"/>
      <c r="DU79" s="630"/>
      <c r="DV79" s="630"/>
      <c r="DW79" s="630"/>
      <c r="DX79" s="627"/>
      <c r="DY79" s="628"/>
      <c r="DZ79" s="627"/>
      <c r="EA79" s="629"/>
      <c r="EB79" s="629"/>
      <c r="EC79" s="629"/>
      <c r="ED79" s="626"/>
      <c r="EE79" s="630"/>
      <c r="EF79" s="839"/>
      <c r="EG79" s="837"/>
      <c r="EH79" s="630"/>
      <c r="EI79" s="630"/>
      <c r="EJ79" s="630"/>
      <c r="EK79" s="630"/>
      <c r="EL79" s="630"/>
    </row>
    <row r="80" spans="1:142" hidden="1" x14ac:dyDescent="0.25">
      <c r="A80" s="633"/>
      <c r="B80" s="634" t="s">
        <v>4288</v>
      </c>
      <c r="C80" s="635"/>
      <c r="D80" s="635"/>
      <c r="E80" s="636"/>
      <c r="F80" s="637"/>
      <c r="G80" s="840"/>
      <c r="H80" s="840"/>
      <c r="I80" s="635">
        <v>952594.43221999996</v>
      </c>
      <c r="J80" s="635">
        <v>29952.65</v>
      </c>
      <c r="K80" s="635">
        <v>22241.64</v>
      </c>
      <c r="L80" s="635">
        <v>0</v>
      </c>
      <c r="M80" s="635">
        <v>0</v>
      </c>
      <c r="N80" s="635">
        <v>0</v>
      </c>
      <c r="O80" s="635">
        <v>900400.14222000004</v>
      </c>
      <c r="P80" s="635">
        <v>0</v>
      </c>
      <c r="Q80" s="635">
        <v>0</v>
      </c>
      <c r="R80" s="635">
        <v>0</v>
      </c>
      <c r="S80" s="635">
        <v>0</v>
      </c>
      <c r="T80" s="635">
        <v>0</v>
      </c>
      <c r="U80" s="635">
        <v>0</v>
      </c>
      <c r="V80" s="635">
        <v>0</v>
      </c>
      <c r="W80" s="635">
        <v>0</v>
      </c>
      <c r="X80" s="635">
        <v>0</v>
      </c>
      <c r="Y80" s="635">
        <v>0</v>
      </c>
      <c r="Z80" s="635">
        <v>0</v>
      </c>
      <c r="AA80" s="635">
        <v>0</v>
      </c>
      <c r="AB80" s="635">
        <v>0</v>
      </c>
      <c r="AC80" s="635">
        <v>0</v>
      </c>
      <c r="AD80" s="635">
        <v>0</v>
      </c>
      <c r="AE80" s="635">
        <v>0</v>
      </c>
      <c r="AF80" s="635">
        <v>0</v>
      </c>
      <c r="AG80" s="635">
        <v>0</v>
      </c>
      <c r="AH80" s="635">
        <v>0</v>
      </c>
      <c r="AI80" s="635">
        <v>0</v>
      </c>
      <c r="AJ80" s="635">
        <v>0</v>
      </c>
      <c r="AK80" s="635">
        <v>0</v>
      </c>
      <c r="AL80" s="635">
        <v>0</v>
      </c>
      <c r="AM80" s="635">
        <v>0</v>
      </c>
      <c r="AN80" s="635">
        <v>0</v>
      </c>
      <c r="AO80" s="635">
        <v>0</v>
      </c>
      <c r="AP80" s="635">
        <v>0</v>
      </c>
      <c r="AQ80" s="635">
        <v>0</v>
      </c>
      <c r="AR80" s="635">
        <v>0</v>
      </c>
      <c r="AS80" s="635">
        <v>0</v>
      </c>
      <c r="AT80" s="635">
        <v>0</v>
      </c>
      <c r="AU80" s="635">
        <v>0</v>
      </c>
      <c r="AV80" s="635">
        <v>0</v>
      </c>
      <c r="AW80" s="635">
        <v>0</v>
      </c>
      <c r="AX80" s="635">
        <v>0</v>
      </c>
      <c r="AY80" s="635">
        <v>0</v>
      </c>
      <c r="AZ80" s="635">
        <v>0</v>
      </c>
      <c r="BA80" s="635">
        <v>0</v>
      </c>
      <c r="BB80" s="635">
        <v>0</v>
      </c>
      <c r="BC80" s="635">
        <v>0</v>
      </c>
      <c r="BD80" s="635">
        <v>14487.68</v>
      </c>
      <c r="BE80" s="635">
        <v>13590.68</v>
      </c>
      <c r="BF80" s="635">
        <v>0</v>
      </c>
      <c r="BG80" s="635">
        <v>0</v>
      </c>
      <c r="BH80" s="635">
        <v>0</v>
      </c>
      <c r="BI80" s="635">
        <v>0</v>
      </c>
      <c r="BJ80" s="635">
        <v>0</v>
      </c>
      <c r="BK80" s="635">
        <v>897</v>
      </c>
      <c r="BL80" s="635">
        <v>95549.31</v>
      </c>
      <c r="BM80" s="635">
        <v>16361.97</v>
      </c>
      <c r="BN80" s="635">
        <v>22241.64</v>
      </c>
      <c r="BO80" s="635">
        <v>0</v>
      </c>
      <c r="BP80" s="635">
        <v>0</v>
      </c>
      <c r="BQ80" s="635">
        <v>0</v>
      </c>
      <c r="BR80" s="635">
        <v>0</v>
      </c>
      <c r="BS80" s="635">
        <v>56945.7</v>
      </c>
      <c r="BT80" s="635">
        <v>452438.10499999998</v>
      </c>
      <c r="BU80" s="635">
        <v>0</v>
      </c>
      <c r="BV80" s="635">
        <v>0</v>
      </c>
      <c r="BW80" s="635">
        <v>0</v>
      </c>
      <c r="BX80" s="635">
        <v>0</v>
      </c>
      <c r="BY80" s="635">
        <v>0</v>
      </c>
      <c r="BZ80" s="635">
        <v>0</v>
      </c>
      <c r="CA80" s="635">
        <v>551924.02500000002</v>
      </c>
      <c r="CB80" s="635">
        <v>90159.459999999992</v>
      </c>
      <c r="CC80" s="635">
        <v>0</v>
      </c>
      <c r="CD80" s="635">
        <v>0</v>
      </c>
      <c r="CE80" s="635">
        <v>0</v>
      </c>
      <c r="CF80" s="635">
        <v>0</v>
      </c>
      <c r="CG80" s="635">
        <v>0</v>
      </c>
      <c r="CH80" s="635">
        <v>0</v>
      </c>
      <c r="CI80" s="635">
        <v>126958.38724000001</v>
      </c>
      <c r="CJ80" s="635">
        <v>0</v>
      </c>
      <c r="CK80" s="635">
        <v>0</v>
      </c>
      <c r="CL80" s="635">
        <v>0</v>
      </c>
      <c r="CM80" s="635">
        <v>0</v>
      </c>
      <c r="CN80" s="635">
        <v>0</v>
      </c>
      <c r="CO80" s="635">
        <v>0</v>
      </c>
      <c r="CP80" s="635">
        <v>0</v>
      </c>
      <c r="CQ80" s="635">
        <v>163675.02997999999</v>
      </c>
      <c r="CR80" s="635">
        <v>0</v>
      </c>
      <c r="CS80" s="635">
        <v>0</v>
      </c>
      <c r="CT80" s="635">
        <v>0</v>
      </c>
      <c r="CU80" s="635">
        <v>0</v>
      </c>
      <c r="CV80" s="635">
        <v>0</v>
      </c>
      <c r="CW80" s="635">
        <v>0</v>
      </c>
      <c r="CX80" s="635">
        <v>0</v>
      </c>
      <c r="CY80" s="635">
        <v>0</v>
      </c>
      <c r="CZ80" s="635">
        <v>0</v>
      </c>
      <c r="DA80" s="635">
        <v>0</v>
      </c>
      <c r="DB80" s="635">
        <v>0</v>
      </c>
      <c r="DC80" s="635">
        <v>0</v>
      </c>
      <c r="DD80" s="635">
        <v>0</v>
      </c>
      <c r="DE80" s="635">
        <v>0</v>
      </c>
      <c r="DF80" s="635">
        <v>0</v>
      </c>
      <c r="DG80" s="635">
        <v>0</v>
      </c>
      <c r="DH80" s="635"/>
      <c r="DI80" s="635"/>
      <c r="DJ80" s="635"/>
      <c r="DK80" s="635"/>
      <c r="DL80" s="635"/>
      <c r="DM80" s="635"/>
      <c r="DN80" s="635"/>
      <c r="DO80" s="635"/>
      <c r="DP80" s="635"/>
      <c r="DQ80" s="635"/>
      <c r="DR80" s="635"/>
      <c r="DS80" s="635"/>
      <c r="DT80" s="635"/>
      <c r="DU80" s="635"/>
      <c r="DV80" s="635"/>
      <c r="DW80" s="635"/>
      <c r="DX80" s="635">
        <v>0</v>
      </c>
      <c r="DY80" s="635">
        <v>0</v>
      </c>
      <c r="DZ80" s="635">
        <v>0</v>
      </c>
      <c r="EA80" s="635">
        <v>0</v>
      </c>
      <c r="EB80" s="635">
        <v>628468</v>
      </c>
      <c r="EC80" s="635">
        <v>0</v>
      </c>
      <c r="ED80" s="635">
        <v>90.690339999999992</v>
      </c>
      <c r="EE80" s="635">
        <v>0</v>
      </c>
      <c r="EF80" s="635">
        <v>0</v>
      </c>
      <c r="EG80" s="635">
        <v>-90.690339999999992</v>
      </c>
      <c r="EH80" s="635">
        <v>0</v>
      </c>
      <c r="EI80" s="635">
        <v>0</v>
      </c>
      <c r="EJ80" s="635">
        <v>0</v>
      </c>
      <c r="EK80" s="635">
        <v>0</v>
      </c>
      <c r="EL80" s="635">
        <v>0</v>
      </c>
    </row>
    <row r="81" spans="1:142" ht="30" hidden="1" x14ac:dyDescent="0.25">
      <c r="A81" s="621" t="s">
        <v>4254</v>
      </c>
      <c r="B81" s="841" t="s">
        <v>4289</v>
      </c>
      <c r="C81" s="842" t="s">
        <v>4290</v>
      </c>
      <c r="D81" s="832">
        <v>5003</v>
      </c>
      <c r="E81" s="876" t="s">
        <v>4291</v>
      </c>
      <c r="F81" s="624"/>
      <c r="G81" s="844" t="s">
        <v>4292</v>
      </c>
      <c r="H81" s="833"/>
      <c r="I81" s="625">
        <v>719090</v>
      </c>
      <c r="J81" s="834">
        <v>1204</v>
      </c>
      <c r="K81" s="835">
        <v>0</v>
      </c>
      <c r="L81" s="834">
        <v>0</v>
      </c>
      <c r="M81" s="836">
        <v>0</v>
      </c>
      <c r="N81" s="834">
        <v>0</v>
      </c>
      <c r="O81" s="630">
        <v>717886</v>
      </c>
      <c r="P81" s="626">
        <v>0</v>
      </c>
      <c r="Q81" s="630">
        <v>0</v>
      </c>
      <c r="R81" s="837">
        <v>0</v>
      </c>
      <c r="S81" s="630">
        <v>0</v>
      </c>
      <c r="T81" s="630">
        <v>0</v>
      </c>
      <c r="U81" s="630">
        <v>0</v>
      </c>
      <c r="V81" s="630">
        <v>0</v>
      </c>
      <c r="W81" s="630">
        <v>0</v>
      </c>
      <c r="X81" s="626">
        <v>0</v>
      </c>
      <c r="Y81" s="630">
        <v>0</v>
      </c>
      <c r="Z81" s="837">
        <v>0</v>
      </c>
      <c r="AA81" s="630">
        <v>0</v>
      </c>
      <c r="AB81" s="630">
        <v>0</v>
      </c>
      <c r="AC81" s="630">
        <v>0</v>
      </c>
      <c r="AD81" s="630">
        <v>0</v>
      </c>
      <c r="AE81" s="630">
        <v>0</v>
      </c>
      <c r="AF81" s="626">
        <v>0</v>
      </c>
      <c r="AG81" s="630">
        <v>0</v>
      </c>
      <c r="AH81" s="837">
        <v>0</v>
      </c>
      <c r="AI81" s="630">
        <v>0</v>
      </c>
      <c r="AJ81" s="630">
        <v>0</v>
      </c>
      <c r="AK81" s="630">
        <v>0</v>
      </c>
      <c r="AL81" s="630">
        <v>0</v>
      </c>
      <c r="AM81" s="630">
        <v>0</v>
      </c>
      <c r="AN81" s="626">
        <v>0</v>
      </c>
      <c r="AO81" s="630">
        <v>0</v>
      </c>
      <c r="AP81" s="837">
        <v>0</v>
      </c>
      <c r="AQ81" s="630">
        <v>0</v>
      </c>
      <c r="AR81" s="630">
        <v>0</v>
      </c>
      <c r="AS81" s="630">
        <v>0</v>
      </c>
      <c r="AT81" s="630">
        <v>0</v>
      </c>
      <c r="AU81" s="630">
        <v>0</v>
      </c>
      <c r="AV81" s="626">
        <v>0</v>
      </c>
      <c r="AW81" s="630">
        <v>0</v>
      </c>
      <c r="AX81" s="837">
        <v>0</v>
      </c>
      <c r="AY81" s="630">
        <v>0</v>
      </c>
      <c r="AZ81" s="630">
        <v>0</v>
      </c>
      <c r="BA81" s="630">
        <v>0</v>
      </c>
      <c r="BB81" s="630">
        <v>0</v>
      </c>
      <c r="BC81" s="630">
        <v>0</v>
      </c>
      <c r="BD81" s="626">
        <v>0</v>
      </c>
      <c r="BE81" s="630">
        <v>0</v>
      </c>
      <c r="BF81" s="837">
        <v>0</v>
      </c>
      <c r="BG81" s="630">
        <v>0</v>
      </c>
      <c r="BH81" s="630">
        <v>0</v>
      </c>
      <c r="BI81" s="630">
        <v>0</v>
      </c>
      <c r="BJ81" s="630">
        <v>0</v>
      </c>
      <c r="BK81" s="630">
        <v>0</v>
      </c>
      <c r="BL81" s="626">
        <v>1204</v>
      </c>
      <c r="BM81" s="630">
        <v>1204</v>
      </c>
      <c r="BN81" s="837">
        <v>0</v>
      </c>
      <c r="BO81" s="630">
        <v>0</v>
      </c>
      <c r="BP81" s="630"/>
      <c r="BQ81" s="630">
        <v>0</v>
      </c>
      <c r="BR81" s="630">
        <v>0</v>
      </c>
      <c r="BS81" s="630">
        <v>0</v>
      </c>
      <c r="BT81" s="626">
        <v>63127</v>
      </c>
      <c r="BU81" s="630">
        <v>0</v>
      </c>
      <c r="BV81" s="837">
        <v>0</v>
      </c>
      <c r="BW81" s="630">
        <v>0</v>
      </c>
      <c r="BX81" s="630">
        <v>0</v>
      </c>
      <c r="BY81" s="630">
        <v>0</v>
      </c>
      <c r="BZ81" s="630">
        <v>0</v>
      </c>
      <c r="CA81" s="630">
        <v>63127</v>
      </c>
      <c r="CB81" s="626">
        <v>572759</v>
      </c>
      <c r="CC81" s="630">
        <v>0</v>
      </c>
      <c r="CD81" s="837">
        <v>0</v>
      </c>
      <c r="CE81" s="630">
        <v>0</v>
      </c>
      <c r="CF81" s="630">
        <v>0</v>
      </c>
      <c r="CG81" s="630">
        <v>0</v>
      </c>
      <c r="CH81" s="630">
        <v>0</v>
      </c>
      <c r="CI81" s="630">
        <v>572759</v>
      </c>
      <c r="CJ81" s="626">
        <v>82000</v>
      </c>
      <c r="CK81" s="630">
        <v>0</v>
      </c>
      <c r="CL81" s="837">
        <v>0</v>
      </c>
      <c r="CM81" s="630">
        <v>0</v>
      </c>
      <c r="CN81" s="630">
        <v>0</v>
      </c>
      <c r="CO81" s="630">
        <v>0</v>
      </c>
      <c r="CP81" s="630">
        <v>0</v>
      </c>
      <c r="CQ81" s="630">
        <v>82000</v>
      </c>
      <c r="CR81" s="626">
        <v>0</v>
      </c>
      <c r="CS81" s="630">
        <v>0</v>
      </c>
      <c r="CT81" s="837">
        <v>0</v>
      </c>
      <c r="CU81" s="630">
        <v>0</v>
      </c>
      <c r="CV81" s="630">
        <v>0</v>
      </c>
      <c r="CW81" s="630">
        <v>0</v>
      </c>
      <c r="CX81" s="630">
        <v>0</v>
      </c>
      <c r="CY81" s="630">
        <v>0</v>
      </c>
      <c r="CZ81" s="626">
        <v>0</v>
      </c>
      <c r="DA81" s="630">
        <v>0</v>
      </c>
      <c r="DB81" s="837">
        <v>0</v>
      </c>
      <c r="DC81" s="630">
        <v>0</v>
      </c>
      <c r="DD81" s="630">
        <v>0</v>
      </c>
      <c r="DE81" s="630">
        <v>0</v>
      </c>
      <c r="DF81" s="630">
        <v>0</v>
      </c>
      <c r="DG81" s="630">
        <v>0</v>
      </c>
      <c r="DH81" s="630"/>
      <c r="DI81" s="630"/>
      <c r="DJ81" s="630"/>
      <c r="DK81" s="630"/>
      <c r="DL81" s="630"/>
      <c r="DM81" s="630"/>
      <c r="DN81" s="630"/>
      <c r="DO81" s="630"/>
      <c r="DP81" s="630"/>
      <c r="DQ81" s="630"/>
      <c r="DR81" s="630"/>
      <c r="DS81" s="630"/>
      <c r="DT81" s="630"/>
      <c r="DU81" s="630"/>
      <c r="DV81" s="630"/>
      <c r="DW81" s="630"/>
      <c r="DX81" s="627" t="s">
        <v>3882</v>
      </c>
      <c r="DY81" s="628"/>
      <c r="DZ81" s="627" t="s">
        <v>271</v>
      </c>
      <c r="EA81" s="629"/>
      <c r="EB81" s="629"/>
      <c r="EC81" s="629"/>
      <c r="ED81" s="626"/>
      <c r="EE81" s="630"/>
      <c r="EF81" s="839"/>
      <c r="EG81" s="837"/>
      <c r="EH81" s="630"/>
      <c r="EI81" s="630"/>
      <c r="EJ81" s="630"/>
      <c r="EK81" s="630"/>
      <c r="EL81" s="630"/>
    </row>
    <row r="82" spans="1:142" hidden="1" x14ac:dyDescent="0.25">
      <c r="A82" s="621" t="s">
        <v>4254</v>
      </c>
      <c r="B82" s="841" t="s">
        <v>4293</v>
      </c>
      <c r="C82" s="842" t="s">
        <v>93</v>
      </c>
      <c r="D82" s="832">
        <v>5009</v>
      </c>
      <c r="E82" s="876" t="s">
        <v>4291</v>
      </c>
      <c r="F82" s="624"/>
      <c r="G82" s="844" t="s">
        <v>4292</v>
      </c>
      <c r="H82" s="833"/>
      <c r="I82" s="625">
        <v>470225</v>
      </c>
      <c r="J82" s="834">
        <v>0</v>
      </c>
      <c r="K82" s="835">
        <v>0</v>
      </c>
      <c r="L82" s="834">
        <v>0</v>
      </c>
      <c r="M82" s="836">
        <v>0</v>
      </c>
      <c r="N82" s="834">
        <v>0</v>
      </c>
      <c r="O82" s="630">
        <v>470225</v>
      </c>
      <c r="P82" s="626">
        <v>0</v>
      </c>
      <c r="Q82" s="630">
        <v>0</v>
      </c>
      <c r="R82" s="837">
        <v>0</v>
      </c>
      <c r="S82" s="630">
        <v>0</v>
      </c>
      <c r="T82" s="630">
        <v>0</v>
      </c>
      <c r="U82" s="630">
        <v>0</v>
      </c>
      <c r="V82" s="630">
        <v>0</v>
      </c>
      <c r="W82" s="630">
        <v>0</v>
      </c>
      <c r="X82" s="626">
        <v>0</v>
      </c>
      <c r="Y82" s="630">
        <v>0</v>
      </c>
      <c r="Z82" s="837">
        <v>0</v>
      </c>
      <c r="AA82" s="630">
        <v>0</v>
      </c>
      <c r="AB82" s="630">
        <v>0</v>
      </c>
      <c r="AC82" s="630">
        <v>0</v>
      </c>
      <c r="AD82" s="630">
        <v>0</v>
      </c>
      <c r="AE82" s="630">
        <v>0</v>
      </c>
      <c r="AF82" s="626">
        <v>0</v>
      </c>
      <c r="AG82" s="630">
        <v>0</v>
      </c>
      <c r="AH82" s="837">
        <v>0</v>
      </c>
      <c r="AI82" s="630">
        <v>0</v>
      </c>
      <c r="AJ82" s="630">
        <v>0</v>
      </c>
      <c r="AK82" s="630">
        <v>0</v>
      </c>
      <c r="AL82" s="630">
        <v>0</v>
      </c>
      <c r="AM82" s="630">
        <v>0</v>
      </c>
      <c r="AN82" s="626">
        <v>0</v>
      </c>
      <c r="AO82" s="630">
        <v>0</v>
      </c>
      <c r="AP82" s="837">
        <v>0</v>
      </c>
      <c r="AQ82" s="630">
        <v>0</v>
      </c>
      <c r="AR82" s="630">
        <v>0</v>
      </c>
      <c r="AS82" s="630">
        <v>0</v>
      </c>
      <c r="AT82" s="630">
        <v>0</v>
      </c>
      <c r="AU82" s="630">
        <v>0</v>
      </c>
      <c r="AV82" s="626">
        <v>0</v>
      </c>
      <c r="AW82" s="630">
        <v>0</v>
      </c>
      <c r="AX82" s="837">
        <v>0</v>
      </c>
      <c r="AY82" s="630">
        <v>0</v>
      </c>
      <c r="AZ82" s="630">
        <v>0</v>
      </c>
      <c r="BA82" s="630">
        <v>0</v>
      </c>
      <c r="BB82" s="630">
        <v>0</v>
      </c>
      <c r="BC82" s="630">
        <v>0</v>
      </c>
      <c r="BD82" s="626">
        <v>0</v>
      </c>
      <c r="BE82" s="630">
        <v>0</v>
      </c>
      <c r="BF82" s="837">
        <v>0</v>
      </c>
      <c r="BG82" s="630">
        <v>0</v>
      </c>
      <c r="BH82" s="630">
        <v>0</v>
      </c>
      <c r="BI82" s="630">
        <v>0</v>
      </c>
      <c r="BJ82" s="630">
        <v>0</v>
      </c>
      <c r="BK82" s="630">
        <v>0</v>
      </c>
      <c r="BL82" s="626">
        <v>0</v>
      </c>
      <c r="BM82" s="630"/>
      <c r="BN82" s="837">
        <v>0</v>
      </c>
      <c r="BO82" s="630">
        <v>0</v>
      </c>
      <c r="BP82" s="630">
        <v>0</v>
      </c>
      <c r="BQ82" s="630">
        <v>0</v>
      </c>
      <c r="BR82" s="630">
        <v>0</v>
      </c>
      <c r="BS82" s="630">
        <v>0</v>
      </c>
      <c r="BT82" s="626">
        <v>81568</v>
      </c>
      <c r="BU82" s="630">
        <v>0</v>
      </c>
      <c r="BV82" s="837">
        <v>0</v>
      </c>
      <c r="BW82" s="630">
        <v>0</v>
      </c>
      <c r="BX82" s="630">
        <v>0</v>
      </c>
      <c r="BY82" s="630">
        <v>0</v>
      </c>
      <c r="BZ82" s="630">
        <v>0</v>
      </c>
      <c r="CA82" s="630">
        <v>81568</v>
      </c>
      <c r="CB82" s="626">
        <v>388657</v>
      </c>
      <c r="CC82" s="630"/>
      <c r="CD82" s="837">
        <v>0</v>
      </c>
      <c r="CE82" s="630">
        <v>0</v>
      </c>
      <c r="CF82" s="630">
        <v>0</v>
      </c>
      <c r="CG82" s="630">
        <v>0</v>
      </c>
      <c r="CH82" s="630">
        <v>0</v>
      </c>
      <c r="CI82" s="630">
        <v>388657</v>
      </c>
      <c r="CJ82" s="626">
        <v>0</v>
      </c>
      <c r="CK82" s="630">
        <v>0</v>
      </c>
      <c r="CL82" s="837">
        <v>0</v>
      </c>
      <c r="CM82" s="630">
        <v>0</v>
      </c>
      <c r="CN82" s="630">
        <v>0</v>
      </c>
      <c r="CO82" s="630">
        <v>0</v>
      </c>
      <c r="CP82" s="630">
        <v>0</v>
      </c>
      <c r="CQ82" s="630">
        <v>0</v>
      </c>
      <c r="CR82" s="626">
        <v>0</v>
      </c>
      <c r="CS82" s="630">
        <v>0</v>
      </c>
      <c r="CT82" s="837">
        <v>0</v>
      </c>
      <c r="CU82" s="630">
        <v>0</v>
      </c>
      <c r="CV82" s="630">
        <v>0</v>
      </c>
      <c r="CW82" s="630">
        <v>0</v>
      </c>
      <c r="CX82" s="630">
        <v>0</v>
      </c>
      <c r="CY82" s="630">
        <v>0</v>
      </c>
      <c r="CZ82" s="626">
        <v>0</v>
      </c>
      <c r="DA82" s="630">
        <v>0</v>
      </c>
      <c r="DB82" s="837">
        <v>0</v>
      </c>
      <c r="DC82" s="630">
        <v>0</v>
      </c>
      <c r="DD82" s="630">
        <v>0</v>
      </c>
      <c r="DE82" s="630">
        <v>0</v>
      </c>
      <c r="DF82" s="630">
        <v>0</v>
      </c>
      <c r="DG82" s="630">
        <v>0</v>
      </c>
      <c r="DH82" s="630"/>
      <c r="DI82" s="630"/>
      <c r="DJ82" s="630"/>
      <c r="DK82" s="630"/>
      <c r="DL82" s="630"/>
      <c r="DM82" s="630"/>
      <c r="DN82" s="630"/>
      <c r="DO82" s="630"/>
      <c r="DP82" s="630"/>
      <c r="DQ82" s="630"/>
      <c r="DR82" s="630"/>
      <c r="DS82" s="630"/>
      <c r="DT82" s="630"/>
      <c r="DU82" s="630"/>
      <c r="DV82" s="630"/>
      <c r="DW82" s="630"/>
      <c r="DX82" s="627" t="s">
        <v>3882</v>
      </c>
      <c r="DY82" s="628"/>
      <c r="DZ82" s="627" t="s">
        <v>271</v>
      </c>
      <c r="EA82" s="629"/>
      <c r="EB82" s="629"/>
      <c r="EC82" s="629"/>
      <c r="ED82" s="626"/>
      <c r="EE82" s="630"/>
      <c r="EF82" s="839"/>
      <c r="EG82" s="837"/>
      <c r="EH82" s="630"/>
      <c r="EI82" s="630"/>
      <c r="EJ82" s="630"/>
      <c r="EK82" s="630"/>
      <c r="EL82" s="630"/>
    </row>
    <row r="83" spans="1:142" ht="30" hidden="1" x14ac:dyDescent="0.25">
      <c r="A83" s="621" t="s">
        <v>4254</v>
      </c>
      <c r="B83" s="841" t="s">
        <v>285</v>
      </c>
      <c r="C83" s="842" t="s">
        <v>4294</v>
      </c>
      <c r="D83" s="832">
        <v>5008</v>
      </c>
      <c r="E83" s="876" t="s">
        <v>4291</v>
      </c>
      <c r="F83" s="624"/>
      <c r="G83" s="844" t="s">
        <v>4292</v>
      </c>
      <c r="H83" s="833"/>
      <c r="I83" s="625">
        <v>293240</v>
      </c>
      <c r="J83" s="834">
        <v>888.2</v>
      </c>
      <c r="K83" s="835">
        <v>0</v>
      </c>
      <c r="L83" s="834">
        <v>0</v>
      </c>
      <c r="M83" s="836">
        <v>0</v>
      </c>
      <c r="N83" s="834">
        <v>0</v>
      </c>
      <c r="O83" s="630">
        <v>292351.8</v>
      </c>
      <c r="P83" s="626">
        <v>0</v>
      </c>
      <c r="Q83" s="630">
        <v>0</v>
      </c>
      <c r="R83" s="837">
        <v>0</v>
      </c>
      <c r="S83" s="630">
        <v>0</v>
      </c>
      <c r="T83" s="630">
        <v>0</v>
      </c>
      <c r="U83" s="630">
        <v>0</v>
      </c>
      <c r="V83" s="630">
        <v>0</v>
      </c>
      <c r="W83" s="630">
        <v>0</v>
      </c>
      <c r="X83" s="626">
        <v>0</v>
      </c>
      <c r="Y83" s="630">
        <v>0</v>
      </c>
      <c r="Z83" s="837">
        <v>0</v>
      </c>
      <c r="AA83" s="630">
        <v>0</v>
      </c>
      <c r="AB83" s="630">
        <v>0</v>
      </c>
      <c r="AC83" s="630">
        <v>0</v>
      </c>
      <c r="AD83" s="630">
        <v>0</v>
      </c>
      <c r="AE83" s="630">
        <v>0</v>
      </c>
      <c r="AF83" s="626">
        <v>0</v>
      </c>
      <c r="AG83" s="630">
        <v>0</v>
      </c>
      <c r="AH83" s="837">
        <v>0</v>
      </c>
      <c r="AI83" s="630">
        <v>0</v>
      </c>
      <c r="AJ83" s="630">
        <v>0</v>
      </c>
      <c r="AK83" s="630">
        <v>0</v>
      </c>
      <c r="AL83" s="630">
        <v>0</v>
      </c>
      <c r="AM83" s="630">
        <v>0</v>
      </c>
      <c r="AN83" s="626">
        <v>0</v>
      </c>
      <c r="AO83" s="630">
        <v>0</v>
      </c>
      <c r="AP83" s="837">
        <v>0</v>
      </c>
      <c r="AQ83" s="630">
        <v>0</v>
      </c>
      <c r="AR83" s="630">
        <v>0</v>
      </c>
      <c r="AS83" s="630">
        <v>0</v>
      </c>
      <c r="AT83" s="630">
        <v>0</v>
      </c>
      <c r="AU83" s="630">
        <v>0</v>
      </c>
      <c r="AV83" s="626">
        <v>0</v>
      </c>
      <c r="AW83" s="630">
        <v>0</v>
      </c>
      <c r="AX83" s="837">
        <v>0</v>
      </c>
      <c r="AY83" s="630">
        <v>0</v>
      </c>
      <c r="AZ83" s="630">
        <v>0</v>
      </c>
      <c r="BA83" s="630">
        <v>0</v>
      </c>
      <c r="BB83" s="630">
        <v>0</v>
      </c>
      <c r="BC83" s="630">
        <v>0</v>
      </c>
      <c r="BD83" s="626">
        <v>0</v>
      </c>
      <c r="BE83" s="630">
        <v>0</v>
      </c>
      <c r="BF83" s="837">
        <v>0</v>
      </c>
      <c r="BG83" s="630">
        <v>0</v>
      </c>
      <c r="BH83" s="630">
        <v>0</v>
      </c>
      <c r="BI83" s="630">
        <v>0</v>
      </c>
      <c r="BJ83" s="630">
        <v>0</v>
      </c>
      <c r="BK83" s="630">
        <v>0</v>
      </c>
      <c r="BL83" s="626">
        <v>3622</v>
      </c>
      <c r="BM83" s="630">
        <v>888.2</v>
      </c>
      <c r="BN83" s="837">
        <v>0</v>
      </c>
      <c r="BO83" s="630">
        <v>0</v>
      </c>
      <c r="BP83" s="630">
        <v>0</v>
      </c>
      <c r="BQ83" s="630">
        <v>0</v>
      </c>
      <c r="BR83" s="630">
        <v>0</v>
      </c>
      <c r="BS83" s="630">
        <v>2733.8</v>
      </c>
      <c r="BT83" s="626">
        <v>22394</v>
      </c>
      <c r="BU83" s="630">
        <v>0</v>
      </c>
      <c r="BV83" s="837">
        <v>0</v>
      </c>
      <c r="BW83" s="630">
        <v>0</v>
      </c>
      <c r="BX83" s="630">
        <v>0</v>
      </c>
      <c r="BY83" s="630">
        <v>0</v>
      </c>
      <c r="BZ83" s="630">
        <v>0</v>
      </c>
      <c r="CA83" s="630">
        <v>22394</v>
      </c>
      <c r="CB83" s="626">
        <v>142224</v>
      </c>
      <c r="CC83" s="630">
        <v>0</v>
      </c>
      <c r="CD83" s="837">
        <v>0</v>
      </c>
      <c r="CE83" s="630">
        <v>0</v>
      </c>
      <c r="CF83" s="630">
        <v>0</v>
      </c>
      <c r="CG83" s="630">
        <v>0</v>
      </c>
      <c r="CH83" s="630">
        <v>0</v>
      </c>
      <c r="CI83" s="630">
        <v>142224</v>
      </c>
      <c r="CJ83" s="626">
        <v>125000</v>
      </c>
      <c r="CK83" s="630">
        <v>0</v>
      </c>
      <c r="CL83" s="837">
        <v>0</v>
      </c>
      <c r="CM83" s="630">
        <v>0</v>
      </c>
      <c r="CN83" s="630">
        <v>0</v>
      </c>
      <c r="CO83" s="630">
        <v>0</v>
      </c>
      <c r="CP83" s="630">
        <v>0</v>
      </c>
      <c r="CQ83" s="630">
        <v>125000</v>
      </c>
      <c r="CR83" s="626">
        <v>0</v>
      </c>
      <c r="CS83" s="630">
        <v>0</v>
      </c>
      <c r="CT83" s="837">
        <v>0</v>
      </c>
      <c r="CU83" s="630">
        <v>0</v>
      </c>
      <c r="CV83" s="630">
        <v>0</v>
      </c>
      <c r="CW83" s="630">
        <v>0</v>
      </c>
      <c r="CX83" s="630">
        <v>0</v>
      </c>
      <c r="CY83" s="630">
        <v>0</v>
      </c>
      <c r="CZ83" s="626">
        <v>0</v>
      </c>
      <c r="DA83" s="630">
        <v>0</v>
      </c>
      <c r="DB83" s="837">
        <v>0</v>
      </c>
      <c r="DC83" s="630">
        <v>0</v>
      </c>
      <c r="DD83" s="630">
        <v>0</v>
      </c>
      <c r="DE83" s="630">
        <v>0</v>
      </c>
      <c r="DF83" s="630">
        <v>0</v>
      </c>
      <c r="DG83" s="630">
        <v>0</v>
      </c>
      <c r="DH83" s="630"/>
      <c r="DI83" s="630"/>
      <c r="DJ83" s="630"/>
      <c r="DK83" s="630"/>
      <c r="DL83" s="630"/>
      <c r="DM83" s="630"/>
      <c r="DN83" s="630"/>
      <c r="DO83" s="630"/>
      <c r="DP83" s="630"/>
      <c r="DQ83" s="630"/>
      <c r="DR83" s="630"/>
      <c r="DS83" s="630"/>
      <c r="DT83" s="630"/>
      <c r="DU83" s="630"/>
      <c r="DV83" s="630"/>
      <c r="DW83" s="630"/>
      <c r="DX83" s="627" t="s">
        <v>3882</v>
      </c>
      <c r="DY83" s="628"/>
      <c r="DZ83" s="627" t="s">
        <v>271</v>
      </c>
      <c r="EA83" s="629"/>
      <c r="EB83" s="629"/>
      <c r="EC83" s="629"/>
      <c r="ED83" s="626"/>
      <c r="EE83" s="630"/>
      <c r="EF83" s="839"/>
      <c r="EG83" s="837"/>
      <c r="EH83" s="630"/>
      <c r="EI83" s="630"/>
      <c r="EJ83" s="630"/>
      <c r="EK83" s="630"/>
      <c r="EL83" s="630"/>
    </row>
    <row r="84" spans="1:142" hidden="1" x14ac:dyDescent="0.25">
      <c r="A84" s="621" t="s">
        <v>4254</v>
      </c>
      <c r="B84" s="841" t="s">
        <v>4295</v>
      </c>
      <c r="C84" s="842" t="s">
        <v>93</v>
      </c>
      <c r="D84" s="832">
        <v>5000</v>
      </c>
      <c r="E84" s="876" t="s">
        <v>4291</v>
      </c>
      <c r="F84" s="624"/>
      <c r="G84" s="844" t="s">
        <v>4292</v>
      </c>
      <c r="H84" s="833"/>
      <c r="I84" s="625">
        <v>195000</v>
      </c>
      <c r="J84" s="834">
        <v>0</v>
      </c>
      <c r="K84" s="835">
        <v>0</v>
      </c>
      <c r="L84" s="834">
        <v>0</v>
      </c>
      <c r="M84" s="836">
        <v>0</v>
      </c>
      <c r="N84" s="834">
        <v>0</v>
      </c>
      <c r="O84" s="630">
        <v>195000</v>
      </c>
      <c r="P84" s="626">
        <v>0</v>
      </c>
      <c r="Q84" s="630">
        <v>0</v>
      </c>
      <c r="R84" s="837">
        <v>0</v>
      </c>
      <c r="S84" s="630">
        <v>0</v>
      </c>
      <c r="T84" s="630">
        <v>0</v>
      </c>
      <c r="U84" s="630">
        <v>0</v>
      </c>
      <c r="V84" s="630">
        <v>0</v>
      </c>
      <c r="W84" s="630">
        <v>0</v>
      </c>
      <c r="X84" s="626">
        <v>0</v>
      </c>
      <c r="Y84" s="630">
        <v>0</v>
      </c>
      <c r="Z84" s="837">
        <v>0</v>
      </c>
      <c r="AA84" s="630">
        <v>0</v>
      </c>
      <c r="AB84" s="630">
        <v>0</v>
      </c>
      <c r="AC84" s="630">
        <v>0</v>
      </c>
      <c r="AD84" s="630">
        <v>0</v>
      </c>
      <c r="AE84" s="630">
        <v>0</v>
      </c>
      <c r="AF84" s="626">
        <v>0</v>
      </c>
      <c r="AG84" s="630">
        <v>0</v>
      </c>
      <c r="AH84" s="837">
        <v>0</v>
      </c>
      <c r="AI84" s="630">
        <v>0</v>
      </c>
      <c r="AJ84" s="630">
        <v>0</v>
      </c>
      <c r="AK84" s="630">
        <v>0</v>
      </c>
      <c r="AL84" s="630">
        <v>0</v>
      </c>
      <c r="AM84" s="630">
        <v>0</v>
      </c>
      <c r="AN84" s="626">
        <v>0</v>
      </c>
      <c r="AO84" s="630">
        <v>0</v>
      </c>
      <c r="AP84" s="837">
        <v>0</v>
      </c>
      <c r="AQ84" s="630">
        <v>0</v>
      </c>
      <c r="AR84" s="630">
        <v>0</v>
      </c>
      <c r="AS84" s="630">
        <v>0</v>
      </c>
      <c r="AT84" s="630">
        <v>0</v>
      </c>
      <c r="AU84" s="630">
        <v>0</v>
      </c>
      <c r="AV84" s="626">
        <v>0</v>
      </c>
      <c r="AW84" s="630">
        <v>0</v>
      </c>
      <c r="AX84" s="837">
        <v>0</v>
      </c>
      <c r="AY84" s="630">
        <v>0</v>
      </c>
      <c r="AZ84" s="630">
        <v>0</v>
      </c>
      <c r="BA84" s="630">
        <v>0</v>
      </c>
      <c r="BB84" s="630">
        <v>0</v>
      </c>
      <c r="BC84" s="630">
        <v>0</v>
      </c>
      <c r="BD84" s="626">
        <v>510</v>
      </c>
      <c r="BE84" s="630">
        <v>0</v>
      </c>
      <c r="BF84" s="837">
        <v>0</v>
      </c>
      <c r="BG84" s="630">
        <v>0</v>
      </c>
      <c r="BH84" s="630">
        <v>0</v>
      </c>
      <c r="BI84" s="630">
        <v>0</v>
      </c>
      <c r="BJ84" s="630">
        <v>0</v>
      </c>
      <c r="BK84" s="630">
        <v>510</v>
      </c>
      <c r="BL84" s="626">
        <v>3710</v>
      </c>
      <c r="BM84" s="630"/>
      <c r="BN84" s="837">
        <v>0</v>
      </c>
      <c r="BO84" s="630">
        <v>0</v>
      </c>
      <c r="BP84" s="630">
        <v>0</v>
      </c>
      <c r="BQ84" s="630">
        <v>0</v>
      </c>
      <c r="BR84" s="630">
        <v>0</v>
      </c>
      <c r="BS84" s="630">
        <v>3710</v>
      </c>
      <c r="BT84" s="626">
        <v>139280</v>
      </c>
      <c r="BU84" s="630">
        <v>0</v>
      </c>
      <c r="BV84" s="837">
        <v>0</v>
      </c>
      <c r="BW84" s="630">
        <v>0</v>
      </c>
      <c r="BX84" s="630">
        <v>0</v>
      </c>
      <c r="BY84" s="630">
        <v>0</v>
      </c>
      <c r="BZ84" s="630">
        <v>0</v>
      </c>
      <c r="CA84" s="630">
        <v>139280</v>
      </c>
      <c r="CB84" s="626">
        <v>51500</v>
      </c>
      <c r="CC84" s="630">
        <v>0</v>
      </c>
      <c r="CD84" s="837">
        <v>0</v>
      </c>
      <c r="CE84" s="630">
        <v>0</v>
      </c>
      <c r="CF84" s="630">
        <v>0</v>
      </c>
      <c r="CG84" s="630">
        <v>0</v>
      </c>
      <c r="CH84" s="630">
        <v>0</v>
      </c>
      <c r="CI84" s="630">
        <v>51500</v>
      </c>
      <c r="CJ84" s="626">
        <v>0</v>
      </c>
      <c r="CK84" s="630">
        <v>0</v>
      </c>
      <c r="CL84" s="837">
        <v>0</v>
      </c>
      <c r="CM84" s="630">
        <v>0</v>
      </c>
      <c r="CN84" s="630">
        <v>0</v>
      </c>
      <c r="CO84" s="630">
        <v>0</v>
      </c>
      <c r="CP84" s="630">
        <v>0</v>
      </c>
      <c r="CQ84" s="630">
        <v>0</v>
      </c>
      <c r="CR84" s="626">
        <v>0</v>
      </c>
      <c r="CS84" s="630">
        <v>0</v>
      </c>
      <c r="CT84" s="837">
        <v>0</v>
      </c>
      <c r="CU84" s="630">
        <v>0</v>
      </c>
      <c r="CV84" s="630">
        <v>0</v>
      </c>
      <c r="CW84" s="630">
        <v>0</v>
      </c>
      <c r="CX84" s="630">
        <v>0</v>
      </c>
      <c r="CY84" s="630">
        <v>0</v>
      </c>
      <c r="CZ84" s="626">
        <v>0</v>
      </c>
      <c r="DA84" s="630">
        <v>0</v>
      </c>
      <c r="DB84" s="837">
        <v>0</v>
      </c>
      <c r="DC84" s="630">
        <v>0</v>
      </c>
      <c r="DD84" s="630">
        <v>0</v>
      </c>
      <c r="DE84" s="630">
        <v>0</v>
      </c>
      <c r="DF84" s="630">
        <v>0</v>
      </c>
      <c r="DG84" s="630">
        <v>0</v>
      </c>
      <c r="DH84" s="630"/>
      <c r="DI84" s="630"/>
      <c r="DJ84" s="630"/>
      <c r="DK84" s="630"/>
      <c r="DL84" s="630"/>
      <c r="DM84" s="630"/>
      <c r="DN84" s="630"/>
      <c r="DO84" s="630"/>
      <c r="DP84" s="630"/>
      <c r="DQ84" s="630"/>
      <c r="DR84" s="630"/>
      <c r="DS84" s="630"/>
      <c r="DT84" s="630"/>
      <c r="DU84" s="630"/>
      <c r="DV84" s="630"/>
      <c r="DW84" s="630"/>
      <c r="DX84" s="627" t="s">
        <v>3882</v>
      </c>
      <c r="DY84" s="628"/>
      <c r="DZ84" s="627" t="s">
        <v>271</v>
      </c>
      <c r="EA84" s="629"/>
      <c r="EB84" s="629"/>
      <c r="EC84" s="629"/>
      <c r="ED84" s="626"/>
      <c r="EE84" s="630"/>
      <c r="EF84" s="839"/>
      <c r="EG84" s="837"/>
      <c r="EH84" s="630"/>
      <c r="EI84" s="630"/>
      <c r="EJ84" s="630"/>
      <c r="EK84" s="630"/>
      <c r="EL84" s="630"/>
    </row>
    <row r="85" spans="1:142" ht="30" hidden="1" x14ac:dyDescent="0.25">
      <c r="A85" s="621" t="s">
        <v>4254</v>
      </c>
      <c r="B85" s="841" t="s">
        <v>4296</v>
      </c>
      <c r="C85" s="842" t="s">
        <v>4297</v>
      </c>
      <c r="D85" s="832">
        <v>5006</v>
      </c>
      <c r="E85" s="876" t="s">
        <v>4291</v>
      </c>
      <c r="F85" s="624"/>
      <c r="G85" s="844" t="s">
        <v>4292</v>
      </c>
      <c r="H85" s="833"/>
      <c r="I85" s="625">
        <v>364661.87</v>
      </c>
      <c r="J85" s="834">
        <v>4000</v>
      </c>
      <c r="K85" s="835">
        <v>0</v>
      </c>
      <c r="L85" s="834">
        <v>0</v>
      </c>
      <c r="M85" s="836">
        <v>0</v>
      </c>
      <c r="N85" s="834">
        <v>0</v>
      </c>
      <c r="O85" s="630">
        <v>360661.87</v>
      </c>
      <c r="P85" s="626">
        <v>0</v>
      </c>
      <c r="Q85" s="630">
        <v>0</v>
      </c>
      <c r="R85" s="837">
        <v>0</v>
      </c>
      <c r="S85" s="630">
        <v>0</v>
      </c>
      <c r="T85" s="630">
        <v>0</v>
      </c>
      <c r="U85" s="630">
        <v>0</v>
      </c>
      <c r="V85" s="630">
        <v>0</v>
      </c>
      <c r="W85" s="630">
        <v>0</v>
      </c>
      <c r="X85" s="626">
        <v>0</v>
      </c>
      <c r="Y85" s="630">
        <v>0</v>
      </c>
      <c r="Z85" s="837">
        <v>0</v>
      </c>
      <c r="AA85" s="630">
        <v>0</v>
      </c>
      <c r="AB85" s="630">
        <v>0</v>
      </c>
      <c r="AC85" s="630">
        <v>0</v>
      </c>
      <c r="AD85" s="630">
        <v>0</v>
      </c>
      <c r="AE85" s="630">
        <v>0</v>
      </c>
      <c r="AF85" s="626">
        <v>0</v>
      </c>
      <c r="AG85" s="630">
        <v>0</v>
      </c>
      <c r="AH85" s="837">
        <v>0</v>
      </c>
      <c r="AI85" s="630">
        <v>0</v>
      </c>
      <c r="AJ85" s="630">
        <v>0</v>
      </c>
      <c r="AK85" s="630">
        <v>0</v>
      </c>
      <c r="AL85" s="630">
        <v>0</v>
      </c>
      <c r="AM85" s="630">
        <v>0</v>
      </c>
      <c r="AN85" s="626">
        <v>661.87</v>
      </c>
      <c r="AO85" s="630">
        <v>0</v>
      </c>
      <c r="AP85" s="837">
        <v>0</v>
      </c>
      <c r="AQ85" s="630">
        <v>0</v>
      </c>
      <c r="AR85" s="630">
        <v>0</v>
      </c>
      <c r="AS85" s="630">
        <v>0</v>
      </c>
      <c r="AT85" s="630">
        <v>0</v>
      </c>
      <c r="AU85" s="630">
        <v>661.87</v>
      </c>
      <c r="AV85" s="626">
        <v>0</v>
      </c>
      <c r="AW85" s="630">
        <v>0</v>
      </c>
      <c r="AX85" s="837">
        <v>0</v>
      </c>
      <c r="AY85" s="630">
        <v>0</v>
      </c>
      <c r="AZ85" s="630">
        <v>0</v>
      </c>
      <c r="BA85" s="630">
        <v>0</v>
      </c>
      <c r="BB85" s="630">
        <v>0</v>
      </c>
      <c r="BC85" s="630">
        <v>0</v>
      </c>
      <c r="BD85" s="626">
        <v>0</v>
      </c>
      <c r="BE85" s="630">
        <v>0</v>
      </c>
      <c r="BF85" s="837">
        <v>0</v>
      </c>
      <c r="BG85" s="630">
        <v>0</v>
      </c>
      <c r="BH85" s="630">
        <v>0</v>
      </c>
      <c r="BI85" s="630">
        <v>0</v>
      </c>
      <c r="BJ85" s="630">
        <v>0</v>
      </c>
      <c r="BK85" s="630">
        <v>0</v>
      </c>
      <c r="BL85" s="626">
        <v>4000</v>
      </c>
      <c r="BM85" s="630">
        <v>4000</v>
      </c>
      <c r="BN85" s="837">
        <v>0</v>
      </c>
      <c r="BO85" s="630">
        <v>0</v>
      </c>
      <c r="BP85" s="630">
        <v>0</v>
      </c>
      <c r="BQ85" s="630">
        <v>0</v>
      </c>
      <c r="BR85" s="630">
        <v>0</v>
      </c>
      <c r="BS85" s="630">
        <v>0</v>
      </c>
      <c r="BT85" s="626">
        <v>10000</v>
      </c>
      <c r="BU85" s="630">
        <v>0</v>
      </c>
      <c r="BV85" s="837">
        <v>0</v>
      </c>
      <c r="BW85" s="630">
        <v>0</v>
      </c>
      <c r="BX85" s="630">
        <v>0</v>
      </c>
      <c r="BY85" s="630">
        <v>0</v>
      </c>
      <c r="BZ85" s="630">
        <v>0</v>
      </c>
      <c r="CA85" s="630">
        <v>10000</v>
      </c>
      <c r="CB85" s="626">
        <v>30000</v>
      </c>
      <c r="CC85" s="630">
        <v>0</v>
      </c>
      <c r="CD85" s="837">
        <v>0</v>
      </c>
      <c r="CE85" s="630">
        <v>0</v>
      </c>
      <c r="CF85" s="630">
        <v>0</v>
      </c>
      <c r="CG85" s="630">
        <v>0</v>
      </c>
      <c r="CH85" s="630">
        <v>0</v>
      </c>
      <c r="CI85" s="630">
        <v>30000</v>
      </c>
      <c r="CJ85" s="626">
        <v>160000</v>
      </c>
      <c r="CK85" s="630">
        <v>0</v>
      </c>
      <c r="CL85" s="837">
        <v>0</v>
      </c>
      <c r="CM85" s="630">
        <v>0</v>
      </c>
      <c r="CN85" s="630">
        <v>0</v>
      </c>
      <c r="CO85" s="630">
        <v>0</v>
      </c>
      <c r="CP85" s="630">
        <v>0</v>
      </c>
      <c r="CQ85" s="630">
        <v>160000</v>
      </c>
      <c r="CR85" s="626">
        <v>160000</v>
      </c>
      <c r="CS85" s="630">
        <v>0</v>
      </c>
      <c r="CT85" s="837">
        <v>0</v>
      </c>
      <c r="CU85" s="630">
        <v>0</v>
      </c>
      <c r="CV85" s="630">
        <v>0</v>
      </c>
      <c r="CW85" s="630">
        <v>0</v>
      </c>
      <c r="CX85" s="630">
        <v>0</v>
      </c>
      <c r="CY85" s="630">
        <v>160000</v>
      </c>
      <c r="CZ85" s="626">
        <v>0</v>
      </c>
      <c r="DA85" s="630">
        <v>0</v>
      </c>
      <c r="DB85" s="837">
        <v>0</v>
      </c>
      <c r="DC85" s="630">
        <v>0</v>
      </c>
      <c r="DD85" s="630">
        <v>0</v>
      </c>
      <c r="DE85" s="630">
        <v>0</v>
      </c>
      <c r="DF85" s="630">
        <v>0</v>
      </c>
      <c r="DG85" s="630">
        <v>0</v>
      </c>
      <c r="DH85" s="630"/>
      <c r="DI85" s="630"/>
      <c r="DJ85" s="630"/>
      <c r="DK85" s="630"/>
      <c r="DL85" s="630"/>
      <c r="DM85" s="630"/>
      <c r="DN85" s="630"/>
      <c r="DO85" s="630"/>
      <c r="DP85" s="630"/>
      <c r="DQ85" s="630"/>
      <c r="DR85" s="630"/>
      <c r="DS85" s="630"/>
      <c r="DT85" s="630"/>
      <c r="DU85" s="630"/>
      <c r="DV85" s="630"/>
      <c r="DW85" s="630"/>
      <c r="DX85" s="627" t="s">
        <v>3882</v>
      </c>
      <c r="DY85" s="628"/>
      <c r="DZ85" s="627" t="s">
        <v>271</v>
      </c>
      <c r="EA85" s="629"/>
      <c r="EB85" s="629"/>
      <c r="EC85" s="629"/>
      <c r="ED85" s="626"/>
      <c r="EE85" s="630"/>
      <c r="EF85" s="839"/>
      <c r="EG85" s="837"/>
      <c r="EH85" s="630"/>
      <c r="EI85" s="630"/>
      <c r="EJ85" s="630"/>
      <c r="EK85" s="630"/>
      <c r="EL85" s="630"/>
    </row>
    <row r="86" spans="1:142" hidden="1" x14ac:dyDescent="0.25">
      <c r="A86" s="621" t="s">
        <v>4254</v>
      </c>
      <c r="B86" s="841" t="s">
        <v>289</v>
      </c>
      <c r="C86" s="842" t="s">
        <v>93</v>
      </c>
      <c r="D86" s="832">
        <v>5014</v>
      </c>
      <c r="E86" s="876" t="s">
        <v>4291</v>
      </c>
      <c r="F86" s="624"/>
      <c r="G86" s="844" t="s">
        <v>4292</v>
      </c>
      <c r="H86" s="833"/>
      <c r="I86" s="625">
        <v>272965</v>
      </c>
      <c r="J86" s="834">
        <v>0</v>
      </c>
      <c r="K86" s="835">
        <v>0</v>
      </c>
      <c r="L86" s="834">
        <v>0</v>
      </c>
      <c r="M86" s="836">
        <v>0</v>
      </c>
      <c r="N86" s="834">
        <v>0</v>
      </c>
      <c r="O86" s="630">
        <v>272965</v>
      </c>
      <c r="P86" s="626">
        <v>0</v>
      </c>
      <c r="Q86" s="630">
        <v>0</v>
      </c>
      <c r="R86" s="837">
        <v>0</v>
      </c>
      <c r="S86" s="630">
        <v>0</v>
      </c>
      <c r="T86" s="630">
        <v>0</v>
      </c>
      <c r="U86" s="630">
        <v>0</v>
      </c>
      <c r="V86" s="630">
        <v>0</v>
      </c>
      <c r="W86" s="630">
        <v>0</v>
      </c>
      <c r="X86" s="626">
        <v>0</v>
      </c>
      <c r="Y86" s="630">
        <v>0</v>
      </c>
      <c r="Z86" s="837">
        <v>0</v>
      </c>
      <c r="AA86" s="630">
        <v>0</v>
      </c>
      <c r="AB86" s="630">
        <v>0</v>
      </c>
      <c r="AC86" s="630">
        <v>0</v>
      </c>
      <c r="AD86" s="630">
        <v>0</v>
      </c>
      <c r="AE86" s="630">
        <v>0</v>
      </c>
      <c r="AF86" s="626">
        <v>400</v>
      </c>
      <c r="AG86" s="630">
        <v>0</v>
      </c>
      <c r="AH86" s="837">
        <v>0</v>
      </c>
      <c r="AI86" s="630">
        <v>0</v>
      </c>
      <c r="AJ86" s="630">
        <v>0</v>
      </c>
      <c r="AK86" s="630">
        <v>0</v>
      </c>
      <c r="AL86" s="630">
        <v>0</v>
      </c>
      <c r="AM86" s="630">
        <v>400</v>
      </c>
      <c r="AN86" s="626">
        <v>150</v>
      </c>
      <c r="AO86" s="630">
        <v>0</v>
      </c>
      <c r="AP86" s="837">
        <v>0</v>
      </c>
      <c r="AQ86" s="630">
        <v>0</v>
      </c>
      <c r="AR86" s="630">
        <v>0</v>
      </c>
      <c r="AS86" s="630">
        <v>0</v>
      </c>
      <c r="AT86" s="630">
        <v>0</v>
      </c>
      <c r="AU86" s="630">
        <v>150</v>
      </c>
      <c r="AV86" s="626">
        <v>0</v>
      </c>
      <c r="AW86" s="630">
        <v>0</v>
      </c>
      <c r="AX86" s="837">
        <v>0</v>
      </c>
      <c r="AY86" s="630">
        <v>0</v>
      </c>
      <c r="AZ86" s="630">
        <v>0</v>
      </c>
      <c r="BA86" s="630">
        <v>0</v>
      </c>
      <c r="BB86" s="630">
        <v>0</v>
      </c>
      <c r="BC86" s="630">
        <v>0</v>
      </c>
      <c r="BD86" s="626">
        <v>500</v>
      </c>
      <c r="BE86" s="630">
        <v>0</v>
      </c>
      <c r="BF86" s="837">
        <v>0</v>
      </c>
      <c r="BG86" s="630">
        <v>0</v>
      </c>
      <c r="BH86" s="630">
        <v>0</v>
      </c>
      <c r="BI86" s="630">
        <v>0</v>
      </c>
      <c r="BJ86" s="630">
        <v>0</v>
      </c>
      <c r="BK86" s="630">
        <v>500</v>
      </c>
      <c r="BL86" s="626">
        <v>800</v>
      </c>
      <c r="BM86" s="630">
        <v>0</v>
      </c>
      <c r="BN86" s="837">
        <v>0</v>
      </c>
      <c r="BO86" s="630">
        <v>0</v>
      </c>
      <c r="BP86" s="630">
        <v>0</v>
      </c>
      <c r="BQ86" s="630">
        <v>0</v>
      </c>
      <c r="BR86" s="630">
        <v>0</v>
      </c>
      <c r="BS86" s="630">
        <v>800</v>
      </c>
      <c r="BT86" s="626">
        <v>43365</v>
      </c>
      <c r="BU86" s="630">
        <v>0</v>
      </c>
      <c r="BV86" s="837">
        <v>0</v>
      </c>
      <c r="BW86" s="630">
        <v>0</v>
      </c>
      <c r="BX86" s="630">
        <v>0</v>
      </c>
      <c r="BY86" s="630">
        <v>0</v>
      </c>
      <c r="BZ86" s="630">
        <v>0</v>
      </c>
      <c r="CA86" s="630">
        <v>43365</v>
      </c>
      <c r="CB86" s="626">
        <v>106750</v>
      </c>
      <c r="CC86" s="630">
        <v>0</v>
      </c>
      <c r="CD86" s="837">
        <v>0</v>
      </c>
      <c r="CE86" s="630">
        <v>0</v>
      </c>
      <c r="CF86" s="630">
        <v>0</v>
      </c>
      <c r="CG86" s="630">
        <v>0</v>
      </c>
      <c r="CH86" s="630">
        <v>0</v>
      </c>
      <c r="CI86" s="630">
        <v>106750</v>
      </c>
      <c r="CJ86" s="626">
        <v>70000</v>
      </c>
      <c r="CK86" s="630">
        <v>0</v>
      </c>
      <c r="CL86" s="837">
        <v>0</v>
      </c>
      <c r="CM86" s="630">
        <v>0</v>
      </c>
      <c r="CN86" s="630">
        <v>0</v>
      </c>
      <c r="CO86" s="630">
        <v>0</v>
      </c>
      <c r="CP86" s="630">
        <v>0</v>
      </c>
      <c r="CQ86" s="630">
        <v>70000</v>
      </c>
      <c r="CR86" s="626">
        <v>51000</v>
      </c>
      <c r="CS86" s="630">
        <v>0</v>
      </c>
      <c r="CT86" s="837">
        <v>0</v>
      </c>
      <c r="CU86" s="630">
        <v>0</v>
      </c>
      <c r="CV86" s="630">
        <v>0</v>
      </c>
      <c r="CW86" s="630">
        <v>0</v>
      </c>
      <c r="CX86" s="630">
        <v>0</v>
      </c>
      <c r="CY86" s="630">
        <v>51000</v>
      </c>
      <c r="CZ86" s="626">
        <v>0</v>
      </c>
      <c r="DA86" s="630">
        <v>0</v>
      </c>
      <c r="DB86" s="837">
        <v>0</v>
      </c>
      <c r="DC86" s="630">
        <v>0</v>
      </c>
      <c r="DD86" s="630">
        <v>0</v>
      </c>
      <c r="DE86" s="630">
        <v>0</v>
      </c>
      <c r="DF86" s="630">
        <v>0</v>
      </c>
      <c r="DG86" s="630">
        <v>0</v>
      </c>
      <c r="DH86" s="630"/>
      <c r="DI86" s="630"/>
      <c r="DJ86" s="630"/>
      <c r="DK86" s="630"/>
      <c r="DL86" s="630"/>
      <c r="DM86" s="630"/>
      <c r="DN86" s="630"/>
      <c r="DO86" s="630"/>
      <c r="DP86" s="630"/>
      <c r="DQ86" s="630"/>
      <c r="DR86" s="630"/>
      <c r="DS86" s="630"/>
      <c r="DT86" s="630"/>
      <c r="DU86" s="630"/>
      <c r="DV86" s="630"/>
      <c r="DW86" s="630"/>
      <c r="DX86" s="627" t="s">
        <v>3882</v>
      </c>
      <c r="DY86" s="628"/>
      <c r="DZ86" s="627" t="s">
        <v>271</v>
      </c>
      <c r="EA86" s="629"/>
      <c r="EB86" s="629"/>
      <c r="EC86" s="629"/>
      <c r="ED86" s="626"/>
      <c r="EE86" s="630"/>
      <c r="EF86" s="839"/>
      <c r="EG86" s="837"/>
      <c r="EH86" s="630"/>
      <c r="EI86" s="630"/>
      <c r="EJ86" s="630"/>
      <c r="EK86" s="630"/>
      <c r="EL86" s="630"/>
    </row>
    <row r="87" spans="1:142" ht="30" hidden="1" x14ac:dyDescent="0.25">
      <c r="A87" s="621" t="s">
        <v>4254</v>
      </c>
      <c r="B87" s="841" t="s">
        <v>4298</v>
      </c>
      <c r="C87" s="842" t="s">
        <v>4299</v>
      </c>
      <c r="D87" s="832">
        <v>5004</v>
      </c>
      <c r="E87" s="876" t="s">
        <v>4291</v>
      </c>
      <c r="F87" s="624"/>
      <c r="G87" s="844" t="s">
        <v>4292</v>
      </c>
      <c r="H87" s="833"/>
      <c r="I87" s="625">
        <v>172899</v>
      </c>
      <c r="J87" s="834">
        <v>2000</v>
      </c>
      <c r="K87" s="835">
        <v>0</v>
      </c>
      <c r="L87" s="834">
        <v>0</v>
      </c>
      <c r="M87" s="836">
        <v>0</v>
      </c>
      <c r="N87" s="834">
        <v>0</v>
      </c>
      <c r="O87" s="630">
        <v>170899</v>
      </c>
      <c r="P87" s="626">
        <v>0</v>
      </c>
      <c r="Q87" s="630">
        <v>0</v>
      </c>
      <c r="R87" s="837">
        <v>0</v>
      </c>
      <c r="S87" s="630">
        <v>0</v>
      </c>
      <c r="T87" s="630">
        <v>0</v>
      </c>
      <c r="U87" s="630">
        <v>0</v>
      </c>
      <c r="V87" s="630">
        <v>0</v>
      </c>
      <c r="W87" s="630">
        <v>0</v>
      </c>
      <c r="X87" s="626">
        <v>0</v>
      </c>
      <c r="Y87" s="630">
        <v>0</v>
      </c>
      <c r="Z87" s="837">
        <v>0</v>
      </c>
      <c r="AA87" s="630">
        <v>0</v>
      </c>
      <c r="AB87" s="630">
        <v>0</v>
      </c>
      <c r="AC87" s="630">
        <v>0</v>
      </c>
      <c r="AD87" s="630">
        <v>0</v>
      </c>
      <c r="AE87" s="630">
        <v>0</v>
      </c>
      <c r="AF87" s="626">
        <v>400</v>
      </c>
      <c r="AG87" s="630">
        <v>0</v>
      </c>
      <c r="AH87" s="837">
        <v>0</v>
      </c>
      <c r="AI87" s="630">
        <v>0</v>
      </c>
      <c r="AJ87" s="630">
        <v>0</v>
      </c>
      <c r="AK87" s="630">
        <v>0</v>
      </c>
      <c r="AL87" s="630">
        <v>0</v>
      </c>
      <c r="AM87" s="630">
        <v>400</v>
      </c>
      <c r="AN87" s="626">
        <v>0</v>
      </c>
      <c r="AO87" s="630">
        <v>0</v>
      </c>
      <c r="AP87" s="837">
        <v>0</v>
      </c>
      <c r="AQ87" s="630">
        <v>0</v>
      </c>
      <c r="AR87" s="630">
        <v>0</v>
      </c>
      <c r="AS87" s="630">
        <v>0</v>
      </c>
      <c r="AT87" s="630">
        <v>0</v>
      </c>
      <c r="AU87" s="630">
        <v>0</v>
      </c>
      <c r="AV87" s="626">
        <v>0</v>
      </c>
      <c r="AW87" s="630">
        <v>0</v>
      </c>
      <c r="AX87" s="837">
        <v>0</v>
      </c>
      <c r="AY87" s="630">
        <v>0</v>
      </c>
      <c r="AZ87" s="630">
        <v>0</v>
      </c>
      <c r="BA87" s="630">
        <v>0</v>
      </c>
      <c r="BB87" s="630">
        <v>0</v>
      </c>
      <c r="BC87" s="630">
        <v>0</v>
      </c>
      <c r="BD87" s="626">
        <v>0</v>
      </c>
      <c r="BE87" s="630">
        <v>0</v>
      </c>
      <c r="BF87" s="837">
        <v>0</v>
      </c>
      <c r="BG87" s="630">
        <v>0</v>
      </c>
      <c r="BH87" s="630">
        <v>0</v>
      </c>
      <c r="BI87" s="630">
        <v>0</v>
      </c>
      <c r="BJ87" s="630">
        <v>0</v>
      </c>
      <c r="BK87" s="630">
        <v>0</v>
      </c>
      <c r="BL87" s="626">
        <v>2000</v>
      </c>
      <c r="BM87" s="630">
        <v>2000</v>
      </c>
      <c r="BN87" s="837">
        <v>0</v>
      </c>
      <c r="BO87" s="630">
        <v>0</v>
      </c>
      <c r="BP87" s="630">
        <v>0</v>
      </c>
      <c r="BQ87" s="630">
        <v>0</v>
      </c>
      <c r="BR87" s="630">
        <v>0</v>
      </c>
      <c r="BS87" s="630">
        <v>0</v>
      </c>
      <c r="BT87" s="626">
        <v>2979</v>
      </c>
      <c r="BU87" s="630">
        <v>0</v>
      </c>
      <c r="BV87" s="837">
        <v>0</v>
      </c>
      <c r="BW87" s="630">
        <v>0</v>
      </c>
      <c r="BX87" s="630">
        <v>0</v>
      </c>
      <c r="BY87" s="630">
        <v>0</v>
      </c>
      <c r="BZ87" s="630">
        <v>0</v>
      </c>
      <c r="CA87" s="630">
        <v>2979</v>
      </c>
      <c r="CB87" s="626">
        <v>167520</v>
      </c>
      <c r="CC87" s="630">
        <v>0</v>
      </c>
      <c r="CD87" s="837">
        <v>0</v>
      </c>
      <c r="CE87" s="630">
        <v>0</v>
      </c>
      <c r="CF87" s="630">
        <v>0</v>
      </c>
      <c r="CG87" s="630">
        <v>0</v>
      </c>
      <c r="CH87" s="630">
        <v>0</v>
      </c>
      <c r="CI87" s="630">
        <v>167520</v>
      </c>
      <c r="CJ87" s="626">
        <v>0</v>
      </c>
      <c r="CK87" s="630">
        <v>0</v>
      </c>
      <c r="CL87" s="837">
        <v>0</v>
      </c>
      <c r="CM87" s="630">
        <v>0</v>
      </c>
      <c r="CN87" s="630">
        <v>0</v>
      </c>
      <c r="CO87" s="630">
        <v>0</v>
      </c>
      <c r="CP87" s="630">
        <v>0</v>
      </c>
      <c r="CQ87" s="630">
        <v>0</v>
      </c>
      <c r="CR87" s="626">
        <v>0</v>
      </c>
      <c r="CS87" s="630">
        <v>0</v>
      </c>
      <c r="CT87" s="837">
        <v>0</v>
      </c>
      <c r="CU87" s="630">
        <v>0</v>
      </c>
      <c r="CV87" s="630">
        <v>0</v>
      </c>
      <c r="CW87" s="630">
        <v>0</v>
      </c>
      <c r="CX87" s="630">
        <v>0</v>
      </c>
      <c r="CY87" s="630">
        <v>0</v>
      </c>
      <c r="CZ87" s="626">
        <v>0</v>
      </c>
      <c r="DA87" s="630">
        <v>0</v>
      </c>
      <c r="DB87" s="837">
        <v>0</v>
      </c>
      <c r="DC87" s="630">
        <v>0</v>
      </c>
      <c r="DD87" s="630">
        <v>0</v>
      </c>
      <c r="DE87" s="630">
        <v>0</v>
      </c>
      <c r="DF87" s="630">
        <v>0</v>
      </c>
      <c r="DG87" s="630">
        <v>0</v>
      </c>
      <c r="DH87" s="630"/>
      <c r="DI87" s="630"/>
      <c r="DJ87" s="630"/>
      <c r="DK87" s="630"/>
      <c r="DL87" s="630"/>
      <c r="DM87" s="630"/>
      <c r="DN87" s="630"/>
      <c r="DO87" s="630"/>
      <c r="DP87" s="630"/>
      <c r="DQ87" s="630"/>
      <c r="DR87" s="630"/>
      <c r="DS87" s="630"/>
      <c r="DT87" s="630"/>
      <c r="DU87" s="630"/>
      <c r="DV87" s="630"/>
      <c r="DW87" s="630"/>
      <c r="DX87" s="627" t="s">
        <v>3882</v>
      </c>
      <c r="DY87" s="628"/>
      <c r="DZ87" s="627" t="s">
        <v>271</v>
      </c>
      <c r="EA87" s="629"/>
      <c r="EB87" s="629"/>
      <c r="EC87" s="629"/>
      <c r="ED87" s="626"/>
      <c r="EE87" s="630"/>
      <c r="EF87" s="839"/>
      <c r="EG87" s="837"/>
      <c r="EH87" s="630"/>
      <c r="EI87" s="630"/>
      <c r="EJ87" s="630"/>
      <c r="EK87" s="630"/>
      <c r="EL87" s="630"/>
    </row>
    <row r="88" spans="1:142" hidden="1" x14ac:dyDescent="0.25">
      <c r="A88" s="621" t="s">
        <v>4254</v>
      </c>
      <c r="B88" s="841" t="s">
        <v>4300</v>
      </c>
      <c r="C88" s="842" t="s">
        <v>93</v>
      </c>
      <c r="D88" s="832">
        <v>5018</v>
      </c>
      <c r="E88" s="876" t="s">
        <v>4291</v>
      </c>
      <c r="F88" s="624"/>
      <c r="G88" s="844" t="s">
        <v>4292</v>
      </c>
      <c r="H88" s="833"/>
      <c r="I88" s="625">
        <v>280150</v>
      </c>
      <c r="J88" s="834">
        <v>0</v>
      </c>
      <c r="K88" s="835">
        <v>0</v>
      </c>
      <c r="L88" s="834">
        <v>0</v>
      </c>
      <c r="M88" s="836">
        <v>277550</v>
      </c>
      <c r="N88" s="834">
        <v>0</v>
      </c>
      <c r="O88" s="630">
        <v>2600</v>
      </c>
      <c r="P88" s="626">
        <v>0</v>
      </c>
      <c r="Q88" s="630">
        <v>0</v>
      </c>
      <c r="R88" s="837">
        <v>0</v>
      </c>
      <c r="S88" s="630">
        <v>0</v>
      </c>
      <c r="T88" s="630">
        <v>0</v>
      </c>
      <c r="U88" s="630">
        <v>0</v>
      </c>
      <c r="V88" s="630">
        <v>0</v>
      </c>
      <c r="W88" s="630">
        <v>0</v>
      </c>
      <c r="X88" s="626">
        <v>0</v>
      </c>
      <c r="Y88" s="630">
        <v>0</v>
      </c>
      <c r="Z88" s="837">
        <v>0</v>
      </c>
      <c r="AA88" s="630">
        <v>0</v>
      </c>
      <c r="AB88" s="630">
        <v>0</v>
      </c>
      <c r="AC88" s="630">
        <v>0</v>
      </c>
      <c r="AD88" s="630">
        <v>0</v>
      </c>
      <c r="AE88" s="630">
        <v>0</v>
      </c>
      <c r="AF88" s="626">
        <v>0</v>
      </c>
      <c r="AG88" s="630">
        <v>0</v>
      </c>
      <c r="AH88" s="837">
        <v>0</v>
      </c>
      <c r="AI88" s="630">
        <v>0</v>
      </c>
      <c r="AJ88" s="630">
        <v>0</v>
      </c>
      <c r="AK88" s="630">
        <v>0</v>
      </c>
      <c r="AL88" s="630">
        <v>0</v>
      </c>
      <c r="AM88" s="630">
        <v>0</v>
      </c>
      <c r="AN88" s="626">
        <v>0</v>
      </c>
      <c r="AO88" s="630">
        <v>0</v>
      </c>
      <c r="AP88" s="837">
        <v>0</v>
      </c>
      <c r="AQ88" s="630">
        <v>0</v>
      </c>
      <c r="AR88" s="630">
        <v>0</v>
      </c>
      <c r="AS88" s="630">
        <v>0</v>
      </c>
      <c r="AT88" s="630">
        <v>0</v>
      </c>
      <c r="AU88" s="630">
        <v>0</v>
      </c>
      <c r="AV88" s="626">
        <v>0</v>
      </c>
      <c r="AW88" s="630">
        <v>0</v>
      </c>
      <c r="AX88" s="837">
        <v>0</v>
      </c>
      <c r="AY88" s="630">
        <v>0</v>
      </c>
      <c r="AZ88" s="630">
        <v>0</v>
      </c>
      <c r="BA88" s="630">
        <v>0</v>
      </c>
      <c r="BB88" s="630">
        <v>0</v>
      </c>
      <c r="BC88" s="630">
        <v>0</v>
      </c>
      <c r="BD88" s="626">
        <v>865</v>
      </c>
      <c r="BE88" s="630">
        <v>0</v>
      </c>
      <c r="BF88" s="837">
        <v>0</v>
      </c>
      <c r="BG88" s="630">
        <v>0</v>
      </c>
      <c r="BH88" s="630">
        <v>0</v>
      </c>
      <c r="BI88" s="630">
        <v>0</v>
      </c>
      <c r="BJ88" s="630">
        <v>0</v>
      </c>
      <c r="BK88" s="630">
        <v>865</v>
      </c>
      <c r="BL88" s="626">
        <v>1735</v>
      </c>
      <c r="BM88" s="630">
        <v>0</v>
      </c>
      <c r="BN88" s="837">
        <v>0</v>
      </c>
      <c r="BO88" s="630">
        <v>0</v>
      </c>
      <c r="BP88" s="630">
        <v>0</v>
      </c>
      <c r="BQ88" s="630">
        <v>0</v>
      </c>
      <c r="BR88" s="630">
        <v>0</v>
      </c>
      <c r="BS88" s="630">
        <v>1735</v>
      </c>
      <c r="BT88" s="626">
        <v>0</v>
      </c>
      <c r="BU88" s="630">
        <v>0</v>
      </c>
      <c r="BV88" s="837">
        <v>0</v>
      </c>
      <c r="BW88" s="630">
        <v>0</v>
      </c>
      <c r="BX88" s="630">
        <v>0</v>
      </c>
      <c r="BY88" s="630">
        <v>0</v>
      </c>
      <c r="BZ88" s="630">
        <v>0</v>
      </c>
      <c r="CA88" s="630">
        <v>0</v>
      </c>
      <c r="CB88" s="626">
        <v>0</v>
      </c>
      <c r="CC88" s="630">
        <v>0</v>
      </c>
      <c r="CD88" s="837">
        <v>0</v>
      </c>
      <c r="CE88" s="630">
        <v>0</v>
      </c>
      <c r="CF88" s="630">
        <v>72400</v>
      </c>
      <c r="CG88" s="630">
        <v>0</v>
      </c>
      <c r="CH88" s="630">
        <v>0</v>
      </c>
      <c r="CI88" s="630">
        <v>0</v>
      </c>
      <c r="CJ88" s="626">
        <v>0</v>
      </c>
      <c r="CK88" s="630">
        <v>0</v>
      </c>
      <c r="CL88" s="837">
        <v>0</v>
      </c>
      <c r="CM88" s="630">
        <v>0</v>
      </c>
      <c r="CN88" s="630">
        <v>109150</v>
      </c>
      <c r="CO88" s="630">
        <v>0</v>
      </c>
      <c r="CP88" s="630">
        <v>0</v>
      </c>
      <c r="CQ88" s="630">
        <v>0</v>
      </c>
      <c r="CR88" s="626">
        <v>0</v>
      </c>
      <c r="CS88" s="630">
        <v>0</v>
      </c>
      <c r="CT88" s="837">
        <v>0</v>
      </c>
      <c r="CU88" s="630">
        <v>0</v>
      </c>
      <c r="CV88" s="630">
        <v>48000</v>
      </c>
      <c r="CW88" s="630">
        <v>0</v>
      </c>
      <c r="CX88" s="630">
        <v>0</v>
      </c>
      <c r="CY88" s="630">
        <v>0</v>
      </c>
      <c r="CZ88" s="626">
        <v>0</v>
      </c>
      <c r="DA88" s="630">
        <v>0</v>
      </c>
      <c r="DB88" s="837">
        <v>0</v>
      </c>
      <c r="DC88" s="630">
        <v>0</v>
      </c>
      <c r="DD88" s="630">
        <v>48000</v>
      </c>
      <c r="DE88" s="630">
        <v>0</v>
      </c>
      <c r="DF88" s="630">
        <v>0</v>
      </c>
      <c r="DG88" s="630">
        <v>0</v>
      </c>
      <c r="DH88" s="630"/>
      <c r="DI88" s="630"/>
      <c r="DJ88" s="630"/>
      <c r="DK88" s="630"/>
      <c r="DL88" s="630"/>
      <c r="DM88" s="630"/>
      <c r="DN88" s="630"/>
      <c r="DO88" s="630"/>
      <c r="DP88" s="630"/>
      <c r="DQ88" s="630"/>
      <c r="DR88" s="630"/>
      <c r="DS88" s="630"/>
      <c r="DT88" s="630"/>
      <c r="DU88" s="630"/>
      <c r="DV88" s="630"/>
      <c r="DW88" s="630"/>
      <c r="DX88" s="627" t="s">
        <v>3882</v>
      </c>
      <c r="DY88" s="628"/>
      <c r="DZ88" s="627" t="s">
        <v>271</v>
      </c>
      <c r="EA88" s="629"/>
      <c r="EB88" s="629"/>
      <c r="EC88" s="629"/>
      <c r="ED88" s="626"/>
      <c r="EE88" s="630"/>
      <c r="EF88" s="839"/>
      <c r="EG88" s="837"/>
      <c r="EH88" s="630"/>
      <c r="EI88" s="630"/>
      <c r="EJ88" s="630"/>
      <c r="EK88" s="630"/>
      <c r="EL88" s="630"/>
    </row>
    <row r="89" spans="1:142" hidden="1" x14ac:dyDescent="0.25">
      <c r="A89" s="621" t="s">
        <v>4254</v>
      </c>
      <c r="B89" s="841" t="s">
        <v>4301</v>
      </c>
      <c r="C89" s="842" t="s">
        <v>93</v>
      </c>
      <c r="D89" s="832"/>
      <c r="E89" s="876" t="s">
        <v>4291</v>
      </c>
      <c r="F89" s="624"/>
      <c r="G89" s="844" t="s">
        <v>4292</v>
      </c>
      <c r="H89" s="833"/>
      <c r="I89" s="625">
        <v>175000</v>
      </c>
      <c r="J89" s="834">
        <v>175000</v>
      </c>
      <c r="K89" s="835">
        <v>0</v>
      </c>
      <c r="L89" s="834">
        <v>0</v>
      </c>
      <c r="M89" s="836">
        <v>0</v>
      </c>
      <c r="N89" s="834">
        <v>0</v>
      </c>
      <c r="O89" s="630">
        <v>0</v>
      </c>
      <c r="P89" s="626">
        <v>0</v>
      </c>
      <c r="Q89" s="630">
        <v>0</v>
      </c>
      <c r="R89" s="837">
        <v>0</v>
      </c>
      <c r="S89" s="630">
        <v>0</v>
      </c>
      <c r="T89" s="630">
        <v>0</v>
      </c>
      <c r="U89" s="630">
        <v>0</v>
      </c>
      <c r="V89" s="630">
        <v>0</v>
      </c>
      <c r="W89" s="630">
        <v>0</v>
      </c>
      <c r="X89" s="626">
        <v>0</v>
      </c>
      <c r="Y89" s="630">
        <v>0</v>
      </c>
      <c r="Z89" s="837">
        <v>0</v>
      </c>
      <c r="AA89" s="630">
        <v>0</v>
      </c>
      <c r="AB89" s="630">
        <v>0</v>
      </c>
      <c r="AC89" s="630">
        <v>0</v>
      </c>
      <c r="AD89" s="630">
        <v>0</v>
      </c>
      <c r="AE89" s="630">
        <v>0</v>
      </c>
      <c r="AF89" s="626">
        <v>0</v>
      </c>
      <c r="AG89" s="630">
        <v>0</v>
      </c>
      <c r="AH89" s="837">
        <v>0</v>
      </c>
      <c r="AI89" s="630">
        <v>0</v>
      </c>
      <c r="AJ89" s="630">
        <v>0</v>
      </c>
      <c r="AK89" s="630">
        <v>0</v>
      </c>
      <c r="AL89" s="630">
        <v>0</v>
      </c>
      <c r="AM89" s="630">
        <v>0</v>
      </c>
      <c r="AN89" s="626">
        <v>0</v>
      </c>
      <c r="AO89" s="630">
        <v>0</v>
      </c>
      <c r="AP89" s="837">
        <v>0</v>
      </c>
      <c r="AQ89" s="630">
        <v>0</v>
      </c>
      <c r="AR89" s="630">
        <v>0</v>
      </c>
      <c r="AS89" s="630">
        <v>0</v>
      </c>
      <c r="AT89" s="630">
        <v>0</v>
      </c>
      <c r="AU89" s="630">
        <v>0</v>
      </c>
      <c r="AV89" s="626">
        <v>0</v>
      </c>
      <c r="AW89" s="630">
        <v>0</v>
      </c>
      <c r="AX89" s="837">
        <v>0</v>
      </c>
      <c r="AY89" s="630">
        <v>0</v>
      </c>
      <c r="AZ89" s="630">
        <v>0</v>
      </c>
      <c r="BA89" s="630">
        <v>0</v>
      </c>
      <c r="BB89" s="630">
        <v>0</v>
      </c>
      <c r="BC89" s="630">
        <v>0</v>
      </c>
      <c r="BD89" s="626">
        <v>0</v>
      </c>
      <c r="BE89" s="630">
        <v>0</v>
      </c>
      <c r="BF89" s="837">
        <v>0</v>
      </c>
      <c r="BG89" s="630">
        <v>0</v>
      </c>
      <c r="BH89" s="630">
        <v>0</v>
      </c>
      <c r="BI89" s="630">
        <v>0</v>
      </c>
      <c r="BJ89" s="630">
        <v>0</v>
      </c>
      <c r="BK89" s="630">
        <v>0</v>
      </c>
      <c r="BL89" s="626">
        <v>0</v>
      </c>
      <c r="BM89" s="630">
        <v>0</v>
      </c>
      <c r="BN89" s="837">
        <v>0</v>
      </c>
      <c r="BO89" s="630">
        <v>0</v>
      </c>
      <c r="BP89" s="630">
        <v>0</v>
      </c>
      <c r="BQ89" s="630">
        <v>0</v>
      </c>
      <c r="BR89" s="630">
        <v>0</v>
      </c>
      <c r="BS89" s="630">
        <v>0</v>
      </c>
      <c r="BT89" s="626">
        <v>0</v>
      </c>
      <c r="BU89" s="630">
        <v>0</v>
      </c>
      <c r="BV89" s="837">
        <v>0</v>
      </c>
      <c r="BW89" s="630">
        <v>0</v>
      </c>
      <c r="BX89" s="630">
        <v>0</v>
      </c>
      <c r="BY89" s="630">
        <v>0</v>
      </c>
      <c r="BZ89" s="630">
        <v>0</v>
      </c>
      <c r="CA89" s="630">
        <v>0</v>
      </c>
      <c r="CB89" s="626">
        <v>175000</v>
      </c>
      <c r="CC89" s="630">
        <v>175000</v>
      </c>
      <c r="CD89" s="837">
        <v>0</v>
      </c>
      <c r="CE89" s="630">
        <v>0</v>
      </c>
      <c r="CF89" s="630">
        <v>0</v>
      </c>
      <c r="CG89" s="630">
        <v>0</v>
      </c>
      <c r="CH89" s="630">
        <v>0</v>
      </c>
      <c r="CI89" s="630">
        <v>0</v>
      </c>
      <c r="CJ89" s="626">
        <v>0</v>
      </c>
      <c r="CK89" s="630">
        <v>0</v>
      </c>
      <c r="CL89" s="837">
        <v>0</v>
      </c>
      <c r="CM89" s="630">
        <v>0</v>
      </c>
      <c r="CN89" s="630">
        <v>0</v>
      </c>
      <c r="CO89" s="630">
        <v>0</v>
      </c>
      <c r="CP89" s="630">
        <v>0</v>
      </c>
      <c r="CQ89" s="630">
        <v>0</v>
      </c>
      <c r="CR89" s="626">
        <v>0</v>
      </c>
      <c r="CS89" s="630">
        <v>0</v>
      </c>
      <c r="CT89" s="837">
        <v>0</v>
      </c>
      <c r="CU89" s="630">
        <v>0</v>
      </c>
      <c r="CV89" s="630">
        <v>0</v>
      </c>
      <c r="CW89" s="630">
        <v>0</v>
      </c>
      <c r="CX89" s="630">
        <v>0</v>
      </c>
      <c r="CY89" s="630">
        <v>0</v>
      </c>
      <c r="CZ89" s="626">
        <v>0</v>
      </c>
      <c r="DA89" s="630">
        <v>0</v>
      </c>
      <c r="DB89" s="837">
        <v>0</v>
      </c>
      <c r="DC89" s="630">
        <v>0</v>
      </c>
      <c r="DD89" s="630">
        <v>0</v>
      </c>
      <c r="DE89" s="630">
        <v>0</v>
      </c>
      <c r="DF89" s="630">
        <v>0</v>
      </c>
      <c r="DG89" s="630">
        <v>0</v>
      </c>
      <c r="DH89" s="630"/>
      <c r="DI89" s="630"/>
      <c r="DJ89" s="630"/>
      <c r="DK89" s="630"/>
      <c r="DL89" s="630"/>
      <c r="DM89" s="630"/>
      <c r="DN89" s="630"/>
      <c r="DO89" s="630"/>
      <c r="DP89" s="630"/>
      <c r="DQ89" s="630"/>
      <c r="DR89" s="630"/>
      <c r="DS89" s="630"/>
      <c r="DT89" s="630"/>
      <c r="DU89" s="630"/>
      <c r="DV89" s="630"/>
      <c r="DW89" s="630"/>
      <c r="DX89" s="627" t="s">
        <v>3882</v>
      </c>
      <c r="DY89" s="628"/>
      <c r="DZ89" s="627" t="s">
        <v>271</v>
      </c>
      <c r="EA89" s="629"/>
      <c r="EB89" s="629"/>
      <c r="EC89" s="629"/>
      <c r="ED89" s="626"/>
      <c r="EE89" s="630"/>
      <c r="EF89" s="839"/>
      <c r="EG89" s="837"/>
      <c r="EH89" s="630"/>
      <c r="EI89" s="630"/>
      <c r="EJ89" s="630"/>
      <c r="EK89" s="630"/>
      <c r="EL89" s="630"/>
    </row>
    <row r="90" spans="1:142" ht="15" hidden="1" customHeight="1" x14ac:dyDescent="0.25">
      <c r="A90" s="633"/>
      <c r="B90" s="634" t="s">
        <v>4302</v>
      </c>
      <c r="C90" s="635"/>
      <c r="D90" s="635"/>
      <c r="E90" s="636"/>
      <c r="F90" s="637"/>
      <c r="G90" s="840"/>
      <c r="H90" s="840"/>
      <c r="I90" s="635">
        <v>2943230.87</v>
      </c>
      <c r="J90" s="635">
        <v>8092.2</v>
      </c>
      <c r="K90" s="635">
        <v>0</v>
      </c>
      <c r="L90" s="635">
        <v>0</v>
      </c>
      <c r="M90" s="635">
        <v>277550</v>
      </c>
      <c r="N90" s="635">
        <v>0</v>
      </c>
      <c r="O90" s="635">
        <v>2482588.67</v>
      </c>
      <c r="P90" s="635">
        <v>0</v>
      </c>
      <c r="Q90" s="635">
        <v>0</v>
      </c>
      <c r="R90" s="635">
        <v>0</v>
      </c>
      <c r="S90" s="635">
        <v>0</v>
      </c>
      <c r="T90" s="635">
        <v>0</v>
      </c>
      <c r="U90" s="635">
        <v>0</v>
      </c>
      <c r="V90" s="635">
        <v>0</v>
      </c>
      <c r="W90" s="635">
        <v>0</v>
      </c>
      <c r="X90" s="635">
        <v>0</v>
      </c>
      <c r="Y90" s="635">
        <v>0</v>
      </c>
      <c r="Z90" s="635">
        <v>0</v>
      </c>
      <c r="AA90" s="635">
        <v>0</v>
      </c>
      <c r="AB90" s="635">
        <v>0</v>
      </c>
      <c r="AC90" s="635">
        <v>0</v>
      </c>
      <c r="AD90" s="635">
        <v>0</v>
      </c>
      <c r="AE90" s="635">
        <v>0</v>
      </c>
      <c r="AF90" s="635">
        <v>800</v>
      </c>
      <c r="AG90" s="635">
        <v>0</v>
      </c>
      <c r="AH90" s="635">
        <v>0</v>
      </c>
      <c r="AI90" s="635">
        <v>0</v>
      </c>
      <c r="AJ90" s="635">
        <v>0</v>
      </c>
      <c r="AK90" s="635">
        <v>0</v>
      </c>
      <c r="AL90" s="635">
        <v>0</v>
      </c>
      <c r="AM90" s="635">
        <v>800</v>
      </c>
      <c r="AN90" s="635">
        <v>811.87</v>
      </c>
      <c r="AO90" s="635">
        <v>0</v>
      </c>
      <c r="AP90" s="635">
        <v>0</v>
      </c>
      <c r="AQ90" s="635">
        <v>0</v>
      </c>
      <c r="AR90" s="635">
        <v>0</v>
      </c>
      <c r="AS90" s="635">
        <v>0</v>
      </c>
      <c r="AT90" s="635">
        <v>0</v>
      </c>
      <c r="AU90" s="635">
        <v>811.87</v>
      </c>
      <c r="AV90" s="635">
        <v>0</v>
      </c>
      <c r="AW90" s="635">
        <v>0</v>
      </c>
      <c r="AX90" s="635">
        <v>0</v>
      </c>
      <c r="AY90" s="635">
        <v>0</v>
      </c>
      <c r="AZ90" s="635">
        <v>0</v>
      </c>
      <c r="BA90" s="635">
        <v>0</v>
      </c>
      <c r="BB90" s="635">
        <v>0</v>
      </c>
      <c r="BC90" s="635">
        <v>0</v>
      </c>
      <c r="BD90" s="635">
        <v>1875</v>
      </c>
      <c r="BE90" s="635">
        <v>0</v>
      </c>
      <c r="BF90" s="635">
        <v>0</v>
      </c>
      <c r="BG90" s="635">
        <v>0</v>
      </c>
      <c r="BH90" s="635">
        <v>0</v>
      </c>
      <c r="BI90" s="635">
        <v>0</v>
      </c>
      <c r="BJ90" s="635">
        <v>0</v>
      </c>
      <c r="BK90" s="635">
        <v>1875</v>
      </c>
      <c r="BL90" s="635">
        <v>17071</v>
      </c>
      <c r="BM90" s="635">
        <v>8092.2</v>
      </c>
      <c r="BN90" s="635">
        <v>0</v>
      </c>
      <c r="BO90" s="635">
        <v>0</v>
      </c>
      <c r="BP90" s="635">
        <v>0</v>
      </c>
      <c r="BQ90" s="635">
        <v>0</v>
      </c>
      <c r="BR90" s="635">
        <v>0</v>
      </c>
      <c r="BS90" s="635">
        <v>8978.7999999999993</v>
      </c>
      <c r="BT90" s="635">
        <v>362713</v>
      </c>
      <c r="BU90" s="635">
        <v>0</v>
      </c>
      <c r="BV90" s="635">
        <v>0</v>
      </c>
      <c r="BW90" s="635">
        <v>0</v>
      </c>
      <c r="BX90" s="635">
        <v>0</v>
      </c>
      <c r="BY90" s="635">
        <v>0</v>
      </c>
      <c r="BZ90" s="635">
        <v>0</v>
      </c>
      <c r="CA90" s="635">
        <v>362713</v>
      </c>
      <c r="CB90" s="635">
        <v>1459410</v>
      </c>
      <c r="CC90" s="635">
        <v>0</v>
      </c>
      <c r="CD90" s="635">
        <v>0</v>
      </c>
      <c r="CE90" s="635">
        <v>0</v>
      </c>
      <c r="CF90" s="635">
        <v>72400</v>
      </c>
      <c r="CG90" s="635">
        <v>0</v>
      </c>
      <c r="CH90" s="635">
        <v>0</v>
      </c>
      <c r="CI90" s="635">
        <v>1459410</v>
      </c>
      <c r="CJ90" s="635">
        <v>437000</v>
      </c>
      <c r="CK90" s="635">
        <v>0</v>
      </c>
      <c r="CL90" s="635">
        <v>0</v>
      </c>
      <c r="CM90" s="635">
        <v>0</v>
      </c>
      <c r="CN90" s="635">
        <v>109150</v>
      </c>
      <c r="CO90" s="635">
        <v>0</v>
      </c>
      <c r="CP90" s="635">
        <v>0</v>
      </c>
      <c r="CQ90" s="635">
        <v>437000</v>
      </c>
      <c r="CR90" s="635">
        <v>211000</v>
      </c>
      <c r="CS90" s="635">
        <v>0</v>
      </c>
      <c r="CT90" s="635">
        <v>0</v>
      </c>
      <c r="CU90" s="635">
        <v>0</v>
      </c>
      <c r="CV90" s="635">
        <v>48000</v>
      </c>
      <c r="CW90" s="635">
        <v>0</v>
      </c>
      <c r="CX90" s="635">
        <v>0</v>
      </c>
      <c r="CY90" s="635">
        <v>211000</v>
      </c>
      <c r="CZ90" s="635">
        <v>0</v>
      </c>
      <c r="DA90" s="635">
        <v>0</v>
      </c>
      <c r="DB90" s="635">
        <v>0</v>
      </c>
      <c r="DC90" s="635">
        <v>0</v>
      </c>
      <c r="DD90" s="635">
        <v>48000</v>
      </c>
      <c r="DE90" s="635">
        <v>0</v>
      </c>
      <c r="DF90" s="635">
        <v>0</v>
      </c>
      <c r="DG90" s="635">
        <v>0</v>
      </c>
      <c r="DH90" s="635"/>
      <c r="DI90" s="635"/>
      <c r="DJ90" s="635"/>
      <c r="DK90" s="635"/>
      <c r="DL90" s="635"/>
      <c r="DM90" s="635"/>
      <c r="DN90" s="635"/>
      <c r="DO90" s="635"/>
      <c r="DP90" s="635"/>
      <c r="DQ90" s="635"/>
      <c r="DR90" s="635"/>
      <c r="DS90" s="635"/>
      <c r="DT90" s="635"/>
      <c r="DU90" s="635"/>
      <c r="DV90" s="635"/>
      <c r="DW90" s="635"/>
      <c r="DX90" s="635">
        <v>0</v>
      </c>
      <c r="DY90" s="635">
        <v>0</v>
      </c>
      <c r="DZ90" s="635">
        <v>0</v>
      </c>
      <c r="EA90" s="635">
        <v>0</v>
      </c>
      <c r="EB90" s="635">
        <v>0</v>
      </c>
      <c r="EC90" s="635">
        <v>0</v>
      </c>
      <c r="ED90" s="635">
        <v>0</v>
      </c>
      <c r="EE90" s="635">
        <v>0</v>
      </c>
      <c r="EF90" s="635">
        <v>0</v>
      </c>
      <c r="EG90" s="635">
        <v>0</v>
      </c>
      <c r="EH90" s="635">
        <v>0</v>
      </c>
      <c r="EI90" s="635">
        <v>0</v>
      </c>
      <c r="EJ90" s="635">
        <v>0</v>
      </c>
      <c r="EK90" s="635">
        <v>0</v>
      </c>
      <c r="EL90" s="635">
        <v>0</v>
      </c>
    </row>
    <row r="91" spans="1:142" ht="15" hidden="1" customHeight="1" x14ac:dyDescent="0.25">
      <c r="A91" s="633"/>
      <c r="B91" s="634" t="s">
        <v>4303</v>
      </c>
      <c r="C91" s="635"/>
      <c r="D91" s="635"/>
      <c r="E91" s="636"/>
      <c r="F91" s="637"/>
      <c r="G91" s="840"/>
      <c r="H91" s="840"/>
      <c r="I91" s="635">
        <v>3895825.30222</v>
      </c>
      <c r="J91" s="635">
        <v>38044.85</v>
      </c>
      <c r="K91" s="635">
        <v>22241.64</v>
      </c>
      <c r="L91" s="635">
        <v>0</v>
      </c>
      <c r="M91" s="635">
        <v>277550</v>
      </c>
      <c r="N91" s="635">
        <v>0</v>
      </c>
      <c r="O91" s="635">
        <v>3382988.8122199997</v>
      </c>
      <c r="P91" s="635">
        <v>0</v>
      </c>
      <c r="Q91" s="635">
        <v>0</v>
      </c>
      <c r="R91" s="635">
        <v>0</v>
      </c>
      <c r="S91" s="635">
        <v>0</v>
      </c>
      <c r="T91" s="635">
        <v>0</v>
      </c>
      <c r="U91" s="635">
        <v>0</v>
      </c>
      <c r="V91" s="635">
        <v>0</v>
      </c>
      <c r="W91" s="635">
        <v>0</v>
      </c>
      <c r="X91" s="635">
        <v>0</v>
      </c>
      <c r="Y91" s="635">
        <v>0</v>
      </c>
      <c r="Z91" s="635">
        <v>0</v>
      </c>
      <c r="AA91" s="635">
        <v>0</v>
      </c>
      <c r="AB91" s="635">
        <v>0</v>
      </c>
      <c r="AC91" s="635">
        <v>0</v>
      </c>
      <c r="AD91" s="635">
        <v>0</v>
      </c>
      <c r="AE91" s="635">
        <v>0</v>
      </c>
      <c r="AF91" s="635">
        <v>800</v>
      </c>
      <c r="AG91" s="635">
        <v>0</v>
      </c>
      <c r="AH91" s="635">
        <v>0</v>
      </c>
      <c r="AI91" s="635">
        <v>0</v>
      </c>
      <c r="AJ91" s="635">
        <v>0</v>
      </c>
      <c r="AK91" s="635">
        <v>0</v>
      </c>
      <c r="AL91" s="635">
        <v>0</v>
      </c>
      <c r="AM91" s="635">
        <v>800</v>
      </c>
      <c r="AN91" s="635">
        <v>811.87</v>
      </c>
      <c r="AO91" s="635">
        <v>0</v>
      </c>
      <c r="AP91" s="635">
        <v>0</v>
      </c>
      <c r="AQ91" s="635">
        <v>0</v>
      </c>
      <c r="AR91" s="635">
        <v>0</v>
      </c>
      <c r="AS91" s="635">
        <v>0</v>
      </c>
      <c r="AT91" s="635">
        <v>0</v>
      </c>
      <c r="AU91" s="635">
        <v>811.87</v>
      </c>
      <c r="AV91" s="635">
        <v>0</v>
      </c>
      <c r="AW91" s="635">
        <v>0</v>
      </c>
      <c r="AX91" s="635">
        <v>0</v>
      </c>
      <c r="AY91" s="635">
        <v>0</v>
      </c>
      <c r="AZ91" s="635">
        <v>0</v>
      </c>
      <c r="BA91" s="635">
        <v>0</v>
      </c>
      <c r="BB91" s="635">
        <v>0</v>
      </c>
      <c r="BC91" s="635">
        <v>0</v>
      </c>
      <c r="BD91" s="635">
        <v>16362.68</v>
      </c>
      <c r="BE91" s="635">
        <v>13590.68</v>
      </c>
      <c r="BF91" s="635">
        <v>0</v>
      </c>
      <c r="BG91" s="635">
        <v>0</v>
      </c>
      <c r="BH91" s="635">
        <v>0</v>
      </c>
      <c r="BI91" s="635">
        <v>0</v>
      </c>
      <c r="BJ91" s="635">
        <v>0</v>
      </c>
      <c r="BK91" s="635">
        <v>2772</v>
      </c>
      <c r="BL91" s="635">
        <v>112620.31</v>
      </c>
      <c r="BM91" s="635">
        <v>24454.17</v>
      </c>
      <c r="BN91" s="635">
        <v>22241.64</v>
      </c>
      <c r="BO91" s="635">
        <v>0</v>
      </c>
      <c r="BP91" s="635">
        <v>0</v>
      </c>
      <c r="BQ91" s="635">
        <v>0</v>
      </c>
      <c r="BR91" s="635">
        <v>0</v>
      </c>
      <c r="BS91" s="635">
        <v>65924.5</v>
      </c>
      <c r="BT91" s="635">
        <v>815151.10499999998</v>
      </c>
      <c r="BU91" s="635">
        <v>0</v>
      </c>
      <c r="BV91" s="635">
        <v>0</v>
      </c>
      <c r="BW91" s="635">
        <v>0</v>
      </c>
      <c r="BX91" s="635">
        <v>0</v>
      </c>
      <c r="BY91" s="635">
        <v>0</v>
      </c>
      <c r="BZ91" s="635">
        <v>0</v>
      </c>
      <c r="CA91" s="635">
        <v>914637.02500000002</v>
      </c>
      <c r="CB91" s="635">
        <v>1549569.46</v>
      </c>
      <c r="CC91" s="635">
        <v>0</v>
      </c>
      <c r="CD91" s="635">
        <v>0</v>
      </c>
      <c r="CE91" s="635">
        <v>0</v>
      </c>
      <c r="CF91" s="635">
        <v>72400</v>
      </c>
      <c r="CG91" s="635">
        <v>0</v>
      </c>
      <c r="CH91" s="635">
        <v>0</v>
      </c>
      <c r="CI91" s="635">
        <v>1586368.3872400001</v>
      </c>
      <c r="CJ91" s="635">
        <v>437000</v>
      </c>
      <c r="CK91" s="635">
        <v>0</v>
      </c>
      <c r="CL91" s="635">
        <v>0</v>
      </c>
      <c r="CM91" s="635">
        <v>0</v>
      </c>
      <c r="CN91" s="635">
        <v>109150</v>
      </c>
      <c r="CO91" s="635">
        <v>0</v>
      </c>
      <c r="CP91" s="635">
        <v>0</v>
      </c>
      <c r="CQ91" s="635">
        <v>600675.02997999999</v>
      </c>
      <c r="CR91" s="635">
        <v>211000</v>
      </c>
      <c r="CS91" s="635">
        <v>0</v>
      </c>
      <c r="CT91" s="635">
        <v>0</v>
      </c>
      <c r="CU91" s="635">
        <v>0</v>
      </c>
      <c r="CV91" s="635">
        <v>48000</v>
      </c>
      <c r="CW91" s="635">
        <v>0</v>
      </c>
      <c r="CX91" s="635">
        <v>0</v>
      </c>
      <c r="CY91" s="635">
        <v>211000</v>
      </c>
      <c r="CZ91" s="635">
        <v>0</v>
      </c>
      <c r="DA91" s="635">
        <v>0</v>
      </c>
      <c r="DB91" s="635">
        <v>0</v>
      </c>
      <c r="DC91" s="635">
        <v>0</v>
      </c>
      <c r="DD91" s="635">
        <v>48000</v>
      </c>
      <c r="DE91" s="635">
        <v>0</v>
      </c>
      <c r="DF91" s="635">
        <v>0</v>
      </c>
      <c r="DG91" s="635">
        <v>0</v>
      </c>
      <c r="DH91" s="635"/>
      <c r="DI91" s="635"/>
      <c r="DJ91" s="635"/>
      <c r="DK91" s="635"/>
      <c r="DL91" s="635"/>
      <c r="DM91" s="635"/>
      <c r="DN91" s="635"/>
      <c r="DO91" s="635"/>
      <c r="DP91" s="635"/>
      <c r="DQ91" s="635"/>
      <c r="DR91" s="635"/>
      <c r="DS91" s="635"/>
      <c r="DT91" s="635"/>
      <c r="DU91" s="635"/>
      <c r="DV91" s="635"/>
      <c r="DW91" s="635"/>
      <c r="DX91" s="635">
        <v>0</v>
      </c>
      <c r="DY91" s="635">
        <v>0</v>
      </c>
      <c r="DZ91" s="635">
        <v>0</v>
      </c>
      <c r="EA91" s="635">
        <v>0</v>
      </c>
      <c r="EB91" s="635">
        <v>628468</v>
      </c>
      <c r="EC91" s="635">
        <v>0</v>
      </c>
      <c r="ED91" s="635">
        <v>90.690339999999992</v>
      </c>
      <c r="EE91" s="635">
        <v>0</v>
      </c>
      <c r="EF91" s="635">
        <v>0</v>
      </c>
      <c r="EG91" s="635">
        <v>-90.690339999999992</v>
      </c>
      <c r="EH91" s="635">
        <v>0</v>
      </c>
      <c r="EI91" s="635">
        <v>0</v>
      </c>
      <c r="EJ91" s="635">
        <v>0</v>
      </c>
      <c r="EK91" s="635">
        <v>0</v>
      </c>
      <c r="EL91" s="635">
        <v>0</v>
      </c>
    </row>
    <row r="95" spans="1:142" x14ac:dyDescent="0.25">
      <c r="A95" s="877" t="s">
        <v>4304</v>
      </c>
    </row>
    <row r="96" spans="1:142" ht="28.5" customHeight="1" x14ac:dyDescent="0.25">
      <c r="A96" s="621" t="s">
        <v>4224</v>
      </c>
      <c r="B96" s="841" t="s">
        <v>4305</v>
      </c>
      <c r="C96" s="832" t="s">
        <v>4306</v>
      </c>
      <c r="D96" s="623" t="s">
        <v>4307</v>
      </c>
      <c r="E96" s="621" t="s">
        <v>49</v>
      </c>
      <c r="F96" s="624">
        <v>0.44</v>
      </c>
      <c r="G96" s="860" t="s">
        <v>4248</v>
      </c>
      <c r="H96" s="833">
        <v>5205</v>
      </c>
      <c r="I96" s="625">
        <v>5205.1100000000006</v>
      </c>
      <c r="J96" s="834">
        <v>0</v>
      </c>
      <c r="K96" s="835">
        <v>2898.03</v>
      </c>
      <c r="L96" s="834">
        <v>0</v>
      </c>
      <c r="M96" s="836">
        <v>2307.08</v>
      </c>
      <c r="N96" s="834">
        <v>0</v>
      </c>
      <c r="O96" s="834">
        <v>2307.08</v>
      </c>
      <c r="P96" s="626">
        <v>0</v>
      </c>
      <c r="Q96" s="630">
        <v>0</v>
      </c>
      <c r="R96" s="837">
        <v>0</v>
      </c>
      <c r="S96" s="630">
        <v>0</v>
      </c>
      <c r="T96" s="630">
        <v>0</v>
      </c>
      <c r="U96" s="630">
        <v>0</v>
      </c>
      <c r="V96" s="630">
        <v>0</v>
      </c>
      <c r="W96" s="630">
        <v>0</v>
      </c>
      <c r="X96" s="626">
        <v>0</v>
      </c>
      <c r="Y96" s="630">
        <v>0</v>
      </c>
      <c r="Z96" s="837">
        <v>0</v>
      </c>
      <c r="AA96" s="630">
        <v>0</v>
      </c>
      <c r="AB96" s="630">
        <v>0</v>
      </c>
      <c r="AC96" s="630">
        <v>0</v>
      </c>
      <c r="AD96" s="630">
        <v>0</v>
      </c>
      <c r="AE96" s="630">
        <v>0</v>
      </c>
      <c r="AF96" s="626">
        <v>0</v>
      </c>
      <c r="AG96" s="630">
        <v>0</v>
      </c>
      <c r="AH96" s="837">
        <v>0</v>
      </c>
      <c r="AI96" s="630">
        <v>0</v>
      </c>
      <c r="AJ96" s="630">
        <v>0</v>
      </c>
      <c r="AK96" s="630">
        <v>0</v>
      </c>
      <c r="AL96" s="630">
        <v>0</v>
      </c>
      <c r="AM96" s="630">
        <v>0</v>
      </c>
      <c r="AN96" s="626">
        <v>0</v>
      </c>
      <c r="AO96" s="630">
        <v>0</v>
      </c>
      <c r="AP96" s="837">
        <v>0</v>
      </c>
      <c r="AQ96" s="630">
        <v>0</v>
      </c>
      <c r="AR96" s="630">
        <v>0</v>
      </c>
      <c r="AS96" s="630">
        <v>0</v>
      </c>
      <c r="AT96" s="630">
        <v>0</v>
      </c>
      <c r="AU96" s="630">
        <v>0</v>
      </c>
      <c r="AV96" s="626">
        <v>0</v>
      </c>
      <c r="AW96" s="630">
        <v>0</v>
      </c>
      <c r="AX96" s="837">
        <v>0</v>
      </c>
      <c r="AY96" s="630">
        <v>0</v>
      </c>
      <c r="AZ96" s="630">
        <v>0</v>
      </c>
      <c r="BA96" s="630">
        <v>0</v>
      </c>
      <c r="BB96" s="630">
        <v>0</v>
      </c>
      <c r="BC96" s="630">
        <v>0</v>
      </c>
      <c r="BD96" s="626">
        <v>0</v>
      </c>
      <c r="BE96" s="630">
        <v>0</v>
      </c>
      <c r="BF96" s="837">
        <v>0</v>
      </c>
      <c r="BG96" s="630">
        <v>0</v>
      </c>
      <c r="BH96" s="630">
        <v>0</v>
      </c>
      <c r="BI96" s="630">
        <v>0</v>
      </c>
      <c r="BJ96" s="630">
        <v>0</v>
      </c>
      <c r="BK96" s="630">
        <v>0</v>
      </c>
      <c r="BL96" s="626">
        <v>0</v>
      </c>
      <c r="BM96" s="630">
        <v>0</v>
      </c>
      <c r="BN96" s="837">
        <v>0</v>
      </c>
      <c r="BO96" s="630">
        <v>0</v>
      </c>
      <c r="BP96" s="630">
        <v>0</v>
      </c>
      <c r="BQ96" s="630">
        <v>0</v>
      </c>
      <c r="BR96" s="630">
        <v>0</v>
      </c>
      <c r="BS96" s="630">
        <v>0</v>
      </c>
      <c r="BT96" s="626">
        <v>2898.03</v>
      </c>
      <c r="BU96" s="630">
        <v>0</v>
      </c>
      <c r="BV96" s="837">
        <v>2898.03</v>
      </c>
      <c r="BW96" s="630">
        <v>0</v>
      </c>
      <c r="BX96" s="630">
        <v>2307.08</v>
      </c>
      <c r="BY96" s="630">
        <v>0</v>
      </c>
      <c r="BZ96" s="630">
        <v>0</v>
      </c>
      <c r="CA96" s="630">
        <v>0</v>
      </c>
      <c r="CB96" s="626">
        <v>2307.08</v>
      </c>
      <c r="CC96" s="630">
        <v>0</v>
      </c>
      <c r="CD96" s="837">
        <v>0</v>
      </c>
      <c r="CE96" s="630">
        <v>0</v>
      </c>
      <c r="CF96" s="630">
        <v>0</v>
      </c>
      <c r="CG96" s="630">
        <v>0</v>
      </c>
      <c r="CH96" s="630">
        <v>0</v>
      </c>
      <c r="CI96" s="630">
        <v>2307.08</v>
      </c>
      <c r="CJ96" s="626">
        <v>0</v>
      </c>
      <c r="CK96" s="630">
        <v>0</v>
      </c>
      <c r="CL96" s="837">
        <v>0</v>
      </c>
      <c r="CM96" s="630">
        <v>0</v>
      </c>
      <c r="CN96" s="630">
        <v>0</v>
      </c>
      <c r="CO96" s="630">
        <v>0</v>
      </c>
      <c r="CP96" s="630">
        <v>0</v>
      </c>
      <c r="CQ96" s="630">
        <v>0</v>
      </c>
      <c r="CR96" s="626">
        <v>0</v>
      </c>
      <c r="CS96" s="630">
        <v>0</v>
      </c>
      <c r="CT96" s="837">
        <v>0</v>
      </c>
      <c r="CU96" s="630">
        <v>0</v>
      </c>
      <c r="CV96" s="630">
        <v>0</v>
      </c>
      <c r="CW96" s="630">
        <v>0</v>
      </c>
      <c r="CX96" s="630">
        <v>0</v>
      </c>
      <c r="CY96" s="630">
        <v>0</v>
      </c>
      <c r="CZ96" s="626">
        <v>0</v>
      </c>
      <c r="DA96" s="630">
        <v>0</v>
      </c>
      <c r="DB96" s="837">
        <v>0</v>
      </c>
      <c r="DC96" s="630">
        <v>0</v>
      </c>
      <c r="DD96" s="630">
        <v>0</v>
      </c>
      <c r="DE96" s="630">
        <v>0</v>
      </c>
      <c r="DF96" s="630">
        <v>0</v>
      </c>
      <c r="DG96" s="630">
        <v>0</v>
      </c>
      <c r="DH96" s="626">
        <v>0</v>
      </c>
      <c r="DI96" s="630">
        <v>0</v>
      </c>
      <c r="DJ96" s="837">
        <v>0</v>
      </c>
      <c r="DK96" s="630">
        <v>0</v>
      </c>
      <c r="DL96" s="630">
        <v>0</v>
      </c>
      <c r="DM96" s="630">
        <v>0</v>
      </c>
      <c r="DN96" s="630">
        <v>0</v>
      </c>
      <c r="DO96" s="630">
        <v>0</v>
      </c>
      <c r="DP96" s="626">
        <v>0</v>
      </c>
      <c r="DQ96" s="630">
        <v>0</v>
      </c>
      <c r="DR96" s="837">
        <v>0</v>
      </c>
      <c r="DS96" s="630">
        <v>0</v>
      </c>
      <c r="DT96" s="630">
        <v>0</v>
      </c>
      <c r="DU96" s="630">
        <v>0</v>
      </c>
      <c r="DV96" s="630">
        <v>0</v>
      </c>
      <c r="DW96" s="630">
        <v>0</v>
      </c>
      <c r="DX96" s="627" t="s">
        <v>3882</v>
      </c>
      <c r="DY96" s="628" t="s">
        <v>284</v>
      </c>
      <c r="DZ96" s="878" t="s">
        <v>267</v>
      </c>
      <c r="EA96" s="629"/>
      <c r="EB96" s="629"/>
      <c r="EC96" s="626"/>
      <c r="ED96" s="630"/>
      <c r="EE96" s="839"/>
      <c r="EF96" s="837"/>
      <c r="EG96" s="630"/>
      <c r="EH96" s="630"/>
      <c r="EI96" s="630"/>
      <c r="EJ96" s="630"/>
      <c r="EK96" s="630"/>
    </row>
    <row r="97" spans="1:141" ht="28.5" customHeight="1" x14ac:dyDescent="0.25">
      <c r="A97" s="621" t="s">
        <v>4224</v>
      </c>
      <c r="B97" s="841" t="s">
        <v>4308</v>
      </c>
      <c r="C97" s="832" t="s">
        <v>4306</v>
      </c>
      <c r="D97" s="623" t="s">
        <v>4307</v>
      </c>
      <c r="E97" s="621" t="s">
        <v>49</v>
      </c>
      <c r="F97" s="624"/>
      <c r="G97" s="860" t="s">
        <v>4248</v>
      </c>
      <c r="H97" s="833">
        <v>11340</v>
      </c>
      <c r="I97" s="625">
        <v>11340.227999999999</v>
      </c>
      <c r="J97" s="834">
        <v>0</v>
      </c>
      <c r="K97" s="835">
        <v>7371.15</v>
      </c>
      <c r="L97" s="834">
        <v>0</v>
      </c>
      <c r="M97" s="836">
        <v>3969.078</v>
      </c>
      <c r="N97" s="834">
        <v>0</v>
      </c>
      <c r="O97" s="834">
        <v>3969.078</v>
      </c>
      <c r="P97" s="626">
        <v>0</v>
      </c>
      <c r="Q97" s="630">
        <v>0</v>
      </c>
      <c r="R97" s="837">
        <v>0</v>
      </c>
      <c r="S97" s="630">
        <v>0</v>
      </c>
      <c r="T97" s="630">
        <v>0</v>
      </c>
      <c r="U97" s="630">
        <v>0</v>
      </c>
      <c r="V97" s="630">
        <v>0</v>
      </c>
      <c r="W97" s="630">
        <v>0</v>
      </c>
      <c r="X97" s="626">
        <v>0</v>
      </c>
      <c r="Y97" s="630">
        <v>0</v>
      </c>
      <c r="Z97" s="837">
        <v>0</v>
      </c>
      <c r="AA97" s="630">
        <v>0</v>
      </c>
      <c r="AB97" s="630">
        <v>0</v>
      </c>
      <c r="AC97" s="630">
        <v>0</v>
      </c>
      <c r="AD97" s="630">
        <v>0</v>
      </c>
      <c r="AE97" s="630">
        <v>0</v>
      </c>
      <c r="AF97" s="626">
        <v>0</v>
      </c>
      <c r="AG97" s="630">
        <v>0</v>
      </c>
      <c r="AH97" s="837">
        <v>0</v>
      </c>
      <c r="AI97" s="630">
        <v>0</v>
      </c>
      <c r="AJ97" s="630">
        <v>0</v>
      </c>
      <c r="AK97" s="630">
        <v>0</v>
      </c>
      <c r="AL97" s="630">
        <v>0</v>
      </c>
      <c r="AM97" s="630">
        <v>0</v>
      </c>
      <c r="AN97" s="626">
        <v>0</v>
      </c>
      <c r="AO97" s="630">
        <v>0</v>
      </c>
      <c r="AP97" s="837">
        <v>0</v>
      </c>
      <c r="AQ97" s="630">
        <v>0</v>
      </c>
      <c r="AR97" s="630">
        <v>0</v>
      </c>
      <c r="AS97" s="630">
        <v>0</v>
      </c>
      <c r="AT97" s="630">
        <v>0</v>
      </c>
      <c r="AU97" s="630">
        <v>0</v>
      </c>
      <c r="AV97" s="626">
        <v>0</v>
      </c>
      <c r="AW97" s="630">
        <v>0</v>
      </c>
      <c r="AX97" s="837">
        <v>0</v>
      </c>
      <c r="AY97" s="630">
        <v>0</v>
      </c>
      <c r="AZ97" s="630">
        <v>0</v>
      </c>
      <c r="BA97" s="630">
        <v>0</v>
      </c>
      <c r="BB97" s="630">
        <v>0</v>
      </c>
      <c r="BC97" s="630">
        <v>0</v>
      </c>
      <c r="BD97" s="626">
        <v>0</v>
      </c>
      <c r="BE97" s="630">
        <v>0</v>
      </c>
      <c r="BF97" s="837">
        <v>0</v>
      </c>
      <c r="BG97" s="630">
        <v>0</v>
      </c>
      <c r="BH97" s="630">
        <v>0</v>
      </c>
      <c r="BI97" s="630">
        <v>0</v>
      </c>
      <c r="BJ97" s="630">
        <v>0</v>
      </c>
      <c r="BK97" s="630">
        <v>0</v>
      </c>
      <c r="BL97" s="626">
        <v>0</v>
      </c>
      <c r="BM97" s="630">
        <v>0</v>
      </c>
      <c r="BN97" s="837">
        <v>0</v>
      </c>
      <c r="BO97" s="630">
        <v>0</v>
      </c>
      <c r="BP97" s="630">
        <v>0</v>
      </c>
      <c r="BQ97" s="630">
        <v>0</v>
      </c>
      <c r="BR97" s="630">
        <v>0</v>
      </c>
      <c r="BS97" s="630">
        <v>0</v>
      </c>
      <c r="BT97" s="626">
        <v>7371.15</v>
      </c>
      <c r="BU97" s="630">
        <v>0</v>
      </c>
      <c r="BV97" s="837">
        <v>7371.15</v>
      </c>
      <c r="BW97" s="630"/>
      <c r="BX97" s="630">
        <v>3969.078</v>
      </c>
      <c r="BY97" s="630"/>
      <c r="BZ97" s="630"/>
      <c r="CA97" s="630"/>
      <c r="CB97" s="626">
        <v>3969.078</v>
      </c>
      <c r="CC97" s="630"/>
      <c r="CD97" s="837"/>
      <c r="CE97" s="630"/>
      <c r="CF97" s="630"/>
      <c r="CG97" s="630"/>
      <c r="CH97" s="630"/>
      <c r="CI97" s="630">
        <v>3969.078</v>
      </c>
      <c r="CJ97" s="626"/>
      <c r="CK97" s="630"/>
      <c r="CL97" s="837"/>
      <c r="CM97" s="630"/>
      <c r="CN97" s="630"/>
      <c r="CO97" s="630"/>
      <c r="CP97" s="630"/>
      <c r="CQ97" s="630"/>
      <c r="CR97" s="626"/>
      <c r="CS97" s="630"/>
      <c r="CT97" s="837"/>
      <c r="CU97" s="630"/>
      <c r="CV97" s="630"/>
      <c r="CW97" s="630"/>
      <c r="CX97" s="630"/>
      <c r="CY97" s="630"/>
      <c r="CZ97" s="626"/>
      <c r="DA97" s="630"/>
      <c r="DB97" s="837"/>
      <c r="DC97" s="630"/>
      <c r="DD97" s="630"/>
      <c r="DE97" s="630"/>
      <c r="DF97" s="630"/>
      <c r="DG97" s="630"/>
      <c r="DH97" s="626"/>
      <c r="DI97" s="630"/>
      <c r="DJ97" s="837"/>
      <c r="DK97" s="630"/>
      <c r="DL97" s="630"/>
      <c r="DM97" s="630"/>
      <c r="DN97" s="630"/>
      <c r="DO97" s="630"/>
      <c r="DP97" s="626"/>
      <c r="DQ97" s="630"/>
      <c r="DR97" s="837"/>
      <c r="DS97" s="630"/>
      <c r="DT97" s="630"/>
      <c r="DU97" s="630"/>
      <c r="DV97" s="630"/>
      <c r="DW97" s="630"/>
      <c r="DX97" s="627"/>
      <c r="DY97" s="628"/>
      <c r="DZ97" s="878"/>
      <c r="EA97" s="629"/>
      <c r="EB97" s="629"/>
      <c r="EC97" s="626"/>
      <c r="ED97" s="630"/>
      <c r="EE97" s="839"/>
      <c r="EF97" s="837"/>
      <c r="EG97" s="630"/>
      <c r="EH97" s="630"/>
      <c r="EI97" s="630"/>
      <c r="EJ97" s="630"/>
      <c r="EK97" s="630"/>
    </row>
    <row r="98" spans="1:141" ht="28.5" customHeight="1" x14ac:dyDescent="0.25">
      <c r="A98" s="621" t="s">
        <v>4224</v>
      </c>
      <c r="B98" s="841" t="s">
        <v>4309</v>
      </c>
      <c r="C98" s="832" t="s">
        <v>4306</v>
      </c>
      <c r="D98" s="623" t="s">
        <v>4310</v>
      </c>
      <c r="E98" s="621" t="s">
        <v>49</v>
      </c>
      <c r="F98" s="624">
        <v>0.49</v>
      </c>
      <c r="G98" s="860" t="s">
        <v>4248</v>
      </c>
      <c r="H98" s="833">
        <v>39115</v>
      </c>
      <c r="I98" s="625">
        <v>39114.642999999996</v>
      </c>
      <c r="J98" s="834">
        <v>0</v>
      </c>
      <c r="K98" s="835">
        <v>19623.91</v>
      </c>
      <c r="L98" s="834">
        <v>0</v>
      </c>
      <c r="M98" s="836">
        <v>19490.733</v>
      </c>
      <c r="N98" s="834">
        <v>0</v>
      </c>
      <c r="O98" s="834">
        <v>19490.733</v>
      </c>
      <c r="P98" s="626">
        <v>0</v>
      </c>
      <c r="Q98" s="630"/>
      <c r="R98" s="837"/>
      <c r="S98" s="630"/>
      <c r="T98" s="630"/>
      <c r="U98" s="630"/>
      <c r="V98" s="630"/>
      <c r="W98" s="630"/>
      <c r="X98" s="626">
        <v>0</v>
      </c>
      <c r="Y98" s="630"/>
      <c r="Z98" s="837"/>
      <c r="AA98" s="630"/>
      <c r="AB98" s="630"/>
      <c r="AC98" s="630"/>
      <c r="AD98" s="630"/>
      <c r="AE98" s="630"/>
      <c r="AF98" s="626">
        <v>0</v>
      </c>
      <c r="AG98" s="630">
        <v>0</v>
      </c>
      <c r="AH98" s="837">
        <v>0</v>
      </c>
      <c r="AI98" s="630">
        <v>0</v>
      </c>
      <c r="AJ98" s="630">
        <v>0</v>
      </c>
      <c r="AK98" s="630">
        <v>0</v>
      </c>
      <c r="AL98" s="630">
        <v>0</v>
      </c>
      <c r="AM98" s="630">
        <v>0</v>
      </c>
      <c r="AN98" s="626">
        <v>0</v>
      </c>
      <c r="AO98" s="630">
        <v>0</v>
      </c>
      <c r="AP98" s="837">
        <v>0</v>
      </c>
      <c r="AQ98" s="630">
        <v>0</v>
      </c>
      <c r="AR98" s="630">
        <v>0</v>
      </c>
      <c r="AS98" s="630">
        <v>0</v>
      </c>
      <c r="AT98" s="630">
        <v>0</v>
      </c>
      <c r="AU98" s="630">
        <v>0</v>
      </c>
      <c r="AV98" s="626">
        <v>0</v>
      </c>
      <c r="AW98" s="630">
        <v>0</v>
      </c>
      <c r="AX98" s="837">
        <v>0</v>
      </c>
      <c r="AY98" s="630">
        <v>0</v>
      </c>
      <c r="AZ98" s="630">
        <v>0</v>
      </c>
      <c r="BA98" s="630">
        <v>0</v>
      </c>
      <c r="BB98" s="630">
        <v>0</v>
      </c>
      <c r="BC98" s="630">
        <v>0</v>
      </c>
      <c r="BD98" s="626">
        <v>0</v>
      </c>
      <c r="BE98" s="630">
        <v>0</v>
      </c>
      <c r="BF98" s="837">
        <v>0</v>
      </c>
      <c r="BG98" s="630">
        <v>0</v>
      </c>
      <c r="BH98" s="630">
        <v>0</v>
      </c>
      <c r="BI98" s="630">
        <v>0</v>
      </c>
      <c r="BJ98" s="630">
        <v>0</v>
      </c>
      <c r="BK98" s="630">
        <v>0</v>
      </c>
      <c r="BL98" s="626">
        <v>0</v>
      </c>
      <c r="BM98" s="630">
        <v>0</v>
      </c>
      <c r="BN98" s="837">
        <v>0</v>
      </c>
      <c r="BO98" s="630">
        <v>0</v>
      </c>
      <c r="BP98" s="630">
        <v>0</v>
      </c>
      <c r="BQ98" s="630">
        <v>0</v>
      </c>
      <c r="BR98" s="630">
        <v>0</v>
      </c>
      <c r="BS98" s="630">
        <v>0</v>
      </c>
      <c r="BT98" s="626">
        <v>19623.91</v>
      </c>
      <c r="BU98" s="630">
        <v>0</v>
      </c>
      <c r="BV98" s="837">
        <v>19623.91</v>
      </c>
      <c r="BW98" s="630">
        <v>0</v>
      </c>
      <c r="BX98" s="630">
        <v>19490.733</v>
      </c>
      <c r="BY98" s="630">
        <v>0</v>
      </c>
      <c r="BZ98" s="630">
        <v>0</v>
      </c>
      <c r="CA98" s="630">
        <v>0</v>
      </c>
      <c r="CB98" s="626">
        <v>19490.733</v>
      </c>
      <c r="CC98" s="630">
        <v>0</v>
      </c>
      <c r="CD98" s="837">
        <v>0</v>
      </c>
      <c r="CE98" s="630">
        <v>0</v>
      </c>
      <c r="CF98" s="630">
        <v>0</v>
      </c>
      <c r="CG98" s="630">
        <v>0</v>
      </c>
      <c r="CH98" s="630">
        <v>0</v>
      </c>
      <c r="CI98" s="630">
        <v>19490.733</v>
      </c>
      <c r="CJ98" s="626">
        <v>0</v>
      </c>
      <c r="CK98" s="630">
        <v>0</v>
      </c>
      <c r="CL98" s="837">
        <v>0</v>
      </c>
      <c r="CM98" s="630">
        <v>0</v>
      </c>
      <c r="CN98" s="630">
        <v>0</v>
      </c>
      <c r="CO98" s="630">
        <v>0</v>
      </c>
      <c r="CP98" s="630">
        <v>0</v>
      </c>
      <c r="CQ98" s="630">
        <v>0</v>
      </c>
      <c r="CR98" s="626">
        <v>0</v>
      </c>
      <c r="CS98" s="630">
        <v>0</v>
      </c>
      <c r="CT98" s="837">
        <v>0</v>
      </c>
      <c r="CU98" s="630">
        <v>0</v>
      </c>
      <c r="CV98" s="630">
        <v>0</v>
      </c>
      <c r="CW98" s="630">
        <v>0</v>
      </c>
      <c r="CX98" s="630">
        <v>0</v>
      </c>
      <c r="CY98" s="630">
        <v>0</v>
      </c>
      <c r="CZ98" s="626">
        <v>0</v>
      </c>
      <c r="DA98" s="630">
        <v>0</v>
      </c>
      <c r="DB98" s="837">
        <v>0</v>
      </c>
      <c r="DC98" s="630">
        <v>0</v>
      </c>
      <c r="DD98" s="630">
        <v>0</v>
      </c>
      <c r="DE98" s="630">
        <v>0</v>
      </c>
      <c r="DF98" s="630">
        <v>0</v>
      </c>
      <c r="DG98" s="630">
        <v>0</v>
      </c>
      <c r="DH98" s="626">
        <v>0</v>
      </c>
      <c r="DI98" s="630">
        <v>0</v>
      </c>
      <c r="DJ98" s="837">
        <v>0</v>
      </c>
      <c r="DK98" s="630">
        <v>0</v>
      </c>
      <c r="DL98" s="630">
        <v>0</v>
      </c>
      <c r="DM98" s="630">
        <v>0</v>
      </c>
      <c r="DN98" s="630">
        <v>0</v>
      </c>
      <c r="DO98" s="630">
        <v>0</v>
      </c>
      <c r="DP98" s="626">
        <v>0</v>
      </c>
      <c r="DQ98" s="630">
        <v>0</v>
      </c>
      <c r="DR98" s="837">
        <v>0</v>
      </c>
      <c r="DS98" s="630">
        <v>0</v>
      </c>
      <c r="DT98" s="630">
        <v>0</v>
      </c>
      <c r="DU98" s="630">
        <v>0</v>
      </c>
      <c r="DV98" s="630">
        <v>0</v>
      </c>
      <c r="DW98" s="630">
        <v>0</v>
      </c>
      <c r="DX98" s="627" t="s">
        <v>3882</v>
      </c>
      <c r="DY98" s="628" t="s">
        <v>284</v>
      </c>
      <c r="DZ98" s="878" t="s">
        <v>267</v>
      </c>
      <c r="EA98" s="629"/>
      <c r="EB98" s="629"/>
      <c r="EC98" s="626"/>
      <c r="ED98" s="630"/>
      <c r="EE98" s="839"/>
      <c r="EF98" s="837"/>
      <c r="EG98" s="630"/>
      <c r="EH98" s="630"/>
      <c r="EI98" s="630"/>
      <c r="EJ98" s="630"/>
      <c r="EK98" s="630"/>
    </row>
    <row r="99" spans="1:141" ht="15" customHeight="1" x14ac:dyDescent="0.25">
      <c r="A99" s="633"/>
      <c r="B99" s="634" t="s">
        <v>4225</v>
      </c>
      <c r="C99" s="635"/>
      <c r="D99" s="635"/>
      <c r="E99" s="636"/>
      <c r="F99" s="637"/>
      <c r="G99" s="840"/>
      <c r="H99" s="840"/>
      <c r="I99" s="635">
        <v>55659.981</v>
      </c>
      <c r="J99" s="635">
        <v>0</v>
      </c>
      <c r="K99" s="635">
        <v>29893.09</v>
      </c>
      <c r="L99" s="635">
        <v>0</v>
      </c>
      <c r="M99" s="635">
        <v>25766.891</v>
      </c>
      <c r="N99" s="635">
        <v>0</v>
      </c>
      <c r="O99" s="635">
        <v>25766.891</v>
      </c>
      <c r="P99" s="635">
        <v>0</v>
      </c>
      <c r="Q99" s="635">
        <v>0</v>
      </c>
      <c r="R99" s="635">
        <v>0</v>
      </c>
      <c r="S99" s="635">
        <v>0</v>
      </c>
      <c r="T99" s="635">
        <v>0</v>
      </c>
      <c r="U99" s="635">
        <v>0</v>
      </c>
      <c r="V99" s="635">
        <v>0</v>
      </c>
      <c r="W99" s="635">
        <v>0</v>
      </c>
      <c r="X99" s="635">
        <v>0</v>
      </c>
      <c r="Y99" s="635">
        <v>0</v>
      </c>
      <c r="Z99" s="635">
        <v>0</v>
      </c>
      <c r="AA99" s="635">
        <v>0</v>
      </c>
      <c r="AB99" s="635">
        <v>0</v>
      </c>
      <c r="AC99" s="635">
        <v>0</v>
      </c>
      <c r="AD99" s="635">
        <v>0</v>
      </c>
      <c r="AE99" s="635">
        <v>0</v>
      </c>
      <c r="AF99" s="635">
        <v>0</v>
      </c>
      <c r="AG99" s="635">
        <v>0</v>
      </c>
      <c r="AH99" s="635">
        <v>0</v>
      </c>
      <c r="AI99" s="635">
        <v>0</v>
      </c>
      <c r="AJ99" s="635">
        <v>0</v>
      </c>
      <c r="AK99" s="635">
        <v>0</v>
      </c>
      <c r="AL99" s="635">
        <v>0</v>
      </c>
      <c r="AM99" s="635">
        <v>0</v>
      </c>
      <c r="AN99" s="635">
        <v>0</v>
      </c>
      <c r="AO99" s="635">
        <v>0</v>
      </c>
      <c r="AP99" s="635">
        <v>0</v>
      </c>
      <c r="AQ99" s="635">
        <v>0</v>
      </c>
      <c r="AR99" s="635">
        <v>0</v>
      </c>
      <c r="AS99" s="635">
        <v>0</v>
      </c>
      <c r="AT99" s="635">
        <v>0</v>
      </c>
      <c r="AU99" s="635">
        <v>0</v>
      </c>
      <c r="AV99" s="635">
        <v>0</v>
      </c>
      <c r="AW99" s="635">
        <v>0</v>
      </c>
      <c r="AX99" s="635">
        <v>0</v>
      </c>
      <c r="AY99" s="635">
        <v>0</v>
      </c>
      <c r="AZ99" s="635">
        <v>0</v>
      </c>
      <c r="BA99" s="635">
        <v>0</v>
      </c>
      <c r="BB99" s="635">
        <v>0</v>
      </c>
      <c r="BC99" s="635">
        <v>0</v>
      </c>
      <c r="BD99" s="635">
        <v>0</v>
      </c>
      <c r="BE99" s="635">
        <v>0</v>
      </c>
      <c r="BF99" s="635">
        <v>0</v>
      </c>
      <c r="BG99" s="635">
        <v>0</v>
      </c>
      <c r="BH99" s="635">
        <v>0</v>
      </c>
      <c r="BI99" s="635">
        <v>0</v>
      </c>
      <c r="BJ99" s="635">
        <v>0</v>
      </c>
      <c r="BK99" s="635">
        <v>0</v>
      </c>
      <c r="BL99" s="635">
        <v>0</v>
      </c>
      <c r="BM99" s="635">
        <v>0</v>
      </c>
      <c r="BN99" s="635">
        <v>0</v>
      </c>
      <c r="BO99" s="635">
        <v>0</v>
      </c>
      <c r="BP99" s="635">
        <v>0</v>
      </c>
      <c r="BQ99" s="635">
        <v>0</v>
      </c>
      <c r="BR99" s="635">
        <v>0</v>
      </c>
      <c r="BS99" s="635">
        <v>0</v>
      </c>
      <c r="BT99" s="635">
        <v>29893.09</v>
      </c>
      <c r="BU99" s="635">
        <v>0</v>
      </c>
      <c r="BV99" s="635">
        <v>29893.09</v>
      </c>
      <c r="BW99" s="635">
        <v>0</v>
      </c>
      <c r="BX99" s="635">
        <v>25766.891</v>
      </c>
      <c r="BY99" s="635">
        <v>0</v>
      </c>
      <c r="BZ99" s="635">
        <v>0</v>
      </c>
      <c r="CA99" s="635">
        <v>0</v>
      </c>
      <c r="CB99" s="635">
        <v>25766.891</v>
      </c>
      <c r="CC99" s="635">
        <v>0</v>
      </c>
      <c r="CD99" s="635">
        <v>0</v>
      </c>
      <c r="CE99" s="635">
        <v>0</v>
      </c>
      <c r="CF99" s="635">
        <v>0</v>
      </c>
      <c r="CG99" s="635">
        <v>0</v>
      </c>
      <c r="CH99" s="635">
        <v>0</v>
      </c>
      <c r="CI99" s="635">
        <v>25766.891</v>
      </c>
      <c r="CJ99" s="635">
        <v>0</v>
      </c>
      <c r="CK99" s="635">
        <v>0</v>
      </c>
      <c r="CL99" s="635">
        <v>0</v>
      </c>
      <c r="CM99" s="635">
        <v>0</v>
      </c>
      <c r="CN99" s="635">
        <v>0</v>
      </c>
      <c r="CO99" s="635">
        <v>0</v>
      </c>
      <c r="CP99" s="635">
        <v>0</v>
      </c>
      <c r="CQ99" s="635">
        <v>0</v>
      </c>
      <c r="CR99" s="635">
        <v>0</v>
      </c>
      <c r="CS99" s="635">
        <v>0</v>
      </c>
      <c r="CT99" s="635">
        <v>0</v>
      </c>
      <c r="CU99" s="635">
        <v>0</v>
      </c>
      <c r="CV99" s="635">
        <v>0</v>
      </c>
      <c r="CW99" s="635">
        <v>0</v>
      </c>
      <c r="CX99" s="635">
        <v>0</v>
      </c>
      <c r="CY99" s="635">
        <v>0</v>
      </c>
      <c r="CZ99" s="635">
        <v>0</v>
      </c>
      <c r="DA99" s="635">
        <v>0</v>
      </c>
      <c r="DB99" s="635">
        <v>0</v>
      </c>
      <c r="DC99" s="635">
        <v>0</v>
      </c>
      <c r="DD99" s="635">
        <v>0</v>
      </c>
      <c r="DE99" s="635">
        <v>0</v>
      </c>
      <c r="DF99" s="635">
        <v>0</v>
      </c>
      <c r="DG99" s="635">
        <v>0</v>
      </c>
      <c r="DH99" s="635">
        <v>0</v>
      </c>
      <c r="DI99" s="635">
        <v>0</v>
      </c>
      <c r="DJ99" s="635">
        <v>0</v>
      </c>
      <c r="DK99" s="635">
        <v>0</v>
      </c>
      <c r="DL99" s="635">
        <v>0</v>
      </c>
      <c r="DM99" s="635">
        <v>0</v>
      </c>
      <c r="DN99" s="635">
        <v>0</v>
      </c>
      <c r="DO99" s="635">
        <v>0</v>
      </c>
      <c r="DP99" s="635">
        <v>0</v>
      </c>
      <c r="DQ99" s="635">
        <v>0</v>
      </c>
      <c r="DR99" s="635">
        <v>0</v>
      </c>
      <c r="DS99" s="635">
        <v>0</v>
      </c>
      <c r="DT99" s="635">
        <v>0</v>
      </c>
      <c r="DU99" s="635">
        <v>0</v>
      </c>
      <c r="DV99" s="635">
        <v>0</v>
      </c>
      <c r="DW99" s="635">
        <v>0</v>
      </c>
      <c r="DX99" s="635">
        <v>0</v>
      </c>
      <c r="DY99" s="635">
        <v>0</v>
      </c>
      <c r="DZ99" s="635">
        <v>0</v>
      </c>
      <c r="EA99" s="635">
        <v>0</v>
      </c>
      <c r="EB99" s="635">
        <v>0</v>
      </c>
      <c r="EC99" s="635">
        <v>0</v>
      </c>
      <c r="ED99" s="635">
        <v>0</v>
      </c>
      <c r="EE99" s="635">
        <v>0</v>
      </c>
      <c r="EF99" s="635">
        <v>0</v>
      </c>
      <c r="EG99" s="635">
        <v>0</v>
      </c>
      <c r="EH99" s="635">
        <v>0</v>
      </c>
      <c r="EI99" s="635">
        <v>0</v>
      </c>
      <c r="EJ99" s="635">
        <v>0</v>
      </c>
      <c r="EK99" s="635">
        <v>0</v>
      </c>
    </row>
    <row r="103" spans="1:141" x14ac:dyDescent="0.25">
      <c r="A103" s="879" t="s">
        <v>4311</v>
      </c>
      <c r="B103" s="880"/>
      <c r="C103" s="875"/>
    </row>
    <row r="104" spans="1:141" x14ac:dyDescent="0.25">
      <c r="A104" s="879" t="s">
        <v>4312</v>
      </c>
      <c r="B104" s="880"/>
      <c r="C104" s="875" t="s">
        <v>4313</v>
      </c>
    </row>
    <row r="105" spans="1:141" ht="30" x14ac:dyDescent="0.25">
      <c r="A105" s="628">
        <v>5693</v>
      </c>
      <c r="B105" s="841" t="s">
        <v>4314</v>
      </c>
      <c r="C105" s="630">
        <v>2371.6</v>
      </c>
    </row>
    <row r="106" spans="1:141" x14ac:dyDescent="0.25">
      <c r="A106" s="628">
        <v>5988</v>
      </c>
      <c r="B106" s="841" t="s">
        <v>4315</v>
      </c>
      <c r="C106" s="630">
        <v>11000</v>
      </c>
    </row>
  </sheetData>
  <autoFilter ref="A1:EK91" xr:uid="{00000000-0009-0000-0000-000000000000}">
    <filterColumn colId="2">
      <filters>
        <filter val="3503"/>
      </filters>
    </filterColumn>
  </autoFilter>
  <mergeCells count="108">
    <mergeCell ref="EC3:EC4"/>
    <mergeCell ref="ED3:ED4"/>
    <mergeCell ref="EE3:EE4"/>
    <mergeCell ref="EF3:EF4"/>
    <mergeCell ref="EG3:EJ3"/>
    <mergeCell ref="EK3:EK4"/>
    <mergeCell ref="DO3:DO4"/>
    <mergeCell ref="DP3:DP4"/>
    <mergeCell ref="DQ3:DQ4"/>
    <mergeCell ref="DR3:DR4"/>
    <mergeCell ref="DS3:DV3"/>
    <mergeCell ref="DW3:DW4"/>
    <mergeCell ref="DY2:DY4"/>
    <mergeCell ref="DZ2:DZ4"/>
    <mergeCell ref="EA2:EA4"/>
    <mergeCell ref="DC3:DF3"/>
    <mergeCell ref="DG3:DG4"/>
    <mergeCell ref="DH3:DH4"/>
    <mergeCell ref="DI3:DI4"/>
    <mergeCell ref="DJ3:DJ4"/>
    <mergeCell ref="DK3:DN3"/>
    <mergeCell ref="CT3:CT4"/>
    <mergeCell ref="CU3:CX3"/>
    <mergeCell ref="CY3:CY4"/>
    <mergeCell ref="CZ3:CZ4"/>
    <mergeCell ref="DA3:DA4"/>
    <mergeCell ref="DB3:DB4"/>
    <mergeCell ref="BL3:BL4"/>
    <mergeCell ref="BM3:BM4"/>
    <mergeCell ref="BN3:BN4"/>
    <mergeCell ref="CJ3:CJ4"/>
    <mergeCell ref="CK3:CK4"/>
    <mergeCell ref="CL3:CL4"/>
    <mergeCell ref="BU3:BU4"/>
    <mergeCell ref="BV3:BV4"/>
    <mergeCell ref="BW3:BZ3"/>
    <mergeCell ref="CA3:CA4"/>
    <mergeCell ref="CB3:CB4"/>
    <mergeCell ref="CC3:CC4"/>
    <mergeCell ref="CD3:CD4"/>
    <mergeCell ref="CE3:CH3"/>
    <mergeCell ref="CI3:CI4"/>
    <mergeCell ref="BF3:BF4"/>
    <mergeCell ref="BG3:BJ3"/>
    <mergeCell ref="BK3:BK4"/>
    <mergeCell ref="AQ3:AT3"/>
    <mergeCell ref="AU3:AU4"/>
    <mergeCell ref="AV3:AV4"/>
    <mergeCell ref="AW3:AW4"/>
    <mergeCell ref="AX3:AX4"/>
    <mergeCell ref="AY3:BB3"/>
    <mergeCell ref="AN2:AU2"/>
    <mergeCell ref="AV2:BC2"/>
    <mergeCell ref="BD2:BK2"/>
    <mergeCell ref="BL2:BS2"/>
    <mergeCell ref="BT2:CA2"/>
    <mergeCell ref="CB2:CI2"/>
    <mergeCell ref="Y3:Y4"/>
    <mergeCell ref="Z3:Z4"/>
    <mergeCell ref="AA3:AD3"/>
    <mergeCell ref="AE3:AE4"/>
    <mergeCell ref="AF3:AF4"/>
    <mergeCell ref="AG3:AG4"/>
    <mergeCell ref="AH3:AH4"/>
    <mergeCell ref="AI3:AL3"/>
    <mergeCell ref="AM3:AM4"/>
    <mergeCell ref="AN3:AN4"/>
    <mergeCell ref="AO3:AO4"/>
    <mergeCell ref="AP3:AP4"/>
    <mergeCell ref="BO3:BR3"/>
    <mergeCell ref="BS3:BS4"/>
    <mergeCell ref="BT3:BT4"/>
    <mergeCell ref="BC3:BC4"/>
    <mergeCell ref="BD3:BD4"/>
    <mergeCell ref="BE3:BE4"/>
    <mergeCell ref="P2:W2"/>
    <mergeCell ref="X2:AE2"/>
    <mergeCell ref="AF2:AM2"/>
    <mergeCell ref="R3:R4"/>
    <mergeCell ref="S3:V3"/>
    <mergeCell ref="W3:W4"/>
    <mergeCell ref="X3:X4"/>
    <mergeCell ref="EC2:EK2"/>
    <mergeCell ref="J3:J4"/>
    <mergeCell ref="K3:K4"/>
    <mergeCell ref="L3:N3"/>
    <mergeCell ref="O3:O4"/>
    <mergeCell ref="P3:P4"/>
    <mergeCell ref="Q3:Q4"/>
    <mergeCell ref="CJ2:CQ2"/>
    <mergeCell ref="CR2:CY2"/>
    <mergeCell ref="CZ2:DG2"/>
    <mergeCell ref="DH2:DO2"/>
    <mergeCell ref="DP2:DW2"/>
    <mergeCell ref="DX2:DX4"/>
    <mergeCell ref="CM3:CP3"/>
    <mergeCell ref="CQ3:CQ4"/>
    <mergeCell ref="CR3:CR4"/>
    <mergeCell ref="CS3:CS4"/>
    <mergeCell ref="A1:A4"/>
    <mergeCell ref="B1:B4"/>
    <mergeCell ref="C1:C4"/>
    <mergeCell ref="E1:E4"/>
    <mergeCell ref="F1:F4"/>
    <mergeCell ref="G1:G4"/>
    <mergeCell ref="H1:H4"/>
    <mergeCell ref="I2:I4"/>
    <mergeCell ref="J2:O2"/>
  </mergeCells>
  <pageMargins left="0.43307086614173229" right="0.23622047244094491" top="1.24" bottom="0.35433070866141736" header="0.31496062992125984" footer="0.31496062992125984"/>
  <pageSetup paperSize="8" scale="23" fitToHeight="2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0792-E587-4A3B-B72C-6748FD536423}">
  <sheetPr>
    <tabColor indexed="11"/>
    <pageSetUpPr fitToPage="1"/>
  </sheetPr>
  <dimension ref="A1:AA3606"/>
  <sheetViews>
    <sheetView zoomScaleNormal="100" workbookViewId="0">
      <pane xSplit="7" ySplit="19" topLeftCell="H1165" activePane="bottomRight" state="frozen"/>
      <selection activeCell="P159" sqref="P159"/>
      <selection pane="topRight" activeCell="P159" sqref="P159"/>
      <selection pane="bottomLeft" activeCell="P159" sqref="P159"/>
      <selection pane="bottomRight" activeCell="P159" sqref="P159"/>
    </sheetView>
    <sheetView workbookViewId="1"/>
  </sheetViews>
  <sheetFormatPr defaultColWidth="9.140625" defaultRowHeight="15.75" outlineLevelRow="1" outlineLevelCol="1" x14ac:dyDescent="0.2"/>
  <cols>
    <col min="1" max="1" width="5" style="126" customWidth="1"/>
    <col min="2" max="2" width="42.28515625" style="283" customWidth="1" collapsed="1"/>
    <col min="3" max="3" width="12.7109375" style="146" customWidth="1"/>
    <col min="4" max="4" width="6.140625" style="281" customWidth="1"/>
    <col min="5" max="5" width="14" style="282" customWidth="1"/>
    <col min="6" max="6" width="11.5703125" style="282" customWidth="1"/>
    <col min="7" max="7" width="4.140625" style="300" customWidth="1" outlineLevel="1"/>
    <col min="8" max="8" width="6.85546875" style="146" customWidth="1"/>
    <col min="9" max="9" width="12.7109375" style="146" customWidth="1"/>
    <col min="10" max="10" width="7.7109375" style="284" customWidth="1"/>
    <col min="11" max="11" width="7.7109375" style="134" customWidth="1"/>
    <col min="12" max="12" width="10.42578125" style="115" customWidth="1"/>
    <col min="13" max="18" width="4.7109375" style="116" hidden="1" customWidth="1" outlineLevel="1"/>
    <col min="19" max="19" width="4.7109375" style="116" customWidth="1" collapsed="1"/>
    <col min="20" max="25" width="4.7109375" style="116" customWidth="1"/>
    <col min="26" max="16384" width="9.140625" style="123"/>
  </cols>
  <sheetData>
    <row r="1" spans="1:27" ht="37.5" customHeight="1" x14ac:dyDescent="0.3">
      <c r="A1" s="109"/>
      <c r="B1" s="349"/>
      <c r="C1" s="112" t="s">
        <v>3197</v>
      </c>
      <c r="D1" s="110" t="s">
        <v>2793</v>
      </c>
      <c r="E1" s="110"/>
      <c r="F1" s="110"/>
      <c r="H1" s="111"/>
      <c r="I1" s="112" t="s">
        <v>3197</v>
      </c>
      <c r="J1" s="113"/>
      <c r="K1" s="114"/>
      <c r="N1" s="117" t="s">
        <v>2875</v>
      </c>
      <c r="O1" s="118"/>
      <c r="P1" s="119"/>
      <c r="Q1" s="119"/>
      <c r="R1" s="119"/>
      <c r="S1" s="119"/>
      <c r="T1" s="120" t="s">
        <v>3162</v>
      </c>
      <c r="U1" s="121"/>
      <c r="V1" s="121"/>
      <c r="W1" s="121"/>
      <c r="X1" s="121"/>
      <c r="Y1" s="84" t="s">
        <v>3163</v>
      </c>
      <c r="Z1" s="84"/>
      <c r="AA1" s="122" t="s">
        <v>3164</v>
      </c>
    </row>
    <row r="2" spans="1:27" ht="11.25" customHeight="1" x14ac:dyDescent="0.3">
      <c r="A2" s="109"/>
      <c r="B2" s="349"/>
      <c r="C2" s="110"/>
      <c r="D2" s="110"/>
      <c r="E2" s="110"/>
      <c r="F2" s="110"/>
      <c r="H2" s="111"/>
      <c r="I2" s="110"/>
      <c r="J2" s="113"/>
      <c r="K2" s="114"/>
      <c r="N2" s="117"/>
      <c r="O2" s="118"/>
      <c r="P2" s="119"/>
      <c r="Q2" s="119"/>
      <c r="R2" s="119"/>
      <c r="S2" s="119"/>
      <c r="T2" s="124" t="s">
        <v>2886</v>
      </c>
      <c r="U2" s="125"/>
      <c r="V2" s="125"/>
      <c r="W2" s="125"/>
      <c r="X2" s="125"/>
      <c r="Y2" s="125"/>
      <c r="Z2" s="581" t="s">
        <v>3744</v>
      </c>
    </row>
    <row r="3" spans="1:27" x14ac:dyDescent="0.2">
      <c r="B3" s="130"/>
      <c r="C3" s="132"/>
      <c r="D3" s="127" t="s">
        <v>2887</v>
      </c>
      <c r="E3" s="128"/>
      <c r="F3" s="129"/>
      <c r="H3" s="131"/>
      <c r="I3" s="132"/>
      <c r="J3" s="133"/>
      <c r="L3" s="135"/>
      <c r="M3" s="136" t="s">
        <v>2888</v>
      </c>
      <c r="N3" s="137"/>
      <c r="O3" s="138"/>
      <c r="P3" s="138"/>
      <c r="Q3" s="138"/>
      <c r="R3" s="138"/>
      <c r="S3" s="138"/>
      <c r="T3" s="139"/>
      <c r="U3" s="139"/>
      <c r="V3" s="139"/>
      <c r="W3" s="139"/>
      <c r="X3" s="139"/>
      <c r="Y3" s="139"/>
    </row>
    <row r="4" spans="1:27" hidden="1" outlineLevel="1" x14ac:dyDescent="0.2">
      <c r="B4" s="142" t="s">
        <v>3167</v>
      </c>
      <c r="C4" s="131"/>
      <c r="D4" s="140" t="s">
        <v>3165</v>
      </c>
      <c r="E4" s="141"/>
      <c r="F4" s="140" t="s">
        <v>3166</v>
      </c>
      <c r="G4" s="301"/>
      <c r="H4" s="143"/>
      <c r="I4" s="131"/>
      <c r="J4" s="144"/>
      <c r="L4" s="145"/>
      <c r="M4" s="139"/>
      <c r="N4" s="1079"/>
      <c r="O4" s="1079"/>
      <c r="P4" s="1079"/>
      <c r="Q4" s="1079"/>
      <c r="R4" s="1079"/>
      <c r="S4" s="1079"/>
      <c r="T4" s="146"/>
      <c r="U4" s="146"/>
      <c r="V4" s="146"/>
      <c r="W4" s="146"/>
      <c r="X4" s="146"/>
      <c r="Y4" s="146"/>
    </row>
    <row r="5" spans="1:27" hidden="1" outlineLevel="1" x14ac:dyDescent="0.2">
      <c r="B5" s="142" t="s">
        <v>2890</v>
      </c>
      <c r="C5" s="131"/>
      <c r="D5" s="140" t="s">
        <v>2889</v>
      </c>
      <c r="E5" s="141"/>
      <c r="F5" s="140" t="s">
        <v>2890</v>
      </c>
      <c r="G5" s="301"/>
      <c r="H5" s="143"/>
      <c r="I5" s="131"/>
      <c r="J5" s="144"/>
      <c r="L5" s="145"/>
      <c r="M5" s="139"/>
      <c r="N5" s="575"/>
      <c r="O5" s="575"/>
      <c r="P5" s="575"/>
      <c r="Q5" s="575"/>
      <c r="R5" s="575"/>
      <c r="S5" s="575"/>
      <c r="T5" s="146"/>
      <c r="U5" s="146"/>
      <c r="V5" s="146"/>
      <c r="W5" s="146"/>
      <c r="X5" s="146"/>
      <c r="Y5" s="146"/>
    </row>
    <row r="6" spans="1:27" s="154" customFormat="1" ht="13.5" hidden="1" customHeight="1" outlineLevel="1" x14ac:dyDescent="0.2">
      <c r="A6" s="147"/>
      <c r="B6" s="151" t="s">
        <v>2892</v>
      </c>
      <c r="C6" s="129"/>
      <c r="D6" s="148" t="s">
        <v>2891</v>
      </c>
      <c r="E6" s="149"/>
      <c r="F6" s="150"/>
      <c r="G6" s="302"/>
      <c r="H6" s="143"/>
      <c r="I6" s="129"/>
      <c r="J6" s="152"/>
      <c r="K6" s="114"/>
      <c r="L6" s="153"/>
      <c r="M6" s="350"/>
      <c r="N6" s="350"/>
      <c r="O6" s="350"/>
      <c r="P6" s="350"/>
      <c r="Q6" s="350"/>
      <c r="R6" s="350"/>
      <c r="S6" s="350"/>
      <c r="T6" s="350"/>
      <c r="U6" s="128"/>
      <c r="V6" s="128"/>
      <c r="W6" s="128"/>
      <c r="X6" s="128"/>
      <c r="Y6" s="128"/>
    </row>
    <row r="7" spans="1:27" s="154" customFormat="1" ht="36" hidden="1" customHeight="1" outlineLevel="1" x14ac:dyDescent="0.2">
      <c r="A7" s="147"/>
      <c r="B7" s="155" t="s">
        <v>2894</v>
      </c>
      <c r="C7" s="129"/>
      <c r="D7" s="148" t="s">
        <v>2893</v>
      </c>
      <c r="E7" s="149"/>
      <c r="F7" s="150"/>
      <c r="G7" s="302"/>
      <c r="H7" s="143"/>
      <c r="I7" s="129"/>
      <c r="J7" s="152"/>
      <c r="K7" s="114"/>
      <c r="L7" s="350"/>
      <c r="M7" s="350"/>
      <c r="N7" s="350"/>
      <c r="O7" s="350"/>
      <c r="P7" s="350"/>
      <c r="Q7" s="350"/>
      <c r="R7" s="350"/>
      <c r="S7" s="350"/>
      <c r="T7" s="350"/>
      <c r="U7" s="128"/>
      <c r="V7" s="128"/>
      <c r="W7" s="128"/>
      <c r="X7" s="128"/>
      <c r="Y7" s="128"/>
    </row>
    <row r="8" spans="1:27" s="154" customFormat="1" hidden="1" outlineLevel="1" x14ac:dyDescent="0.2">
      <c r="A8" s="147"/>
      <c r="B8" s="151" t="s">
        <v>2896</v>
      </c>
      <c r="C8" s="129"/>
      <c r="D8" s="148" t="s">
        <v>2895</v>
      </c>
      <c r="E8" s="149"/>
      <c r="F8" s="150"/>
      <c r="G8" s="302"/>
      <c r="H8" s="143"/>
      <c r="I8" s="129"/>
      <c r="J8" s="152"/>
      <c r="K8" s="114"/>
      <c r="L8" s="350"/>
      <c r="M8" s="350"/>
      <c r="N8" s="350"/>
      <c r="O8" s="350"/>
      <c r="P8" s="350"/>
      <c r="Q8" s="350"/>
      <c r="R8" s="350"/>
      <c r="S8" s="350"/>
      <c r="T8" s="350"/>
      <c r="U8" s="128"/>
      <c r="V8" s="128"/>
      <c r="W8" s="128"/>
      <c r="X8" s="128"/>
      <c r="Y8" s="128"/>
    </row>
    <row r="9" spans="1:27" ht="33" hidden="1" customHeight="1" outlineLevel="1" x14ac:dyDescent="0.2">
      <c r="B9" s="159" t="s">
        <v>2898</v>
      </c>
      <c r="C9" s="131"/>
      <c r="D9" s="156" t="s">
        <v>2897</v>
      </c>
      <c r="E9" s="157"/>
      <c r="F9" s="158" t="s">
        <v>2898</v>
      </c>
      <c r="G9" s="303"/>
      <c r="H9" s="143"/>
      <c r="I9" s="131"/>
      <c r="J9" s="144"/>
      <c r="L9" s="350"/>
      <c r="M9" s="350"/>
      <c r="N9" s="350"/>
      <c r="O9" s="350"/>
      <c r="P9" s="350"/>
      <c r="Q9" s="350"/>
      <c r="R9" s="350"/>
      <c r="S9" s="350"/>
      <c r="T9" s="350"/>
      <c r="U9" s="575"/>
      <c r="V9" s="139"/>
      <c r="W9" s="139"/>
      <c r="X9" s="139"/>
      <c r="Y9" s="139"/>
    </row>
    <row r="10" spans="1:27" ht="33" hidden="1" customHeight="1" outlineLevel="1" x14ac:dyDescent="0.2">
      <c r="B10" s="159" t="s">
        <v>2901</v>
      </c>
      <c r="C10" s="131"/>
      <c r="D10" s="156" t="s">
        <v>2899</v>
      </c>
      <c r="E10" s="157"/>
      <c r="F10" s="158" t="s">
        <v>2900</v>
      </c>
      <c r="G10" s="304"/>
      <c r="H10" s="131"/>
      <c r="I10" s="131"/>
      <c r="J10" s="144"/>
      <c r="L10" s="350"/>
      <c r="M10" s="350"/>
      <c r="N10" s="350"/>
      <c r="O10" s="350"/>
      <c r="P10" s="350"/>
      <c r="Q10" s="350"/>
      <c r="R10" s="350"/>
      <c r="S10" s="350"/>
      <c r="T10" s="350"/>
      <c r="U10" s="139"/>
      <c r="V10" s="139"/>
      <c r="W10" s="139"/>
      <c r="X10" s="139"/>
      <c r="Y10" s="139"/>
    </row>
    <row r="11" spans="1:27" ht="33" hidden="1" customHeight="1" outlineLevel="1" x14ac:dyDescent="0.2">
      <c r="B11" s="159" t="s">
        <v>2903</v>
      </c>
      <c r="C11" s="131"/>
      <c r="D11" s="160" t="s">
        <v>2902</v>
      </c>
      <c r="E11" s="161"/>
      <c r="F11" s="162"/>
      <c r="G11" s="305"/>
      <c r="H11" s="131"/>
      <c r="I11" s="131"/>
      <c r="J11" s="144"/>
      <c r="L11" s="350"/>
      <c r="M11" s="350"/>
      <c r="N11" s="350"/>
      <c r="O11" s="350"/>
      <c r="P11" s="350"/>
      <c r="Q11" s="350"/>
      <c r="R11" s="350"/>
      <c r="S11" s="350"/>
      <c r="T11" s="350"/>
      <c r="U11" s="139"/>
      <c r="V11" s="139"/>
      <c r="W11" s="139"/>
      <c r="X11" s="139"/>
      <c r="Y11" s="139"/>
    </row>
    <row r="12" spans="1:27" ht="33" hidden="1" customHeight="1" outlineLevel="1" x14ac:dyDescent="0.2">
      <c r="B12" s="164" t="s">
        <v>2906</v>
      </c>
      <c r="C12" s="131"/>
      <c r="D12" s="160" t="s">
        <v>2904</v>
      </c>
      <c r="E12" s="161"/>
      <c r="F12" s="163" t="s">
        <v>2905</v>
      </c>
      <c r="G12" s="306"/>
      <c r="H12" s="131"/>
      <c r="I12" s="131"/>
      <c r="J12" s="144"/>
      <c r="L12" s="350"/>
      <c r="M12" s="350"/>
      <c r="N12" s="350"/>
      <c r="O12" s="350"/>
      <c r="P12" s="350"/>
      <c r="Q12" s="350"/>
      <c r="R12" s="350"/>
      <c r="S12" s="350"/>
      <c r="T12" s="350"/>
      <c r="U12" s="139"/>
      <c r="V12" s="139"/>
      <c r="W12" s="139"/>
      <c r="X12" s="139"/>
      <c r="Y12" s="139"/>
    </row>
    <row r="13" spans="1:27" ht="38.25" hidden="1" outlineLevel="1" x14ac:dyDescent="0.2">
      <c r="B13" s="159" t="s">
        <v>2908</v>
      </c>
      <c r="C13" s="131"/>
      <c r="D13" s="160" t="s">
        <v>2907</v>
      </c>
      <c r="E13" s="161"/>
      <c r="F13" s="163"/>
      <c r="G13" s="306"/>
      <c r="H13" s="131"/>
      <c r="I13" s="131"/>
      <c r="J13" s="144"/>
      <c r="L13" s="1080" t="s">
        <v>2909</v>
      </c>
      <c r="M13" s="1081"/>
      <c r="N13" s="1081"/>
      <c r="O13" s="1081"/>
      <c r="P13" s="1081"/>
      <c r="Q13" s="1081"/>
      <c r="R13" s="1081"/>
      <c r="S13" s="1081"/>
      <c r="T13" s="1082"/>
      <c r="U13" s="139"/>
      <c r="V13" s="139"/>
      <c r="W13" s="139"/>
      <c r="X13" s="139"/>
      <c r="Y13" s="139"/>
    </row>
    <row r="14" spans="1:27" s="154" customFormat="1" ht="38.25" hidden="1" customHeight="1" outlineLevel="1" x14ac:dyDescent="0.2">
      <c r="A14" s="147"/>
      <c r="B14" s="168" t="s">
        <v>2911</v>
      </c>
      <c r="C14" s="129"/>
      <c r="D14" s="165" t="s">
        <v>2910</v>
      </c>
      <c r="E14" s="166"/>
      <c r="F14" s="167"/>
      <c r="G14" s="307"/>
      <c r="H14" s="131"/>
      <c r="I14" s="129"/>
      <c r="J14" s="152"/>
      <c r="K14" s="114"/>
      <c r="L14" s="1083"/>
      <c r="M14" s="1084"/>
      <c r="N14" s="1084"/>
      <c r="O14" s="1084"/>
      <c r="P14" s="1084"/>
      <c r="Q14" s="1084"/>
      <c r="R14" s="1084"/>
      <c r="S14" s="1084"/>
      <c r="T14" s="1085"/>
      <c r="U14" s="128"/>
      <c r="V14" s="128"/>
      <c r="W14" s="128"/>
      <c r="X14" s="128"/>
      <c r="Y14" s="128"/>
    </row>
    <row r="15" spans="1:27" s="154" customFormat="1" ht="45.75" hidden="1" customHeight="1" outlineLevel="1" x14ac:dyDescent="0.2">
      <c r="A15" s="147"/>
      <c r="B15" s="168" t="s">
        <v>2913</v>
      </c>
      <c r="C15" s="129"/>
      <c r="D15" s="165" t="s">
        <v>2912</v>
      </c>
      <c r="E15" s="166"/>
      <c r="F15" s="167"/>
      <c r="G15" s="307"/>
      <c r="H15" s="131"/>
      <c r="I15" s="129"/>
      <c r="J15" s="152"/>
      <c r="K15" s="114"/>
      <c r="L15" s="1086"/>
      <c r="M15" s="1087"/>
      <c r="N15" s="1087"/>
      <c r="O15" s="1087"/>
      <c r="P15" s="1087"/>
      <c r="Q15" s="1087"/>
      <c r="R15" s="1087"/>
      <c r="S15" s="1087"/>
      <c r="T15" s="1088"/>
      <c r="U15" s="128"/>
      <c r="V15" s="128"/>
      <c r="W15" s="128"/>
      <c r="X15" s="128"/>
      <c r="Y15" s="128"/>
    </row>
    <row r="16" spans="1:27" s="154" customFormat="1" ht="30" hidden="1" customHeight="1" outlineLevel="1" x14ac:dyDescent="0.2">
      <c r="A16" s="147"/>
      <c r="B16" s="168" t="s">
        <v>2915</v>
      </c>
      <c r="C16" s="129"/>
      <c r="D16" s="165" t="s">
        <v>2914</v>
      </c>
      <c r="E16" s="166"/>
      <c r="F16" s="167"/>
      <c r="G16" s="307"/>
      <c r="H16" s="131"/>
      <c r="I16" s="129"/>
      <c r="J16" s="152"/>
      <c r="K16" s="114"/>
      <c r="L16" s="169"/>
      <c r="M16" s="576"/>
      <c r="N16" s="576"/>
      <c r="O16" s="576"/>
      <c r="P16" s="576"/>
      <c r="Q16" s="576"/>
      <c r="R16" s="576"/>
      <c r="S16" s="577"/>
      <c r="T16" s="578"/>
      <c r="U16" s="128"/>
      <c r="V16" s="128"/>
      <c r="W16" s="128"/>
      <c r="X16" s="128"/>
      <c r="Y16" s="128"/>
    </row>
    <row r="17" spans="1:27" ht="10.5" hidden="1" customHeight="1" outlineLevel="1" x14ac:dyDescent="0.2">
      <c r="B17" s="159" t="s">
        <v>2853</v>
      </c>
      <c r="C17" s="131"/>
      <c r="D17" s="160" t="s">
        <v>2794</v>
      </c>
      <c r="E17" s="161"/>
      <c r="F17" s="162"/>
      <c r="G17" s="305"/>
      <c r="H17" s="131"/>
      <c r="I17" s="131"/>
      <c r="J17" s="144"/>
      <c r="L17" s="145"/>
      <c r="M17" s="1089" t="s">
        <v>2916</v>
      </c>
      <c r="N17" s="1089"/>
      <c r="O17" s="1089"/>
      <c r="P17" s="1089"/>
      <c r="Q17" s="1089"/>
      <c r="R17" s="1089"/>
      <c r="S17" s="1090">
        <f ca="1">NOW()</f>
        <v>44704.616989930553</v>
      </c>
      <c r="T17" s="1091"/>
      <c r="U17" s="139"/>
      <c r="V17" s="139"/>
      <c r="W17" s="139"/>
      <c r="X17" s="139"/>
      <c r="Y17" s="139"/>
    </row>
    <row r="18" spans="1:27" ht="10.5" customHeight="1" collapsed="1" x14ac:dyDescent="0.25">
      <c r="A18" s="126">
        <v>1</v>
      </c>
      <c r="B18" s="170">
        <v>2</v>
      </c>
      <c r="C18" s="126">
        <v>3</v>
      </c>
      <c r="D18" s="170">
        <v>4</v>
      </c>
      <c r="E18" s="126">
        <v>5</v>
      </c>
      <c r="F18" s="170">
        <v>6</v>
      </c>
      <c r="G18" s="126">
        <v>7</v>
      </c>
      <c r="H18" s="170">
        <v>8</v>
      </c>
      <c r="I18" s="126">
        <v>9</v>
      </c>
      <c r="J18" s="170">
        <v>10</v>
      </c>
      <c r="K18" s="126">
        <v>11</v>
      </c>
      <c r="L18" s="145"/>
      <c r="M18" s="65">
        <v>2002</v>
      </c>
      <c r="N18" s="65">
        <v>2003</v>
      </c>
      <c r="O18" s="65">
        <v>2004</v>
      </c>
      <c r="P18" s="65">
        <v>2005</v>
      </c>
      <c r="Q18" s="65">
        <v>2006</v>
      </c>
      <c r="R18" s="65">
        <v>2007</v>
      </c>
      <c r="S18" s="65">
        <v>2008</v>
      </c>
      <c r="T18" s="65">
        <v>2009</v>
      </c>
      <c r="U18" s="65">
        <v>2010</v>
      </c>
      <c r="V18" s="65">
        <v>2011</v>
      </c>
      <c r="W18" s="65">
        <v>2012</v>
      </c>
      <c r="X18" s="65">
        <v>2013</v>
      </c>
      <c r="Y18" s="65">
        <v>2014</v>
      </c>
    </row>
    <row r="19" spans="1:27" s="171" customFormat="1" ht="36" customHeight="1" x14ac:dyDescent="0.2">
      <c r="A19" s="36" t="s">
        <v>323</v>
      </c>
      <c r="B19" s="43" t="s">
        <v>3586</v>
      </c>
      <c r="C19" s="43" t="s">
        <v>3745</v>
      </c>
      <c r="D19" s="56" t="s">
        <v>2795</v>
      </c>
      <c r="E19" s="43" t="s">
        <v>2917</v>
      </c>
      <c r="F19" s="43" t="s">
        <v>2796</v>
      </c>
      <c r="G19" s="66" t="s">
        <v>2918</v>
      </c>
      <c r="H19" s="42" t="s">
        <v>2393</v>
      </c>
      <c r="I19" s="43" t="s">
        <v>3745</v>
      </c>
      <c r="J19" s="85" t="s">
        <v>2394</v>
      </c>
      <c r="K19" s="44" t="s">
        <v>282</v>
      </c>
      <c r="L19" s="67" t="s">
        <v>2919</v>
      </c>
      <c r="M19" s="68">
        <v>2002</v>
      </c>
      <c r="N19" s="68">
        <v>2003</v>
      </c>
      <c r="O19" s="68">
        <v>2004</v>
      </c>
      <c r="P19" s="68">
        <v>2005</v>
      </c>
      <c r="Q19" s="68">
        <v>2006</v>
      </c>
      <c r="R19" s="68">
        <v>2007</v>
      </c>
      <c r="S19" s="68">
        <v>2008</v>
      </c>
      <c r="T19" s="68">
        <v>2009</v>
      </c>
      <c r="U19" s="68">
        <v>2010</v>
      </c>
      <c r="V19" s="68">
        <v>2011</v>
      </c>
      <c r="W19" s="68">
        <v>2012</v>
      </c>
      <c r="X19" s="68">
        <v>2013</v>
      </c>
      <c r="Y19" s="68">
        <v>2014</v>
      </c>
    </row>
    <row r="20" spans="1:27" s="171" customFormat="1" ht="24" customHeight="1" x14ac:dyDescent="0.25">
      <c r="A20" s="543">
        <v>4</v>
      </c>
      <c r="B20" s="544" t="s">
        <v>372</v>
      </c>
      <c r="C20" s="545" t="s">
        <v>292</v>
      </c>
      <c r="D20" s="546"/>
      <c r="E20" s="547">
        <v>4000000</v>
      </c>
      <c r="F20" s="545"/>
      <c r="G20" s="548"/>
      <c r="H20" s="545"/>
      <c r="I20" s="545" t="s">
        <v>292</v>
      </c>
      <c r="J20" s="549"/>
      <c r="K20" s="351"/>
      <c r="L20" s="550" t="s">
        <v>2944</v>
      </c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208"/>
      <c r="AA20" s="208"/>
    </row>
    <row r="21" spans="1:27" s="187" customFormat="1" ht="24" customHeight="1" x14ac:dyDescent="0.2">
      <c r="A21" s="179">
        <v>0</v>
      </c>
      <c r="B21" s="183" t="s">
        <v>2395</v>
      </c>
      <c r="C21" s="182" t="s">
        <v>292</v>
      </c>
      <c r="D21" s="180">
        <v>2</v>
      </c>
      <c r="E21" s="181">
        <v>23</v>
      </c>
      <c r="F21" s="182"/>
      <c r="G21" s="309"/>
      <c r="H21" s="182"/>
      <c r="I21" s="182" t="s">
        <v>292</v>
      </c>
      <c r="J21" s="184"/>
      <c r="K21" s="351"/>
      <c r="L21" s="190" t="s">
        <v>2921</v>
      </c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 t="s">
        <v>2920</v>
      </c>
      <c r="X21" s="186" t="s">
        <v>2920</v>
      </c>
      <c r="Y21" s="186" t="s">
        <v>2920</v>
      </c>
    </row>
    <row r="22" spans="1:27" s="187" customFormat="1" ht="24" customHeight="1" x14ac:dyDescent="0.2">
      <c r="A22" s="179">
        <v>0</v>
      </c>
      <c r="B22" s="183" t="s">
        <v>2396</v>
      </c>
      <c r="C22" s="182" t="s">
        <v>292</v>
      </c>
      <c r="D22" s="180">
        <v>2</v>
      </c>
      <c r="E22" s="181">
        <v>24</v>
      </c>
      <c r="F22" s="182"/>
      <c r="G22" s="309"/>
      <c r="H22" s="182"/>
      <c r="I22" s="182" t="s">
        <v>292</v>
      </c>
      <c r="J22" s="184"/>
      <c r="K22" s="351"/>
      <c r="L22" s="190" t="s">
        <v>2921</v>
      </c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 t="s">
        <v>2920</v>
      </c>
      <c r="X22" s="186" t="s">
        <v>2920</v>
      </c>
      <c r="Y22" s="186" t="s">
        <v>2920</v>
      </c>
    </row>
    <row r="23" spans="1:27" s="187" customFormat="1" ht="24" customHeight="1" x14ac:dyDescent="0.2">
      <c r="A23" s="179">
        <v>0</v>
      </c>
      <c r="B23" s="183" t="s">
        <v>2397</v>
      </c>
      <c r="C23" s="182" t="s">
        <v>292</v>
      </c>
      <c r="D23" s="180">
        <v>2</v>
      </c>
      <c r="E23" s="181">
        <v>25</v>
      </c>
      <c r="F23" s="182"/>
      <c r="G23" s="309"/>
      <c r="H23" s="182"/>
      <c r="I23" s="182" t="s">
        <v>292</v>
      </c>
      <c r="J23" s="184"/>
      <c r="K23" s="351"/>
      <c r="L23" s="190" t="s">
        <v>2921</v>
      </c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 t="s">
        <v>2920</v>
      </c>
      <c r="X23" s="186" t="s">
        <v>2920</v>
      </c>
      <c r="Y23" s="186" t="s">
        <v>2920</v>
      </c>
    </row>
    <row r="24" spans="1:27" s="187" customFormat="1" ht="24" customHeight="1" x14ac:dyDescent="0.2">
      <c r="A24" s="179">
        <v>0</v>
      </c>
      <c r="B24" s="183" t="s">
        <v>330</v>
      </c>
      <c r="C24" s="182" t="s">
        <v>292</v>
      </c>
      <c r="D24" s="180">
        <v>2</v>
      </c>
      <c r="E24" s="181">
        <v>26</v>
      </c>
      <c r="F24" s="182"/>
      <c r="G24" s="309"/>
      <c r="H24" s="182"/>
      <c r="I24" s="182" t="s">
        <v>292</v>
      </c>
      <c r="J24" s="184"/>
      <c r="K24" s="351"/>
      <c r="L24" s="190" t="s">
        <v>2921</v>
      </c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 t="s">
        <v>2920</v>
      </c>
      <c r="X24" s="186" t="s">
        <v>2920</v>
      </c>
      <c r="Y24" s="186" t="s">
        <v>2920</v>
      </c>
    </row>
    <row r="25" spans="1:27" s="187" customFormat="1" ht="24" customHeight="1" x14ac:dyDescent="0.2">
      <c r="A25" s="179">
        <v>0</v>
      </c>
      <c r="B25" s="183" t="s">
        <v>2398</v>
      </c>
      <c r="C25" s="182" t="s">
        <v>2399</v>
      </c>
      <c r="D25" s="180">
        <v>2</v>
      </c>
      <c r="E25" s="181">
        <v>27</v>
      </c>
      <c r="F25" s="182"/>
      <c r="G25" s="309"/>
      <c r="H25" s="182"/>
      <c r="I25" s="182" t="s">
        <v>2399</v>
      </c>
      <c r="J25" s="184"/>
      <c r="K25" s="351"/>
      <c r="L25" s="190" t="s">
        <v>2921</v>
      </c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 t="s">
        <v>2920</v>
      </c>
      <c r="X25" s="186" t="s">
        <v>2920</v>
      </c>
      <c r="Y25" s="186" t="s">
        <v>2920</v>
      </c>
    </row>
    <row r="26" spans="1:27" s="187" customFormat="1" ht="24" customHeight="1" x14ac:dyDescent="0.2">
      <c r="A26" s="179">
        <v>0</v>
      </c>
      <c r="B26" s="183" t="s">
        <v>2400</v>
      </c>
      <c r="C26" s="182" t="s">
        <v>2399</v>
      </c>
      <c r="D26" s="180">
        <v>2</v>
      </c>
      <c r="E26" s="181">
        <v>28</v>
      </c>
      <c r="F26" s="182"/>
      <c r="G26" s="309"/>
      <c r="H26" s="182"/>
      <c r="I26" s="182" t="s">
        <v>2399</v>
      </c>
      <c r="J26" s="184"/>
      <c r="K26" s="351"/>
      <c r="L26" s="190" t="s">
        <v>2921</v>
      </c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 t="s">
        <v>2920</v>
      </c>
      <c r="X26" s="186" t="s">
        <v>2920</v>
      </c>
      <c r="Y26" s="186" t="s">
        <v>2920</v>
      </c>
    </row>
    <row r="27" spans="1:27" s="187" customFormat="1" ht="24" customHeight="1" x14ac:dyDescent="0.2">
      <c r="A27" s="179">
        <v>0</v>
      </c>
      <c r="B27" s="183" t="s">
        <v>2401</v>
      </c>
      <c r="C27" s="182" t="s">
        <v>2399</v>
      </c>
      <c r="D27" s="180">
        <v>2</v>
      </c>
      <c r="E27" s="181">
        <v>29</v>
      </c>
      <c r="F27" s="182"/>
      <c r="G27" s="309"/>
      <c r="H27" s="182"/>
      <c r="I27" s="182" t="s">
        <v>2399</v>
      </c>
      <c r="J27" s="184"/>
      <c r="K27" s="351"/>
      <c r="L27" s="190" t="s">
        <v>2921</v>
      </c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 t="s">
        <v>2920</v>
      </c>
      <c r="X27" s="186" t="s">
        <v>2920</v>
      </c>
      <c r="Y27" s="186" t="s">
        <v>2920</v>
      </c>
    </row>
    <row r="28" spans="1:27" s="187" customFormat="1" ht="24" customHeight="1" x14ac:dyDescent="0.2">
      <c r="A28" s="179">
        <v>0</v>
      </c>
      <c r="B28" s="183" t="s">
        <v>331</v>
      </c>
      <c r="C28" s="182" t="s">
        <v>2399</v>
      </c>
      <c r="D28" s="180">
        <v>2</v>
      </c>
      <c r="E28" s="181">
        <v>30</v>
      </c>
      <c r="F28" s="182"/>
      <c r="G28" s="309"/>
      <c r="H28" s="182"/>
      <c r="I28" s="182" t="s">
        <v>2399</v>
      </c>
      <c r="J28" s="184"/>
      <c r="K28" s="351"/>
      <c r="L28" s="190" t="s">
        <v>2921</v>
      </c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 t="s">
        <v>2920</v>
      </c>
      <c r="X28" s="186" t="s">
        <v>2920</v>
      </c>
      <c r="Y28" s="186" t="s">
        <v>2920</v>
      </c>
    </row>
    <row r="29" spans="1:27" s="187" customFormat="1" ht="24" customHeight="1" x14ac:dyDescent="0.2">
      <c r="A29" s="179">
        <v>0</v>
      </c>
      <c r="B29" s="183" t="s">
        <v>2402</v>
      </c>
      <c r="C29" s="182" t="s">
        <v>292</v>
      </c>
      <c r="D29" s="180">
        <v>2</v>
      </c>
      <c r="E29" s="181">
        <v>31</v>
      </c>
      <c r="F29" s="182"/>
      <c r="G29" s="309"/>
      <c r="H29" s="182"/>
      <c r="I29" s="182" t="s">
        <v>292</v>
      </c>
      <c r="J29" s="184"/>
      <c r="K29" s="351"/>
      <c r="L29" s="190" t="s">
        <v>2921</v>
      </c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</row>
    <row r="30" spans="1:27" s="187" customFormat="1" ht="24" customHeight="1" x14ac:dyDescent="0.2">
      <c r="A30" s="179">
        <v>0</v>
      </c>
      <c r="B30" s="45" t="s">
        <v>2923</v>
      </c>
      <c r="C30" s="182" t="s">
        <v>2399</v>
      </c>
      <c r="D30" s="180">
        <v>1</v>
      </c>
      <c r="E30" s="181">
        <v>103</v>
      </c>
      <c r="F30" s="182"/>
      <c r="G30" s="309"/>
      <c r="H30" s="182"/>
      <c r="I30" s="182" t="s">
        <v>2399</v>
      </c>
      <c r="J30" s="184"/>
      <c r="K30" s="351"/>
      <c r="L30" s="190" t="s">
        <v>2921</v>
      </c>
      <c r="M30" s="186"/>
      <c r="N30" s="186" t="s">
        <v>2920</v>
      </c>
      <c r="O30" s="186" t="s">
        <v>2920</v>
      </c>
      <c r="P30" s="186"/>
      <c r="Q30" s="186"/>
      <c r="R30" s="186"/>
      <c r="S30" s="186"/>
      <c r="T30" s="186"/>
      <c r="U30" s="186"/>
      <c r="V30" s="186"/>
      <c r="W30" s="186" t="s">
        <v>2920</v>
      </c>
      <c r="X30" s="186" t="s">
        <v>2920</v>
      </c>
      <c r="Y30" s="186" t="s">
        <v>2920</v>
      </c>
    </row>
    <row r="31" spans="1:27" s="187" customFormat="1" ht="24" customHeight="1" x14ac:dyDescent="0.2">
      <c r="A31" s="179">
        <v>0</v>
      </c>
      <c r="B31" s="45" t="s">
        <v>2924</v>
      </c>
      <c r="C31" s="182" t="s">
        <v>2399</v>
      </c>
      <c r="D31" s="180">
        <v>1</v>
      </c>
      <c r="E31" s="181">
        <v>104</v>
      </c>
      <c r="F31" s="182"/>
      <c r="G31" s="309"/>
      <c r="H31" s="182"/>
      <c r="I31" s="182" t="s">
        <v>2399</v>
      </c>
      <c r="J31" s="184"/>
      <c r="K31" s="351"/>
      <c r="L31" s="190" t="s">
        <v>2921</v>
      </c>
      <c r="M31" s="186"/>
      <c r="N31" s="186"/>
      <c r="O31" s="186" t="s">
        <v>2920</v>
      </c>
      <c r="P31" s="186"/>
      <c r="Q31" s="186"/>
      <c r="R31" s="186"/>
      <c r="S31" s="186"/>
      <c r="T31" s="186"/>
      <c r="U31" s="186"/>
      <c r="V31" s="186"/>
      <c r="W31" s="186" t="s">
        <v>2920</v>
      </c>
      <c r="X31" s="186" t="s">
        <v>2920</v>
      </c>
      <c r="Y31" s="186" t="s">
        <v>2920</v>
      </c>
    </row>
    <row r="32" spans="1:27" s="171" customFormat="1" ht="24" customHeight="1" x14ac:dyDescent="0.2">
      <c r="A32" s="179">
        <v>0</v>
      </c>
      <c r="B32" s="46" t="s">
        <v>2925</v>
      </c>
      <c r="C32" s="182" t="s">
        <v>292</v>
      </c>
      <c r="D32" s="180">
        <v>1</v>
      </c>
      <c r="E32" s="181">
        <v>105</v>
      </c>
      <c r="F32" s="182"/>
      <c r="G32" s="309"/>
      <c r="H32" s="182"/>
      <c r="I32" s="182" t="s">
        <v>292</v>
      </c>
      <c r="J32" s="184"/>
      <c r="K32" s="351"/>
      <c r="L32" s="190" t="s">
        <v>2921</v>
      </c>
      <c r="M32" s="186"/>
      <c r="N32" s="186" t="s">
        <v>2920</v>
      </c>
      <c r="O32" s="186" t="s">
        <v>2920</v>
      </c>
      <c r="P32" s="186"/>
      <c r="Q32" s="186"/>
      <c r="R32" s="186"/>
      <c r="S32" s="186"/>
      <c r="T32" s="186"/>
      <c r="U32" s="186"/>
      <c r="V32" s="186"/>
      <c r="W32" s="186" t="s">
        <v>2920</v>
      </c>
      <c r="X32" s="186" t="s">
        <v>2920</v>
      </c>
      <c r="Y32" s="186" t="s">
        <v>2920</v>
      </c>
      <c r="Z32" s="187"/>
      <c r="AA32" s="187"/>
    </row>
    <row r="33" spans="1:27" s="171" customFormat="1" ht="24" customHeight="1" x14ac:dyDescent="0.2">
      <c r="A33" s="179">
        <v>0</v>
      </c>
      <c r="B33" s="194" t="s">
        <v>2423</v>
      </c>
      <c r="C33" s="182" t="s">
        <v>2399</v>
      </c>
      <c r="D33" s="180">
        <v>1</v>
      </c>
      <c r="E33" s="181">
        <v>106</v>
      </c>
      <c r="F33" s="182"/>
      <c r="G33" s="309"/>
      <c r="H33" s="182"/>
      <c r="I33" s="182" t="s">
        <v>2399</v>
      </c>
      <c r="J33" s="184"/>
      <c r="K33" s="351"/>
      <c r="L33" s="190" t="s">
        <v>2921</v>
      </c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 t="s">
        <v>2920</v>
      </c>
      <c r="X33" s="186" t="s">
        <v>2920</v>
      </c>
      <c r="Y33" s="186" t="s">
        <v>2920</v>
      </c>
      <c r="Z33" s="187"/>
      <c r="AA33" s="187"/>
    </row>
    <row r="34" spans="1:27" s="171" customFormat="1" ht="24" customHeight="1" x14ac:dyDescent="0.2">
      <c r="A34" s="179">
        <v>0</v>
      </c>
      <c r="B34" s="194" t="s">
        <v>2926</v>
      </c>
      <c r="C34" s="182" t="s">
        <v>2399</v>
      </c>
      <c r="D34" s="180">
        <v>1</v>
      </c>
      <c r="E34" s="181">
        <v>107</v>
      </c>
      <c r="F34" s="182"/>
      <c r="G34" s="309"/>
      <c r="H34" s="182"/>
      <c r="I34" s="182" t="s">
        <v>2399</v>
      </c>
      <c r="J34" s="184"/>
      <c r="K34" s="351"/>
      <c r="L34" s="190" t="s">
        <v>2921</v>
      </c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 t="s">
        <v>2920</v>
      </c>
      <c r="X34" s="186" t="s">
        <v>2920</v>
      </c>
      <c r="Y34" s="186" t="s">
        <v>2920</v>
      </c>
      <c r="Z34" s="187"/>
      <c r="AA34" s="187"/>
    </row>
    <row r="35" spans="1:27" s="171" customFormat="1" ht="24" customHeight="1" x14ac:dyDescent="0.2">
      <c r="A35" s="179">
        <v>0</v>
      </c>
      <c r="B35" s="195" t="s">
        <v>2927</v>
      </c>
      <c r="C35" s="182" t="s">
        <v>292</v>
      </c>
      <c r="D35" s="180">
        <v>1</v>
      </c>
      <c r="E35" s="181">
        <v>108</v>
      </c>
      <c r="F35" s="182"/>
      <c r="G35" s="309"/>
      <c r="H35" s="182"/>
      <c r="I35" s="182" t="s">
        <v>292</v>
      </c>
      <c r="J35" s="184"/>
      <c r="K35" s="351"/>
      <c r="L35" s="190" t="s">
        <v>2921</v>
      </c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 t="s">
        <v>2920</v>
      </c>
      <c r="X35" s="186" t="s">
        <v>2920</v>
      </c>
      <c r="Y35" s="186" t="s">
        <v>2920</v>
      </c>
      <c r="Z35" s="187"/>
      <c r="AA35" s="187"/>
    </row>
    <row r="36" spans="1:27" s="171" customFormat="1" ht="24" customHeight="1" x14ac:dyDescent="0.2">
      <c r="A36" s="179">
        <v>0</v>
      </c>
      <c r="B36" s="194" t="s">
        <v>2928</v>
      </c>
      <c r="C36" s="182" t="s">
        <v>2399</v>
      </c>
      <c r="D36" s="180">
        <v>1</v>
      </c>
      <c r="E36" s="181">
        <v>109</v>
      </c>
      <c r="F36" s="182"/>
      <c r="G36" s="309"/>
      <c r="H36" s="182"/>
      <c r="I36" s="182" t="s">
        <v>2399</v>
      </c>
      <c r="J36" s="184"/>
      <c r="K36" s="351"/>
      <c r="L36" s="190" t="s">
        <v>2921</v>
      </c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 t="s">
        <v>2920</v>
      </c>
      <c r="X36" s="186" t="s">
        <v>2920</v>
      </c>
      <c r="Y36" s="186" t="s">
        <v>2920</v>
      </c>
      <c r="Z36" s="187"/>
      <c r="AA36" s="187"/>
    </row>
    <row r="37" spans="1:27" s="171" customFormat="1" ht="24" customHeight="1" x14ac:dyDescent="0.2">
      <c r="A37" s="37">
        <v>0</v>
      </c>
      <c r="B37" s="194" t="s">
        <v>2930</v>
      </c>
      <c r="C37" s="47" t="s">
        <v>3292</v>
      </c>
      <c r="D37" s="57">
        <v>1</v>
      </c>
      <c r="E37" s="69">
        <v>111</v>
      </c>
      <c r="F37" s="47"/>
      <c r="G37" s="70"/>
      <c r="H37" s="47"/>
      <c r="I37" s="47" t="s">
        <v>3292</v>
      </c>
      <c r="J37" s="86"/>
      <c r="K37" s="351"/>
      <c r="L37" s="71" t="s">
        <v>2921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196"/>
      <c r="AA37" s="196"/>
    </row>
    <row r="38" spans="1:27" s="187" customFormat="1" ht="24" customHeight="1" x14ac:dyDescent="0.2">
      <c r="A38" s="37">
        <v>0</v>
      </c>
      <c r="B38" s="352" t="s">
        <v>2931</v>
      </c>
      <c r="C38" s="47" t="s">
        <v>3292</v>
      </c>
      <c r="D38" s="57">
        <v>1</v>
      </c>
      <c r="E38" s="69">
        <v>112</v>
      </c>
      <c r="F38" s="47"/>
      <c r="G38" s="70"/>
      <c r="H38" s="47"/>
      <c r="I38" s="47" t="s">
        <v>3292</v>
      </c>
      <c r="J38" s="354"/>
      <c r="K38" s="351"/>
      <c r="L38" s="71" t="s">
        <v>2921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196"/>
      <c r="AA38" s="196"/>
    </row>
    <row r="39" spans="1:27" s="187" customFormat="1" ht="24" customHeight="1" x14ac:dyDescent="0.2">
      <c r="A39" s="37">
        <v>0</v>
      </c>
      <c r="B39" s="352" t="s">
        <v>2932</v>
      </c>
      <c r="C39" s="47" t="s">
        <v>3292</v>
      </c>
      <c r="D39" s="57">
        <v>1</v>
      </c>
      <c r="E39" s="69">
        <v>113</v>
      </c>
      <c r="F39" s="47"/>
      <c r="G39" s="70"/>
      <c r="H39" s="47"/>
      <c r="I39" s="47" t="s">
        <v>3292</v>
      </c>
      <c r="J39" s="354"/>
      <c r="K39" s="351"/>
      <c r="L39" s="71" t="s">
        <v>2921</v>
      </c>
      <c r="M39" s="45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196"/>
      <c r="AA39" s="196"/>
    </row>
    <row r="40" spans="1:27" s="187" customFormat="1" ht="24" customHeight="1" x14ac:dyDescent="0.2">
      <c r="A40" s="37">
        <v>0</v>
      </c>
      <c r="B40" s="352" t="s">
        <v>2933</v>
      </c>
      <c r="C40" s="47" t="s">
        <v>3292</v>
      </c>
      <c r="D40" s="57">
        <v>1</v>
      </c>
      <c r="E40" s="69">
        <v>114</v>
      </c>
      <c r="F40" s="47"/>
      <c r="G40" s="70"/>
      <c r="H40" s="47"/>
      <c r="I40" s="47" t="s">
        <v>3292</v>
      </c>
      <c r="J40" s="354"/>
      <c r="K40" s="351"/>
      <c r="L40" s="71" t="s">
        <v>2921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196"/>
      <c r="AA40" s="196"/>
    </row>
    <row r="41" spans="1:27" s="187" customFormat="1" ht="24" customHeight="1" x14ac:dyDescent="0.2">
      <c r="A41" s="37">
        <v>0</v>
      </c>
      <c r="B41" s="352" t="s">
        <v>2934</v>
      </c>
      <c r="C41" s="355" t="s">
        <v>2399</v>
      </c>
      <c r="D41" s="57">
        <v>1</v>
      </c>
      <c r="E41" s="69">
        <v>115</v>
      </c>
      <c r="F41" s="47"/>
      <c r="G41" s="70"/>
      <c r="H41" s="47"/>
      <c r="I41" s="355" t="s">
        <v>2399</v>
      </c>
      <c r="J41" s="354"/>
      <c r="K41" s="351"/>
      <c r="L41" s="71" t="s">
        <v>2921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 t="s">
        <v>2920</v>
      </c>
      <c r="X41" s="72" t="s">
        <v>2920</v>
      </c>
      <c r="Y41" s="72" t="s">
        <v>2920</v>
      </c>
      <c r="Z41" s="196"/>
      <c r="AA41" s="196"/>
    </row>
    <row r="42" spans="1:27" s="187" customFormat="1" ht="24" customHeight="1" x14ac:dyDescent="0.2">
      <c r="A42" s="37">
        <v>0</v>
      </c>
      <c r="B42" s="352" t="s">
        <v>2935</v>
      </c>
      <c r="C42" s="47" t="s">
        <v>3292</v>
      </c>
      <c r="D42" s="57">
        <v>1</v>
      </c>
      <c r="E42" s="69">
        <v>116</v>
      </c>
      <c r="F42" s="47"/>
      <c r="G42" s="70"/>
      <c r="H42" s="47"/>
      <c r="I42" s="47" t="s">
        <v>3292</v>
      </c>
      <c r="J42" s="86"/>
      <c r="K42" s="351"/>
      <c r="L42" s="71" t="s">
        <v>2921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 t="s">
        <v>2920</v>
      </c>
      <c r="X42" s="72"/>
      <c r="Y42" s="72"/>
      <c r="Z42" s="196"/>
      <c r="AA42" s="196"/>
    </row>
    <row r="43" spans="1:27" s="187" customFormat="1" ht="24" customHeight="1" x14ac:dyDescent="0.2">
      <c r="A43" s="179">
        <v>0</v>
      </c>
      <c r="B43" s="183" t="s">
        <v>2940</v>
      </c>
      <c r="C43" s="47" t="s">
        <v>3292</v>
      </c>
      <c r="D43" s="180">
        <v>1</v>
      </c>
      <c r="E43" s="181">
        <v>121</v>
      </c>
      <c r="F43" s="182"/>
      <c r="G43" s="309"/>
      <c r="H43" s="182"/>
      <c r="I43" s="47" t="s">
        <v>3292</v>
      </c>
      <c r="J43" s="184"/>
      <c r="K43" s="351"/>
      <c r="L43" s="190" t="s">
        <v>2921</v>
      </c>
      <c r="M43" s="186"/>
      <c r="N43" s="186" t="s">
        <v>2920</v>
      </c>
      <c r="O43" s="186" t="s">
        <v>2920</v>
      </c>
      <c r="P43" s="186"/>
      <c r="Q43" s="186"/>
      <c r="R43" s="186"/>
      <c r="S43" s="186"/>
      <c r="T43" s="186"/>
      <c r="U43" s="186"/>
      <c r="V43" s="186"/>
      <c r="W43" s="186"/>
      <c r="X43" s="186"/>
      <c r="Y43" s="186"/>
    </row>
    <row r="44" spans="1:27" s="187" customFormat="1" ht="24" customHeight="1" x14ac:dyDescent="0.2">
      <c r="A44" s="179">
        <v>0</v>
      </c>
      <c r="B44" s="183" t="s">
        <v>337</v>
      </c>
      <c r="C44" s="47" t="s">
        <v>3292</v>
      </c>
      <c r="D44" s="180">
        <v>1</v>
      </c>
      <c r="E44" s="181">
        <v>122</v>
      </c>
      <c r="F44" s="182"/>
      <c r="G44" s="309"/>
      <c r="H44" s="182"/>
      <c r="I44" s="47" t="s">
        <v>3292</v>
      </c>
      <c r="J44" s="184"/>
      <c r="K44" s="351"/>
      <c r="L44" s="197" t="s">
        <v>2921</v>
      </c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</row>
    <row r="45" spans="1:27" s="187" customFormat="1" ht="24" customHeight="1" x14ac:dyDescent="0.2">
      <c r="A45" s="179">
        <v>0</v>
      </c>
      <c r="B45" s="183" t="s">
        <v>324</v>
      </c>
      <c r="C45" s="182" t="s">
        <v>236</v>
      </c>
      <c r="D45" s="180" t="s">
        <v>236</v>
      </c>
      <c r="E45" s="181">
        <v>0</v>
      </c>
      <c r="F45" s="182"/>
      <c r="G45" s="309"/>
      <c r="H45" s="182"/>
      <c r="I45" s="182" t="s">
        <v>236</v>
      </c>
      <c r="J45" s="184"/>
      <c r="K45" s="351"/>
      <c r="L45" s="185"/>
      <c r="M45" s="186" t="s">
        <v>2920</v>
      </c>
      <c r="N45" s="186" t="s">
        <v>2920</v>
      </c>
      <c r="O45" s="186" t="s">
        <v>2920</v>
      </c>
      <c r="P45" s="186" t="s">
        <v>2920</v>
      </c>
      <c r="Q45" s="186" t="s">
        <v>2920</v>
      </c>
      <c r="R45" s="186" t="s">
        <v>2920</v>
      </c>
      <c r="S45" s="186" t="s">
        <v>2920</v>
      </c>
      <c r="T45" s="186" t="s">
        <v>2920</v>
      </c>
      <c r="U45" s="186" t="s">
        <v>2920</v>
      </c>
      <c r="V45" s="186"/>
      <c r="W45" s="186"/>
      <c r="X45" s="186" t="s">
        <v>2920</v>
      </c>
      <c r="Y45" s="186"/>
      <c r="Z45" s="171"/>
      <c r="AA45" s="171"/>
    </row>
    <row r="46" spans="1:27" s="187" customFormat="1" ht="24" customHeight="1" x14ac:dyDescent="0.2">
      <c r="A46" s="179">
        <v>0</v>
      </c>
      <c r="B46" s="183" t="s">
        <v>325</v>
      </c>
      <c r="C46" s="182"/>
      <c r="D46" s="180" t="s">
        <v>236</v>
      </c>
      <c r="E46" s="181">
        <v>0</v>
      </c>
      <c r="F46" s="182"/>
      <c r="G46" s="309"/>
      <c r="H46" s="182"/>
      <c r="I46" s="182"/>
      <c r="J46" s="184"/>
      <c r="K46" s="351"/>
      <c r="L46" s="185"/>
      <c r="M46" s="186" t="s">
        <v>2920</v>
      </c>
      <c r="N46" s="186" t="s">
        <v>2920</v>
      </c>
      <c r="O46" s="186" t="s">
        <v>2920</v>
      </c>
      <c r="P46" s="186" t="s">
        <v>2920</v>
      </c>
      <c r="Q46" s="186" t="s">
        <v>2920</v>
      </c>
      <c r="R46" s="186" t="s">
        <v>2920</v>
      </c>
      <c r="S46" s="186" t="s">
        <v>2920</v>
      </c>
      <c r="T46" s="186"/>
      <c r="U46" s="186"/>
      <c r="V46" s="186"/>
      <c r="W46" s="186"/>
      <c r="X46" s="186"/>
      <c r="Y46" s="186"/>
    </row>
    <row r="47" spans="1:27" s="187" customFormat="1" ht="24" customHeight="1" x14ac:dyDescent="0.2">
      <c r="A47" s="179">
        <v>0</v>
      </c>
      <c r="B47" s="189" t="s">
        <v>3587</v>
      </c>
      <c r="C47" s="182" t="s">
        <v>230</v>
      </c>
      <c r="D47" s="180">
        <v>7</v>
      </c>
      <c r="E47" s="188">
        <v>1</v>
      </c>
      <c r="F47" s="182"/>
      <c r="G47" s="309"/>
      <c r="H47" s="182"/>
      <c r="I47" s="182" t="s">
        <v>230</v>
      </c>
      <c r="J47" s="184" t="s">
        <v>295</v>
      </c>
      <c r="K47" s="351"/>
      <c r="L47" s="185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 t="s">
        <v>2920</v>
      </c>
      <c r="X47" s="186"/>
      <c r="Y47" s="186" t="s">
        <v>2920</v>
      </c>
    </row>
    <row r="48" spans="1:27" s="187" customFormat="1" ht="24" customHeight="1" x14ac:dyDescent="0.2">
      <c r="A48" s="179">
        <v>0</v>
      </c>
      <c r="B48" s="189" t="s">
        <v>3588</v>
      </c>
      <c r="C48" s="182" t="s">
        <v>230</v>
      </c>
      <c r="D48" s="180">
        <v>7</v>
      </c>
      <c r="E48" s="188">
        <v>2</v>
      </c>
      <c r="F48" s="182"/>
      <c r="G48" s="309"/>
      <c r="H48" s="182"/>
      <c r="I48" s="182" t="s">
        <v>230</v>
      </c>
      <c r="J48" s="184" t="s">
        <v>295</v>
      </c>
      <c r="K48" s="351"/>
      <c r="L48" s="185"/>
      <c r="M48" s="186"/>
      <c r="N48" s="186" t="s">
        <v>2920</v>
      </c>
      <c r="O48" s="186"/>
      <c r="P48" s="186"/>
      <c r="Q48" s="186"/>
      <c r="R48" s="186"/>
      <c r="S48" s="186"/>
      <c r="T48" s="186"/>
      <c r="U48" s="186"/>
      <c r="V48" s="186"/>
      <c r="W48" s="186" t="s">
        <v>2920</v>
      </c>
      <c r="X48" s="186"/>
      <c r="Y48" s="186"/>
    </row>
    <row r="49" spans="1:27" s="187" customFormat="1" ht="24" customHeight="1" x14ac:dyDescent="0.2">
      <c r="A49" s="179">
        <v>0</v>
      </c>
      <c r="B49" s="189" t="s">
        <v>3589</v>
      </c>
      <c r="C49" s="182" t="s">
        <v>230</v>
      </c>
      <c r="D49" s="180">
        <v>7</v>
      </c>
      <c r="E49" s="188">
        <v>3</v>
      </c>
      <c r="F49" s="182"/>
      <c r="G49" s="309"/>
      <c r="H49" s="182"/>
      <c r="I49" s="182" t="s">
        <v>230</v>
      </c>
      <c r="J49" s="184" t="s">
        <v>295</v>
      </c>
      <c r="K49" s="351"/>
      <c r="L49" s="185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 t="s">
        <v>2920</v>
      </c>
      <c r="X49" s="186"/>
      <c r="Y49" s="186"/>
    </row>
    <row r="50" spans="1:27" s="187" customFormat="1" ht="24" customHeight="1" x14ac:dyDescent="0.2">
      <c r="A50" s="179">
        <v>0</v>
      </c>
      <c r="B50" s="189" t="s">
        <v>3590</v>
      </c>
      <c r="C50" s="182" t="s">
        <v>230</v>
      </c>
      <c r="D50" s="180">
        <v>7</v>
      </c>
      <c r="E50" s="188">
        <v>4</v>
      </c>
      <c r="F50" s="182"/>
      <c r="G50" s="309"/>
      <c r="H50" s="182"/>
      <c r="I50" s="182" t="s">
        <v>230</v>
      </c>
      <c r="J50" s="184" t="s">
        <v>295</v>
      </c>
      <c r="K50" s="351"/>
      <c r="L50" s="185"/>
      <c r="M50" s="186"/>
      <c r="N50" s="186" t="s">
        <v>2920</v>
      </c>
      <c r="O50" s="186" t="s">
        <v>2920</v>
      </c>
      <c r="P50" s="186"/>
      <c r="Q50" s="186"/>
      <c r="R50" s="186"/>
      <c r="S50" s="186"/>
      <c r="T50" s="186"/>
      <c r="U50" s="186"/>
      <c r="V50" s="186"/>
      <c r="W50" s="186" t="s">
        <v>2920</v>
      </c>
      <c r="X50" s="186"/>
      <c r="Y50" s="186"/>
    </row>
    <row r="51" spans="1:27" s="187" customFormat="1" ht="24" customHeight="1" x14ac:dyDescent="0.2">
      <c r="A51" s="179">
        <v>0</v>
      </c>
      <c r="B51" s="189" t="s">
        <v>3591</v>
      </c>
      <c r="C51" s="182" t="s">
        <v>230</v>
      </c>
      <c r="D51" s="180">
        <v>7</v>
      </c>
      <c r="E51" s="188">
        <v>5</v>
      </c>
      <c r="F51" s="182"/>
      <c r="G51" s="309"/>
      <c r="H51" s="182"/>
      <c r="I51" s="182" t="s">
        <v>230</v>
      </c>
      <c r="J51" s="184" t="s">
        <v>295</v>
      </c>
      <c r="K51" s="351"/>
      <c r="L51" s="185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 t="s">
        <v>2920</v>
      </c>
      <c r="X51" s="186"/>
      <c r="Y51" s="186"/>
    </row>
    <row r="52" spans="1:27" s="187" customFormat="1" ht="24" customHeight="1" x14ac:dyDescent="0.2">
      <c r="A52" s="179">
        <v>0</v>
      </c>
      <c r="B52" s="189" t="s">
        <v>3592</v>
      </c>
      <c r="C52" s="182" t="s">
        <v>230</v>
      </c>
      <c r="D52" s="180">
        <v>7</v>
      </c>
      <c r="E52" s="188">
        <v>6</v>
      </c>
      <c r="F52" s="182"/>
      <c r="G52" s="309"/>
      <c r="H52" s="182"/>
      <c r="I52" s="182" t="s">
        <v>230</v>
      </c>
      <c r="J52" s="184" t="s">
        <v>295</v>
      </c>
      <c r="K52" s="351"/>
      <c r="L52" s="185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 t="s">
        <v>2920</v>
      </c>
      <c r="X52" s="186"/>
      <c r="Y52" s="186"/>
    </row>
    <row r="53" spans="1:27" s="187" customFormat="1" ht="24" customHeight="1" x14ac:dyDescent="0.2">
      <c r="A53" s="179">
        <v>0</v>
      </c>
      <c r="B53" s="189" t="s">
        <v>3593</v>
      </c>
      <c r="C53" s="182" t="s">
        <v>230</v>
      </c>
      <c r="D53" s="180">
        <v>7</v>
      </c>
      <c r="E53" s="188">
        <v>7</v>
      </c>
      <c r="F53" s="182"/>
      <c r="G53" s="309"/>
      <c r="H53" s="182"/>
      <c r="I53" s="182" t="s">
        <v>230</v>
      </c>
      <c r="J53" s="184" t="s">
        <v>295</v>
      </c>
      <c r="K53" s="351"/>
      <c r="L53" s="185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 t="s">
        <v>2920</v>
      </c>
      <c r="Y53" s="186"/>
    </row>
    <row r="54" spans="1:27" s="187" customFormat="1" ht="24" customHeight="1" x14ac:dyDescent="0.2">
      <c r="A54" s="179">
        <v>0</v>
      </c>
      <c r="B54" s="189" t="s">
        <v>3290</v>
      </c>
      <c r="C54" s="182" t="s">
        <v>230</v>
      </c>
      <c r="D54" s="180">
        <v>7</v>
      </c>
      <c r="E54" s="188">
        <v>8</v>
      </c>
      <c r="F54" s="182"/>
      <c r="G54" s="309"/>
      <c r="H54" s="182"/>
      <c r="I54" s="182" t="s">
        <v>230</v>
      </c>
      <c r="J54" s="184" t="s">
        <v>295</v>
      </c>
      <c r="K54" s="351"/>
      <c r="L54" s="185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 t="s">
        <v>2920</v>
      </c>
      <c r="Y54" s="186"/>
    </row>
    <row r="55" spans="1:27" s="187" customFormat="1" ht="24" customHeight="1" x14ac:dyDescent="0.2">
      <c r="A55" s="179">
        <v>0</v>
      </c>
      <c r="B55" s="189" t="s">
        <v>3291</v>
      </c>
      <c r="C55" s="182" t="s">
        <v>230</v>
      </c>
      <c r="D55" s="180">
        <v>7</v>
      </c>
      <c r="E55" s="188">
        <v>9</v>
      </c>
      <c r="F55" s="182"/>
      <c r="G55" s="309"/>
      <c r="H55" s="182"/>
      <c r="I55" s="182" t="s">
        <v>230</v>
      </c>
      <c r="J55" s="184" t="s">
        <v>295</v>
      </c>
      <c r="K55" s="351"/>
      <c r="L55" s="185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 t="s">
        <v>2920</v>
      </c>
      <c r="Y55" s="186"/>
    </row>
    <row r="56" spans="1:27" s="187" customFormat="1" ht="24" customHeight="1" x14ac:dyDescent="0.2">
      <c r="A56" s="179">
        <v>0</v>
      </c>
      <c r="B56" s="189" t="s">
        <v>3397</v>
      </c>
      <c r="C56" s="182" t="s">
        <v>230</v>
      </c>
      <c r="D56" s="180">
        <v>7</v>
      </c>
      <c r="E56" s="188">
        <v>10</v>
      </c>
      <c r="F56" s="182"/>
      <c r="G56" s="309"/>
      <c r="H56" s="182"/>
      <c r="I56" s="182" t="s">
        <v>230</v>
      </c>
      <c r="J56" s="184" t="s">
        <v>295</v>
      </c>
      <c r="K56" s="351"/>
      <c r="L56" s="185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 t="s">
        <v>2920</v>
      </c>
      <c r="Y56" s="186"/>
    </row>
    <row r="57" spans="1:27" s="187" customFormat="1" ht="24" customHeight="1" x14ac:dyDescent="0.2">
      <c r="A57" s="179">
        <v>0</v>
      </c>
      <c r="B57" s="183" t="s">
        <v>326</v>
      </c>
      <c r="C57" s="182" t="s">
        <v>227</v>
      </c>
      <c r="D57" s="180">
        <v>24</v>
      </c>
      <c r="E57" s="181">
        <v>11</v>
      </c>
      <c r="F57" s="182"/>
      <c r="G57" s="309"/>
      <c r="H57" s="182"/>
      <c r="I57" s="182" t="s">
        <v>227</v>
      </c>
      <c r="J57" s="184"/>
      <c r="K57" s="351"/>
      <c r="L57" s="185"/>
      <c r="M57" s="186"/>
      <c r="N57" s="186"/>
      <c r="O57" s="186"/>
      <c r="P57" s="186"/>
      <c r="Q57" s="186"/>
      <c r="R57" s="186"/>
      <c r="S57" s="186"/>
      <c r="T57" s="186" t="s">
        <v>2920</v>
      </c>
      <c r="U57" s="186" t="s">
        <v>2920</v>
      </c>
      <c r="V57" s="186" t="s">
        <v>2920</v>
      </c>
      <c r="W57" s="186" t="s">
        <v>2920</v>
      </c>
      <c r="X57" s="186"/>
      <c r="Y57" s="186"/>
      <c r="Z57" s="171"/>
      <c r="AA57" s="171"/>
    </row>
    <row r="58" spans="1:27" s="187" customFormat="1" ht="24" customHeight="1" x14ac:dyDescent="0.2">
      <c r="A58" s="179">
        <v>0</v>
      </c>
      <c r="B58" s="189" t="s">
        <v>3398</v>
      </c>
      <c r="C58" s="182" t="s">
        <v>230</v>
      </c>
      <c r="D58" s="180">
        <v>7</v>
      </c>
      <c r="E58" s="181">
        <v>12</v>
      </c>
      <c r="F58" s="182"/>
      <c r="G58" s="309"/>
      <c r="H58" s="182"/>
      <c r="I58" s="182" t="s">
        <v>230</v>
      </c>
      <c r="J58" s="184" t="s">
        <v>295</v>
      </c>
      <c r="K58" s="351"/>
      <c r="L58" s="185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71"/>
      <c r="AA58" s="171"/>
    </row>
    <row r="59" spans="1:27" s="187" customFormat="1" ht="24" customHeight="1" x14ac:dyDescent="0.2">
      <c r="A59" s="179">
        <v>0</v>
      </c>
      <c r="B59" s="183" t="s">
        <v>3399</v>
      </c>
      <c r="C59" s="182" t="s">
        <v>230</v>
      </c>
      <c r="D59" s="180">
        <v>7</v>
      </c>
      <c r="E59" s="181">
        <v>13</v>
      </c>
      <c r="F59" s="182"/>
      <c r="G59" s="309"/>
      <c r="H59" s="182"/>
      <c r="I59" s="182" t="s">
        <v>230</v>
      </c>
      <c r="J59" s="184" t="s">
        <v>295</v>
      </c>
      <c r="K59" s="351"/>
      <c r="L59" s="185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71"/>
      <c r="AA59" s="171"/>
    </row>
    <row r="60" spans="1:27" s="187" customFormat="1" ht="24" customHeight="1" x14ac:dyDescent="0.2">
      <c r="A60" s="179">
        <v>0</v>
      </c>
      <c r="B60" s="183" t="s">
        <v>3400</v>
      </c>
      <c r="C60" s="182" t="s">
        <v>230</v>
      </c>
      <c r="D60" s="180">
        <v>7</v>
      </c>
      <c r="E60" s="181">
        <v>14</v>
      </c>
      <c r="F60" s="182"/>
      <c r="G60" s="309"/>
      <c r="H60" s="182"/>
      <c r="I60" s="182" t="s">
        <v>230</v>
      </c>
      <c r="J60" s="184" t="s">
        <v>295</v>
      </c>
      <c r="K60" s="351"/>
      <c r="L60" s="185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71"/>
      <c r="AA60" s="171"/>
    </row>
    <row r="61" spans="1:27" s="187" customFormat="1" ht="24" customHeight="1" x14ac:dyDescent="0.2">
      <c r="A61" s="179">
        <v>0</v>
      </c>
      <c r="B61" s="183" t="s">
        <v>3401</v>
      </c>
      <c r="C61" s="182" t="s">
        <v>230</v>
      </c>
      <c r="D61" s="180">
        <v>7</v>
      </c>
      <c r="E61" s="181">
        <v>15</v>
      </c>
      <c r="F61" s="182"/>
      <c r="G61" s="309"/>
      <c r="H61" s="182"/>
      <c r="I61" s="182" t="s">
        <v>230</v>
      </c>
      <c r="J61" s="184" t="s">
        <v>295</v>
      </c>
      <c r="K61" s="351"/>
      <c r="L61" s="185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71"/>
      <c r="AA61" s="171"/>
    </row>
    <row r="62" spans="1:27" s="187" customFormat="1" ht="24" customHeight="1" x14ac:dyDescent="0.2">
      <c r="A62" s="179">
        <v>0</v>
      </c>
      <c r="B62" s="183" t="s">
        <v>3402</v>
      </c>
      <c r="C62" s="182" t="s">
        <v>230</v>
      </c>
      <c r="D62" s="180">
        <v>7</v>
      </c>
      <c r="E62" s="181">
        <v>16</v>
      </c>
      <c r="F62" s="182"/>
      <c r="G62" s="309"/>
      <c r="H62" s="182"/>
      <c r="I62" s="182" t="s">
        <v>230</v>
      </c>
      <c r="J62" s="184" t="s">
        <v>295</v>
      </c>
      <c r="K62" s="351"/>
      <c r="L62" s="185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71"/>
      <c r="AA62" s="171"/>
    </row>
    <row r="63" spans="1:27" s="187" customFormat="1" ht="24" customHeight="1" x14ac:dyDescent="0.2">
      <c r="A63" s="179">
        <v>0</v>
      </c>
      <c r="B63" s="183" t="s">
        <v>327</v>
      </c>
      <c r="C63" s="182" t="s">
        <v>292</v>
      </c>
      <c r="D63" s="180">
        <v>2</v>
      </c>
      <c r="E63" s="181">
        <v>20</v>
      </c>
      <c r="F63" s="182"/>
      <c r="G63" s="309"/>
      <c r="H63" s="182"/>
      <c r="I63" s="182" t="s">
        <v>292</v>
      </c>
      <c r="J63" s="184"/>
      <c r="K63" s="351"/>
      <c r="L63" s="185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 t="s">
        <v>2920</v>
      </c>
      <c r="X63" s="186" t="s">
        <v>2920</v>
      </c>
      <c r="Y63" s="186" t="s">
        <v>2920</v>
      </c>
    </row>
    <row r="64" spans="1:27" s="187" customFormat="1" ht="24" customHeight="1" x14ac:dyDescent="0.2">
      <c r="A64" s="179">
        <v>0</v>
      </c>
      <c r="B64" s="183" t="s">
        <v>328</v>
      </c>
      <c r="C64" s="182" t="s">
        <v>292</v>
      </c>
      <c r="D64" s="180">
        <v>2</v>
      </c>
      <c r="E64" s="181">
        <v>21</v>
      </c>
      <c r="F64" s="182"/>
      <c r="G64" s="309"/>
      <c r="H64" s="182"/>
      <c r="I64" s="182" t="s">
        <v>292</v>
      </c>
      <c r="J64" s="184"/>
      <c r="K64" s="351"/>
      <c r="L64" s="185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 t="s">
        <v>2920</v>
      </c>
      <c r="X64" s="186" t="s">
        <v>2920</v>
      </c>
      <c r="Y64" s="186" t="s">
        <v>2920</v>
      </c>
    </row>
    <row r="65" spans="1:25" s="187" customFormat="1" ht="24" customHeight="1" x14ac:dyDescent="0.2">
      <c r="A65" s="179">
        <v>0</v>
      </c>
      <c r="B65" s="183" t="s">
        <v>329</v>
      </c>
      <c r="C65" s="182" t="s">
        <v>292</v>
      </c>
      <c r="D65" s="180">
        <v>2</v>
      </c>
      <c r="E65" s="181">
        <v>22</v>
      </c>
      <c r="F65" s="182"/>
      <c r="G65" s="309"/>
      <c r="H65" s="182"/>
      <c r="I65" s="182" t="s">
        <v>292</v>
      </c>
      <c r="J65" s="184"/>
      <c r="K65" s="351"/>
      <c r="L65" s="185"/>
      <c r="M65" s="186"/>
      <c r="N65" s="186" t="s">
        <v>2920</v>
      </c>
      <c r="O65" s="186" t="s">
        <v>2920</v>
      </c>
      <c r="P65" s="186"/>
      <c r="Q65" s="186"/>
      <c r="R65" s="186"/>
      <c r="S65" s="186"/>
      <c r="T65" s="186"/>
      <c r="U65" s="186"/>
      <c r="V65" s="186"/>
      <c r="W65" s="186"/>
      <c r="X65" s="186"/>
      <c r="Y65" s="186"/>
    </row>
    <row r="66" spans="1:25" s="187" customFormat="1" ht="24" customHeight="1" x14ac:dyDescent="0.2">
      <c r="A66" s="179">
        <v>0</v>
      </c>
      <c r="B66" s="183" t="s">
        <v>2403</v>
      </c>
      <c r="C66" s="182" t="s">
        <v>2399</v>
      </c>
      <c r="D66" s="180">
        <v>2</v>
      </c>
      <c r="E66" s="181">
        <v>32</v>
      </c>
      <c r="F66" s="182"/>
      <c r="G66" s="309"/>
      <c r="H66" s="182"/>
      <c r="I66" s="182" t="s">
        <v>2399</v>
      </c>
      <c r="J66" s="184"/>
      <c r="K66" s="351"/>
      <c r="L66" s="185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</row>
    <row r="67" spans="1:25" s="187" customFormat="1" ht="24" customHeight="1" x14ac:dyDescent="0.2">
      <c r="A67" s="179">
        <v>0</v>
      </c>
      <c r="B67" s="183" t="s">
        <v>2404</v>
      </c>
      <c r="C67" s="182" t="s">
        <v>292</v>
      </c>
      <c r="D67" s="180">
        <v>2</v>
      </c>
      <c r="E67" s="181">
        <v>33</v>
      </c>
      <c r="F67" s="182"/>
      <c r="G67" s="309"/>
      <c r="H67" s="182"/>
      <c r="I67" s="182" t="s">
        <v>292</v>
      </c>
      <c r="J67" s="184"/>
      <c r="K67" s="351"/>
      <c r="L67" s="185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</row>
    <row r="68" spans="1:25" s="187" customFormat="1" ht="24" customHeight="1" x14ac:dyDescent="0.2">
      <c r="A68" s="179">
        <v>0</v>
      </c>
      <c r="B68" s="183" t="s">
        <v>2405</v>
      </c>
      <c r="C68" s="182" t="s">
        <v>292</v>
      </c>
      <c r="D68" s="180">
        <v>2</v>
      </c>
      <c r="E68" s="181">
        <v>34</v>
      </c>
      <c r="F68" s="182"/>
      <c r="G68" s="309"/>
      <c r="H68" s="182"/>
      <c r="I68" s="182" t="s">
        <v>292</v>
      </c>
      <c r="J68" s="184"/>
      <c r="K68" s="351"/>
      <c r="L68" s="185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</row>
    <row r="69" spans="1:25" s="187" customFormat="1" ht="24" customHeight="1" x14ac:dyDescent="0.2">
      <c r="A69" s="179">
        <v>0</v>
      </c>
      <c r="B69" s="45" t="s">
        <v>332</v>
      </c>
      <c r="C69" s="182" t="s">
        <v>292</v>
      </c>
      <c r="D69" s="180">
        <v>2</v>
      </c>
      <c r="E69" s="181">
        <v>35</v>
      </c>
      <c r="F69" s="182"/>
      <c r="G69" s="309"/>
      <c r="H69" s="182"/>
      <c r="I69" s="182" t="s">
        <v>292</v>
      </c>
      <c r="J69" s="184"/>
      <c r="K69" s="351"/>
      <c r="L69" s="185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</row>
    <row r="70" spans="1:25" s="187" customFormat="1" ht="24" customHeight="1" x14ac:dyDescent="0.2">
      <c r="A70" s="179">
        <v>0</v>
      </c>
      <c r="B70" s="183" t="s">
        <v>2406</v>
      </c>
      <c r="C70" s="182" t="s">
        <v>2399</v>
      </c>
      <c r="D70" s="180">
        <v>2</v>
      </c>
      <c r="E70" s="181">
        <v>36</v>
      </c>
      <c r="F70" s="182"/>
      <c r="G70" s="309"/>
      <c r="H70" s="182"/>
      <c r="I70" s="182" t="s">
        <v>2399</v>
      </c>
      <c r="J70" s="184"/>
      <c r="K70" s="351"/>
      <c r="L70" s="185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</row>
    <row r="71" spans="1:25" s="187" customFormat="1" ht="24" customHeight="1" x14ac:dyDescent="0.2">
      <c r="A71" s="179">
        <v>0</v>
      </c>
      <c r="B71" s="183" t="s">
        <v>2407</v>
      </c>
      <c r="C71" s="182" t="s">
        <v>2399</v>
      </c>
      <c r="D71" s="180">
        <v>2</v>
      </c>
      <c r="E71" s="181">
        <v>37</v>
      </c>
      <c r="F71" s="182"/>
      <c r="G71" s="309"/>
      <c r="H71" s="182"/>
      <c r="I71" s="182" t="s">
        <v>2399</v>
      </c>
      <c r="J71" s="184"/>
      <c r="K71" s="351"/>
      <c r="L71" s="185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</row>
    <row r="72" spans="1:25" s="187" customFormat="1" ht="24" customHeight="1" x14ac:dyDescent="0.2">
      <c r="A72" s="179">
        <v>0</v>
      </c>
      <c r="B72" s="183" t="s">
        <v>2408</v>
      </c>
      <c r="C72" s="182" t="s">
        <v>2399</v>
      </c>
      <c r="D72" s="180">
        <v>2</v>
      </c>
      <c r="E72" s="181">
        <v>38</v>
      </c>
      <c r="F72" s="182"/>
      <c r="G72" s="309"/>
      <c r="H72" s="182"/>
      <c r="I72" s="182" t="s">
        <v>2399</v>
      </c>
      <c r="J72" s="184"/>
      <c r="K72" s="351"/>
      <c r="L72" s="185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</row>
    <row r="73" spans="1:25" s="187" customFormat="1" ht="39" customHeight="1" x14ac:dyDescent="0.2">
      <c r="A73" s="179">
        <v>0</v>
      </c>
      <c r="B73" s="183" t="s">
        <v>2409</v>
      </c>
      <c r="C73" s="182" t="s">
        <v>2399</v>
      </c>
      <c r="D73" s="180">
        <v>2</v>
      </c>
      <c r="E73" s="181">
        <v>39</v>
      </c>
      <c r="F73" s="182"/>
      <c r="G73" s="309"/>
      <c r="H73" s="182"/>
      <c r="I73" s="182" t="s">
        <v>2399</v>
      </c>
      <c r="J73" s="184"/>
      <c r="K73" s="351"/>
      <c r="L73" s="185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</row>
    <row r="74" spans="1:25" s="187" customFormat="1" ht="17.25" customHeight="1" x14ac:dyDescent="0.2">
      <c r="A74" s="179">
        <v>0</v>
      </c>
      <c r="B74" s="130" t="s">
        <v>2410</v>
      </c>
      <c r="C74" s="182" t="s">
        <v>2399</v>
      </c>
      <c r="D74" s="180">
        <v>2</v>
      </c>
      <c r="E74" s="181">
        <v>40</v>
      </c>
      <c r="F74" s="182"/>
      <c r="G74" s="309"/>
      <c r="H74" s="182"/>
      <c r="I74" s="182" t="s">
        <v>2399</v>
      </c>
      <c r="J74" s="184"/>
      <c r="K74" s="351"/>
      <c r="L74" s="185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</row>
    <row r="75" spans="1:25" s="187" customFormat="1" ht="17.25" customHeight="1" x14ac:dyDescent="0.2">
      <c r="A75" s="179">
        <v>0</v>
      </c>
      <c r="B75" s="183" t="s">
        <v>2411</v>
      </c>
      <c r="C75" s="182" t="s">
        <v>2399</v>
      </c>
      <c r="D75" s="180">
        <v>2</v>
      </c>
      <c r="E75" s="181">
        <v>41</v>
      </c>
      <c r="F75" s="182"/>
      <c r="G75" s="309"/>
      <c r="H75" s="182"/>
      <c r="I75" s="182" t="s">
        <v>2399</v>
      </c>
      <c r="J75" s="184"/>
      <c r="K75" s="351"/>
      <c r="L75" s="185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</row>
    <row r="76" spans="1:25" s="187" customFormat="1" ht="17.25" customHeight="1" x14ac:dyDescent="0.2">
      <c r="A76" s="179">
        <v>0</v>
      </c>
      <c r="B76" s="183" t="s">
        <v>2412</v>
      </c>
      <c r="C76" s="182" t="s">
        <v>292</v>
      </c>
      <c r="D76" s="180">
        <v>2</v>
      </c>
      <c r="E76" s="181">
        <v>42</v>
      </c>
      <c r="F76" s="182"/>
      <c r="G76" s="309"/>
      <c r="H76" s="182"/>
      <c r="I76" s="182" t="s">
        <v>292</v>
      </c>
      <c r="J76" s="184"/>
      <c r="K76" s="351"/>
      <c r="L76" s="185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</row>
    <row r="77" spans="1:25" s="187" customFormat="1" ht="17.25" customHeight="1" x14ac:dyDescent="0.2">
      <c r="A77" s="179">
        <v>0</v>
      </c>
      <c r="B77" s="183" t="s">
        <v>2413</v>
      </c>
      <c r="C77" s="182" t="s">
        <v>292</v>
      </c>
      <c r="D77" s="180">
        <v>2</v>
      </c>
      <c r="E77" s="181">
        <v>43</v>
      </c>
      <c r="F77" s="182"/>
      <c r="G77" s="309"/>
      <c r="H77" s="182"/>
      <c r="I77" s="182" t="s">
        <v>292</v>
      </c>
      <c r="J77" s="184"/>
      <c r="K77" s="351"/>
      <c r="L77" s="185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</row>
    <row r="78" spans="1:25" s="187" customFormat="1" ht="17.25" customHeight="1" x14ac:dyDescent="0.2">
      <c r="A78" s="179">
        <v>0</v>
      </c>
      <c r="B78" s="183" t="s">
        <v>2414</v>
      </c>
      <c r="C78" s="182" t="s">
        <v>292</v>
      </c>
      <c r="D78" s="180">
        <v>2</v>
      </c>
      <c r="E78" s="181">
        <v>44</v>
      </c>
      <c r="F78" s="182"/>
      <c r="G78" s="309"/>
      <c r="H78" s="182"/>
      <c r="I78" s="182" t="s">
        <v>292</v>
      </c>
      <c r="J78" s="184"/>
      <c r="K78" s="351"/>
      <c r="L78" s="185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</row>
    <row r="79" spans="1:25" s="187" customFormat="1" ht="17.25" customHeight="1" x14ac:dyDescent="0.2">
      <c r="A79" s="179">
        <v>0</v>
      </c>
      <c r="B79" s="183" t="s">
        <v>2415</v>
      </c>
      <c r="C79" s="182" t="s">
        <v>292</v>
      </c>
      <c r="D79" s="180">
        <v>2</v>
      </c>
      <c r="E79" s="181">
        <v>45</v>
      </c>
      <c r="F79" s="182"/>
      <c r="G79" s="309"/>
      <c r="H79" s="182"/>
      <c r="I79" s="182" t="s">
        <v>292</v>
      </c>
      <c r="J79" s="184"/>
      <c r="K79" s="351"/>
      <c r="L79" s="185"/>
      <c r="M79" s="186" t="s">
        <v>2920</v>
      </c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</row>
    <row r="80" spans="1:25" s="187" customFormat="1" ht="17.25" customHeight="1" x14ac:dyDescent="0.2">
      <c r="A80" s="179">
        <v>0</v>
      </c>
      <c r="B80" s="183" t="s">
        <v>2416</v>
      </c>
      <c r="C80" s="182" t="s">
        <v>292</v>
      </c>
      <c r="D80" s="180">
        <v>2</v>
      </c>
      <c r="E80" s="181">
        <v>46</v>
      </c>
      <c r="F80" s="182"/>
      <c r="G80" s="309"/>
      <c r="H80" s="182"/>
      <c r="I80" s="182" t="s">
        <v>292</v>
      </c>
      <c r="J80" s="184"/>
      <c r="K80" s="351"/>
      <c r="L80" s="185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</row>
    <row r="81" spans="1:27" s="187" customFormat="1" ht="17.25" customHeight="1" x14ac:dyDescent="0.2">
      <c r="A81" s="179">
        <v>0</v>
      </c>
      <c r="B81" s="183" t="s">
        <v>2417</v>
      </c>
      <c r="C81" s="182" t="s">
        <v>292</v>
      </c>
      <c r="D81" s="180">
        <v>2</v>
      </c>
      <c r="E81" s="181">
        <v>47</v>
      </c>
      <c r="F81" s="182"/>
      <c r="G81" s="309"/>
      <c r="H81" s="182"/>
      <c r="I81" s="182" t="s">
        <v>292</v>
      </c>
      <c r="J81" s="184"/>
      <c r="K81" s="351"/>
      <c r="L81" s="185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</row>
    <row r="82" spans="1:27" s="187" customFormat="1" ht="24" customHeight="1" x14ac:dyDescent="0.2">
      <c r="A82" s="179">
        <v>0</v>
      </c>
      <c r="B82" s="183" t="s">
        <v>2418</v>
      </c>
      <c r="C82" s="182" t="s">
        <v>292</v>
      </c>
      <c r="D82" s="180">
        <v>2</v>
      </c>
      <c r="E82" s="181">
        <v>48</v>
      </c>
      <c r="F82" s="182"/>
      <c r="G82" s="309"/>
      <c r="H82" s="182"/>
      <c r="I82" s="182" t="s">
        <v>292</v>
      </c>
      <c r="J82" s="184"/>
      <c r="K82" s="351"/>
      <c r="L82" s="185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</row>
    <row r="83" spans="1:27" s="187" customFormat="1" ht="24" customHeight="1" x14ac:dyDescent="0.2">
      <c r="A83" s="179">
        <v>0</v>
      </c>
      <c r="B83" s="183" t="s">
        <v>2419</v>
      </c>
      <c r="C83" s="182" t="s">
        <v>292</v>
      </c>
      <c r="D83" s="180">
        <v>2</v>
      </c>
      <c r="E83" s="181">
        <v>49</v>
      </c>
      <c r="F83" s="182"/>
      <c r="G83" s="309"/>
      <c r="H83" s="182"/>
      <c r="I83" s="182" t="s">
        <v>292</v>
      </c>
      <c r="J83" s="184"/>
      <c r="K83" s="351"/>
      <c r="L83" s="185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 t="s">
        <v>2920</v>
      </c>
      <c r="X83" s="186" t="s">
        <v>2920</v>
      </c>
      <c r="Y83" s="186" t="s">
        <v>2920</v>
      </c>
    </row>
    <row r="84" spans="1:27" s="187" customFormat="1" ht="27.75" customHeight="1" x14ac:dyDescent="0.2">
      <c r="A84" s="179">
        <v>0</v>
      </c>
      <c r="B84" s="183" t="s">
        <v>2420</v>
      </c>
      <c r="C84" s="182" t="s">
        <v>292</v>
      </c>
      <c r="D84" s="180" t="s">
        <v>236</v>
      </c>
      <c r="E84" s="181">
        <v>50</v>
      </c>
      <c r="F84" s="182"/>
      <c r="G84" s="309"/>
      <c r="H84" s="182"/>
      <c r="I84" s="182" t="s">
        <v>292</v>
      </c>
      <c r="J84" s="184"/>
      <c r="K84" s="351"/>
      <c r="L84" s="185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</row>
    <row r="85" spans="1:27" s="187" customFormat="1" ht="41.25" customHeight="1" x14ac:dyDescent="0.2">
      <c r="A85" s="179">
        <v>0</v>
      </c>
      <c r="B85" s="183" t="s">
        <v>2421</v>
      </c>
      <c r="C85" s="182" t="s">
        <v>292</v>
      </c>
      <c r="D85" s="180" t="s">
        <v>236</v>
      </c>
      <c r="E85" s="181">
        <v>51</v>
      </c>
      <c r="F85" s="182"/>
      <c r="G85" s="309"/>
      <c r="H85" s="182"/>
      <c r="I85" s="182" t="s">
        <v>292</v>
      </c>
      <c r="J85" s="184"/>
      <c r="K85" s="351"/>
      <c r="L85" s="185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</row>
    <row r="86" spans="1:27" s="187" customFormat="1" ht="41.25" customHeight="1" x14ac:dyDescent="0.2">
      <c r="A86" s="179">
        <v>0</v>
      </c>
      <c r="B86" s="183" t="s">
        <v>2422</v>
      </c>
      <c r="C86" s="182" t="s">
        <v>292</v>
      </c>
      <c r="D86" s="180" t="s">
        <v>236</v>
      </c>
      <c r="E86" s="181">
        <v>52</v>
      </c>
      <c r="F86" s="182"/>
      <c r="G86" s="309"/>
      <c r="H86" s="182"/>
      <c r="I86" s="182" t="s">
        <v>292</v>
      </c>
      <c r="J86" s="184"/>
      <c r="K86" s="351"/>
      <c r="L86" s="185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</row>
    <row r="87" spans="1:27" s="187" customFormat="1" ht="30" customHeight="1" x14ac:dyDescent="0.2">
      <c r="A87" s="179">
        <v>0</v>
      </c>
      <c r="B87" s="183"/>
      <c r="C87" s="182"/>
      <c r="D87" s="180" t="s">
        <v>2797</v>
      </c>
      <c r="E87" s="181">
        <v>53</v>
      </c>
      <c r="F87" s="182"/>
      <c r="G87" s="309"/>
      <c r="H87" s="182"/>
      <c r="I87" s="182"/>
      <c r="J87" s="184"/>
      <c r="K87" s="351"/>
      <c r="L87" s="185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</row>
    <row r="88" spans="1:27" s="187" customFormat="1" ht="30" customHeight="1" x14ac:dyDescent="0.2">
      <c r="A88" s="179">
        <v>0</v>
      </c>
      <c r="B88" s="183" t="s">
        <v>335</v>
      </c>
      <c r="C88" s="182" t="s">
        <v>292</v>
      </c>
      <c r="D88" s="180">
        <v>8</v>
      </c>
      <c r="E88" s="181">
        <v>65</v>
      </c>
      <c r="F88" s="182"/>
      <c r="G88" s="309"/>
      <c r="H88" s="182"/>
      <c r="I88" s="182" t="s">
        <v>292</v>
      </c>
      <c r="J88" s="184"/>
      <c r="K88" s="351"/>
      <c r="L88" s="185"/>
      <c r="M88" s="186"/>
      <c r="N88" s="186" t="s">
        <v>2920</v>
      </c>
      <c r="O88" s="186" t="s">
        <v>2920</v>
      </c>
      <c r="P88" s="186" t="s">
        <v>2920</v>
      </c>
      <c r="Q88" s="186"/>
      <c r="R88" s="186"/>
      <c r="S88" s="186" t="s">
        <v>2920</v>
      </c>
      <c r="T88" s="186" t="s">
        <v>2920</v>
      </c>
      <c r="U88" s="186" t="s">
        <v>2920</v>
      </c>
      <c r="V88" s="186"/>
      <c r="W88" s="186" t="s">
        <v>2920</v>
      </c>
      <c r="X88" s="186" t="s">
        <v>2920</v>
      </c>
      <c r="Y88" s="186" t="s">
        <v>2920</v>
      </c>
    </row>
    <row r="89" spans="1:27" s="187" customFormat="1" ht="30" customHeight="1" x14ac:dyDescent="0.2">
      <c r="A89" s="179">
        <v>0</v>
      </c>
      <c r="B89" s="183" t="s">
        <v>3403</v>
      </c>
      <c r="C89" s="182" t="s">
        <v>3404</v>
      </c>
      <c r="D89" s="180" t="s">
        <v>3405</v>
      </c>
      <c r="E89" s="181">
        <v>66</v>
      </c>
      <c r="F89" s="182"/>
      <c r="G89" s="309"/>
      <c r="H89" s="182"/>
      <c r="I89" s="182" t="s">
        <v>3404</v>
      </c>
      <c r="J89" s="184"/>
      <c r="K89" s="351"/>
      <c r="L89" s="185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</row>
    <row r="90" spans="1:27" s="196" customFormat="1" ht="48.75" customHeight="1" x14ac:dyDescent="0.25">
      <c r="A90" s="179">
        <v>0</v>
      </c>
      <c r="B90" s="552"/>
      <c r="C90" s="182"/>
      <c r="D90" s="180" t="s">
        <v>236</v>
      </c>
      <c r="E90" s="181">
        <v>80</v>
      </c>
      <c r="F90" s="182"/>
      <c r="G90" s="309"/>
      <c r="H90" s="182"/>
      <c r="I90" s="182"/>
      <c r="J90" s="184"/>
      <c r="K90" s="351"/>
      <c r="L90" s="185"/>
      <c r="M90" s="186"/>
      <c r="N90" s="186" t="s">
        <v>2920</v>
      </c>
      <c r="O90" s="186" t="s">
        <v>2920</v>
      </c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7"/>
      <c r="AA90" s="187"/>
    </row>
    <row r="91" spans="1:27" s="196" customFormat="1" ht="36" customHeight="1" x14ac:dyDescent="0.2">
      <c r="A91" s="179">
        <v>0</v>
      </c>
      <c r="B91" s="191"/>
      <c r="C91" s="182"/>
      <c r="D91" s="180" t="s">
        <v>236</v>
      </c>
      <c r="E91" s="181">
        <v>81</v>
      </c>
      <c r="F91" s="182"/>
      <c r="G91" s="309"/>
      <c r="H91" s="182"/>
      <c r="I91" s="182"/>
      <c r="J91" s="184"/>
      <c r="K91" s="351"/>
      <c r="L91" s="185"/>
      <c r="M91" s="186"/>
      <c r="N91" s="186"/>
      <c r="O91" s="186" t="s">
        <v>2920</v>
      </c>
      <c r="P91" s="186" t="s">
        <v>2920</v>
      </c>
      <c r="Q91" s="186" t="s">
        <v>2920</v>
      </c>
      <c r="R91" s="186" t="s">
        <v>2920</v>
      </c>
      <c r="S91" s="186"/>
      <c r="T91" s="186"/>
      <c r="U91" s="186"/>
      <c r="V91" s="186"/>
      <c r="W91" s="186"/>
      <c r="X91" s="186"/>
      <c r="Y91" s="186"/>
      <c r="Z91" s="187"/>
      <c r="AA91" s="187"/>
    </row>
    <row r="92" spans="1:27" s="196" customFormat="1" ht="45.75" customHeight="1" x14ac:dyDescent="0.2">
      <c r="A92" s="179">
        <v>0</v>
      </c>
      <c r="B92" s="191"/>
      <c r="C92" s="182"/>
      <c r="D92" s="180" t="s">
        <v>236</v>
      </c>
      <c r="E92" s="181">
        <v>82</v>
      </c>
      <c r="F92" s="182"/>
      <c r="G92" s="309"/>
      <c r="H92" s="182"/>
      <c r="I92" s="182"/>
      <c r="J92" s="184"/>
      <c r="K92" s="351"/>
      <c r="L92" s="185"/>
      <c r="M92" s="186"/>
      <c r="N92" s="186" t="s">
        <v>2920</v>
      </c>
      <c r="O92" s="186"/>
      <c r="P92" s="186"/>
      <c r="Q92" s="186"/>
      <c r="R92" s="186"/>
      <c r="S92" s="186" t="s">
        <v>2920</v>
      </c>
      <c r="T92" s="186"/>
      <c r="U92" s="186"/>
      <c r="V92" s="186"/>
      <c r="W92" s="186"/>
      <c r="X92" s="186"/>
      <c r="Y92" s="186"/>
      <c r="Z92" s="187"/>
      <c r="AA92" s="187"/>
    </row>
    <row r="93" spans="1:27" s="196" customFormat="1" ht="45" customHeight="1" x14ac:dyDescent="0.2">
      <c r="A93" s="179">
        <v>0</v>
      </c>
      <c r="B93" s="191"/>
      <c r="C93" s="182"/>
      <c r="D93" s="180" t="s">
        <v>236</v>
      </c>
      <c r="E93" s="181">
        <v>83</v>
      </c>
      <c r="F93" s="182"/>
      <c r="G93" s="309"/>
      <c r="H93" s="182"/>
      <c r="I93" s="182"/>
      <c r="J93" s="184"/>
      <c r="K93" s="351"/>
      <c r="L93" s="185"/>
      <c r="M93" s="186"/>
      <c r="N93" s="186" t="s">
        <v>2920</v>
      </c>
      <c r="O93" s="186" t="s">
        <v>2920</v>
      </c>
      <c r="P93" s="186" t="s">
        <v>2920</v>
      </c>
      <c r="Q93" s="186" t="s">
        <v>2920</v>
      </c>
      <c r="R93" s="186"/>
      <c r="S93" s="186"/>
      <c r="T93" s="186"/>
      <c r="U93" s="186"/>
      <c r="V93" s="186"/>
      <c r="W93" s="186"/>
      <c r="X93" s="186"/>
      <c r="Y93" s="186"/>
      <c r="Z93" s="187"/>
      <c r="AA93" s="187"/>
    </row>
    <row r="94" spans="1:27" s="196" customFormat="1" ht="45" customHeight="1" x14ac:dyDescent="0.2">
      <c r="A94" s="179">
        <v>0</v>
      </c>
      <c r="B94" s="191"/>
      <c r="C94" s="182"/>
      <c r="D94" s="180" t="s">
        <v>236</v>
      </c>
      <c r="E94" s="181">
        <v>90</v>
      </c>
      <c r="F94" s="182"/>
      <c r="G94" s="309"/>
      <c r="H94" s="193"/>
      <c r="I94" s="182"/>
      <c r="J94" s="184"/>
      <c r="K94" s="351"/>
      <c r="L94" s="185"/>
      <c r="M94" s="186"/>
      <c r="N94" s="186" t="s">
        <v>2920</v>
      </c>
      <c r="O94" s="186" t="s">
        <v>2920</v>
      </c>
      <c r="P94" s="186" t="s">
        <v>2920</v>
      </c>
      <c r="Q94" s="186"/>
      <c r="R94" s="186"/>
      <c r="S94" s="186"/>
      <c r="T94" s="186"/>
      <c r="U94" s="186"/>
      <c r="V94" s="186"/>
      <c r="W94" s="186"/>
      <c r="X94" s="186"/>
      <c r="Y94" s="186"/>
      <c r="Z94" s="187"/>
      <c r="AA94" s="187"/>
    </row>
    <row r="95" spans="1:27" s="196" customFormat="1" ht="30" customHeight="1" x14ac:dyDescent="0.2">
      <c r="A95" s="179">
        <v>0</v>
      </c>
      <c r="B95" s="191"/>
      <c r="C95" s="182"/>
      <c r="D95" s="180" t="s">
        <v>236</v>
      </c>
      <c r="E95" s="181">
        <v>91</v>
      </c>
      <c r="F95" s="182"/>
      <c r="G95" s="309"/>
      <c r="H95" s="182"/>
      <c r="I95" s="182"/>
      <c r="J95" s="184"/>
      <c r="K95" s="351"/>
      <c r="L95" s="185"/>
      <c r="M95" s="186"/>
      <c r="N95" s="186"/>
      <c r="O95" s="186" t="s">
        <v>2920</v>
      </c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7"/>
      <c r="AA95" s="187"/>
    </row>
    <row r="96" spans="1:27" s="196" customFormat="1" ht="34.5" customHeight="1" x14ac:dyDescent="0.2">
      <c r="A96" s="179">
        <v>0</v>
      </c>
      <c r="B96" s="191"/>
      <c r="C96" s="182"/>
      <c r="D96" s="180" t="s">
        <v>236</v>
      </c>
      <c r="E96" s="181">
        <v>92</v>
      </c>
      <c r="F96" s="182"/>
      <c r="G96" s="309"/>
      <c r="H96" s="182"/>
      <c r="I96" s="182"/>
      <c r="J96" s="184"/>
      <c r="K96" s="351"/>
      <c r="L96" s="185"/>
      <c r="M96" s="186"/>
      <c r="N96" s="186" t="s">
        <v>2920</v>
      </c>
      <c r="O96" s="186" t="s">
        <v>2920</v>
      </c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7"/>
      <c r="AA96" s="187"/>
    </row>
    <row r="97" spans="1:27" s="187" customFormat="1" ht="30.75" customHeight="1" x14ac:dyDescent="0.2">
      <c r="A97" s="179">
        <v>0</v>
      </c>
      <c r="B97" s="191"/>
      <c r="C97" s="182"/>
      <c r="D97" s="180" t="s">
        <v>236</v>
      </c>
      <c r="E97" s="181">
        <v>101</v>
      </c>
      <c r="F97" s="182"/>
      <c r="G97" s="309"/>
      <c r="H97" s="182"/>
      <c r="I97" s="182"/>
      <c r="J97" s="184"/>
      <c r="K97" s="351"/>
      <c r="L97" s="185"/>
      <c r="M97" s="186"/>
      <c r="N97" s="186" t="s">
        <v>2920</v>
      </c>
      <c r="O97" s="186" t="s">
        <v>2920</v>
      </c>
      <c r="P97" s="186"/>
      <c r="Q97" s="186"/>
      <c r="R97" s="186"/>
      <c r="S97" s="186"/>
      <c r="T97" s="186"/>
      <c r="U97" s="186"/>
      <c r="V97" s="186"/>
      <c r="W97" s="186"/>
      <c r="X97" s="186"/>
      <c r="Y97" s="186"/>
    </row>
    <row r="98" spans="1:27" s="187" customFormat="1" ht="30.75" customHeight="1" x14ac:dyDescent="0.2">
      <c r="A98" s="179">
        <v>0</v>
      </c>
      <c r="B98" s="45" t="s">
        <v>2922</v>
      </c>
      <c r="C98" s="182" t="s">
        <v>292</v>
      </c>
      <c r="D98" s="180">
        <v>1</v>
      </c>
      <c r="E98" s="181">
        <v>102</v>
      </c>
      <c r="F98" s="182"/>
      <c r="G98" s="309"/>
      <c r="H98" s="182"/>
      <c r="I98" s="182" t="s">
        <v>292</v>
      </c>
      <c r="J98" s="184"/>
      <c r="K98" s="351"/>
      <c r="L98" s="190"/>
      <c r="M98" s="186"/>
      <c r="N98" s="186"/>
      <c r="O98" s="186" t="s">
        <v>2920</v>
      </c>
      <c r="P98" s="186"/>
      <c r="Q98" s="186"/>
      <c r="R98" s="186"/>
      <c r="S98" s="186"/>
      <c r="T98" s="186"/>
      <c r="U98" s="186"/>
      <c r="V98" s="186"/>
      <c r="W98" s="186" t="s">
        <v>2920</v>
      </c>
      <c r="X98" s="186" t="s">
        <v>2920</v>
      </c>
      <c r="Y98" s="186" t="s">
        <v>2920</v>
      </c>
    </row>
    <row r="99" spans="1:27" s="187" customFormat="1" ht="30.75" customHeight="1" x14ac:dyDescent="0.2">
      <c r="A99" s="37">
        <v>0</v>
      </c>
      <c r="B99" s="194" t="s">
        <v>2929</v>
      </c>
      <c r="C99" s="47" t="s">
        <v>236</v>
      </c>
      <c r="D99" s="57">
        <v>1</v>
      </c>
      <c r="E99" s="69">
        <v>110</v>
      </c>
      <c r="F99" s="47"/>
      <c r="G99" s="70"/>
      <c r="H99" s="47"/>
      <c r="I99" s="47" t="s">
        <v>236</v>
      </c>
      <c r="J99" s="86"/>
      <c r="K99" s="351"/>
      <c r="L99" s="71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196"/>
      <c r="AA99" s="196"/>
    </row>
    <row r="100" spans="1:27" s="187" customFormat="1" ht="30.75" customHeight="1" x14ac:dyDescent="0.2">
      <c r="A100" s="179">
        <v>0</v>
      </c>
      <c r="B100" s="352" t="s">
        <v>2936</v>
      </c>
      <c r="C100" s="356" t="s">
        <v>292</v>
      </c>
      <c r="D100" s="180">
        <v>1</v>
      </c>
      <c r="E100" s="181">
        <v>117</v>
      </c>
      <c r="F100" s="182"/>
      <c r="G100" s="309"/>
      <c r="H100" s="182"/>
      <c r="I100" s="356" t="s">
        <v>292</v>
      </c>
      <c r="J100" s="357"/>
      <c r="K100" s="351"/>
      <c r="L100" s="358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 t="s">
        <v>2920</v>
      </c>
      <c r="X100" s="186" t="s">
        <v>2920</v>
      </c>
      <c r="Y100" s="186" t="s">
        <v>2920</v>
      </c>
    </row>
    <row r="101" spans="1:27" s="187" customFormat="1" ht="39.75" customHeight="1" x14ac:dyDescent="0.2">
      <c r="A101" s="179">
        <v>0</v>
      </c>
      <c r="B101" s="352" t="s">
        <v>2937</v>
      </c>
      <c r="C101" s="356" t="s">
        <v>292</v>
      </c>
      <c r="D101" s="180">
        <v>1</v>
      </c>
      <c r="E101" s="181">
        <v>118</v>
      </c>
      <c r="F101" s="182"/>
      <c r="G101" s="309"/>
      <c r="H101" s="182"/>
      <c r="I101" s="356" t="s">
        <v>292</v>
      </c>
      <c r="J101" s="357"/>
      <c r="K101" s="351"/>
      <c r="L101" s="358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 t="s">
        <v>2920</v>
      </c>
      <c r="X101" s="186" t="s">
        <v>2920</v>
      </c>
      <c r="Y101" s="186" t="s">
        <v>2920</v>
      </c>
    </row>
    <row r="102" spans="1:27" s="187" customFormat="1" ht="21.75" customHeight="1" x14ac:dyDescent="0.2">
      <c r="A102" s="179">
        <v>0</v>
      </c>
      <c r="B102" s="352" t="s">
        <v>2938</v>
      </c>
      <c r="C102" s="356" t="s">
        <v>292</v>
      </c>
      <c r="D102" s="180">
        <v>1</v>
      </c>
      <c r="E102" s="181">
        <v>119</v>
      </c>
      <c r="F102" s="182"/>
      <c r="G102" s="309"/>
      <c r="H102" s="182"/>
      <c r="I102" s="356" t="s">
        <v>292</v>
      </c>
      <c r="J102" s="357"/>
      <c r="K102" s="351"/>
      <c r="L102" s="358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 t="s">
        <v>2920</v>
      </c>
      <c r="X102" s="186" t="s">
        <v>2920</v>
      </c>
      <c r="Y102" s="186" t="s">
        <v>2920</v>
      </c>
    </row>
    <row r="103" spans="1:27" s="187" customFormat="1" ht="38.25" x14ac:dyDescent="0.2">
      <c r="A103" s="179">
        <v>0</v>
      </c>
      <c r="B103" s="352" t="s">
        <v>2939</v>
      </c>
      <c r="C103" s="47" t="s">
        <v>3292</v>
      </c>
      <c r="D103" s="180">
        <v>1</v>
      </c>
      <c r="E103" s="181">
        <v>120</v>
      </c>
      <c r="F103" s="182"/>
      <c r="G103" s="309"/>
      <c r="H103" s="182"/>
      <c r="I103" s="47" t="s">
        <v>3292</v>
      </c>
      <c r="J103" s="357"/>
      <c r="K103" s="351"/>
      <c r="L103" s="190"/>
      <c r="M103" s="186"/>
      <c r="N103" s="186"/>
      <c r="O103" s="186" t="s">
        <v>2920</v>
      </c>
      <c r="P103" s="186"/>
      <c r="Q103" s="186"/>
      <c r="R103" s="186"/>
      <c r="S103" s="186"/>
      <c r="T103" s="186"/>
      <c r="U103" s="186"/>
      <c r="V103" s="186"/>
      <c r="W103" s="186" t="s">
        <v>2920</v>
      </c>
      <c r="X103" s="186" t="s">
        <v>2920</v>
      </c>
      <c r="Y103" s="186" t="s">
        <v>2920</v>
      </c>
    </row>
    <row r="104" spans="1:27" s="187" customFormat="1" x14ac:dyDescent="0.2">
      <c r="A104" s="179">
        <v>0</v>
      </c>
      <c r="B104" s="183" t="s">
        <v>338</v>
      </c>
      <c r="C104" s="182"/>
      <c r="D104" s="180">
        <v>1</v>
      </c>
      <c r="E104" s="181">
        <v>123</v>
      </c>
      <c r="F104" s="182"/>
      <c r="G104" s="309"/>
      <c r="H104" s="182"/>
      <c r="I104" s="182"/>
      <c r="J104" s="184"/>
      <c r="K104" s="351"/>
      <c r="L104" s="197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</row>
    <row r="105" spans="1:27" s="187" customFormat="1" ht="18" customHeight="1" x14ac:dyDescent="0.2">
      <c r="A105" s="179">
        <v>0</v>
      </c>
      <c r="B105" s="183"/>
      <c r="C105" s="182"/>
      <c r="D105" s="180">
        <v>1</v>
      </c>
      <c r="E105" s="181">
        <v>124</v>
      </c>
      <c r="F105" s="182"/>
      <c r="G105" s="309"/>
      <c r="H105" s="182"/>
      <c r="I105" s="182"/>
      <c r="J105" s="184"/>
      <c r="K105" s="351"/>
      <c r="L105" s="197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</row>
    <row r="106" spans="1:27" s="187" customFormat="1" x14ac:dyDescent="0.2">
      <c r="A106" s="179">
        <v>0</v>
      </c>
      <c r="B106" s="183" t="s">
        <v>339</v>
      </c>
      <c r="C106" s="182" t="s">
        <v>292</v>
      </c>
      <c r="D106" s="180">
        <v>2</v>
      </c>
      <c r="E106" s="181">
        <v>150</v>
      </c>
      <c r="F106" s="182"/>
      <c r="G106" s="309"/>
      <c r="H106" s="182"/>
      <c r="I106" s="182" t="s">
        <v>292</v>
      </c>
      <c r="J106" s="184"/>
      <c r="K106" s="351"/>
      <c r="L106" s="197"/>
      <c r="M106" s="186"/>
      <c r="N106" s="186" t="s">
        <v>2920</v>
      </c>
      <c r="O106" s="186" t="s">
        <v>2920</v>
      </c>
      <c r="P106" s="186" t="s">
        <v>2920</v>
      </c>
      <c r="Q106" s="186"/>
      <c r="R106" s="186"/>
      <c r="S106" s="186"/>
      <c r="T106" s="186"/>
      <c r="U106" s="186"/>
      <c r="V106" s="186"/>
      <c r="W106" s="186"/>
      <c r="X106" s="186"/>
      <c r="Y106" s="186"/>
    </row>
    <row r="107" spans="1:27" s="187" customFormat="1" x14ac:dyDescent="0.2">
      <c r="A107" s="179">
        <v>0</v>
      </c>
      <c r="B107" s="45" t="s">
        <v>340</v>
      </c>
      <c r="C107" s="182" t="s">
        <v>292</v>
      </c>
      <c r="D107" s="180">
        <v>2</v>
      </c>
      <c r="E107" s="181">
        <v>151</v>
      </c>
      <c r="F107" s="182"/>
      <c r="G107" s="309"/>
      <c r="H107" s="182"/>
      <c r="I107" s="182" t="s">
        <v>292</v>
      </c>
      <c r="J107" s="184"/>
      <c r="K107" s="351"/>
      <c r="L107" s="197"/>
      <c r="M107" s="186"/>
      <c r="N107" s="186" t="s">
        <v>2920</v>
      </c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</row>
    <row r="108" spans="1:27" s="187" customFormat="1" x14ac:dyDescent="0.2">
      <c r="A108" s="179">
        <v>0</v>
      </c>
      <c r="B108" s="45" t="s">
        <v>341</v>
      </c>
      <c r="C108" s="182" t="s">
        <v>292</v>
      </c>
      <c r="D108" s="180">
        <v>2</v>
      </c>
      <c r="E108" s="181">
        <v>152</v>
      </c>
      <c r="F108" s="182"/>
      <c r="G108" s="309"/>
      <c r="H108" s="182"/>
      <c r="I108" s="182" t="s">
        <v>292</v>
      </c>
      <c r="J108" s="184"/>
      <c r="K108" s="351"/>
      <c r="L108" s="197"/>
      <c r="M108" s="186"/>
      <c r="N108" s="186" t="s">
        <v>2920</v>
      </c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</row>
    <row r="109" spans="1:27" s="187" customFormat="1" x14ac:dyDescent="0.2">
      <c r="A109" s="179">
        <v>0</v>
      </c>
      <c r="B109" s="45" t="s">
        <v>342</v>
      </c>
      <c r="C109" s="182" t="s">
        <v>292</v>
      </c>
      <c r="D109" s="180">
        <v>2</v>
      </c>
      <c r="E109" s="181">
        <v>153</v>
      </c>
      <c r="F109" s="182"/>
      <c r="G109" s="309"/>
      <c r="H109" s="182"/>
      <c r="I109" s="182" t="s">
        <v>292</v>
      </c>
      <c r="J109" s="184"/>
      <c r="K109" s="351"/>
      <c r="L109" s="197"/>
      <c r="M109" s="186"/>
      <c r="N109" s="186" t="s">
        <v>2920</v>
      </c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</row>
    <row r="110" spans="1:27" s="187" customFormat="1" x14ac:dyDescent="0.2">
      <c r="A110" s="179">
        <v>0</v>
      </c>
      <c r="B110" s="45" t="s">
        <v>343</v>
      </c>
      <c r="C110" s="182" t="s">
        <v>292</v>
      </c>
      <c r="D110" s="180">
        <v>2</v>
      </c>
      <c r="E110" s="181">
        <v>154</v>
      </c>
      <c r="F110" s="182"/>
      <c r="G110" s="309"/>
      <c r="H110" s="182"/>
      <c r="I110" s="182" t="s">
        <v>292</v>
      </c>
      <c r="J110" s="184"/>
      <c r="K110" s="351"/>
      <c r="L110" s="197"/>
      <c r="M110" s="186"/>
      <c r="N110" s="186" t="s">
        <v>2920</v>
      </c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</row>
    <row r="111" spans="1:27" s="187" customFormat="1" x14ac:dyDescent="0.2">
      <c r="A111" s="179">
        <v>0</v>
      </c>
      <c r="B111" s="45" t="s">
        <v>344</v>
      </c>
      <c r="C111" s="182" t="s">
        <v>292</v>
      </c>
      <c r="D111" s="180">
        <v>2</v>
      </c>
      <c r="E111" s="181">
        <v>155</v>
      </c>
      <c r="F111" s="182"/>
      <c r="G111" s="309"/>
      <c r="H111" s="182"/>
      <c r="I111" s="182" t="s">
        <v>292</v>
      </c>
      <c r="J111" s="184"/>
      <c r="K111" s="351"/>
      <c r="L111" s="197"/>
      <c r="M111" s="186"/>
      <c r="N111" s="186" t="s">
        <v>2920</v>
      </c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</row>
    <row r="112" spans="1:27" s="187" customFormat="1" ht="25.5" x14ac:dyDescent="0.2">
      <c r="A112" s="179">
        <v>0</v>
      </c>
      <c r="B112" s="45" t="s">
        <v>345</v>
      </c>
      <c r="C112" s="182" t="s">
        <v>292</v>
      </c>
      <c r="D112" s="180">
        <v>2</v>
      </c>
      <c r="E112" s="181">
        <v>156</v>
      </c>
      <c r="F112" s="182"/>
      <c r="G112" s="309"/>
      <c r="H112" s="182"/>
      <c r="I112" s="182" t="s">
        <v>292</v>
      </c>
      <c r="J112" s="184"/>
      <c r="K112" s="351"/>
      <c r="L112" s="197"/>
      <c r="M112" s="186"/>
      <c r="N112" s="186" t="s">
        <v>2920</v>
      </c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</row>
    <row r="113" spans="1:25" s="187" customFormat="1" x14ac:dyDescent="0.2">
      <c r="A113" s="179">
        <v>0</v>
      </c>
      <c r="B113" s="45" t="s">
        <v>346</v>
      </c>
      <c r="C113" s="182" t="s">
        <v>292</v>
      </c>
      <c r="D113" s="180">
        <v>2</v>
      </c>
      <c r="E113" s="181">
        <v>157</v>
      </c>
      <c r="F113" s="182"/>
      <c r="G113" s="309"/>
      <c r="H113" s="182"/>
      <c r="I113" s="182" t="s">
        <v>292</v>
      </c>
      <c r="J113" s="184"/>
      <c r="K113" s="351"/>
      <c r="L113" s="197"/>
      <c r="M113" s="186"/>
      <c r="N113" s="186" t="s">
        <v>2920</v>
      </c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</row>
    <row r="114" spans="1:25" s="187" customFormat="1" x14ac:dyDescent="0.2">
      <c r="A114" s="179">
        <v>0</v>
      </c>
      <c r="B114" s="45" t="s">
        <v>347</v>
      </c>
      <c r="C114" s="182" t="s">
        <v>292</v>
      </c>
      <c r="D114" s="180">
        <v>2</v>
      </c>
      <c r="E114" s="181">
        <v>158</v>
      </c>
      <c r="F114" s="182"/>
      <c r="G114" s="309"/>
      <c r="H114" s="182"/>
      <c r="I114" s="182" t="s">
        <v>292</v>
      </c>
      <c r="J114" s="184"/>
      <c r="K114" s="351"/>
      <c r="L114" s="197"/>
      <c r="M114" s="186"/>
      <c r="N114" s="186" t="s">
        <v>2920</v>
      </c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</row>
    <row r="115" spans="1:25" s="187" customFormat="1" x14ac:dyDescent="0.2">
      <c r="A115" s="179">
        <v>0</v>
      </c>
      <c r="B115" s="45" t="s">
        <v>348</v>
      </c>
      <c r="C115" s="182" t="s">
        <v>292</v>
      </c>
      <c r="D115" s="180">
        <v>2</v>
      </c>
      <c r="E115" s="181">
        <v>159</v>
      </c>
      <c r="F115" s="182"/>
      <c r="G115" s="309"/>
      <c r="H115" s="182"/>
      <c r="I115" s="182" t="s">
        <v>292</v>
      </c>
      <c r="J115" s="184"/>
      <c r="K115" s="351"/>
      <c r="L115" s="197"/>
      <c r="M115" s="186"/>
      <c r="N115" s="186" t="s">
        <v>2920</v>
      </c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</row>
    <row r="116" spans="1:25" s="187" customFormat="1" ht="25.5" x14ac:dyDescent="0.2">
      <c r="A116" s="179">
        <v>0</v>
      </c>
      <c r="B116" s="183" t="s">
        <v>349</v>
      </c>
      <c r="C116" s="182" t="s">
        <v>292</v>
      </c>
      <c r="D116" s="180">
        <v>2</v>
      </c>
      <c r="E116" s="181">
        <v>160</v>
      </c>
      <c r="F116" s="182"/>
      <c r="G116" s="309"/>
      <c r="H116" s="182"/>
      <c r="I116" s="182" t="s">
        <v>292</v>
      </c>
      <c r="J116" s="184"/>
      <c r="K116" s="351"/>
      <c r="L116" s="197"/>
      <c r="M116" s="186"/>
      <c r="N116" s="186" t="s">
        <v>2920</v>
      </c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</row>
    <row r="117" spans="1:25" s="187" customFormat="1" ht="25.5" x14ac:dyDescent="0.2">
      <c r="A117" s="179">
        <v>0</v>
      </c>
      <c r="B117" s="45" t="s">
        <v>350</v>
      </c>
      <c r="C117" s="182" t="s">
        <v>292</v>
      </c>
      <c r="D117" s="180">
        <v>2</v>
      </c>
      <c r="E117" s="181">
        <v>161</v>
      </c>
      <c r="F117" s="182"/>
      <c r="G117" s="309"/>
      <c r="H117" s="182"/>
      <c r="I117" s="182" t="s">
        <v>292</v>
      </c>
      <c r="J117" s="184"/>
      <c r="K117" s="351"/>
      <c r="L117" s="197"/>
      <c r="M117" s="186"/>
      <c r="N117" s="186" t="s">
        <v>2920</v>
      </c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</row>
    <row r="118" spans="1:25" s="187" customFormat="1" x14ac:dyDescent="0.2">
      <c r="A118" s="179">
        <v>0</v>
      </c>
      <c r="B118" s="45" t="s">
        <v>351</v>
      </c>
      <c r="C118" s="182" t="s">
        <v>292</v>
      </c>
      <c r="D118" s="180">
        <v>2</v>
      </c>
      <c r="E118" s="181">
        <v>162</v>
      </c>
      <c r="F118" s="182"/>
      <c r="G118" s="309"/>
      <c r="H118" s="182"/>
      <c r="I118" s="182" t="s">
        <v>292</v>
      </c>
      <c r="J118" s="184"/>
      <c r="K118" s="351"/>
      <c r="L118" s="197"/>
      <c r="M118" s="186"/>
      <c r="N118" s="186" t="s">
        <v>2920</v>
      </c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</row>
    <row r="119" spans="1:25" s="187" customFormat="1" x14ac:dyDescent="0.2">
      <c r="A119" s="179">
        <v>0</v>
      </c>
      <c r="B119" s="45" t="s">
        <v>352</v>
      </c>
      <c r="C119" s="182" t="s">
        <v>292</v>
      </c>
      <c r="D119" s="180">
        <v>2</v>
      </c>
      <c r="E119" s="181">
        <v>163</v>
      </c>
      <c r="F119" s="182"/>
      <c r="G119" s="309"/>
      <c r="H119" s="182"/>
      <c r="I119" s="182" t="s">
        <v>292</v>
      </c>
      <c r="J119" s="184"/>
      <c r="K119" s="351"/>
      <c r="L119" s="197"/>
      <c r="M119" s="186"/>
      <c r="N119" s="186" t="s">
        <v>2920</v>
      </c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</row>
    <row r="120" spans="1:25" s="187" customFormat="1" x14ac:dyDescent="0.2">
      <c r="A120" s="179">
        <v>0</v>
      </c>
      <c r="B120" s="45" t="s">
        <v>353</v>
      </c>
      <c r="C120" s="182" t="s">
        <v>292</v>
      </c>
      <c r="D120" s="180">
        <v>2</v>
      </c>
      <c r="E120" s="181">
        <v>164</v>
      </c>
      <c r="F120" s="182"/>
      <c r="G120" s="309"/>
      <c r="H120" s="182"/>
      <c r="I120" s="182" t="s">
        <v>292</v>
      </c>
      <c r="J120" s="184"/>
      <c r="K120" s="351"/>
      <c r="L120" s="197"/>
      <c r="M120" s="186"/>
      <c r="N120" s="186" t="s">
        <v>2920</v>
      </c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</row>
    <row r="121" spans="1:25" s="187" customFormat="1" x14ac:dyDescent="0.2">
      <c r="A121" s="179">
        <v>0</v>
      </c>
      <c r="B121" s="45" t="s">
        <v>354</v>
      </c>
      <c r="C121" s="182" t="s">
        <v>292</v>
      </c>
      <c r="D121" s="180">
        <v>2</v>
      </c>
      <c r="E121" s="181">
        <v>165</v>
      </c>
      <c r="F121" s="182"/>
      <c r="G121" s="309"/>
      <c r="H121" s="182"/>
      <c r="I121" s="182" t="s">
        <v>292</v>
      </c>
      <c r="J121" s="184"/>
      <c r="K121" s="351"/>
      <c r="L121" s="197"/>
      <c r="M121" s="186"/>
      <c r="N121" s="186" t="s">
        <v>2920</v>
      </c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</row>
    <row r="122" spans="1:25" s="187" customFormat="1" x14ac:dyDescent="0.2">
      <c r="A122" s="179">
        <v>0</v>
      </c>
      <c r="B122" s="45" t="s">
        <v>355</v>
      </c>
      <c r="C122" s="182" t="s">
        <v>292</v>
      </c>
      <c r="D122" s="180">
        <v>2</v>
      </c>
      <c r="E122" s="181">
        <v>166</v>
      </c>
      <c r="F122" s="182"/>
      <c r="G122" s="309"/>
      <c r="H122" s="182"/>
      <c r="I122" s="182" t="s">
        <v>292</v>
      </c>
      <c r="J122" s="184"/>
      <c r="K122" s="351"/>
      <c r="L122" s="197"/>
      <c r="M122" s="186"/>
      <c r="N122" s="186" t="s">
        <v>2920</v>
      </c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</row>
    <row r="123" spans="1:25" s="187" customFormat="1" ht="25.5" x14ac:dyDescent="0.2">
      <c r="A123" s="179">
        <v>0</v>
      </c>
      <c r="B123" s="183" t="s">
        <v>356</v>
      </c>
      <c r="C123" s="182" t="s">
        <v>292</v>
      </c>
      <c r="D123" s="180">
        <v>2</v>
      </c>
      <c r="E123" s="181">
        <v>167</v>
      </c>
      <c r="F123" s="182"/>
      <c r="G123" s="309"/>
      <c r="H123" s="182"/>
      <c r="I123" s="182" t="s">
        <v>292</v>
      </c>
      <c r="J123" s="184"/>
      <c r="K123" s="351"/>
      <c r="L123" s="197"/>
      <c r="M123" s="186"/>
      <c r="N123" s="186" t="s">
        <v>2920</v>
      </c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</row>
    <row r="124" spans="1:25" s="187" customFormat="1" x14ac:dyDescent="0.2">
      <c r="A124" s="179">
        <v>0</v>
      </c>
      <c r="B124" s="45" t="s">
        <v>357</v>
      </c>
      <c r="C124" s="182" t="s">
        <v>292</v>
      </c>
      <c r="D124" s="180">
        <v>2</v>
      </c>
      <c r="E124" s="181">
        <v>168</v>
      </c>
      <c r="F124" s="182"/>
      <c r="G124" s="309"/>
      <c r="H124" s="182"/>
      <c r="I124" s="182" t="s">
        <v>292</v>
      </c>
      <c r="J124" s="184"/>
      <c r="K124" s="351"/>
      <c r="L124" s="197"/>
      <c r="M124" s="186"/>
      <c r="N124" s="186" t="s">
        <v>2920</v>
      </c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</row>
    <row r="125" spans="1:25" s="187" customFormat="1" x14ac:dyDescent="0.2">
      <c r="A125" s="179">
        <v>0</v>
      </c>
      <c r="B125" s="45" t="s">
        <v>358</v>
      </c>
      <c r="C125" s="182" t="s">
        <v>292</v>
      </c>
      <c r="D125" s="180">
        <v>2</v>
      </c>
      <c r="E125" s="181">
        <v>169</v>
      </c>
      <c r="F125" s="182"/>
      <c r="G125" s="309"/>
      <c r="H125" s="182"/>
      <c r="I125" s="182" t="s">
        <v>292</v>
      </c>
      <c r="J125" s="184"/>
      <c r="K125" s="351"/>
      <c r="L125" s="197"/>
      <c r="M125" s="186"/>
      <c r="N125" s="186" t="s">
        <v>2920</v>
      </c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</row>
    <row r="126" spans="1:25" s="187" customFormat="1" ht="25.5" x14ac:dyDescent="0.2">
      <c r="A126" s="179">
        <v>0</v>
      </c>
      <c r="B126" s="45" t="s">
        <v>359</v>
      </c>
      <c r="C126" s="182" t="s">
        <v>292</v>
      </c>
      <c r="D126" s="180">
        <v>2</v>
      </c>
      <c r="E126" s="181">
        <v>170</v>
      </c>
      <c r="F126" s="182"/>
      <c r="G126" s="309"/>
      <c r="H126" s="182"/>
      <c r="I126" s="182" t="s">
        <v>292</v>
      </c>
      <c r="J126" s="184"/>
      <c r="K126" s="351"/>
      <c r="L126" s="197"/>
      <c r="M126" s="186"/>
      <c r="N126" s="186" t="s">
        <v>2920</v>
      </c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</row>
    <row r="127" spans="1:25" s="187" customFormat="1" ht="25.5" x14ac:dyDescent="0.2">
      <c r="A127" s="179">
        <v>0</v>
      </c>
      <c r="B127" s="45" t="s">
        <v>360</v>
      </c>
      <c r="C127" s="182" t="s">
        <v>292</v>
      </c>
      <c r="D127" s="180">
        <v>2</v>
      </c>
      <c r="E127" s="181">
        <v>171</v>
      </c>
      <c r="F127" s="182"/>
      <c r="G127" s="309"/>
      <c r="H127" s="182"/>
      <c r="I127" s="182" t="s">
        <v>292</v>
      </c>
      <c r="J127" s="184"/>
      <c r="K127" s="351"/>
      <c r="L127" s="197"/>
      <c r="M127" s="186"/>
      <c r="N127" s="186" t="s">
        <v>2920</v>
      </c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</row>
    <row r="128" spans="1:25" s="187" customFormat="1" x14ac:dyDescent="0.2">
      <c r="A128" s="179">
        <v>0</v>
      </c>
      <c r="B128" s="45" t="s">
        <v>361</v>
      </c>
      <c r="C128" s="182" t="s">
        <v>292</v>
      </c>
      <c r="D128" s="180">
        <v>2</v>
      </c>
      <c r="E128" s="181">
        <v>172</v>
      </c>
      <c r="F128" s="182"/>
      <c r="G128" s="309"/>
      <c r="H128" s="182"/>
      <c r="I128" s="182" t="s">
        <v>292</v>
      </c>
      <c r="J128" s="184"/>
      <c r="K128" s="351"/>
      <c r="L128" s="197"/>
      <c r="M128" s="186"/>
      <c r="N128" s="186" t="s">
        <v>2920</v>
      </c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</row>
    <row r="129" spans="1:27" s="187" customFormat="1" x14ac:dyDescent="0.2">
      <c r="A129" s="179">
        <v>0</v>
      </c>
      <c r="B129" s="45" t="s">
        <v>362</v>
      </c>
      <c r="C129" s="182" t="s">
        <v>292</v>
      </c>
      <c r="D129" s="180">
        <v>2</v>
      </c>
      <c r="E129" s="181">
        <v>173</v>
      </c>
      <c r="F129" s="182"/>
      <c r="G129" s="309"/>
      <c r="H129" s="182"/>
      <c r="I129" s="182" t="s">
        <v>292</v>
      </c>
      <c r="J129" s="184"/>
      <c r="K129" s="351"/>
      <c r="L129" s="197"/>
      <c r="M129" s="186"/>
      <c r="N129" s="186" t="s">
        <v>2920</v>
      </c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</row>
    <row r="130" spans="1:27" s="187" customFormat="1" x14ac:dyDescent="0.2">
      <c r="A130" s="179">
        <v>0</v>
      </c>
      <c r="B130" s="45" t="s">
        <v>363</v>
      </c>
      <c r="C130" s="182" t="s">
        <v>292</v>
      </c>
      <c r="D130" s="180">
        <v>2</v>
      </c>
      <c r="E130" s="181">
        <v>174</v>
      </c>
      <c r="F130" s="182"/>
      <c r="G130" s="309"/>
      <c r="H130" s="182"/>
      <c r="I130" s="182" t="s">
        <v>292</v>
      </c>
      <c r="J130" s="184"/>
      <c r="K130" s="351"/>
      <c r="L130" s="185"/>
      <c r="M130" s="186"/>
      <c r="N130" s="186"/>
      <c r="O130" s="186" t="s">
        <v>2920</v>
      </c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</row>
    <row r="131" spans="1:27" s="187" customFormat="1" ht="25.5" x14ac:dyDescent="0.2">
      <c r="A131" s="179">
        <v>0</v>
      </c>
      <c r="B131" s="45" t="s">
        <v>3406</v>
      </c>
      <c r="C131" s="182" t="s">
        <v>292</v>
      </c>
      <c r="D131" s="180">
        <v>2</v>
      </c>
      <c r="E131" s="181">
        <v>175</v>
      </c>
      <c r="F131" s="182"/>
      <c r="G131" s="309"/>
      <c r="H131" s="182"/>
      <c r="I131" s="182" t="s">
        <v>292</v>
      </c>
      <c r="J131" s="184"/>
      <c r="K131" s="351"/>
      <c r="L131" s="197"/>
      <c r="M131" s="186"/>
      <c r="N131" s="186" t="s">
        <v>2920</v>
      </c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</row>
    <row r="132" spans="1:27" s="187" customFormat="1" x14ac:dyDescent="0.2">
      <c r="A132" s="179">
        <v>0</v>
      </c>
      <c r="B132" s="45"/>
      <c r="C132" s="182"/>
      <c r="D132" s="180"/>
      <c r="E132" s="181">
        <v>200</v>
      </c>
      <c r="F132" s="182"/>
      <c r="G132" s="309"/>
      <c r="H132" s="182"/>
      <c r="I132" s="182"/>
      <c r="J132" s="184"/>
      <c r="K132" s="351"/>
      <c r="L132" s="185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</row>
    <row r="133" spans="1:27" s="187" customFormat="1" x14ac:dyDescent="0.2">
      <c r="A133" s="179">
        <v>0</v>
      </c>
      <c r="B133" s="191" t="s">
        <v>334</v>
      </c>
      <c r="C133" s="182"/>
      <c r="D133" s="180" t="s">
        <v>236</v>
      </c>
      <c r="E133" s="181">
        <v>201</v>
      </c>
      <c r="F133" s="182"/>
      <c r="G133" s="309"/>
      <c r="H133" s="182"/>
      <c r="I133" s="182"/>
      <c r="J133" s="184"/>
      <c r="K133" s="351"/>
      <c r="L133" s="185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</row>
    <row r="134" spans="1:27" s="187" customFormat="1" x14ac:dyDescent="0.2">
      <c r="A134" s="179">
        <v>0</v>
      </c>
      <c r="B134" s="191" t="s">
        <v>334</v>
      </c>
      <c r="C134" s="182"/>
      <c r="D134" s="180" t="s">
        <v>236</v>
      </c>
      <c r="E134" s="181">
        <v>202</v>
      </c>
      <c r="F134" s="182"/>
      <c r="G134" s="309"/>
      <c r="H134" s="182"/>
      <c r="I134" s="182"/>
      <c r="J134" s="184"/>
      <c r="K134" s="351"/>
      <c r="L134" s="185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</row>
    <row r="135" spans="1:27" s="187" customFormat="1" x14ac:dyDescent="0.2">
      <c r="A135" s="179">
        <v>0</v>
      </c>
      <c r="B135" s="191" t="s">
        <v>334</v>
      </c>
      <c r="C135" s="182"/>
      <c r="D135" s="180" t="s">
        <v>236</v>
      </c>
      <c r="E135" s="181">
        <v>203</v>
      </c>
      <c r="F135" s="182"/>
      <c r="G135" s="309"/>
      <c r="H135" s="182"/>
      <c r="I135" s="182"/>
      <c r="J135" s="184"/>
      <c r="K135" s="351"/>
      <c r="L135" s="185"/>
      <c r="M135" s="186"/>
      <c r="N135" s="186"/>
      <c r="O135" s="186" t="s">
        <v>2920</v>
      </c>
      <c r="P135" s="186" t="s">
        <v>2920</v>
      </c>
      <c r="Q135" s="186" t="s">
        <v>2920</v>
      </c>
      <c r="R135" s="186"/>
      <c r="S135" s="186"/>
      <c r="T135" s="186"/>
      <c r="U135" s="186"/>
      <c r="V135" s="186"/>
      <c r="W135" s="186"/>
      <c r="X135" s="186"/>
      <c r="Y135" s="186"/>
    </row>
    <row r="136" spans="1:27" s="187" customFormat="1" x14ac:dyDescent="0.2">
      <c r="A136" s="179">
        <v>0</v>
      </c>
      <c r="B136" s="191" t="s">
        <v>334</v>
      </c>
      <c r="C136" s="182"/>
      <c r="D136" s="180" t="s">
        <v>236</v>
      </c>
      <c r="E136" s="181">
        <v>204</v>
      </c>
      <c r="F136" s="182"/>
      <c r="G136" s="309"/>
      <c r="H136" s="182"/>
      <c r="I136" s="182"/>
      <c r="J136" s="184"/>
      <c r="K136" s="351"/>
      <c r="L136" s="185"/>
      <c r="M136" s="186"/>
      <c r="N136" s="186"/>
      <c r="O136" s="186" t="s">
        <v>2920</v>
      </c>
      <c r="P136" s="186" t="s">
        <v>2920</v>
      </c>
      <c r="Q136" s="186" t="s">
        <v>2920</v>
      </c>
      <c r="R136" s="186"/>
      <c r="S136" s="186"/>
      <c r="T136" s="186"/>
      <c r="U136" s="186"/>
      <c r="V136" s="186"/>
      <c r="W136" s="186"/>
      <c r="X136" s="186"/>
      <c r="Y136" s="186"/>
    </row>
    <row r="137" spans="1:27" s="187" customFormat="1" x14ac:dyDescent="0.2">
      <c r="A137" s="179">
        <v>0</v>
      </c>
      <c r="B137" s="191" t="s">
        <v>334</v>
      </c>
      <c r="C137" s="182"/>
      <c r="D137" s="180" t="s">
        <v>236</v>
      </c>
      <c r="E137" s="181">
        <v>250</v>
      </c>
      <c r="F137" s="182"/>
      <c r="G137" s="309"/>
      <c r="H137" s="182"/>
      <c r="I137" s="182"/>
      <c r="J137" s="184"/>
      <c r="K137" s="351"/>
      <c r="L137" s="185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</row>
    <row r="138" spans="1:27" s="187" customFormat="1" x14ac:dyDescent="0.2">
      <c r="A138" s="179">
        <v>0</v>
      </c>
      <c r="B138" s="191" t="s">
        <v>334</v>
      </c>
      <c r="C138" s="182"/>
      <c r="D138" s="180" t="s">
        <v>236</v>
      </c>
      <c r="E138" s="181">
        <v>301</v>
      </c>
      <c r="F138" s="182"/>
      <c r="G138" s="309"/>
      <c r="H138" s="182"/>
      <c r="I138" s="182"/>
      <c r="J138" s="184"/>
      <c r="K138" s="351"/>
      <c r="L138" s="185"/>
      <c r="M138" s="186"/>
      <c r="N138" s="186"/>
      <c r="O138" s="186" t="s">
        <v>2920</v>
      </c>
      <c r="P138" s="186" t="s">
        <v>2920</v>
      </c>
      <c r="Q138" s="186" t="s">
        <v>2920</v>
      </c>
      <c r="R138" s="186"/>
      <c r="S138" s="186"/>
      <c r="T138" s="186"/>
      <c r="U138" s="186"/>
      <c r="V138" s="186"/>
      <c r="W138" s="186"/>
      <c r="X138" s="186"/>
      <c r="Y138" s="186"/>
    </row>
    <row r="139" spans="1:27" s="207" customFormat="1" x14ac:dyDescent="0.2">
      <c r="A139" s="179">
        <v>0</v>
      </c>
      <c r="B139" s="191" t="s">
        <v>334</v>
      </c>
      <c r="C139" s="182"/>
      <c r="D139" s="180" t="s">
        <v>236</v>
      </c>
      <c r="E139" s="181">
        <v>302</v>
      </c>
      <c r="F139" s="182"/>
      <c r="G139" s="309"/>
      <c r="H139" s="182"/>
      <c r="I139" s="182"/>
      <c r="J139" s="184"/>
      <c r="K139" s="351"/>
      <c r="L139" s="185"/>
      <c r="M139" s="186"/>
      <c r="N139" s="186"/>
      <c r="O139" s="186" t="s">
        <v>2920</v>
      </c>
      <c r="P139" s="186"/>
      <c r="Q139" s="186" t="s">
        <v>2920</v>
      </c>
      <c r="R139" s="186"/>
      <c r="S139" s="186"/>
      <c r="T139" s="186"/>
      <c r="U139" s="186"/>
      <c r="V139" s="186"/>
      <c r="W139" s="186"/>
      <c r="X139" s="186"/>
      <c r="Y139" s="186"/>
      <c r="Z139" s="187"/>
      <c r="AA139" s="187"/>
    </row>
    <row r="140" spans="1:27" s="187" customFormat="1" x14ac:dyDescent="0.2">
      <c r="A140" s="198">
        <v>0</v>
      </c>
      <c r="B140" s="202" t="s">
        <v>364</v>
      </c>
      <c r="C140" s="201"/>
      <c r="D140" s="199">
        <v>7</v>
      </c>
      <c r="E140" s="200">
        <v>303</v>
      </c>
      <c r="F140" s="201"/>
      <c r="G140" s="310"/>
      <c r="H140" s="203"/>
      <c r="I140" s="201"/>
      <c r="J140" s="204"/>
      <c r="K140" s="351"/>
      <c r="L140" s="205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 t="s">
        <v>2920</v>
      </c>
      <c r="W140" s="206" t="s">
        <v>2920</v>
      </c>
      <c r="X140" s="206"/>
      <c r="Y140" s="206"/>
      <c r="Z140" s="207"/>
      <c r="AA140" s="207"/>
    </row>
    <row r="141" spans="1:27" s="187" customFormat="1" x14ac:dyDescent="0.2">
      <c r="A141" s="179">
        <v>0</v>
      </c>
      <c r="B141" s="191" t="s">
        <v>334</v>
      </c>
      <c r="C141" s="182"/>
      <c r="D141" s="180" t="s">
        <v>236</v>
      </c>
      <c r="E141" s="181">
        <v>304</v>
      </c>
      <c r="F141" s="182"/>
      <c r="G141" s="309"/>
      <c r="H141" s="182"/>
      <c r="I141" s="182"/>
      <c r="J141" s="184"/>
      <c r="K141" s="351"/>
      <c r="L141" s="185"/>
      <c r="M141" s="186"/>
      <c r="N141" s="186"/>
      <c r="O141" s="186" t="s">
        <v>2920</v>
      </c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</row>
    <row r="142" spans="1:27" s="187" customFormat="1" x14ac:dyDescent="0.2">
      <c r="A142" s="179">
        <v>0</v>
      </c>
      <c r="B142" s="191" t="s">
        <v>334</v>
      </c>
      <c r="C142" s="182"/>
      <c r="D142" s="180" t="s">
        <v>236</v>
      </c>
      <c r="E142" s="181">
        <v>305</v>
      </c>
      <c r="F142" s="182"/>
      <c r="G142" s="309"/>
      <c r="H142" s="182"/>
      <c r="I142" s="182"/>
      <c r="J142" s="184"/>
      <c r="K142" s="351"/>
      <c r="L142" s="185"/>
      <c r="M142" s="186"/>
      <c r="N142" s="186"/>
      <c r="O142" s="186" t="s">
        <v>2920</v>
      </c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</row>
    <row r="143" spans="1:27" s="187" customFormat="1" x14ac:dyDescent="0.2">
      <c r="A143" s="179">
        <v>0</v>
      </c>
      <c r="B143" s="191" t="s">
        <v>334</v>
      </c>
      <c r="C143" s="182"/>
      <c r="D143" s="180" t="s">
        <v>236</v>
      </c>
      <c r="E143" s="181">
        <v>306</v>
      </c>
      <c r="F143" s="182"/>
      <c r="G143" s="309"/>
      <c r="H143" s="182"/>
      <c r="I143" s="182"/>
      <c r="J143" s="184"/>
      <c r="K143" s="351"/>
      <c r="L143" s="185"/>
      <c r="M143" s="186"/>
      <c r="N143" s="186"/>
      <c r="O143" s="186" t="s">
        <v>2920</v>
      </c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</row>
    <row r="144" spans="1:27" s="187" customFormat="1" x14ac:dyDescent="0.2">
      <c r="A144" s="179">
        <v>0</v>
      </c>
      <c r="B144" s="191" t="s">
        <v>334</v>
      </c>
      <c r="C144" s="182"/>
      <c r="D144" s="180" t="s">
        <v>236</v>
      </c>
      <c r="E144" s="181">
        <v>307</v>
      </c>
      <c r="F144" s="182"/>
      <c r="G144" s="309"/>
      <c r="H144" s="182"/>
      <c r="I144" s="182"/>
      <c r="J144" s="184"/>
      <c r="K144" s="351"/>
      <c r="L144" s="185"/>
      <c r="M144" s="186"/>
      <c r="N144" s="186"/>
      <c r="O144" s="186" t="s">
        <v>2920</v>
      </c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</row>
    <row r="145" spans="1:27" s="187" customFormat="1" x14ac:dyDescent="0.2">
      <c r="A145" s="179">
        <v>0</v>
      </c>
      <c r="B145" s="191" t="s">
        <v>334</v>
      </c>
      <c r="C145" s="182"/>
      <c r="D145" s="180" t="s">
        <v>236</v>
      </c>
      <c r="E145" s="181">
        <v>308</v>
      </c>
      <c r="F145" s="182"/>
      <c r="G145" s="309"/>
      <c r="H145" s="182"/>
      <c r="I145" s="182"/>
      <c r="J145" s="184"/>
      <c r="K145" s="351"/>
      <c r="L145" s="185"/>
      <c r="M145" s="186"/>
      <c r="N145" s="186"/>
      <c r="O145" s="186" t="s">
        <v>2920</v>
      </c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</row>
    <row r="146" spans="1:27" s="187" customFormat="1" x14ac:dyDescent="0.2">
      <c r="A146" s="179">
        <v>0</v>
      </c>
      <c r="B146" s="191" t="s">
        <v>334</v>
      </c>
      <c r="C146" s="182"/>
      <c r="D146" s="180" t="s">
        <v>236</v>
      </c>
      <c r="E146" s="181">
        <v>309</v>
      </c>
      <c r="F146" s="182"/>
      <c r="G146" s="309"/>
      <c r="H146" s="182"/>
      <c r="I146" s="182"/>
      <c r="J146" s="184"/>
      <c r="K146" s="351"/>
      <c r="L146" s="185"/>
      <c r="M146" s="186"/>
      <c r="N146" s="186"/>
      <c r="O146" s="186" t="s">
        <v>2920</v>
      </c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</row>
    <row r="147" spans="1:27" s="187" customFormat="1" x14ac:dyDescent="0.2">
      <c r="A147" s="179">
        <v>0</v>
      </c>
      <c r="B147" s="191" t="s">
        <v>334</v>
      </c>
      <c r="C147" s="182"/>
      <c r="D147" s="180" t="s">
        <v>236</v>
      </c>
      <c r="E147" s="181">
        <v>311</v>
      </c>
      <c r="F147" s="182"/>
      <c r="G147" s="309"/>
      <c r="H147" s="182"/>
      <c r="I147" s="182"/>
      <c r="J147" s="184"/>
      <c r="K147" s="351"/>
      <c r="L147" s="185"/>
      <c r="M147" s="186"/>
      <c r="N147" s="186"/>
      <c r="O147" s="186" t="s">
        <v>2920</v>
      </c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</row>
    <row r="148" spans="1:27" s="187" customFormat="1" x14ac:dyDescent="0.2">
      <c r="A148" s="179">
        <v>0</v>
      </c>
      <c r="B148" s="191" t="s">
        <v>334</v>
      </c>
      <c r="C148" s="182"/>
      <c r="D148" s="180" t="s">
        <v>236</v>
      </c>
      <c r="E148" s="181">
        <v>313</v>
      </c>
      <c r="F148" s="182"/>
      <c r="G148" s="309"/>
      <c r="H148" s="182"/>
      <c r="I148" s="182"/>
      <c r="J148" s="184"/>
      <c r="K148" s="351"/>
      <c r="L148" s="185"/>
      <c r="M148" s="186"/>
      <c r="N148" s="186"/>
      <c r="O148" s="186" t="s">
        <v>2920</v>
      </c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</row>
    <row r="149" spans="1:27" s="187" customFormat="1" x14ac:dyDescent="0.2">
      <c r="A149" s="179">
        <v>0</v>
      </c>
      <c r="B149" s="191" t="s">
        <v>334</v>
      </c>
      <c r="C149" s="182"/>
      <c r="D149" s="180" t="s">
        <v>236</v>
      </c>
      <c r="E149" s="181">
        <v>314</v>
      </c>
      <c r="F149" s="182"/>
      <c r="G149" s="309"/>
      <c r="H149" s="182"/>
      <c r="I149" s="182"/>
      <c r="J149" s="184"/>
      <c r="K149" s="351"/>
      <c r="L149" s="185"/>
      <c r="M149" s="186"/>
      <c r="N149" s="186"/>
      <c r="O149" s="186" t="s">
        <v>2920</v>
      </c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</row>
    <row r="150" spans="1:27" s="187" customFormat="1" x14ac:dyDescent="0.2">
      <c r="A150" s="179">
        <v>0</v>
      </c>
      <c r="B150" s="191" t="s">
        <v>334</v>
      </c>
      <c r="C150" s="182"/>
      <c r="D150" s="180" t="s">
        <v>236</v>
      </c>
      <c r="E150" s="181">
        <v>500</v>
      </c>
      <c r="F150" s="182"/>
      <c r="G150" s="309"/>
      <c r="H150" s="182"/>
      <c r="I150" s="182"/>
      <c r="J150" s="184"/>
      <c r="K150" s="351"/>
      <c r="L150" s="185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</row>
    <row r="151" spans="1:27" s="187" customFormat="1" x14ac:dyDescent="0.2">
      <c r="A151" s="179">
        <v>0</v>
      </c>
      <c r="B151" s="191" t="s">
        <v>334</v>
      </c>
      <c r="C151" s="182"/>
      <c r="D151" s="180" t="s">
        <v>236</v>
      </c>
      <c r="E151" s="181">
        <v>501</v>
      </c>
      <c r="F151" s="182"/>
      <c r="G151" s="309"/>
      <c r="H151" s="182"/>
      <c r="I151" s="182"/>
      <c r="J151" s="184"/>
      <c r="K151" s="351"/>
      <c r="L151" s="185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</row>
    <row r="152" spans="1:27" s="187" customFormat="1" x14ac:dyDescent="0.2">
      <c r="A152" s="179">
        <v>0</v>
      </c>
      <c r="B152" s="191" t="s">
        <v>334</v>
      </c>
      <c r="C152" s="182"/>
      <c r="D152" s="180" t="s">
        <v>236</v>
      </c>
      <c r="E152" s="181">
        <v>502</v>
      </c>
      <c r="F152" s="182"/>
      <c r="G152" s="309"/>
      <c r="H152" s="182"/>
      <c r="I152" s="182"/>
      <c r="J152" s="184"/>
      <c r="K152" s="351"/>
      <c r="L152" s="185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</row>
    <row r="153" spans="1:27" s="187" customFormat="1" x14ac:dyDescent="0.2">
      <c r="A153" s="179">
        <v>0</v>
      </c>
      <c r="B153" s="191" t="s">
        <v>334</v>
      </c>
      <c r="C153" s="182"/>
      <c r="D153" s="180" t="s">
        <v>236</v>
      </c>
      <c r="E153" s="181">
        <v>504</v>
      </c>
      <c r="F153" s="182"/>
      <c r="G153" s="309"/>
      <c r="H153" s="182"/>
      <c r="I153" s="182"/>
      <c r="J153" s="184"/>
      <c r="K153" s="351"/>
      <c r="L153" s="185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</row>
    <row r="154" spans="1:27" s="187" customFormat="1" x14ac:dyDescent="0.2">
      <c r="A154" s="179">
        <v>0</v>
      </c>
      <c r="B154" s="191" t="s">
        <v>334</v>
      </c>
      <c r="C154" s="182"/>
      <c r="D154" s="180" t="s">
        <v>236</v>
      </c>
      <c r="E154" s="181">
        <v>505</v>
      </c>
      <c r="F154" s="182"/>
      <c r="G154" s="309"/>
      <c r="H154" s="182"/>
      <c r="I154" s="182"/>
      <c r="J154" s="184"/>
      <c r="K154" s="351"/>
      <c r="L154" s="185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</row>
    <row r="155" spans="1:27" s="187" customFormat="1" x14ac:dyDescent="0.2">
      <c r="A155" s="179">
        <v>0</v>
      </c>
      <c r="B155" s="191" t="s">
        <v>334</v>
      </c>
      <c r="C155" s="182"/>
      <c r="D155" s="180" t="s">
        <v>236</v>
      </c>
      <c r="E155" s="181">
        <v>520</v>
      </c>
      <c r="F155" s="182"/>
      <c r="G155" s="309"/>
      <c r="H155" s="182"/>
      <c r="I155" s="182"/>
      <c r="J155" s="184"/>
      <c r="K155" s="351"/>
      <c r="L155" s="185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</row>
    <row r="156" spans="1:27" s="171" customFormat="1" ht="21.75" customHeight="1" x14ac:dyDescent="0.2">
      <c r="A156" s="179">
        <v>0</v>
      </c>
      <c r="B156" s="191" t="s">
        <v>334</v>
      </c>
      <c r="C156" s="182"/>
      <c r="D156" s="180" t="s">
        <v>236</v>
      </c>
      <c r="E156" s="181">
        <v>802</v>
      </c>
      <c r="F156" s="182"/>
      <c r="G156" s="309"/>
      <c r="H156" s="182"/>
      <c r="I156" s="182"/>
      <c r="J156" s="184"/>
      <c r="K156" s="351"/>
      <c r="L156" s="185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7"/>
      <c r="AA156" s="187"/>
    </row>
    <row r="157" spans="1:27" s="171" customFormat="1" x14ac:dyDescent="0.25">
      <c r="A157" s="179">
        <v>0</v>
      </c>
      <c r="B157" s="183" t="s">
        <v>366</v>
      </c>
      <c r="C157" s="182" t="s">
        <v>292</v>
      </c>
      <c r="D157" s="180" t="s">
        <v>236</v>
      </c>
      <c r="E157" s="87">
        <v>15000</v>
      </c>
      <c r="F157" s="182"/>
      <c r="G157" s="309"/>
      <c r="H157" s="182"/>
      <c r="I157" s="182" t="s">
        <v>292</v>
      </c>
      <c r="J157" s="184"/>
      <c r="K157" s="351"/>
      <c r="L157" s="185"/>
      <c r="M157" s="186"/>
      <c r="N157" s="186"/>
      <c r="O157" s="186"/>
      <c r="P157" s="186"/>
      <c r="Q157" s="186"/>
      <c r="R157" s="186"/>
      <c r="S157" s="186" t="s">
        <v>2920</v>
      </c>
      <c r="T157" s="186" t="s">
        <v>2920</v>
      </c>
      <c r="U157" s="186" t="s">
        <v>2920</v>
      </c>
      <c r="V157" s="186" t="s">
        <v>2920</v>
      </c>
      <c r="W157" s="186"/>
      <c r="X157" s="186"/>
      <c r="Y157" s="186"/>
    </row>
    <row r="158" spans="1:27" s="171" customFormat="1" ht="25.5" x14ac:dyDescent="0.25">
      <c r="A158" s="38">
        <v>0</v>
      </c>
      <c r="B158" s="48" t="s">
        <v>367</v>
      </c>
      <c r="C158" s="49"/>
      <c r="D158" s="58" t="s">
        <v>236</v>
      </c>
      <c r="E158" s="73">
        <v>100000</v>
      </c>
      <c r="F158" s="49"/>
      <c r="G158" s="74"/>
      <c r="H158" s="49"/>
      <c r="I158" s="49"/>
      <c r="J158" s="88"/>
      <c r="K158" s="359"/>
      <c r="L158" s="59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</row>
    <row r="159" spans="1:27" s="171" customFormat="1" x14ac:dyDescent="0.25">
      <c r="A159" s="38">
        <v>0</v>
      </c>
      <c r="B159" s="48" t="s">
        <v>3407</v>
      </c>
      <c r="C159" s="49"/>
      <c r="D159" s="58" t="s">
        <v>2798</v>
      </c>
      <c r="E159" s="73">
        <v>400000</v>
      </c>
      <c r="F159" s="49"/>
      <c r="G159" s="74"/>
      <c r="H159" s="49"/>
      <c r="I159" s="49"/>
      <c r="J159" s="88"/>
      <c r="K159" s="359"/>
      <c r="L159" s="59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</row>
    <row r="160" spans="1:27" s="171" customFormat="1" ht="25.5" x14ac:dyDescent="0.25">
      <c r="A160" s="38">
        <v>0</v>
      </c>
      <c r="B160" s="48" t="s">
        <v>368</v>
      </c>
      <c r="C160" s="49"/>
      <c r="D160" s="58" t="s">
        <v>2798</v>
      </c>
      <c r="E160" s="73">
        <v>500000</v>
      </c>
      <c r="F160" s="49"/>
      <c r="G160" s="74"/>
      <c r="H160" s="49"/>
      <c r="I160" s="49"/>
      <c r="J160" s="553"/>
      <c r="K160" s="554"/>
      <c r="L160" s="59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</row>
    <row r="161" spans="1:27" s="171" customFormat="1" ht="25.5" x14ac:dyDescent="0.25">
      <c r="A161" s="38">
        <v>0</v>
      </c>
      <c r="B161" s="48" t="s">
        <v>2941</v>
      </c>
      <c r="C161" s="49"/>
      <c r="D161" s="58" t="s">
        <v>2798</v>
      </c>
      <c r="E161" s="73">
        <v>600000</v>
      </c>
      <c r="F161" s="49"/>
      <c r="G161" s="74"/>
      <c r="H161" s="49"/>
      <c r="I161" s="49"/>
      <c r="J161" s="555"/>
      <c r="K161" s="556"/>
      <c r="L161" s="59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</row>
    <row r="162" spans="1:27" s="171" customFormat="1" ht="25.5" x14ac:dyDescent="0.25">
      <c r="A162" s="38">
        <v>0</v>
      </c>
      <c r="B162" s="48" t="s">
        <v>2942</v>
      </c>
      <c r="C162" s="49"/>
      <c r="D162" s="58">
        <v>26</v>
      </c>
      <c r="E162" s="73">
        <v>700000</v>
      </c>
      <c r="F162" s="49"/>
      <c r="G162" s="74"/>
      <c r="H162" s="49"/>
      <c r="I162" s="49"/>
      <c r="J162" s="88"/>
      <c r="K162" s="359"/>
      <c r="L162" s="59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</row>
    <row r="163" spans="1:27" s="171" customFormat="1" ht="25.5" x14ac:dyDescent="0.25">
      <c r="A163" s="38">
        <v>0</v>
      </c>
      <c r="B163" s="48" t="s">
        <v>2943</v>
      </c>
      <c r="C163" s="49"/>
      <c r="D163" s="58"/>
      <c r="E163" s="73">
        <v>800000</v>
      </c>
      <c r="F163" s="49"/>
      <c r="G163" s="74"/>
      <c r="H163" s="49"/>
      <c r="I163" s="49"/>
      <c r="J163" s="88"/>
      <c r="K163" s="359"/>
      <c r="L163" s="59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</row>
    <row r="164" spans="1:27" s="171" customFormat="1" ht="19.5" customHeight="1" x14ac:dyDescent="0.25">
      <c r="A164" s="38">
        <v>0</v>
      </c>
      <c r="B164" s="48" t="s">
        <v>369</v>
      </c>
      <c r="C164" s="49" t="s">
        <v>292</v>
      </c>
      <c r="D164" s="58" t="s">
        <v>236</v>
      </c>
      <c r="E164" s="73">
        <v>900000</v>
      </c>
      <c r="F164" s="49"/>
      <c r="G164" s="74"/>
      <c r="H164" s="49"/>
      <c r="I164" s="49" t="s">
        <v>292</v>
      </c>
      <c r="J164" s="88"/>
      <c r="K164" s="359"/>
      <c r="L164" s="59"/>
      <c r="M164" s="75"/>
      <c r="N164" s="75"/>
      <c r="O164" s="75"/>
      <c r="P164" s="75"/>
      <c r="Q164" s="75"/>
      <c r="R164" s="75"/>
      <c r="S164" s="75"/>
      <c r="T164" s="75" t="s">
        <v>2920</v>
      </c>
      <c r="U164" s="75" t="s">
        <v>2920</v>
      </c>
      <c r="V164" s="75" t="s">
        <v>2920</v>
      </c>
      <c r="W164" s="75" t="s">
        <v>2920</v>
      </c>
      <c r="X164" s="75" t="s">
        <v>2920</v>
      </c>
      <c r="Y164" s="75"/>
    </row>
    <row r="165" spans="1:27" s="171" customFormat="1" ht="23.25" customHeight="1" x14ac:dyDescent="0.25">
      <c r="A165" s="179">
        <v>0</v>
      </c>
      <c r="B165" s="183"/>
      <c r="C165" s="182" t="s">
        <v>292</v>
      </c>
      <c r="D165" s="180" t="s">
        <v>236</v>
      </c>
      <c r="E165" s="87">
        <v>915000</v>
      </c>
      <c r="F165" s="182"/>
      <c r="G165" s="309"/>
      <c r="H165" s="182"/>
      <c r="I165" s="182" t="s">
        <v>292</v>
      </c>
      <c r="J165" s="184"/>
      <c r="K165" s="351"/>
      <c r="L165" s="185"/>
      <c r="M165" s="186"/>
      <c r="N165" s="186"/>
      <c r="O165" s="186"/>
      <c r="P165" s="186"/>
      <c r="Q165" s="186"/>
      <c r="R165" s="186"/>
      <c r="S165" s="186"/>
      <c r="T165" s="186" t="s">
        <v>2920</v>
      </c>
      <c r="U165" s="186" t="s">
        <v>2920</v>
      </c>
      <c r="V165" s="186" t="s">
        <v>2920</v>
      </c>
      <c r="W165" s="186" t="s">
        <v>2920</v>
      </c>
      <c r="X165" s="186" t="s">
        <v>2920</v>
      </c>
      <c r="Y165" s="186" t="s">
        <v>2920</v>
      </c>
    </row>
    <row r="166" spans="1:27" s="171" customFormat="1" ht="31.5" customHeight="1" x14ac:dyDescent="0.25">
      <c r="A166" s="179">
        <v>1</v>
      </c>
      <c r="B166" s="183" t="s">
        <v>370</v>
      </c>
      <c r="C166" s="182"/>
      <c r="D166" s="180" t="s">
        <v>2799</v>
      </c>
      <c r="E166" s="181">
        <v>1000000</v>
      </c>
      <c r="F166" s="182"/>
      <c r="G166" s="309"/>
      <c r="H166" s="182"/>
      <c r="I166" s="182"/>
      <c r="J166" s="184"/>
      <c r="K166" s="351"/>
      <c r="L166" s="185"/>
      <c r="M166" s="186"/>
      <c r="N166" s="186"/>
      <c r="O166" s="186"/>
      <c r="P166" s="186" t="s">
        <v>2920</v>
      </c>
      <c r="Q166" s="186"/>
      <c r="R166" s="186" t="s">
        <v>2920</v>
      </c>
      <c r="S166" s="186"/>
      <c r="T166" s="186"/>
      <c r="U166" s="186"/>
      <c r="V166" s="186"/>
      <c r="W166" s="186"/>
      <c r="X166" s="186"/>
      <c r="Y166" s="186"/>
    </row>
    <row r="167" spans="1:27" s="171" customFormat="1" ht="34.5" customHeight="1" x14ac:dyDescent="0.25">
      <c r="A167" s="179">
        <v>2</v>
      </c>
      <c r="B167" s="183" t="s">
        <v>2424</v>
      </c>
      <c r="C167" s="182" t="s">
        <v>292</v>
      </c>
      <c r="D167" s="180" t="s">
        <v>236</v>
      </c>
      <c r="E167" s="87">
        <v>2000000</v>
      </c>
      <c r="F167" s="182"/>
      <c r="G167" s="309"/>
      <c r="H167" s="182"/>
      <c r="I167" s="182" t="s">
        <v>292</v>
      </c>
      <c r="J167" s="184"/>
      <c r="K167" s="351"/>
      <c r="L167" s="185"/>
      <c r="M167" s="186"/>
      <c r="N167" s="186"/>
      <c r="O167" s="186"/>
      <c r="P167" s="186"/>
      <c r="Q167" s="186" t="s">
        <v>2920</v>
      </c>
      <c r="R167" s="186" t="s">
        <v>2920</v>
      </c>
      <c r="S167" s="186" t="s">
        <v>2920</v>
      </c>
      <c r="T167" s="186" t="s">
        <v>2920</v>
      </c>
      <c r="U167" s="186"/>
      <c r="V167" s="186"/>
      <c r="W167" s="186"/>
      <c r="X167" s="186"/>
      <c r="Y167" s="186"/>
    </row>
    <row r="168" spans="1:27" s="208" customFormat="1" ht="25.5" x14ac:dyDescent="0.25">
      <c r="A168" s="179">
        <v>3</v>
      </c>
      <c r="B168" s="183" t="s">
        <v>371</v>
      </c>
      <c r="C168" s="182" t="s">
        <v>292</v>
      </c>
      <c r="D168" s="180">
        <v>2</v>
      </c>
      <c r="E168" s="87">
        <v>3000000</v>
      </c>
      <c r="F168" s="182"/>
      <c r="G168" s="309"/>
      <c r="H168" s="182"/>
      <c r="I168" s="182" t="s">
        <v>292</v>
      </c>
      <c r="J168" s="184"/>
      <c r="K168" s="351"/>
      <c r="L168" s="185"/>
      <c r="M168" s="186"/>
      <c r="N168" s="186"/>
      <c r="O168" s="186"/>
      <c r="P168" s="186"/>
      <c r="Q168" s="186"/>
      <c r="R168" s="186" t="s">
        <v>2920</v>
      </c>
      <c r="S168" s="186" t="s">
        <v>2920</v>
      </c>
      <c r="T168" s="186" t="s">
        <v>2920</v>
      </c>
      <c r="U168" s="186" t="s">
        <v>2920</v>
      </c>
      <c r="V168" s="186" t="s">
        <v>2920</v>
      </c>
      <c r="W168" s="186"/>
      <c r="X168" s="186"/>
      <c r="Y168" s="186"/>
      <c r="Z168" s="171"/>
      <c r="AA168" s="171"/>
    </row>
    <row r="169" spans="1:27" s="208" customFormat="1" x14ac:dyDescent="0.25">
      <c r="A169" s="37">
        <v>5</v>
      </c>
      <c r="B169" s="45" t="s">
        <v>373</v>
      </c>
      <c r="C169" s="47" t="s">
        <v>2399</v>
      </c>
      <c r="D169" s="57"/>
      <c r="E169" s="69">
        <v>5000000</v>
      </c>
      <c r="F169" s="47"/>
      <c r="G169" s="70"/>
      <c r="H169" s="47"/>
      <c r="I169" s="47" t="s">
        <v>2399</v>
      </c>
      <c r="J169" s="86"/>
      <c r="K169" s="351"/>
      <c r="L169" s="76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</row>
    <row r="170" spans="1:27" s="208" customFormat="1" x14ac:dyDescent="0.25">
      <c r="A170" s="37">
        <v>6</v>
      </c>
      <c r="B170" s="45" t="s">
        <v>374</v>
      </c>
      <c r="C170" s="47" t="s">
        <v>2399</v>
      </c>
      <c r="D170" s="57"/>
      <c r="E170" s="69">
        <v>6000000</v>
      </c>
      <c r="F170" s="47"/>
      <c r="G170" s="70"/>
      <c r="H170" s="47"/>
      <c r="I170" s="47" t="s">
        <v>2399</v>
      </c>
      <c r="J170" s="86"/>
      <c r="K170" s="351"/>
      <c r="L170" s="76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</row>
    <row r="171" spans="1:27" s="208" customFormat="1" ht="25.5" x14ac:dyDescent="0.25">
      <c r="A171" s="37">
        <v>7</v>
      </c>
      <c r="B171" s="45" t="s">
        <v>375</v>
      </c>
      <c r="C171" s="47" t="s">
        <v>292</v>
      </c>
      <c r="D171" s="57"/>
      <c r="E171" s="69">
        <v>7000000</v>
      </c>
      <c r="F171" s="47"/>
      <c r="G171" s="70"/>
      <c r="H171" s="47"/>
      <c r="I171" s="47" t="s">
        <v>292</v>
      </c>
      <c r="J171" s="86"/>
      <c r="K171" s="351"/>
      <c r="L171" s="76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</row>
    <row r="172" spans="1:27" s="208" customFormat="1" x14ac:dyDescent="0.25">
      <c r="A172" s="37">
        <v>8</v>
      </c>
      <c r="B172" s="45" t="s">
        <v>376</v>
      </c>
      <c r="C172" s="47" t="s">
        <v>2425</v>
      </c>
      <c r="D172" s="57"/>
      <c r="E172" s="69">
        <v>8000000</v>
      </c>
      <c r="F172" s="47"/>
      <c r="G172" s="70"/>
      <c r="H172" s="47"/>
      <c r="I172" s="47" t="s">
        <v>2425</v>
      </c>
      <c r="J172" s="86"/>
      <c r="K172" s="351"/>
      <c r="L172" s="76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</row>
    <row r="173" spans="1:27" s="171" customFormat="1" x14ac:dyDescent="0.25">
      <c r="A173" s="179">
        <v>9</v>
      </c>
      <c r="B173" s="183"/>
      <c r="C173" s="182" t="s">
        <v>292</v>
      </c>
      <c r="D173" s="180" t="s">
        <v>2800</v>
      </c>
      <c r="E173" s="69">
        <v>9000000</v>
      </c>
      <c r="F173" s="182"/>
      <c r="G173" s="309"/>
      <c r="H173" s="182"/>
      <c r="I173" s="182" t="s">
        <v>292</v>
      </c>
      <c r="J173" s="184"/>
      <c r="K173" s="351"/>
      <c r="L173" s="185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</row>
    <row r="174" spans="1:27" s="171" customFormat="1" ht="33" customHeight="1" x14ac:dyDescent="0.25">
      <c r="A174" s="179">
        <v>20</v>
      </c>
      <c r="B174" s="183" t="s">
        <v>327</v>
      </c>
      <c r="C174" s="182" t="s">
        <v>292</v>
      </c>
      <c r="D174" s="180">
        <v>2</v>
      </c>
      <c r="E174" s="181">
        <v>20000000</v>
      </c>
      <c r="F174" s="182"/>
      <c r="G174" s="309"/>
      <c r="H174" s="182"/>
      <c r="I174" s="182" t="s">
        <v>292</v>
      </c>
      <c r="J174" s="184"/>
      <c r="K174" s="351"/>
      <c r="L174" s="185"/>
      <c r="M174" s="186"/>
      <c r="N174" s="186"/>
      <c r="O174" s="186"/>
      <c r="P174" s="186"/>
      <c r="Q174" s="186"/>
      <c r="R174" s="186"/>
      <c r="S174" s="186"/>
      <c r="T174" s="186"/>
      <c r="U174" s="186" t="s">
        <v>2920</v>
      </c>
      <c r="V174" s="186" t="s">
        <v>2920</v>
      </c>
      <c r="W174" s="186"/>
      <c r="X174" s="186"/>
      <c r="Y174" s="186"/>
    </row>
    <row r="175" spans="1:27" s="171" customFormat="1" ht="33" customHeight="1" x14ac:dyDescent="0.25">
      <c r="A175" s="179">
        <v>21</v>
      </c>
      <c r="B175" s="183" t="s">
        <v>328</v>
      </c>
      <c r="C175" s="182" t="s">
        <v>292</v>
      </c>
      <c r="D175" s="180">
        <v>2</v>
      </c>
      <c r="E175" s="181">
        <v>21000000</v>
      </c>
      <c r="F175" s="182"/>
      <c r="G175" s="309"/>
      <c r="H175" s="182"/>
      <c r="I175" s="182" t="s">
        <v>292</v>
      </c>
      <c r="J175" s="184"/>
      <c r="K175" s="351"/>
      <c r="L175" s="185"/>
      <c r="M175" s="186"/>
      <c r="N175" s="186"/>
      <c r="O175" s="186"/>
      <c r="P175" s="186"/>
      <c r="Q175" s="186"/>
      <c r="R175" s="186"/>
      <c r="S175" s="186"/>
      <c r="T175" s="186"/>
      <c r="U175" s="186" t="s">
        <v>2920</v>
      </c>
      <c r="V175" s="186" t="s">
        <v>2920</v>
      </c>
      <c r="W175" s="186"/>
      <c r="X175" s="186"/>
      <c r="Y175" s="186"/>
    </row>
    <row r="176" spans="1:27" s="171" customFormat="1" ht="33" customHeight="1" x14ac:dyDescent="0.25">
      <c r="A176" s="179">
        <v>22</v>
      </c>
      <c r="B176" s="183" t="s">
        <v>329</v>
      </c>
      <c r="C176" s="182"/>
      <c r="D176" s="180">
        <v>2</v>
      </c>
      <c r="E176" s="181">
        <v>22000000</v>
      </c>
      <c r="F176" s="182"/>
      <c r="G176" s="309"/>
      <c r="H176" s="182"/>
      <c r="I176" s="182"/>
      <c r="J176" s="184"/>
      <c r="K176" s="351"/>
      <c r="L176" s="185"/>
      <c r="M176" s="186"/>
      <c r="N176" s="186"/>
      <c r="O176" s="186"/>
      <c r="P176" s="186" t="s">
        <v>2920</v>
      </c>
      <c r="Q176" s="186"/>
      <c r="R176" s="186"/>
      <c r="S176" s="186"/>
      <c r="T176" s="186"/>
      <c r="U176" s="186"/>
      <c r="V176" s="186" t="s">
        <v>2920</v>
      </c>
      <c r="W176" s="186"/>
      <c r="X176" s="186"/>
      <c r="Y176" s="186"/>
    </row>
    <row r="177" spans="1:25" s="171" customFormat="1" ht="33" customHeight="1" x14ac:dyDescent="0.25">
      <c r="A177" s="179">
        <v>23</v>
      </c>
      <c r="B177" s="183" t="s">
        <v>2426</v>
      </c>
      <c r="C177" s="182" t="s">
        <v>292</v>
      </c>
      <c r="D177" s="180">
        <v>2</v>
      </c>
      <c r="E177" s="181">
        <v>23000000</v>
      </c>
      <c r="F177" s="182"/>
      <c r="G177" s="309"/>
      <c r="H177" s="182"/>
      <c r="I177" s="182" t="s">
        <v>292</v>
      </c>
      <c r="J177" s="184"/>
      <c r="K177" s="351"/>
      <c r="L177" s="185"/>
      <c r="M177" s="186"/>
      <c r="N177" s="186"/>
      <c r="O177" s="186"/>
      <c r="P177" s="186" t="s">
        <v>2920</v>
      </c>
      <c r="Q177" s="186" t="s">
        <v>2920</v>
      </c>
      <c r="R177" s="186" t="s">
        <v>2920</v>
      </c>
      <c r="S177" s="186" t="s">
        <v>2920</v>
      </c>
      <c r="T177" s="186" t="s">
        <v>2920</v>
      </c>
      <c r="U177" s="186" t="s">
        <v>2920</v>
      </c>
      <c r="V177" s="186" t="s">
        <v>2920</v>
      </c>
      <c r="W177" s="186"/>
      <c r="X177" s="186"/>
      <c r="Y177" s="186"/>
    </row>
    <row r="178" spans="1:25" s="171" customFormat="1" ht="22.5" customHeight="1" x14ac:dyDescent="0.25">
      <c r="A178" s="179">
        <v>24</v>
      </c>
      <c r="B178" s="183" t="s">
        <v>2427</v>
      </c>
      <c r="C178" s="182" t="s">
        <v>292</v>
      </c>
      <c r="D178" s="180">
        <v>2</v>
      </c>
      <c r="E178" s="181">
        <v>24000000</v>
      </c>
      <c r="F178" s="182"/>
      <c r="G178" s="309"/>
      <c r="H178" s="182"/>
      <c r="I178" s="182" t="s">
        <v>292</v>
      </c>
      <c r="J178" s="184"/>
      <c r="K178" s="351"/>
      <c r="L178" s="185"/>
      <c r="M178" s="186"/>
      <c r="N178" s="186"/>
      <c r="O178" s="186"/>
      <c r="P178" s="186" t="s">
        <v>2920</v>
      </c>
      <c r="Q178" s="186" t="s">
        <v>2920</v>
      </c>
      <c r="R178" s="186" t="s">
        <v>2920</v>
      </c>
      <c r="S178" s="186" t="s">
        <v>2920</v>
      </c>
      <c r="T178" s="186" t="s">
        <v>2920</v>
      </c>
      <c r="U178" s="186" t="s">
        <v>2920</v>
      </c>
      <c r="V178" s="186" t="s">
        <v>2920</v>
      </c>
      <c r="W178" s="186"/>
      <c r="X178" s="186"/>
      <c r="Y178" s="186"/>
    </row>
    <row r="179" spans="1:25" s="171" customFormat="1" ht="22.5" customHeight="1" x14ac:dyDescent="0.25">
      <c r="A179" s="179">
        <v>25</v>
      </c>
      <c r="B179" s="183" t="s">
        <v>2428</v>
      </c>
      <c r="C179" s="182" t="s">
        <v>292</v>
      </c>
      <c r="D179" s="180">
        <v>2</v>
      </c>
      <c r="E179" s="181">
        <v>25000000</v>
      </c>
      <c r="F179" s="182"/>
      <c r="G179" s="309"/>
      <c r="H179" s="182"/>
      <c r="I179" s="182" t="s">
        <v>292</v>
      </c>
      <c r="J179" s="184"/>
      <c r="K179" s="351"/>
      <c r="L179" s="185"/>
      <c r="M179" s="186"/>
      <c r="N179" s="186"/>
      <c r="O179" s="186"/>
      <c r="P179" s="186" t="s">
        <v>2920</v>
      </c>
      <c r="Q179" s="186" t="s">
        <v>2920</v>
      </c>
      <c r="R179" s="186" t="s">
        <v>2920</v>
      </c>
      <c r="S179" s="186" t="s">
        <v>2920</v>
      </c>
      <c r="T179" s="186" t="s">
        <v>2920</v>
      </c>
      <c r="U179" s="186" t="s">
        <v>2920</v>
      </c>
      <c r="V179" s="186" t="s">
        <v>2920</v>
      </c>
      <c r="W179" s="186"/>
      <c r="X179" s="186"/>
      <c r="Y179" s="186"/>
    </row>
    <row r="180" spans="1:25" s="171" customFormat="1" ht="22.5" customHeight="1" x14ac:dyDescent="0.25">
      <c r="A180" s="179">
        <v>26</v>
      </c>
      <c r="B180" s="183" t="s">
        <v>377</v>
      </c>
      <c r="C180" s="182" t="s">
        <v>292</v>
      </c>
      <c r="D180" s="180">
        <v>2</v>
      </c>
      <c r="E180" s="181">
        <v>26000000</v>
      </c>
      <c r="F180" s="182"/>
      <c r="G180" s="309"/>
      <c r="H180" s="182"/>
      <c r="I180" s="182" t="s">
        <v>292</v>
      </c>
      <c r="J180" s="184"/>
      <c r="K180" s="351"/>
      <c r="L180" s="185"/>
      <c r="M180" s="186"/>
      <c r="N180" s="186"/>
      <c r="O180" s="186"/>
      <c r="P180" s="186" t="s">
        <v>2920</v>
      </c>
      <c r="Q180" s="186" t="s">
        <v>2920</v>
      </c>
      <c r="R180" s="186" t="s">
        <v>2920</v>
      </c>
      <c r="S180" s="186" t="s">
        <v>2920</v>
      </c>
      <c r="T180" s="186" t="s">
        <v>2920</v>
      </c>
      <c r="U180" s="186" t="s">
        <v>2920</v>
      </c>
      <c r="V180" s="186" t="s">
        <v>2920</v>
      </c>
      <c r="W180" s="186"/>
      <c r="X180" s="186"/>
      <c r="Y180" s="186"/>
    </row>
    <row r="181" spans="1:25" s="171" customFormat="1" ht="22.5" customHeight="1" x14ac:dyDescent="0.25">
      <c r="A181" s="179">
        <v>27</v>
      </c>
      <c r="B181" s="183" t="s">
        <v>2429</v>
      </c>
      <c r="C181" s="182" t="s">
        <v>2399</v>
      </c>
      <c r="D181" s="180">
        <v>2</v>
      </c>
      <c r="E181" s="181">
        <v>27000000</v>
      </c>
      <c r="F181" s="182"/>
      <c r="G181" s="309"/>
      <c r="H181" s="182"/>
      <c r="I181" s="182" t="s">
        <v>2399</v>
      </c>
      <c r="J181" s="184"/>
      <c r="K181" s="351"/>
      <c r="L181" s="185"/>
      <c r="M181" s="186"/>
      <c r="N181" s="186"/>
      <c r="O181" s="186"/>
      <c r="P181" s="186" t="s">
        <v>2920</v>
      </c>
      <c r="Q181" s="186" t="s">
        <v>2920</v>
      </c>
      <c r="R181" s="186" t="s">
        <v>2920</v>
      </c>
      <c r="S181" s="186" t="s">
        <v>2920</v>
      </c>
      <c r="T181" s="186" t="s">
        <v>2920</v>
      </c>
      <c r="U181" s="186" t="s">
        <v>2920</v>
      </c>
      <c r="V181" s="186" t="s">
        <v>2920</v>
      </c>
      <c r="W181" s="186"/>
      <c r="X181" s="186"/>
      <c r="Y181" s="186"/>
    </row>
    <row r="182" spans="1:25" s="171" customFormat="1" ht="22.5" customHeight="1" x14ac:dyDescent="0.25">
      <c r="A182" s="179">
        <v>28</v>
      </c>
      <c r="B182" s="183" t="s">
        <v>2430</v>
      </c>
      <c r="C182" s="182" t="s">
        <v>2399</v>
      </c>
      <c r="D182" s="180">
        <v>2</v>
      </c>
      <c r="E182" s="181">
        <v>28000000</v>
      </c>
      <c r="F182" s="182"/>
      <c r="G182" s="309"/>
      <c r="H182" s="182"/>
      <c r="I182" s="182" t="s">
        <v>2399</v>
      </c>
      <c r="J182" s="184"/>
      <c r="K182" s="351"/>
      <c r="L182" s="185"/>
      <c r="M182" s="186"/>
      <c r="N182" s="186"/>
      <c r="O182" s="186"/>
      <c r="P182" s="186" t="s">
        <v>2920</v>
      </c>
      <c r="Q182" s="186" t="s">
        <v>2920</v>
      </c>
      <c r="R182" s="186" t="s">
        <v>2920</v>
      </c>
      <c r="S182" s="186" t="s">
        <v>2920</v>
      </c>
      <c r="T182" s="186" t="s">
        <v>2920</v>
      </c>
      <c r="U182" s="186" t="s">
        <v>2920</v>
      </c>
      <c r="V182" s="186" t="s">
        <v>2920</v>
      </c>
      <c r="W182" s="186"/>
      <c r="X182" s="186"/>
      <c r="Y182" s="186"/>
    </row>
    <row r="183" spans="1:25" s="171" customFormat="1" ht="22.5" customHeight="1" x14ac:dyDescent="0.25">
      <c r="A183" s="179">
        <v>29</v>
      </c>
      <c r="B183" s="183" t="s">
        <v>2431</v>
      </c>
      <c r="C183" s="182" t="s">
        <v>2399</v>
      </c>
      <c r="D183" s="180">
        <v>2</v>
      </c>
      <c r="E183" s="181">
        <v>29000000</v>
      </c>
      <c r="F183" s="182"/>
      <c r="G183" s="309"/>
      <c r="H183" s="182"/>
      <c r="I183" s="182" t="s">
        <v>2399</v>
      </c>
      <c r="J183" s="184"/>
      <c r="K183" s="351"/>
      <c r="L183" s="185"/>
      <c r="M183" s="186"/>
      <c r="N183" s="186"/>
      <c r="O183" s="186"/>
      <c r="P183" s="186" t="s">
        <v>2920</v>
      </c>
      <c r="Q183" s="186" t="s">
        <v>2920</v>
      </c>
      <c r="R183" s="186" t="s">
        <v>2920</v>
      </c>
      <c r="S183" s="186" t="s">
        <v>2920</v>
      </c>
      <c r="T183" s="186" t="s">
        <v>2920</v>
      </c>
      <c r="U183" s="186"/>
      <c r="V183" s="186" t="s">
        <v>2920</v>
      </c>
      <c r="W183" s="186"/>
      <c r="X183" s="186"/>
      <c r="Y183" s="186"/>
    </row>
    <row r="184" spans="1:25" s="171" customFormat="1" ht="22.5" customHeight="1" x14ac:dyDescent="0.25">
      <c r="A184" s="179">
        <v>30</v>
      </c>
      <c r="B184" s="183" t="s">
        <v>378</v>
      </c>
      <c r="C184" s="182" t="s">
        <v>2399</v>
      </c>
      <c r="D184" s="180">
        <v>2</v>
      </c>
      <c r="E184" s="181">
        <v>30000000</v>
      </c>
      <c r="F184" s="182"/>
      <c r="G184" s="309"/>
      <c r="H184" s="182"/>
      <c r="I184" s="182" t="s">
        <v>2399</v>
      </c>
      <c r="J184" s="184"/>
      <c r="K184" s="351"/>
      <c r="L184" s="185"/>
      <c r="M184" s="186"/>
      <c r="N184" s="186"/>
      <c r="O184" s="186"/>
      <c r="P184" s="186" t="s">
        <v>2920</v>
      </c>
      <c r="Q184" s="186" t="s">
        <v>2920</v>
      </c>
      <c r="R184" s="186" t="s">
        <v>2920</v>
      </c>
      <c r="S184" s="186" t="s">
        <v>2920</v>
      </c>
      <c r="T184" s="186" t="s">
        <v>2920</v>
      </c>
      <c r="U184" s="186" t="s">
        <v>2920</v>
      </c>
      <c r="V184" s="186" t="s">
        <v>2920</v>
      </c>
      <c r="W184" s="186"/>
      <c r="X184" s="186"/>
      <c r="Y184" s="186"/>
    </row>
    <row r="185" spans="1:25" s="171" customFormat="1" ht="22.5" customHeight="1" x14ac:dyDescent="0.25">
      <c r="A185" s="179">
        <v>31</v>
      </c>
      <c r="B185" s="183" t="s">
        <v>2432</v>
      </c>
      <c r="C185" s="182" t="s">
        <v>292</v>
      </c>
      <c r="D185" s="180">
        <v>2</v>
      </c>
      <c r="E185" s="181">
        <v>31000000</v>
      </c>
      <c r="F185" s="182"/>
      <c r="G185" s="309"/>
      <c r="H185" s="182"/>
      <c r="I185" s="182" t="s">
        <v>292</v>
      </c>
      <c r="J185" s="184"/>
      <c r="K185" s="351"/>
      <c r="L185" s="185"/>
      <c r="M185" s="186"/>
      <c r="N185" s="186"/>
      <c r="O185" s="186"/>
      <c r="P185" s="186" t="s">
        <v>2920</v>
      </c>
      <c r="Q185" s="186" t="s">
        <v>2920</v>
      </c>
      <c r="R185" s="186" t="s">
        <v>2920</v>
      </c>
      <c r="S185" s="186" t="s">
        <v>2920</v>
      </c>
      <c r="T185" s="186" t="s">
        <v>2920</v>
      </c>
      <c r="U185" s="186" t="s">
        <v>2920</v>
      </c>
      <c r="V185" s="186" t="s">
        <v>2920</v>
      </c>
      <c r="W185" s="186"/>
      <c r="X185" s="186"/>
      <c r="Y185" s="186"/>
    </row>
    <row r="186" spans="1:25" s="171" customFormat="1" ht="22.5" customHeight="1" x14ac:dyDescent="0.25">
      <c r="A186" s="179">
        <v>32</v>
      </c>
      <c r="B186" s="183" t="s">
        <v>2433</v>
      </c>
      <c r="C186" s="182" t="s">
        <v>2399</v>
      </c>
      <c r="D186" s="180">
        <v>2</v>
      </c>
      <c r="E186" s="181">
        <v>32000000</v>
      </c>
      <c r="F186" s="182"/>
      <c r="G186" s="309"/>
      <c r="H186" s="182"/>
      <c r="I186" s="182" t="s">
        <v>2399</v>
      </c>
      <c r="J186" s="184"/>
      <c r="K186" s="351"/>
      <c r="L186" s="185"/>
      <c r="M186" s="186"/>
      <c r="N186" s="186"/>
      <c r="O186" s="186"/>
      <c r="P186" s="186"/>
      <c r="Q186" s="186" t="s">
        <v>2920</v>
      </c>
      <c r="R186" s="186"/>
      <c r="S186" s="186"/>
      <c r="T186" s="186" t="s">
        <v>2920</v>
      </c>
      <c r="U186" s="186" t="s">
        <v>2920</v>
      </c>
      <c r="V186" s="186" t="s">
        <v>2920</v>
      </c>
      <c r="W186" s="186"/>
      <c r="X186" s="186"/>
      <c r="Y186" s="186"/>
    </row>
    <row r="187" spans="1:25" s="171" customFormat="1" ht="22.5" customHeight="1" x14ac:dyDescent="0.25">
      <c r="A187" s="179">
        <v>33</v>
      </c>
      <c r="B187" s="183" t="s">
        <v>2434</v>
      </c>
      <c r="C187" s="182" t="s">
        <v>292</v>
      </c>
      <c r="D187" s="180">
        <v>2</v>
      </c>
      <c r="E187" s="181">
        <v>33000000</v>
      </c>
      <c r="F187" s="182"/>
      <c r="G187" s="309"/>
      <c r="H187" s="182"/>
      <c r="I187" s="182" t="s">
        <v>292</v>
      </c>
      <c r="J187" s="184"/>
      <c r="K187" s="351"/>
      <c r="L187" s="185"/>
      <c r="M187" s="186"/>
      <c r="N187" s="186"/>
      <c r="O187" s="186"/>
      <c r="P187" s="186"/>
      <c r="Q187" s="186" t="s">
        <v>2920</v>
      </c>
      <c r="R187" s="186" t="s">
        <v>2920</v>
      </c>
      <c r="S187" s="186" t="s">
        <v>2920</v>
      </c>
      <c r="T187" s="186" t="s">
        <v>2920</v>
      </c>
      <c r="U187" s="186" t="s">
        <v>2920</v>
      </c>
      <c r="V187" s="186" t="s">
        <v>2920</v>
      </c>
      <c r="W187" s="186"/>
      <c r="X187" s="186"/>
      <c r="Y187" s="186"/>
    </row>
    <row r="188" spans="1:25" s="171" customFormat="1" ht="22.5" customHeight="1" x14ac:dyDescent="0.25">
      <c r="A188" s="179">
        <v>34</v>
      </c>
      <c r="B188" s="183" t="s">
        <v>2435</v>
      </c>
      <c r="C188" s="182" t="s">
        <v>292</v>
      </c>
      <c r="D188" s="180">
        <v>2</v>
      </c>
      <c r="E188" s="181">
        <v>34000000</v>
      </c>
      <c r="F188" s="182"/>
      <c r="G188" s="309"/>
      <c r="H188" s="182"/>
      <c r="I188" s="182" t="s">
        <v>292</v>
      </c>
      <c r="J188" s="184"/>
      <c r="K188" s="351"/>
      <c r="L188" s="185"/>
      <c r="M188" s="186"/>
      <c r="N188" s="186"/>
      <c r="O188" s="186"/>
      <c r="P188" s="186"/>
      <c r="Q188" s="186" t="s">
        <v>2920</v>
      </c>
      <c r="R188" s="186"/>
      <c r="S188" s="186"/>
      <c r="T188" s="186" t="s">
        <v>2920</v>
      </c>
      <c r="U188" s="186" t="s">
        <v>2920</v>
      </c>
      <c r="V188" s="186" t="s">
        <v>2920</v>
      </c>
      <c r="W188" s="186"/>
      <c r="X188" s="186"/>
      <c r="Y188" s="186"/>
    </row>
    <row r="189" spans="1:25" s="171" customFormat="1" ht="22.5" customHeight="1" x14ac:dyDescent="0.25">
      <c r="A189" s="179">
        <v>35</v>
      </c>
      <c r="B189" s="183" t="s">
        <v>2436</v>
      </c>
      <c r="C189" s="182" t="s">
        <v>292</v>
      </c>
      <c r="D189" s="180">
        <v>2</v>
      </c>
      <c r="E189" s="181">
        <v>35000000</v>
      </c>
      <c r="F189" s="182"/>
      <c r="G189" s="309"/>
      <c r="H189" s="182"/>
      <c r="I189" s="182" t="s">
        <v>292</v>
      </c>
      <c r="J189" s="184"/>
      <c r="K189" s="351"/>
      <c r="L189" s="185"/>
      <c r="M189" s="186"/>
      <c r="N189" s="186"/>
      <c r="O189" s="186"/>
      <c r="P189" s="186"/>
      <c r="Q189" s="186"/>
      <c r="R189" s="186"/>
      <c r="S189" s="186"/>
      <c r="T189" s="186" t="s">
        <v>2920</v>
      </c>
      <c r="U189" s="186" t="s">
        <v>2920</v>
      </c>
      <c r="V189" s="186" t="s">
        <v>2920</v>
      </c>
      <c r="W189" s="186"/>
      <c r="X189" s="186"/>
      <c r="Y189" s="186"/>
    </row>
    <row r="190" spans="1:25" s="171" customFormat="1" ht="22.5" customHeight="1" x14ac:dyDescent="0.25">
      <c r="A190" s="179">
        <v>36</v>
      </c>
      <c r="B190" s="183" t="s">
        <v>2406</v>
      </c>
      <c r="C190" s="182" t="s">
        <v>2399</v>
      </c>
      <c r="D190" s="180">
        <v>2</v>
      </c>
      <c r="E190" s="181">
        <v>36000000</v>
      </c>
      <c r="F190" s="182"/>
      <c r="G190" s="309"/>
      <c r="H190" s="182"/>
      <c r="I190" s="182" t="s">
        <v>2399</v>
      </c>
      <c r="J190" s="184"/>
      <c r="K190" s="351"/>
      <c r="L190" s="185"/>
      <c r="M190" s="186"/>
      <c r="N190" s="186"/>
      <c r="O190" s="186"/>
      <c r="P190" s="186"/>
      <c r="Q190" s="186" t="s">
        <v>2920</v>
      </c>
      <c r="R190" s="186"/>
      <c r="S190" s="186"/>
      <c r="T190" s="186"/>
      <c r="U190" s="186"/>
      <c r="V190" s="186"/>
      <c r="W190" s="186"/>
      <c r="X190" s="186"/>
      <c r="Y190" s="186"/>
    </row>
    <row r="191" spans="1:25" s="171" customFormat="1" ht="22.5" customHeight="1" x14ac:dyDescent="0.25">
      <c r="A191" s="179">
        <v>37</v>
      </c>
      <c r="B191" s="183" t="s">
        <v>2407</v>
      </c>
      <c r="C191" s="182" t="s">
        <v>2399</v>
      </c>
      <c r="D191" s="180">
        <v>2</v>
      </c>
      <c r="E191" s="181">
        <v>37000000</v>
      </c>
      <c r="F191" s="182"/>
      <c r="G191" s="309"/>
      <c r="H191" s="182"/>
      <c r="I191" s="182" t="s">
        <v>2399</v>
      </c>
      <c r="J191" s="184"/>
      <c r="K191" s="351"/>
      <c r="L191" s="185"/>
      <c r="M191" s="186"/>
      <c r="N191" s="186"/>
      <c r="O191" s="186"/>
      <c r="P191" s="186"/>
      <c r="Q191" s="186" t="s">
        <v>2920</v>
      </c>
      <c r="R191" s="186"/>
      <c r="S191" s="186"/>
      <c r="T191" s="186"/>
      <c r="U191" s="186"/>
      <c r="V191" s="186"/>
      <c r="W191" s="186"/>
      <c r="X191" s="186"/>
      <c r="Y191" s="186"/>
    </row>
    <row r="192" spans="1:25" s="171" customFormat="1" ht="22.5" customHeight="1" x14ac:dyDescent="0.25">
      <c r="A192" s="179">
        <v>38</v>
      </c>
      <c r="B192" s="183" t="s">
        <v>2408</v>
      </c>
      <c r="C192" s="182" t="s">
        <v>2399</v>
      </c>
      <c r="D192" s="180">
        <v>2</v>
      </c>
      <c r="E192" s="181">
        <v>38000000</v>
      </c>
      <c r="F192" s="182"/>
      <c r="G192" s="309"/>
      <c r="H192" s="182"/>
      <c r="I192" s="182" t="s">
        <v>2399</v>
      </c>
      <c r="J192" s="184"/>
      <c r="K192" s="351"/>
      <c r="L192" s="185"/>
      <c r="M192" s="186"/>
      <c r="N192" s="186"/>
      <c r="O192" s="186"/>
      <c r="P192" s="186"/>
      <c r="Q192" s="186" t="s">
        <v>2920</v>
      </c>
      <c r="R192" s="186"/>
      <c r="S192" s="186"/>
      <c r="T192" s="186" t="s">
        <v>2920</v>
      </c>
      <c r="U192" s="186" t="s">
        <v>2920</v>
      </c>
      <c r="V192" s="186" t="s">
        <v>2920</v>
      </c>
      <c r="W192" s="186"/>
      <c r="X192" s="186"/>
      <c r="Y192" s="186"/>
    </row>
    <row r="193" spans="1:25" s="171" customFormat="1" ht="22.5" customHeight="1" x14ac:dyDescent="0.25">
      <c r="A193" s="179">
        <v>39</v>
      </c>
      <c r="B193" s="183" t="s">
        <v>2409</v>
      </c>
      <c r="C193" s="182" t="s">
        <v>2399</v>
      </c>
      <c r="D193" s="180">
        <v>2</v>
      </c>
      <c r="E193" s="181">
        <v>39000000</v>
      </c>
      <c r="F193" s="182"/>
      <c r="G193" s="309"/>
      <c r="H193" s="182"/>
      <c r="I193" s="182" t="s">
        <v>2399</v>
      </c>
      <c r="J193" s="184"/>
      <c r="K193" s="351"/>
      <c r="L193" s="185"/>
      <c r="M193" s="186"/>
      <c r="N193" s="186"/>
      <c r="O193" s="186"/>
      <c r="P193" s="186"/>
      <c r="Q193" s="186" t="s">
        <v>2920</v>
      </c>
      <c r="R193" s="186"/>
      <c r="S193" s="186"/>
      <c r="T193" s="186"/>
      <c r="U193" s="186"/>
      <c r="V193" s="186"/>
      <c r="W193" s="186"/>
      <c r="X193" s="186"/>
      <c r="Y193" s="186"/>
    </row>
    <row r="194" spans="1:25" s="171" customFormat="1" ht="22.5" customHeight="1" x14ac:dyDescent="0.25">
      <c r="A194" s="179">
        <v>40</v>
      </c>
      <c r="B194" s="183" t="s">
        <v>2410</v>
      </c>
      <c r="C194" s="182" t="s">
        <v>2399</v>
      </c>
      <c r="D194" s="180">
        <v>2</v>
      </c>
      <c r="E194" s="181">
        <v>40000000</v>
      </c>
      <c r="F194" s="182"/>
      <c r="G194" s="309"/>
      <c r="H194" s="182"/>
      <c r="I194" s="182" t="s">
        <v>2399</v>
      </c>
      <c r="J194" s="184"/>
      <c r="K194" s="351"/>
      <c r="L194" s="185"/>
      <c r="M194" s="186"/>
      <c r="N194" s="186"/>
      <c r="O194" s="186"/>
      <c r="P194" s="186"/>
      <c r="Q194" s="186" t="s">
        <v>2920</v>
      </c>
      <c r="R194" s="186"/>
      <c r="S194" s="186"/>
      <c r="T194" s="186" t="s">
        <v>2920</v>
      </c>
      <c r="U194" s="186" t="s">
        <v>2920</v>
      </c>
      <c r="V194" s="186"/>
      <c r="W194" s="186"/>
      <c r="X194" s="186"/>
      <c r="Y194" s="186"/>
    </row>
    <row r="195" spans="1:25" s="171" customFormat="1" ht="22.5" customHeight="1" x14ac:dyDescent="0.25">
      <c r="A195" s="179">
        <v>41</v>
      </c>
      <c r="B195" s="183" t="s">
        <v>2411</v>
      </c>
      <c r="C195" s="182" t="s">
        <v>2399</v>
      </c>
      <c r="D195" s="180">
        <v>2</v>
      </c>
      <c r="E195" s="181">
        <v>41000000</v>
      </c>
      <c r="F195" s="182"/>
      <c r="G195" s="309"/>
      <c r="H195" s="182"/>
      <c r="I195" s="182" t="s">
        <v>2399</v>
      </c>
      <c r="J195" s="184"/>
      <c r="K195" s="351"/>
      <c r="L195" s="185"/>
      <c r="M195" s="186"/>
      <c r="N195" s="186"/>
      <c r="O195" s="186"/>
      <c r="P195" s="186"/>
      <c r="Q195" s="186" t="s">
        <v>2920</v>
      </c>
      <c r="R195" s="186"/>
      <c r="S195" s="186"/>
      <c r="T195" s="186" t="s">
        <v>2920</v>
      </c>
      <c r="U195" s="186" t="s">
        <v>2920</v>
      </c>
      <c r="V195" s="186" t="s">
        <v>2920</v>
      </c>
      <c r="W195" s="186"/>
      <c r="X195" s="186"/>
      <c r="Y195" s="186"/>
    </row>
    <row r="196" spans="1:25" s="171" customFormat="1" ht="22.5" customHeight="1" x14ac:dyDescent="0.25">
      <c r="A196" s="179">
        <v>42</v>
      </c>
      <c r="B196" s="183" t="s">
        <v>2412</v>
      </c>
      <c r="C196" s="182" t="s">
        <v>292</v>
      </c>
      <c r="D196" s="180">
        <v>2</v>
      </c>
      <c r="E196" s="181">
        <v>42000000</v>
      </c>
      <c r="F196" s="182"/>
      <c r="G196" s="309"/>
      <c r="H196" s="182"/>
      <c r="I196" s="182" t="s">
        <v>292</v>
      </c>
      <c r="J196" s="184"/>
      <c r="K196" s="351"/>
      <c r="L196" s="185"/>
      <c r="M196" s="186"/>
      <c r="N196" s="186"/>
      <c r="O196" s="186"/>
      <c r="P196" s="186"/>
      <c r="Q196" s="186" t="s">
        <v>2920</v>
      </c>
      <c r="R196" s="186"/>
      <c r="S196" s="186"/>
      <c r="T196" s="186"/>
      <c r="U196" s="186"/>
      <c r="V196" s="186"/>
      <c r="W196" s="186"/>
      <c r="X196" s="186"/>
      <c r="Y196" s="186"/>
    </row>
    <row r="197" spans="1:25" s="171" customFormat="1" ht="22.5" customHeight="1" x14ac:dyDescent="0.25">
      <c r="A197" s="179">
        <v>43</v>
      </c>
      <c r="B197" s="183" t="s">
        <v>2413</v>
      </c>
      <c r="C197" s="182" t="s">
        <v>292</v>
      </c>
      <c r="D197" s="180">
        <v>2</v>
      </c>
      <c r="E197" s="181">
        <v>43000000</v>
      </c>
      <c r="F197" s="182"/>
      <c r="G197" s="309"/>
      <c r="H197" s="182"/>
      <c r="I197" s="182" t="s">
        <v>292</v>
      </c>
      <c r="J197" s="184"/>
      <c r="K197" s="351"/>
      <c r="L197" s="185"/>
      <c r="M197" s="186"/>
      <c r="N197" s="186"/>
      <c r="O197" s="186"/>
      <c r="P197" s="186"/>
      <c r="Q197" s="186" t="s">
        <v>2920</v>
      </c>
      <c r="R197" s="186"/>
      <c r="S197" s="186"/>
      <c r="T197" s="186"/>
      <c r="U197" s="186"/>
      <c r="V197" s="186"/>
      <c r="W197" s="186"/>
      <c r="X197" s="186"/>
      <c r="Y197" s="186"/>
    </row>
    <row r="198" spans="1:25" s="171" customFormat="1" ht="26.25" customHeight="1" x14ac:dyDescent="0.25">
      <c r="A198" s="179">
        <v>44</v>
      </c>
      <c r="B198" s="183" t="s">
        <v>2414</v>
      </c>
      <c r="C198" s="182" t="s">
        <v>292</v>
      </c>
      <c r="D198" s="180">
        <v>2</v>
      </c>
      <c r="E198" s="181">
        <v>44000000</v>
      </c>
      <c r="F198" s="182"/>
      <c r="G198" s="309"/>
      <c r="H198" s="182"/>
      <c r="I198" s="182" t="s">
        <v>292</v>
      </c>
      <c r="J198" s="184"/>
      <c r="K198" s="351"/>
      <c r="L198" s="185"/>
      <c r="M198" s="186"/>
      <c r="N198" s="186"/>
      <c r="O198" s="186"/>
      <c r="P198" s="186"/>
      <c r="Q198" s="186" t="s">
        <v>2920</v>
      </c>
      <c r="R198" s="186"/>
      <c r="S198" s="186"/>
      <c r="T198" s="186"/>
      <c r="U198" s="186"/>
      <c r="V198" s="186"/>
      <c r="W198" s="186"/>
      <c r="X198" s="186"/>
      <c r="Y198" s="186"/>
    </row>
    <row r="199" spans="1:25" s="171" customFormat="1" ht="33" customHeight="1" x14ac:dyDescent="0.25">
      <c r="A199" s="179">
        <v>45</v>
      </c>
      <c r="B199" s="183" t="s">
        <v>2415</v>
      </c>
      <c r="C199" s="182" t="s">
        <v>292</v>
      </c>
      <c r="D199" s="180">
        <v>2</v>
      </c>
      <c r="E199" s="181">
        <v>45000000</v>
      </c>
      <c r="F199" s="182"/>
      <c r="G199" s="309"/>
      <c r="H199" s="182"/>
      <c r="I199" s="182" t="s">
        <v>292</v>
      </c>
      <c r="J199" s="184"/>
      <c r="K199" s="351"/>
      <c r="L199" s="185"/>
      <c r="M199" s="186"/>
      <c r="N199" s="186"/>
      <c r="O199" s="186"/>
      <c r="P199" s="186"/>
      <c r="Q199" s="186" t="s">
        <v>2920</v>
      </c>
      <c r="R199" s="186"/>
      <c r="S199" s="186"/>
      <c r="T199" s="186" t="s">
        <v>2920</v>
      </c>
      <c r="U199" s="186" t="s">
        <v>2920</v>
      </c>
      <c r="V199" s="186" t="s">
        <v>2920</v>
      </c>
      <c r="W199" s="186"/>
      <c r="X199" s="186"/>
      <c r="Y199" s="186"/>
    </row>
    <row r="200" spans="1:25" s="171" customFormat="1" x14ac:dyDescent="0.25">
      <c r="A200" s="179">
        <v>46</v>
      </c>
      <c r="B200" s="183" t="s">
        <v>334</v>
      </c>
      <c r="C200" s="182" t="s">
        <v>292</v>
      </c>
      <c r="D200" s="180">
        <v>2</v>
      </c>
      <c r="E200" s="181">
        <v>46000000</v>
      </c>
      <c r="F200" s="182"/>
      <c r="G200" s="309"/>
      <c r="H200" s="182"/>
      <c r="I200" s="182" t="s">
        <v>292</v>
      </c>
      <c r="J200" s="184"/>
      <c r="K200" s="351"/>
      <c r="L200" s="185"/>
      <c r="M200" s="186"/>
      <c r="N200" s="186"/>
      <c r="O200" s="186"/>
      <c r="P200" s="186"/>
      <c r="Q200" s="186" t="s">
        <v>2920</v>
      </c>
      <c r="R200" s="186"/>
      <c r="S200" s="186"/>
      <c r="T200" s="186"/>
      <c r="U200" s="186"/>
      <c r="V200" s="186"/>
      <c r="W200" s="186"/>
      <c r="X200" s="186"/>
      <c r="Y200" s="186"/>
    </row>
    <row r="201" spans="1:25" s="171" customFormat="1" ht="30" customHeight="1" x14ac:dyDescent="0.25">
      <c r="A201" s="179">
        <v>47</v>
      </c>
      <c r="B201" s="183" t="s">
        <v>2417</v>
      </c>
      <c r="C201" s="182" t="s">
        <v>292</v>
      </c>
      <c r="D201" s="180">
        <v>2</v>
      </c>
      <c r="E201" s="181">
        <v>47000000</v>
      </c>
      <c r="F201" s="182"/>
      <c r="G201" s="309"/>
      <c r="H201" s="182"/>
      <c r="I201" s="182" t="s">
        <v>292</v>
      </c>
      <c r="J201" s="184"/>
      <c r="K201" s="351"/>
      <c r="L201" s="185"/>
      <c r="M201" s="186"/>
      <c r="N201" s="186"/>
      <c r="O201" s="186"/>
      <c r="P201" s="186"/>
      <c r="Q201" s="186" t="s">
        <v>2920</v>
      </c>
      <c r="R201" s="186"/>
      <c r="S201" s="186" t="s">
        <v>2920</v>
      </c>
      <c r="T201" s="186" t="s">
        <v>2920</v>
      </c>
      <c r="U201" s="186" t="s">
        <v>2920</v>
      </c>
      <c r="V201" s="186" t="s">
        <v>2920</v>
      </c>
      <c r="W201" s="186"/>
      <c r="X201" s="186"/>
      <c r="Y201" s="186"/>
    </row>
    <row r="202" spans="1:25" s="171" customFormat="1" ht="30" customHeight="1" x14ac:dyDescent="0.25">
      <c r="A202" s="179">
        <v>48</v>
      </c>
      <c r="B202" s="183" t="s">
        <v>2418</v>
      </c>
      <c r="C202" s="182" t="s">
        <v>292</v>
      </c>
      <c r="D202" s="180">
        <v>2</v>
      </c>
      <c r="E202" s="181">
        <v>48000000</v>
      </c>
      <c r="F202" s="182"/>
      <c r="G202" s="309"/>
      <c r="H202" s="182"/>
      <c r="I202" s="182" t="s">
        <v>292</v>
      </c>
      <c r="J202" s="184"/>
      <c r="K202" s="351"/>
      <c r="L202" s="185"/>
      <c r="M202" s="186"/>
      <c r="N202" s="186"/>
      <c r="O202" s="186"/>
      <c r="P202" s="186"/>
      <c r="Q202" s="186" t="s">
        <v>2920</v>
      </c>
      <c r="R202" s="186"/>
      <c r="S202" s="186"/>
      <c r="T202" s="186" t="s">
        <v>2920</v>
      </c>
      <c r="U202" s="186" t="s">
        <v>2920</v>
      </c>
      <c r="V202" s="186"/>
      <c r="W202" s="186"/>
      <c r="X202" s="186"/>
      <c r="Y202" s="186"/>
    </row>
    <row r="203" spans="1:25" s="171" customFormat="1" ht="30" customHeight="1" x14ac:dyDescent="0.25">
      <c r="A203" s="179">
        <v>49</v>
      </c>
      <c r="B203" s="183" t="s">
        <v>2437</v>
      </c>
      <c r="C203" s="182" t="s">
        <v>292</v>
      </c>
      <c r="D203" s="180">
        <v>2</v>
      </c>
      <c r="E203" s="181">
        <v>49000000</v>
      </c>
      <c r="F203" s="182"/>
      <c r="G203" s="309"/>
      <c r="H203" s="182"/>
      <c r="I203" s="182" t="s">
        <v>292</v>
      </c>
      <c r="J203" s="184"/>
      <c r="K203" s="351"/>
      <c r="L203" s="185"/>
      <c r="M203" s="186"/>
      <c r="N203" s="186"/>
      <c r="O203" s="186"/>
      <c r="P203" s="186"/>
      <c r="Q203" s="186"/>
      <c r="R203" s="186" t="s">
        <v>2920</v>
      </c>
      <c r="S203" s="186" t="s">
        <v>2920</v>
      </c>
      <c r="T203" s="186" t="s">
        <v>2920</v>
      </c>
      <c r="U203" s="186" t="s">
        <v>2920</v>
      </c>
      <c r="V203" s="186" t="s">
        <v>2920</v>
      </c>
      <c r="W203" s="186"/>
      <c r="X203" s="186"/>
      <c r="Y203" s="186"/>
    </row>
    <row r="204" spans="1:25" s="171" customFormat="1" ht="30" customHeight="1" x14ac:dyDescent="0.25">
      <c r="A204" s="179">
        <v>50</v>
      </c>
      <c r="B204" s="183" t="s">
        <v>2420</v>
      </c>
      <c r="C204" s="182" t="s">
        <v>292</v>
      </c>
      <c r="D204" s="180">
        <v>2</v>
      </c>
      <c r="E204" s="181">
        <v>50000000</v>
      </c>
      <c r="F204" s="182"/>
      <c r="G204" s="309"/>
      <c r="H204" s="182"/>
      <c r="I204" s="182" t="s">
        <v>292</v>
      </c>
      <c r="J204" s="184"/>
      <c r="K204" s="351"/>
      <c r="L204" s="185"/>
      <c r="M204" s="186"/>
      <c r="N204" s="186"/>
      <c r="O204" s="186"/>
      <c r="P204" s="186"/>
      <c r="Q204" s="186"/>
      <c r="R204" s="186"/>
      <c r="S204" s="186" t="s">
        <v>2920</v>
      </c>
      <c r="T204" s="186" t="s">
        <v>2920</v>
      </c>
      <c r="U204" s="186" t="s">
        <v>2920</v>
      </c>
      <c r="V204" s="186" t="s">
        <v>2920</v>
      </c>
      <c r="W204" s="186"/>
      <c r="X204" s="186"/>
      <c r="Y204" s="186"/>
    </row>
    <row r="205" spans="1:25" s="171" customFormat="1" ht="30" customHeight="1" x14ac:dyDescent="0.25">
      <c r="A205" s="179">
        <v>51</v>
      </c>
      <c r="B205" s="183" t="s">
        <v>2421</v>
      </c>
      <c r="C205" s="182" t="s">
        <v>292</v>
      </c>
      <c r="D205" s="180">
        <v>2</v>
      </c>
      <c r="E205" s="181">
        <v>51000000</v>
      </c>
      <c r="F205" s="182"/>
      <c r="G205" s="309"/>
      <c r="H205" s="182"/>
      <c r="I205" s="182" t="s">
        <v>292</v>
      </c>
      <c r="J205" s="184"/>
      <c r="K205" s="351"/>
      <c r="L205" s="185"/>
      <c r="M205" s="186"/>
      <c r="N205" s="186"/>
      <c r="O205" s="186"/>
      <c r="P205" s="186"/>
      <c r="Q205" s="186"/>
      <c r="R205" s="186"/>
      <c r="S205" s="186"/>
      <c r="T205" s="186" t="s">
        <v>2920</v>
      </c>
      <c r="U205" s="186"/>
      <c r="V205" s="186" t="s">
        <v>2920</v>
      </c>
      <c r="W205" s="186"/>
      <c r="X205" s="186"/>
      <c r="Y205" s="186"/>
    </row>
    <row r="206" spans="1:25" s="171" customFormat="1" x14ac:dyDescent="0.25">
      <c r="A206" s="179">
        <v>52</v>
      </c>
      <c r="B206" s="183" t="s">
        <v>333</v>
      </c>
      <c r="C206" s="182"/>
      <c r="D206" s="180">
        <v>2</v>
      </c>
      <c r="E206" s="181">
        <v>52000000</v>
      </c>
      <c r="F206" s="182"/>
      <c r="G206" s="309"/>
      <c r="H206" s="182"/>
      <c r="I206" s="182"/>
      <c r="J206" s="184"/>
      <c r="K206" s="351"/>
      <c r="L206" s="185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 t="s">
        <v>2920</v>
      </c>
      <c r="W206" s="186"/>
      <c r="X206" s="186"/>
      <c r="Y206" s="186"/>
    </row>
    <row r="207" spans="1:25" s="171" customFormat="1" ht="38.25" x14ac:dyDescent="0.25">
      <c r="A207" s="179">
        <v>100</v>
      </c>
      <c r="B207" s="183" t="s">
        <v>379</v>
      </c>
      <c r="C207" s="47" t="s">
        <v>3292</v>
      </c>
      <c r="D207" s="180">
        <v>1</v>
      </c>
      <c r="E207" s="181">
        <v>100000000</v>
      </c>
      <c r="F207" s="182"/>
      <c r="G207" s="309"/>
      <c r="H207" s="182"/>
      <c r="I207" s="47" t="s">
        <v>3292</v>
      </c>
      <c r="J207" s="184"/>
      <c r="K207" s="351"/>
      <c r="L207" s="185"/>
      <c r="M207" s="186"/>
      <c r="N207" s="186"/>
      <c r="O207" s="186"/>
      <c r="P207" s="186" t="s">
        <v>2920</v>
      </c>
      <c r="Q207" s="186" t="s">
        <v>2920</v>
      </c>
      <c r="R207" s="186" t="s">
        <v>2920</v>
      </c>
      <c r="S207" s="186" t="s">
        <v>2920</v>
      </c>
      <c r="T207" s="186" t="s">
        <v>2920</v>
      </c>
      <c r="U207" s="186" t="s">
        <v>2920</v>
      </c>
      <c r="V207" s="186" t="s">
        <v>2920</v>
      </c>
      <c r="W207" s="186" t="s">
        <v>2920</v>
      </c>
      <c r="X207" s="186" t="s">
        <v>2920</v>
      </c>
      <c r="Y207" s="186" t="s">
        <v>2920</v>
      </c>
    </row>
    <row r="208" spans="1:25" s="171" customFormat="1" ht="27.75" customHeight="1" x14ac:dyDescent="0.25">
      <c r="A208" s="179">
        <v>101</v>
      </c>
      <c r="B208" s="183" t="s">
        <v>380</v>
      </c>
      <c r="C208" s="47" t="s">
        <v>3292</v>
      </c>
      <c r="D208" s="180">
        <v>1</v>
      </c>
      <c r="E208" s="181">
        <v>101000000</v>
      </c>
      <c r="F208" s="182"/>
      <c r="G208" s="309"/>
      <c r="H208" s="182"/>
      <c r="I208" s="47" t="s">
        <v>3292</v>
      </c>
      <c r="J208" s="184"/>
      <c r="K208" s="351"/>
      <c r="L208" s="185"/>
      <c r="M208" s="186"/>
      <c r="N208" s="186"/>
      <c r="O208" s="186"/>
      <c r="P208" s="186" t="s">
        <v>2920</v>
      </c>
      <c r="Q208" s="186" t="s">
        <v>2920</v>
      </c>
      <c r="R208" s="186" t="s">
        <v>2920</v>
      </c>
      <c r="S208" s="186" t="s">
        <v>2920</v>
      </c>
      <c r="T208" s="186" t="s">
        <v>2920</v>
      </c>
      <c r="U208" s="186" t="s">
        <v>2920</v>
      </c>
      <c r="V208" s="186" t="s">
        <v>2920</v>
      </c>
      <c r="W208" s="186" t="s">
        <v>2920</v>
      </c>
      <c r="X208" s="186" t="s">
        <v>2920</v>
      </c>
      <c r="Y208" s="186" t="s">
        <v>2920</v>
      </c>
    </row>
    <row r="209" spans="1:25" s="171" customFormat="1" ht="24.75" customHeight="1" x14ac:dyDescent="0.25">
      <c r="A209" s="179">
        <v>102</v>
      </c>
      <c r="B209" s="183" t="s">
        <v>381</v>
      </c>
      <c r="C209" s="47" t="s">
        <v>3292</v>
      </c>
      <c r="D209" s="180">
        <v>1</v>
      </c>
      <c r="E209" s="181">
        <v>102000000</v>
      </c>
      <c r="F209" s="182"/>
      <c r="G209" s="309"/>
      <c r="H209" s="182"/>
      <c r="I209" s="47" t="s">
        <v>3292</v>
      </c>
      <c r="J209" s="184"/>
      <c r="K209" s="351"/>
      <c r="L209" s="185"/>
      <c r="M209" s="186"/>
      <c r="N209" s="186"/>
      <c r="O209" s="186"/>
      <c r="P209" s="186" t="s">
        <v>2920</v>
      </c>
      <c r="Q209" s="186" t="s">
        <v>2920</v>
      </c>
      <c r="R209" s="186" t="s">
        <v>2920</v>
      </c>
      <c r="S209" s="186" t="s">
        <v>2920</v>
      </c>
      <c r="T209" s="186" t="s">
        <v>2920</v>
      </c>
      <c r="U209" s="186" t="s">
        <v>2920</v>
      </c>
      <c r="V209" s="186" t="s">
        <v>2920</v>
      </c>
      <c r="W209" s="186" t="s">
        <v>2920</v>
      </c>
      <c r="X209" s="186" t="s">
        <v>2920</v>
      </c>
      <c r="Y209" s="186" t="s">
        <v>2920</v>
      </c>
    </row>
    <row r="210" spans="1:25" s="208" customFormat="1" x14ac:dyDescent="0.25">
      <c r="A210" s="37">
        <v>103</v>
      </c>
      <c r="B210" s="45" t="s">
        <v>3198</v>
      </c>
      <c r="C210" s="47" t="s">
        <v>231</v>
      </c>
      <c r="D210" s="57">
        <v>1</v>
      </c>
      <c r="E210" s="69">
        <v>103000000</v>
      </c>
      <c r="F210" s="47"/>
      <c r="G210" s="70"/>
      <c r="H210" s="47"/>
      <c r="I210" s="47" t="s">
        <v>231</v>
      </c>
      <c r="J210" s="86"/>
      <c r="K210" s="360"/>
      <c r="L210" s="76"/>
      <c r="M210" s="72"/>
      <c r="N210" s="72"/>
      <c r="O210" s="72"/>
      <c r="P210" s="72"/>
      <c r="Q210" s="72" t="s">
        <v>2920</v>
      </c>
      <c r="R210" s="72" t="s">
        <v>2920</v>
      </c>
      <c r="S210" s="72" t="s">
        <v>2920</v>
      </c>
      <c r="T210" s="72" t="s">
        <v>2920</v>
      </c>
      <c r="U210" s="72" t="s">
        <v>2920</v>
      </c>
      <c r="V210" s="72" t="s">
        <v>2920</v>
      </c>
      <c r="W210" s="72"/>
      <c r="X210" s="72"/>
      <c r="Y210" s="72"/>
    </row>
    <row r="211" spans="1:25" s="171" customFormat="1" ht="38.25" x14ac:dyDescent="0.25">
      <c r="A211" s="179">
        <v>104</v>
      </c>
      <c r="B211" s="183" t="s">
        <v>3408</v>
      </c>
      <c r="C211" s="47" t="s">
        <v>3292</v>
      </c>
      <c r="D211" s="180">
        <v>1</v>
      </c>
      <c r="E211" s="181">
        <v>104000000</v>
      </c>
      <c r="F211" s="182"/>
      <c r="G211" s="309"/>
      <c r="H211" s="182"/>
      <c r="I211" s="47" t="s">
        <v>3292</v>
      </c>
      <c r="J211" s="184"/>
      <c r="K211" s="351"/>
      <c r="L211" s="185"/>
      <c r="M211" s="186"/>
      <c r="N211" s="186"/>
      <c r="O211" s="186"/>
      <c r="P211" s="186"/>
      <c r="Q211" s="186" t="s">
        <v>2920</v>
      </c>
      <c r="R211" s="186" t="s">
        <v>2920</v>
      </c>
      <c r="S211" s="186" t="s">
        <v>2920</v>
      </c>
      <c r="T211" s="186" t="s">
        <v>2920</v>
      </c>
      <c r="U211" s="186" t="s">
        <v>2920</v>
      </c>
      <c r="V211" s="186" t="s">
        <v>2920</v>
      </c>
      <c r="W211" s="186"/>
      <c r="X211" s="186"/>
      <c r="Y211" s="186"/>
    </row>
    <row r="212" spans="1:25" s="171" customFormat="1" ht="25.5" x14ac:dyDescent="0.25">
      <c r="A212" s="179">
        <v>105</v>
      </c>
      <c r="B212" s="183" t="s">
        <v>3594</v>
      </c>
      <c r="C212" s="182" t="s">
        <v>231</v>
      </c>
      <c r="D212" s="180">
        <v>1</v>
      </c>
      <c r="E212" s="181">
        <v>105000000</v>
      </c>
      <c r="F212" s="182"/>
      <c r="G212" s="309"/>
      <c r="H212" s="182"/>
      <c r="I212" s="182" t="s">
        <v>231</v>
      </c>
      <c r="J212" s="184"/>
      <c r="K212" s="351"/>
      <c r="L212" s="185"/>
      <c r="M212" s="186"/>
      <c r="N212" s="186"/>
      <c r="O212" s="186"/>
      <c r="P212" s="186"/>
      <c r="Q212" s="186" t="s">
        <v>2920</v>
      </c>
      <c r="R212" s="186" t="s">
        <v>2920</v>
      </c>
      <c r="S212" s="186" t="s">
        <v>2920</v>
      </c>
      <c r="T212" s="186" t="s">
        <v>2920</v>
      </c>
      <c r="U212" s="186" t="s">
        <v>2920</v>
      </c>
      <c r="V212" s="186" t="s">
        <v>2920</v>
      </c>
      <c r="W212" s="186"/>
      <c r="X212" s="186"/>
      <c r="Y212" s="186"/>
    </row>
    <row r="213" spans="1:25" s="171" customFormat="1" x14ac:dyDescent="0.25">
      <c r="A213" s="179">
        <v>106</v>
      </c>
      <c r="B213" s="183" t="s">
        <v>334</v>
      </c>
      <c r="C213" s="182" t="s">
        <v>236</v>
      </c>
      <c r="D213" s="180">
        <v>1</v>
      </c>
      <c r="E213" s="181">
        <v>106000000</v>
      </c>
      <c r="F213" s="182"/>
      <c r="G213" s="309"/>
      <c r="H213" s="182"/>
      <c r="I213" s="182" t="s">
        <v>236</v>
      </c>
      <c r="J213" s="184"/>
      <c r="K213" s="351"/>
      <c r="L213" s="185"/>
      <c r="M213" s="186"/>
      <c r="N213" s="186"/>
      <c r="O213" s="186"/>
      <c r="P213" s="186"/>
      <c r="Q213" s="186" t="s">
        <v>2920</v>
      </c>
      <c r="R213" s="186" t="s">
        <v>2920</v>
      </c>
      <c r="S213" s="186" t="s">
        <v>2920</v>
      </c>
      <c r="T213" s="186" t="s">
        <v>2920</v>
      </c>
      <c r="U213" s="186" t="s">
        <v>2920</v>
      </c>
      <c r="V213" s="186" t="s">
        <v>2920</v>
      </c>
      <c r="W213" s="186"/>
      <c r="X213" s="186"/>
      <c r="Y213" s="186"/>
    </row>
    <row r="214" spans="1:25" s="171" customFormat="1" x14ac:dyDescent="0.25">
      <c r="A214" s="179">
        <v>107</v>
      </c>
      <c r="B214" s="183" t="s">
        <v>334</v>
      </c>
      <c r="C214" s="182" t="s">
        <v>236</v>
      </c>
      <c r="D214" s="180">
        <v>1</v>
      </c>
      <c r="E214" s="181">
        <v>107000000</v>
      </c>
      <c r="F214" s="182"/>
      <c r="G214" s="309"/>
      <c r="H214" s="182"/>
      <c r="I214" s="182" t="s">
        <v>236</v>
      </c>
      <c r="J214" s="184"/>
      <c r="K214" s="351"/>
      <c r="L214" s="185"/>
      <c r="M214" s="186"/>
      <c r="N214" s="186"/>
      <c r="O214" s="186"/>
      <c r="P214" s="186"/>
      <c r="Q214" s="186" t="s">
        <v>2920</v>
      </c>
      <c r="R214" s="186" t="s">
        <v>2920</v>
      </c>
      <c r="S214" s="186" t="s">
        <v>2920</v>
      </c>
      <c r="T214" s="186" t="s">
        <v>2920</v>
      </c>
      <c r="U214" s="186" t="s">
        <v>2920</v>
      </c>
      <c r="V214" s="186" t="s">
        <v>2920</v>
      </c>
      <c r="W214" s="186"/>
      <c r="X214" s="186"/>
      <c r="Y214" s="186"/>
    </row>
    <row r="215" spans="1:25" s="171" customFormat="1" x14ac:dyDescent="0.25">
      <c r="A215" s="179">
        <v>108</v>
      </c>
      <c r="B215" s="183" t="s">
        <v>334</v>
      </c>
      <c r="C215" s="182" t="s">
        <v>236</v>
      </c>
      <c r="D215" s="180">
        <v>1</v>
      </c>
      <c r="E215" s="181">
        <v>108000000</v>
      </c>
      <c r="F215" s="182"/>
      <c r="G215" s="309"/>
      <c r="H215" s="193"/>
      <c r="I215" s="182" t="s">
        <v>236</v>
      </c>
      <c r="J215" s="184"/>
      <c r="K215" s="351"/>
      <c r="L215" s="185"/>
      <c r="M215" s="186"/>
      <c r="N215" s="186"/>
      <c r="O215" s="186"/>
      <c r="P215" s="186"/>
      <c r="Q215" s="186" t="s">
        <v>2920</v>
      </c>
      <c r="R215" s="186" t="s">
        <v>2920</v>
      </c>
      <c r="S215" s="186" t="s">
        <v>2920</v>
      </c>
      <c r="T215" s="186" t="s">
        <v>2920</v>
      </c>
      <c r="U215" s="186" t="s">
        <v>2920</v>
      </c>
      <c r="V215" s="186" t="s">
        <v>2920</v>
      </c>
      <c r="W215" s="186"/>
      <c r="X215" s="186"/>
      <c r="Y215" s="186"/>
    </row>
    <row r="216" spans="1:25" s="171" customFormat="1" x14ac:dyDescent="0.25">
      <c r="A216" s="179">
        <v>109</v>
      </c>
      <c r="B216" s="183" t="s">
        <v>334</v>
      </c>
      <c r="C216" s="182" t="s">
        <v>236</v>
      </c>
      <c r="D216" s="180">
        <v>1</v>
      </c>
      <c r="E216" s="181">
        <v>109000000</v>
      </c>
      <c r="F216" s="182"/>
      <c r="G216" s="309"/>
      <c r="H216" s="182"/>
      <c r="I216" s="182" t="s">
        <v>236</v>
      </c>
      <c r="J216" s="184"/>
      <c r="K216" s="351"/>
      <c r="L216" s="185"/>
      <c r="M216" s="186"/>
      <c r="N216" s="186"/>
      <c r="O216" s="186"/>
      <c r="P216" s="186"/>
      <c r="Q216" s="186"/>
      <c r="R216" s="186" t="s">
        <v>2920</v>
      </c>
      <c r="S216" s="186" t="s">
        <v>2920</v>
      </c>
      <c r="T216" s="186" t="s">
        <v>2920</v>
      </c>
      <c r="U216" s="186" t="s">
        <v>2920</v>
      </c>
      <c r="V216" s="186" t="s">
        <v>2920</v>
      </c>
      <c r="W216" s="186"/>
      <c r="X216" s="186"/>
      <c r="Y216" s="186"/>
    </row>
    <row r="217" spans="1:25" s="171" customFormat="1" ht="53.25" customHeight="1" x14ac:dyDescent="0.25">
      <c r="A217" s="179">
        <v>110</v>
      </c>
      <c r="B217" s="183" t="s">
        <v>382</v>
      </c>
      <c r="C217" s="47" t="s">
        <v>231</v>
      </c>
      <c r="D217" s="180">
        <v>1</v>
      </c>
      <c r="E217" s="181">
        <v>110000000</v>
      </c>
      <c r="F217" s="182"/>
      <c r="G217" s="309"/>
      <c r="H217" s="182"/>
      <c r="I217" s="47" t="s">
        <v>231</v>
      </c>
      <c r="J217" s="184"/>
      <c r="K217" s="351"/>
      <c r="L217" s="185"/>
      <c r="M217" s="186"/>
      <c r="N217" s="186"/>
      <c r="O217" s="186"/>
      <c r="P217" s="186"/>
      <c r="Q217" s="186"/>
      <c r="R217" s="186"/>
      <c r="S217" s="186" t="s">
        <v>2920</v>
      </c>
      <c r="T217" s="186" t="s">
        <v>2920</v>
      </c>
      <c r="U217" s="186"/>
      <c r="V217" s="186"/>
      <c r="W217" s="186"/>
      <c r="X217" s="186"/>
      <c r="Y217" s="186" t="s">
        <v>2920</v>
      </c>
    </row>
    <row r="218" spans="1:25" s="171" customFormat="1" ht="38.25" customHeight="1" x14ac:dyDescent="0.25">
      <c r="A218" s="179">
        <v>111</v>
      </c>
      <c r="B218" s="209" t="s">
        <v>383</v>
      </c>
      <c r="C218" s="47" t="s">
        <v>3292</v>
      </c>
      <c r="D218" s="180">
        <v>1</v>
      </c>
      <c r="E218" s="181">
        <v>111000000</v>
      </c>
      <c r="F218" s="182"/>
      <c r="G218" s="309"/>
      <c r="H218" s="182"/>
      <c r="I218" s="47" t="s">
        <v>3292</v>
      </c>
      <c r="J218" s="184"/>
      <c r="K218" s="351"/>
      <c r="L218" s="185"/>
      <c r="M218" s="186"/>
      <c r="N218" s="186"/>
      <c r="O218" s="186"/>
      <c r="P218" s="186"/>
      <c r="Q218" s="186"/>
      <c r="R218" s="186"/>
      <c r="S218" s="186" t="s">
        <v>2920</v>
      </c>
      <c r="T218" s="186" t="s">
        <v>2920</v>
      </c>
      <c r="U218" s="186" t="s">
        <v>2920</v>
      </c>
      <c r="V218" s="186" t="s">
        <v>2920</v>
      </c>
      <c r="W218" s="186"/>
      <c r="X218" s="186"/>
      <c r="Y218" s="186"/>
    </row>
    <row r="219" spans="1:25" s="171" customFormat="1" ht="38.25" customHeight="1" x14ac:dyDescent="0.25">
      <c r="A219" s="179">
        <v>112</v>
      </c>
      <c r="B219" s="183" t="s">
        <v>3293</v>
      </c>
      <c r="C219" s="47" t="s">
        <v>231</v>
      </c>
      <c r="D219" s="361">
        <v>1</v>
      </c>
      <c r="E219" s="362">
        <v>112000000</v>
      </c>
      <c r="F219" s="356"/>
      <c r="G219" s="363"/>
      <c r="H219" s="364"/>
      <c r="I219" s="47" t="s">
        <v>231</v>
      </c>
      <c r="J219" s="365"/>
      <c r="K219" s="351"/>
      <c r="L219" s="366"/>
      <c r="M219" s="367"/>
      <c r="N219" s="367"/>
      <c r="O219" s="367"/>
      <c r="P219" s="367"/>
      <c r="Q219" s="367"/>
      <c r="R219" s="367"/>
      <c r="S219" s="367" t="s">
        <v>2920</v>
      </c>
      <c r="T219" s="367" t="s">
        <v>2920</v>
      </c>
      <c r="U219" s="367" t="s">
        <v>2920</v>
      </c>
      <c r="V219" s="186" t="s">
        <v>2920</v>
      </c>
      <c r="W219" s="186"/>
      <c r="X219" s="186"/>
      <c r="Y219" s="186"/>
    </row>
    <row r="220" spans="1:25" s="171" customFormat="1" ht="38.25" customHeight="1" x14ac:dyDescent="0.25">
      <c r="A220" s="179">
        <v>113</v>
      </c>
      <c r="B220" s="191" t="s">
        <v>334</v>
      </c>
      <c r="C220" s="356" t="s">
        <v>236</v>
      </c>
      <c r="D220" s="361">
        <v>1</v>
      </c>
      <c r="E220" s="362">
        <v>113000000</v>
      </c>
      <c r="F220" s="356"/>
      <c r="G220" s="363"/>
      <c r="H220" s="364"/>
      <c r="I220" s="356" t="s">
        <v>236</v>
      </c>
      <c r="J220" s="357"/>
      <c r="K220" s="351"/>
      <c r="L220" s="366"/>
      <c r="M220" s="367"/>
      <c r="N220" s="367"/>
      <c r="O220" s="367"/>
      <c r="P220" s="367"/>
      <c r="Q220" s="367"/>
      <c r="R220" s="367"/>
      <c r="S220" s="367" t="s">
        <v>2920</v>
      </c>
      <c r="T220" s="367" t="s">
        <v>2920</v>
      </c>
      <c r="U220" s="367" t="s">
        <v>2920</v>
      </c>
      <c r="V220" s="186" t="s">
        <v>2920</v>
      </c>
      <c r="W220" s="186"/>
      <c r="X220" s="186"/>
      <c r="Y220" s="186"/>
    </row>
    <row r="221" spans="1:25" s="171" customFormat="1" ht="38.25" customHeight="1" x14ac:dyDescent="0.25">
      <c r="A221" s="179">
        <v>114</v>
      </c>
      <c r="B221" s="191" t="s">
        <v>334</v>
      </c>
      <c r="C221" s="356" t="s">
        <v>236</v>
      </c>
      <c r="D221" s="361">
        <v>1</v>
      </c>
      <c r="E221" s="362">
        <v>114000000</v>
      </c>
      <c r="F221" s="356"/>
      <c r="G221" s="363"/>
      <c r="H221" s="364"/>
      <c r="I221" s="356" t="s">
        <v>236</v>
      </c>
      <c r="J221" s="357"/>
      <c r="K221" s="351"/>
      <c r="L221" s="366"/>
      <c r="M221" s="367"/>
      <c r="N221" s="367"/>
      <c r="O221" s="367"/>
      <c r="P221" s="367"/>
      <c r="Q221" s="367"/>
      <c r="R221" s="367"/>
      <c r="S221" s="367" t="s">
        <v>2920</v>
      </c>
      <c r="T221" s="367" t="s">
        <v>2920</v>
      </c>
      <c r="U221" s="367" t="s">
        <v>2920</v>
      </c>
      <c r="V221" s="186" t="s">
        <v>2920</v>
      </c>
      <c r="W221" s="186"/>
      <c r="X221" s="186"/>
      <c r="Y221" s="186"/>
    </row>
    <row r="222" spans="1:25" s="171" customFormat="1" ht="38.25" customHeight="1" x14ac:dyDescent="0.25">
      <c r="A222" s="179">
        <v>115</v>
      </c>
      <c r="B222" s="191" t="s">
        <v>334</v>
      </c>
      <c r="C222" s="356" t="s">
        <v>236</v>
      </c>
      <c r="D222" s="361">
        <v>1</v>
      </c>
      <c r="E222" s="362">
        <v>115000000</v>
      </c>
      <c r="F222" s="356"/>
      <c r="G222" s="363"/>
      <c r="H222" s="364"/>
      <c r="I222" s="356" t="s">
        <v>236</v>
      </c>
      <c r="J222" s="357"/>
      <c r="K222" s="351"/>
      <c r="L222" s="366"/>
      <c r="M222" s="367"/>
      <c r="N222" s="367"/>
      <c r="O222" s="367"/>
      <c r="P222" s="367"/>
      <c r="Q222" s="367"/>
      <c r="R222" s="367"/>
      <c r="S222" s="367"/>
      <c r="T222" s="367" t="s">
        <v>2920</v>
      </c>
      <c r="U222" s="367" t="s">
        <v>2920</v>
      </c>
      <c r="V222" s="186" t="s">
        <v>2920</v>
      </c>
      <c r="W222" s="186"/>
      <c r="X222" s="186"/>
      <c r="Y222" s="186"/>
    </row>
    <row r="223" spans="1:25" s="171" customFormat="1" ht="38.25" customHeight="1" x14ac:dyDescent="0.25">
      <c r="A223" s="179">
        <v>116</v>
      </c>
      <c r="B223" s="191" t="s">
        <v>334</v>
      </c>
      <c r="C223" s="47" t="s">
        <v>3292</v>
      </c>
      <c r="D223" s="361">
        <v>1</v>
      </c>
      <c r="E223" s="362">
        <v>116000000</v>
      </c>
      <c r="F223" s="356"/>
      <c r="G223" s="363"/>
      <c r="H223" s="364"/>
      <c r="I223" s="47" t="s">
        <v>3292</v>
      </c>
      <c r="J223" s="184"/>
      <c r="K223" s="351"/>
      <c r="L223" s="366"/>
      <c r="M223" s="367"/>
      <c r="N223" s="367"/>
      <c r="O223" s="367"/>
      <c r="P223" s="367"/>
      <c r="Q223" s="367"/>
      <c r="R223" s="367"/>
      <c r="S223" s="367"/>
      <c r="T223" s="367" t="s">
        <v>2920</v>
      </c>
      <c r="U223" s="367" t="s">
        <v>2920</v>
      </c>
      <c r="V223" s="186" t="s">
        <v>2920</v>
      </c>
      <c r="W223" s="186"/>
      <c r="X223" s="186"/>
      <c r="Y223" s="186"/>
    </row>
    <row r="224" spans="1:25" s="171" customFormat="1" ht="38.25" customHeight="1" x14ac:dyDescent="0.25">
      <c r="A224" s="179">
        <v>117</v>
      </c>
      <c r="B224" s="191" t="s">
        <v>334</v>
      </c>
      <c r="C224" s="356" t="s">
        <v>292</v>
      </c>
      <c r="D224" s="361">
        <v>1</v>
      </c>
      <c r="E224" s="362">
        <v>117000000</v>
      </c>
      <c r="F224" s="356"/>
      <c r="G224" s="363"/>
      <c r="H224" s="364"/>
      <c r="I224" s="356" t="s">
        <v>292</v>
      </c>
      <c r="J224" s="357"/>
      <c r="K224" s="351"/>
      <c r="L224" s="366"/>
      <c r="M224" s="367"/>
      <c r="N224" s="367"/>
      <c r="O224" s="367"/>
      <c r="P224" s="367"/>
      <c r="Q224" s="367"/>
      <c r="R224" s="367"/>
      <c r="S224" s="367"/>
      <c r="T224" s="367"/>
      <c r="U224" s="367" t="s">
        <v>2920</v>
      </c>
      <c r="V224" s="186" t="s">
        <v>2920</v>
      </c>
      <c r="W224" s="186"/>
      <c r="X224" s="186"/>
      <c r="Y224" s="186"/>
    </row>
    <row r="225" spans="1:25" s="171" customFormat="1" ht="38.25" customHeight="1" x14ac:dyDescent="0.25">
      <c r="A225" s="179">
        <v>118</v>
      </c>
      <c r="B225" s="191" t="s">
        <v>334</v>
      </c>
      <c r="C225" s="356" t="s">
        <v>292</v>
      </c>
      <c r="D225" s="361">
        <v>1</v>
      </c>
      <c r="E225" s="362">
        <v>118000000</v>
      </c>
      <c r="F225" s="356"/>
      <c r="G225" s="363"/>
      <c r="H225" s="364"/>
      <c r="I225" s="356" t="s">
        <v>292</v>
      </c>
      <c r="J225" s="357"/>
      <c r="K225" s="351"/>
      <c r="L225" s="366"/>
      <c r="M225" s="367"/>
      <c r="N225" s="367"/>
      <c r="O225" s="367"/>
      <c r="P225" s="367"/>
      <c r="Q225" s="367"/>
      <c r="R225" s="367"/>
      <c r="S225" s="367"/>
      <c r="T225" s="367"/>
      <c r="U225" s="367" t="s">
        <v>2920</v>
      </c>
      <c r="V225" s="186" t="s">
        <v>2920</v>
      </c>
      <c r="W225" s="186" t="s">
        <v>2920</v>
      </c>
      <c r="X225" s="186"/>
      <c r="Y225" s="186"/>
    </row>
    <row r="226" spans="1:25" s="171" customFormat="1" ht="38.25" customHeight="1" x14ac:dyDescent="0.25">
      <c r="A226" s="179">
        <v>119</v>
      </c>
      <c r="B226" s="191" t="s">
        <v>334</v>
      </c>
      <c r="C226" s="356" t="s">
        <v>292</v>
      </c>
      <c r="D226" s="361">
        <v>1</v>
      </c>
      <c r="E226" s="362">
        <v>119000000</v>
      </c>
      <c r="F226" s="356"/>
      <c r="G226" s="363"/>
      <c r="H226" s="364"/>
      <c r="I226" s="356" t="s">
        <v>292</v>
      </c>
      <c r="J226" s="357"/>
      <c r="K226" s="351"/>
      <c r="L226" s="366"/>
      <c r="M226" s="367"/>
      <c r="N226" s="367"/>
      <c r="O226" s="367"/>
      <c r="P226" s="367"/>
      <c r="Q226" s="367"/>
      <c r="R226" s="367"/>
      <c r="S226" s="367"/>
      <c r="T226" s="367"/>
      <c r="U226" s="367" t="s">
        <v>2920</v>
      </c>
      <c r="V226" s="186" t="s">
        <v>2920</v>
      </c>
      <c r="W226" s="186"/>
      <c r="X226" s="186"/>
      <c r="Y226" s="186"/>
    </row>
    <row r="227" spans="1:25" s="171" customFormat="1" ht="26.25" customHeight="1" x14ac:dyDescent="0.25">
      <c r="A227" s="179">
        <v>120</v>
      </c>
      <c r="B227" s="183" t="s">
        <v>384</v>
      </c>
      <c r="C227" s="47" t="s">
        <v>3292</v>
      </c>
      <c r="D227" s="361">
        <v>1</v>
      </c>
      <c r="E227" s="362">
        <v>120000000</v>
      </c>
      <c r="F227" s="356"/>
      <c r="G227" s="363"/>
      <c r="H227" s="364"/>
      <c r="I227" s="47" t="s">
        <v>3292</v>
      </c>
      <c r="J227" s="357"/>
      <c r="K227" s="351"/>
      <c r="L227" s="366"/>
      <c r="M227" s="367"/>
      <c r="N227" s="367"/>
      <c r="O227" s="367"/>
      <c r="P227" s="367"/>
      <c r="Q227" s="367"/>
      <c r="R227" s="367"/>
      <c r="S227" s="367"/>
      <c r="T227" s="367"/>
      <c r="U227" s="367"/>
      <c r="V227" s="186" t="s">
        <v>2920</v>
      </c>
      <c r="W227" s="186"/>
      <c r="X227" s="186"/>
      <c r="Y227" s="186" t="s">
        <v>2920</v>
      </c>
    </row>
    <row r="228" spans="1:25" s="171" customFormat="1" ht="26.25" customHeight="1" x14ac:dyDescent="0.25">
      <c r="A228" s="179">
        <v>121</v>
      </c>
      <c r="B228" s="352" t="s">
        <v>385</v>
      </c>
      <c r="C228" s="47" t="s">
        <v>231</v>
      </c>
      <c r="D228" s="361">
        <v>1</v>
      </c>
      <c r="E228" s="362">
        <v>121000000</v>
      </c>
      <c r="F228" s="356"/>
      <c r="G228" s="363"/>
      <c r="H228" s="364"/>
      <c r="I228" s="47" t="s">
        <v>231</v>
      </c>
      <c r="J228" s="357"/>
      <c r="K228" s="351"/>
      <c r="L228" s="366"/>
      <c r="M228" s="367"/>
      <c r="N228" s="367"/>
      <c r="O228" s="367"/>
      <c r="P228" s="367"/>
      <c r="Q228" s="367"/>
      <c r="R228" s="367"/>
      <c r="S228" s="367"/>
      <c r="T228" s="367"/>
      <c r="U228" s="367"/>
      <c r="V228" s="367"/>
      <c r="W228" s="367" t="s">
        <v>2920</v>
      </c>
      <c r="X228" s="367" t="s">
        <v>2920</v>
      </c>
      <c r="Y228" s="367" t="s">
        <v>2920</v>
      </c>
    </row>
    <row r="229" spans="1:25" s="171" customFormat="1" ht="26.25" customHeight="1" x14ac:dyDescent="0.25">
      <c r="A229" s="179">
        <v>122</v>
      </c>
      <c r="B229" s="352" t="s">
        <v>3409</v>
      </c>
      <c r="C229" s="47" t="s">
        <v>231</v>
      </c>
      <c r="D229" s="361" t="s">
        <v>2801</v>
      </c>
      <c r="E229" s="362">
        <v>122000000</v>
      </c>
      <c r="F229" s="356"/>
      <c r="G229" s="363"/>
      <c r="H229" s="364"/>
      <c r="I229" s="47" t="s">
        <v>231</v>
      </c>
      <c r="J229" s="357"/>
      <c r="K229" s="351"/>
      <c r="L229" s="366"/>
      <c r="M229" s="367"/>
      <c r="N229" s="367"/>
      <c r="O229" s="367"/>
      <c r="P229" s="367"/>
      <c r="Q229" s="367"/>
      <c r="R229" s="367"/>
      <c r="S229" s="367"/>
      <c r="T229" s="367"/>
      <c r="U229" s="367"/>
      <c r="V229" s="367"/>
      <c r="W229" s="367" t="s">
        <v>2920</v>
      </c>
      <c r="X229" s="367" t="s">
        <v>2920</v>
      </c>
      <c r="Y229" s="367" t="s">
        <v>2920</v>
      </c>
    </row>
    <row r="230" spans="1:25" s="171" customFormat="1" ht="26.25" customHeight="1" x14ac:dyDescent="0.25">
      <c r="A230" s="179">
        <v>123</v>
      </c>
      <c r="B230" s="352" t="s">
        <v>334</v>
      </c>
      <c r="C230" s="47" t="s">
        <v>231</v>
      </c>
      <c r="D230" s="361">
        <v>1</v>
      </c>
      <c r="E230" s="362">
        <v>123000000</v>
      </c>
      <c r="F230" s="356"/>
      <c r="G230" s="363"/>
      <c r="H230" s="364"/>
      <c r="I230" s="47" t="s">
        <v>231</v>
      </c>
      <c r="J230" s="357"/>
      <c r="K230" s="351"/>
      <c r="L230" s="366"/>
      <c r="M230" s="367"/>
      <c r="N230" s="367"/>
      <c r="O230" s="367"/>
      <c r="P230" s="367"/>
      <c r="Q230" s="367"/>
      <c r="R230" s="367"/>
      <c r="S230" s="367"/>
      <c r="T230" s="367"/>
      <c r="U230" s="367"/>
      <c r="V230" s="367"/>
      <c r="W230" s="367" t="s">
        <v>2920</v>
      </c>
      <c r="X230" s="367" t="s">
        <v>2920</v>
      </c>
      <c r="Y230" s="367" t="s">
        <v>2920</v>
      </c>
    </row>
    <row r="231" spans="1:25" s="171" customFormat="1" ht="26.25" customHeight="1" x14ac:dyDescent="0.25">
      <c r="A231" s="179">
        <v>124</v>
      </c>
      <c r="B231" s="352" t="s">
        <v>3168</v>
      </c>
      <c r="C231" s="47" t="s">
        <v>231</v>
      </c>
      <c r="D231" s="361">
        <v>1</v>
      </c>
      <c r="E231" s="362">
        <v>124000000</v>
      </c>
      <c r="F231" s="356"/>
      <c r="G231" s="363"/>
      <c r="H231" s="364"/>
      <c r="I231" s="47" t="s">
        <v>231</v>
      </c>
      <c r="J231" s="357"/>
      <c r="K231" s="351"/>
      <c r="L231" s="366"/>
      <c r="M231" s="367"/>
      <c r="N231" s="367"/>
      <c r="O231" s="367"/>
      <c r="P231" s="367"/>
      <c r="Q231" s="367"/>
      <c r="R231" s="367"/>
      <c r="S231" s="367"/>
      <c r="T231" s="367"/>
      <c r="U231" s="367"/>
      <c r="V231" s="367"/>
      <c r="W231" s="367" t="s">
        <v>2920</v>
      </c>
      <c r="X231" s="367" t="s">
        <v>2920</v>
      </c>
      <c r="Y231" s="367" t="s">
        <v>2920</v>
      </c>
    </row>
    <row r="232" spans="1:25" s="208" customFormat="1" ht="26.25" customHeight="1" x14ac:dyDescent="0.25">
      <c r="A232" s="37">
        <v>125</v>
      </c>
      <c r="B232" s="353" t="s">
        <v>386</v>
      </c>
      <c r="C232" s="47" t="s">
        <v>231</v>
      </c>
      <c r="D232" s="368">
        <v>1</v>
      </c>
      <c r="E232" s="369">
        <v>125000000</v>
      </c>
      <c r="F232" s="355"/>
      <c r="G232" s="370"/>
      <c r="H232" s="371"/>
      <c r="I232" s="47" t="s">
        <v>231</v>
      </c>
      <c r="J232" s="354"/>
      <c r="K232" s="351"/>
      <c r="L232" s="372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 t="s">
        <v>2920</v>
      </c>
      <c r="X232" s="373" t="s">
        <v>2920</v>
      </c>
      <c r="Y232" s="373" t="s">
        <v>2920</v>
      </c>
    </row>
    <row r="233" spans="1:25" s="171" customFormat="1" ht="26.25" customHeight="1" x14ac:dyDescent="0.25">
      <c r="A233" s="179">
        <v>126</v>
      </c>
      <c r="B233" s="352" t="s">
        <v>387</v>
      </c>
      <c r="C233" s="47" t="s">
        <v>231</v>
      </c>
      <c r="D233" s="361">
        <v>1</v>
      </c>
      <c r="E233" s="362">
        <v>126000000</v>
      </c>
      <c r="F233" s="356"/>
      <c r="G233" s="363"/>
      <c r="H233" s="364"/>
      <c r="I233" s="47" t="s">
        <v>231</v>
      </c>
      <c r="J233" s="357"/>
      <c r="K233" s="351"/>
      <c r="L233" s="366"/>
      <c r="M233" s="367"/>
      <c r="N233" s="367"/>
      <c r="O233" s="367"/>
      <c r="P233" s="367"/>
      <c r="Q233" s="367"/>
      <c r="R233" s="367"/>
      <c r="S233" s="367"/>
      <c r="T233" s="367"/>
      <c r="U233" s="367"/>
      <c r="V233" s="367"/>
      <c r="W233" s="367" t="s">
        <v>2920</v>
      </c>
      <c r="X233" s="367" t="s">
        <v>2920</v>
      </c>
      <c r="Y233" s="367" t="s">
        <v>2920</v>
      </c>
    </row>
    <row r="234" spans="1:25" s="171" customFormat="1" ht="26.25" customHeight="1" x14ac:dyDescent="0.25">
      <c r="A234" s="179">
        <v>127</v>
      </c>
      <c r="B234" s="352" t="s">
        <v>388</v>
      </c>
      <c r="C234" s="47" t="s">
        <v>231</v>
      </c>
      <c r="D234" s="361">
        <v>1</v>
      </c>
      <c r="E234" s="362">
        <v>127000000</v>
      </c>
      <c r="F234" s="356"/>
      <c r="G234" s="363"/>
      <c r="H234" s="364"/>
      <c r="I234" s="47" t="s">
        <v>231</v>
      </c>
      <c r="J234" s="357"/>
      <c r="K234" s="351"/>
      <c r="L234" s="366"/>
      <c r="M234" s="367"/>
      <c r="N234" s="367"/>
      <c r="O234" s="367"/>
      <c r="P234" s="367"/>
      <c r="Q234" s="367"/>
      <c r="R234" s="367"/>
      <c r="S234" s="367"/>
      <c r="T234" s="367"/>
      <c r="U234" s="367"/>
      <c r="V234" s="367"/>
      <c r="W234" s="367" t="s">
        <v>2920</v>
      </c>
      <c r="X234" s="367" t="s">
        <v>2920</v>
      </c>
      <c r="Y234" s="367" t="s">
        <v>2920</v>
      </c>
    </row>
    <row r="235" spans="1:25" s="171" customFormat="1" ht="26.25" customHeight="1" x14ac:dyDescent="0.25">
      <c r="A235" s="179">
        <v>128</v>
      </c>
      <c r="B235" s="352" t="s">
        <v>389</v>
      </c>
      <c r="C235" s="47" t="s">
        <v>231</v>
      </c>
      <c r="D235" s="361">
        <v>1</v>
      </c>
      <c r="E235" s="362">
        <v>128000000</v>
      </c>
      <c r="F235" s="356"/>
      <c r="G235" s="363"/>
      <c r="H235" s="364"/>
      <c r="I235" s="47" t="s">
        <v>231</v>
      </c>
      <c r="J235" s="357"/>
      <c r="K235" s="351"/>
      <c r="L235" s="366"/>
      <c r="M235" s="367"/>
      <c r="N235" s="367"/>
      <c r="O235" s="367"/>
      <c r="P235" s="367"/>
      <c r="Q235" s="367"/>
      <c r="R235" s="367"/>
      <c r="S235" s="367"/>
      <c r="T235" s="367"/>
      <c r="U235" s="367"/>
      <c r="V235" s="367"/>
      <c r="W235" s="367" t="s">
        <v>2920</v>
      </c>
      <c r="X235" s="367" t="s">
        <v>2920</v>
      </c>
      <c r="Y235" s="367" t="s">
        <v>2920</v>
      </c>
    </row>
    <row r="236" spans="1:25" s="171" customFormat="1" ht="26.25" customHeight="1" x14ac:dyDescent="0.25">
      <c r="A236" s="179">
        <v>129</v>
      </c>
      <c r="B236" s="352" t="s">
        <v>390</v>
      </c>
      <c r="C236" s="47" t="s">
        <v>231</v>
      </c>
      <c r="D236" s="361">
        <v>1</v>
      </c>
      <c r="E236" s="362">
        <v>129000000</v>
      </c>
      <c r="F236" s="356"/>
      <c r="G236" s="363"/>
      <c r="H236" s="364"/>
      <c r="I236" s="47" t="s">
        <v>231</v>
      </c>
      <c r="J236" s="357"/>
      <c r="K236" s="351"/>
      <c r="L236" s="366"/>
      <c r="M236" s="367"/>
      <c r="N236" s="367"/>
      <c r="O236" s="367"/>
      <c r="P236" s="367"/>
      <c r="Q236" s="367"/>
      <c r="R236" s="367"/>
      <c r="S236" s="367"/>
      <c r="T236" s="367"/>
      <c r="U236" s="367"/>
      <c r="V236" s="367"/>
      <c r="W236" s="367" t="s">
        <v>2920</v>
      </c>
      <c r="X236" s="367" t="s">
        <v>2920</v>
      </c>
      <c r="Y236" s="367" t="s">
        <v>2920</v>
      </c>
    </row>
    <row r="237" spans="1:25" s="171" customFormat="1" ht="26.25" customHeight="1" x14ac:dyDescent="0.25">
      <c r="A237" s="179">
        <v>130</v>
      </c>
      <c r="B237" s="352" t="s">
        <v>391</v>
      </c>
      <c r="C237" s="47" t="s">
        <v>231</v>
      </c>
      <c r="D237" s="361">
        <v>1</v>
      </c>
      <c r="E237" s="362">
        <v>130000000</v>
      </c>
      <c r="F237" s="356"/>
      <c r="G237" s="363"/>
      <c r="H237" s="364"/>
      <c r="I237" s="47" t="s">
        <v>231</v>
      </c>
      <c r="J237" s="357"/>
      <c r="K237" s="351"/>
      <c r="L237" s="366"/>
      <c r="M237" s="367"/>
      <c r="N237" s="367"/>
      <c r="O237" s="367"/>
      <c r="P237" s="367"/>
      <c r="Q237" s="367"/>
      <c r="R237" s="367"/>
      <c r="S237" s="367"/>
      <c r="T237" s="367"/>
      <c r="U237" s="367"/>
      <c r="V237" s="367"/>
      <c r="W237" s="367" t="s">
        <v>2920</v>
      </c>
      <c r="X237" s="367" t="s">
        <v>2920</v>
      </c>
      <c r="Y237" s="367" t="s">
        <v>2920</v>
      </c>
    </row>
    <row r="238" spans="1:25" s="171" customFormat="1" ht="26.25" customHeight="1" x14ac:dyDescent="0.25">
      <c r="A238" s="179">
        <v>131</v>
      </c>
      <c r="B238" s="352" t="s">
        <v>392</v>
      </c>
      <c r="C238" s="47" t="s">
        <v>231</v>
      </c>
      <c r="D238" s="361">
        <v>1</v>
      </c>
      <c r="E238" s="362">
        <v>131000000</v>
      </c>
      <c r="F238" s="356"/>
      <c r="G238" s="363"/>
      <c r="H238" s="364"/>
      <c r="I238" s="47" t="s">
        <v>231</v>
      </c>
      <c r="J238" s="357"/>
      <c r="K238" s="351"/>
      <c r="L238" s="366"/>
      <c r="M238" s="367"/>
      <c r="N238" s="367"/>
      <c r="O238" s="367"/>
      <c r="P238" s="367"/>
      <c r="Q238" s="367"/>
      <c r="R238" s="367"/>
      <c r="S238" s="367"/>
      <c r="T238" s="367"/>
      <c r="U238" s="367"/>
      <c r="V238" s="367"/>
      <c r="W238" s="367" t="s">
        <v>2920</v>
      </c>
      <c r="X238" s="367" t="s">
        <v>2920</v>
      </c>
      <c r="Y238" s="367" t="s">
        <v>2920</v>
      </c>
    </row>
    <row r="239" spans="1:25" s="171" customFormat="1" ht="26.25" customHeight="1" x14ac:dyDescent="0.25">
      <c r="A239" s="179">
        <v>132</v>
      </c>
      <c r="B239" s="352" t="s">
        <v>393</v>
      </c>
      <c r="C239" s="47" t="s">
        <v>3292</v>
      </c>
      <c r="D239" s="361">
        <v>1</v>
      </c>
      <c r="E239" s="362">
        <v>132000000</v>
      </c>
      <c r="F239" s="356"/>
      <c r="G239" s="363"/>
      <c r="H239" s="364"/>
      <c r="I239" s="47" t="s">
        <v>3292</v>
      </c>
      <c r="J239" s="357"/>
      <c r="K239" s="351"/>
      <c r="L239" s="366"/>
      <c r="M239" s="367"/>
      <c r="N239" s="367"/>
      <c r="O239" s="367"/>
      <c r="P239" s="367"/>
      <c r="Q239" s="367"/>
      <c r="R239" s="367"/>
      <c r="S239" s="367"/>
      <c r="T239" s="367"/>
      <c r="U239" s="367"/>
      <c r="V239" s="367"/>
      <c r="W239" s="367" t="s">
        <v>2920</v>
      </c>
      <c r="X239" s="367" t="s">
        <v>2920</v>
      </c>
      <c r="Y239" s="367" t="s">
        <v>2920</v>
      </c>
    </row>
    <row r="240" spans="1:25" s="208" customFormat="1" ht="26.25" customHeight="1" x14ac:dyDescent="0.25">
      <c r="A240" s="37">
        <v>133</v>
      </c>
      <c r="B240" s="353" t="s">
        <v>394</v>
      </c>
      <c r="C240" s="355" t="s">
        <v>2854</v>
      </c>
      <c r="D240" s="368">
        <v>1</v>
      </c>
      <c r="E240" s="369">
        <v>133000000</v>
      </c>
      <c r="F240" s="355"/>
      <c r="G240" s="370"/>
      <c r="H240" s="371"/>
      <c r="I240" s="355" t="s">
        <v>2854</v>
      </c>
      <c r="J240" s="354"/>
      <c r="K240" s="351"/>
      <c r="L240" s="372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 t="s">
        <v>2920</v>
      </c>
      <c r="X240" s="373"/>
      <c r="Y240" s="373" t="s">
        <v>2920</v>
      </c>
    </row>
    <row r="241" spans="1:25" s="171" customFormat="1" ht="26.25" customHeight="1" x14ac:dyDescent="0.25">
      <c r="A241" s="179">
        <v>134</v>
      </c>
      <c r="B241" s="374" t="s">
        <v>334</v>
      </c>
      <c r="C241" s="47" t="s">
        <v>3292</v>
      </c>
      <c r="D241" s="361">
        <v>1</v>
      </c>
      <c r="E241" s="362">
        <v>134000000</v>
      </c>
      <c r="F241" s="356"/>
      <c r="G241" s="363"/>
      <c r="H241" s="364"/>
      <c r="I241" s="47" t="s">
        <v>3292</v>
      </c>
      <c r="J241" s="357"/>
      <c r="K241" s="351"/>
      <c r="L241" s="366"/>
      <c r="M241" s="367"/>
      <c r="N241" s="367"/>
      <c r="O241" s="367"/>
      <c r="P241" s="367"/>
      <c r="Q241" s="367"/>
      <c r="R241" s="367"/>
      <c r="S241" s="367"/>
      <c r="T241" s="367"/>
      <c r="U241" s="367"/>
      <c r="V241" s="367"/>
      <c r="W241" s="367" t="s">
        <v>2920</v>
      </c>
      <c r="X241" s="367"/>
      <c r="Y241" s="367"/>
    </row>
    <row r="242" spans="1:25" s="171" customFormat="1" ht="26.25" customHeight="1" x14ac:dyDescent="0.25">
      <c r="A242" s="179">
        <v>135</v>
      </c>
      <c r="B242" s="374" t="s">
        <v>334</v>
      </c>
      <c r="C242" s="47" t="s">
        <v>3292</v>
      </c>
      <c r="D242" s="361">
        <v>1</v>
      </c>
      <c r="E242" s="362">
        <v>135000000</v>
      </c>
      <c r="F242" s="356"/>
      <c r="G242" s="363"/>
      <c r="H242" s="364"/>
      <c r="I242" s="47" t="s">
        <v>3292</v>
      </c>
      <c r="J242" s="357"/>
      <c r="K242" s="351"/>
      <c r="L242" s="366"/>
      <c r="M242" s="367"/>
      <c r="N242" s="367"/>
      <c r="O242" s="367"/>
      <c r="P242" s="367"/>
      <c r="Q242" s="367"/>
      <c r="R242" s="367"/>
      <c r="S242" s="367"/>
      <c r="T242" s="367"/>
      <c r="U242" s="367"/>
      <c r="V242" s="367"/>
      <c r="W242" s="367" t="s">
        <v>2920</v>
      </c>
      <c r="X242" s="367"/>
      <c r="Y242" s="367"/>
    </row>
    <row r="243" spans="1:25" s="171" customFormat="1" ht="26.25" customHeight="1" x14ac:dyDescent="0.25">
      <c r="A243" s="179">
        <v>136</v>
      </c>
      <c r="B243" s="374" t="s">
        <v>334</v>
      </c>
      <c r="C243" s="47" t="s">
        <v>3292</v>
      </c>
      <c r="D243" s="361">
        <v>1</v>
      </c>
      <c r="E243" s="362">
        <v>136000000</v>
      </c>
      <c r="F243" s="356"/>
      <c r="G243" s="363"/>
      <c r="H243" s="364"/>
      <c r="I243" s="47" t="s">
        <v>3292</v>
      </c>
      <c r="J243" s="357"/>
      <c r="K243" s="351"/>
      <c r="L243" s="366"/>
      <c r="M243" s="367"/>
      <c r="N243" s="367"/>
      <c r="O243" s="367"/>
      <c r="P243" s="367"/>
      <c r="Q243" s="367"/>
      <c r="R243" s="367"/>
      <c r="S243" s="367"/>
      <c r="T243" s="367"/>
      <c r="U243" s="367"/>
      <c r="V243" s="367"/>
      <c r="W243" s="367" t="s">
        <v>2920</v>
      </c>
      <c r="X243" s="367"/>
      <c r="Y243" s="367"/>
    </row>
    <row r="244" spans="1:25" s="171" customFormat="1" ht="26.25" customHeight="1" x14ac:dyDescent="0.25">
      <c r="A244" s="179">
        <v>137</v>
      </c>
      <c r="B244" s="374" t="s">
        <v>334</v>
      </c>
      <c r="C244" s="47" t="s">
        <v>3292</v>
      </c>
      <c r="D244" s="361">
        <v>1</v>
      </c>
      <c r="E244" s="362">
        <v>137000000</v>
      </c>
      <c r="F244" s="356"/>
      <c r="G244" s="363"/>
      <c r="H244" s="364"/>
      <c r="I244" s="47" t="s">
        <v>3292</v>
      </c>
      <c r="J244" s="357"/>
      <c r="K244" s="351"/>
      <c r="L244" s="366"/>
      <c r="M244" s="367"/>
      <c r="N244" s="367"/>
      <c r="O244" s="367"/>
      <c r="P244" s="367"/>
      <c r="Q244" s="367"/>
      <c r="R244" s="367"/>
      <c r="S244" s="367"/>
      <c r="T244" s="367"/>
      <c r="U244" s="367"/>
      <c r="V244" s="367"/>
      <c r="W244" s="367" t="s">
        <v>2920</v>
      </c>
      <c r="X244" s="367"/>
      <c r="Y244" s="367"/>
    </row>
    <row r="245" spans="1:25" s="171" customFormat="1" ht="26.25" customHeight="1" x14ac:dyDescent="0.25">
      <c r="A245" s="179">
        <v>138</v>
      </c>
      <c r="B245" s="352" t="s">
        <v>395</v>
      </c>
      <c r="C245" s="47" t="s">
        <v>231</v>
      </c>
      <c r="D245" s="361">
        <v>7</v>
      </c>
      <c r="E245" s="362">
        <v>138000000</v>
      </c>
      <c r="F245" s="356"/>
      <c r="G245" s="363"/>
      <c r="H245" s="364"/>
      <c r="I245" s="47" t="s">
        <v>231</v>
      </c>
      <c r="J245" s="357" t="s">
        <v>286</v>
      </c>
      <c r="K245" s="351"/>
      <c r="L245" s="366"/>
      <c r="M245" s="367"/>
      <c r="N245" s="367"/>
      <c r="O245" s="367"/>
      <c r="P245" s="367"/>
      <c r="Q245" s="367"/>
      <c r="R245" s="367"/>
      <c r="S245" s="367"/>
      <c r="T245" s="367"/>
      <c r="U245" s="367"/>
      <c r="V245" s="367"/>
      <c r="W245" s="367" t="s">
        <v>2920</v>
      </c>
      <c r="X245" s="367"/>
      <c r="Y245" s="367"/>
    </row>
    <row r="246" spans="1:25" s="171" customFormat="1" ht="26.25" customHeight="1" x14ac:dyDescent="0.25">
      <c r="A246" s="179">
        <v>139</v>
      </c>
      <c r="B246" s="575" t="s">
        <v>2945</v>
      </c>
      <c r="C246" s="47" t="s">
        <v>3292</v>
      </c>
      <c r="D246" s="361">
        <v>1</v>
      </c>
      <c r="E246" s="362">
        <v>139000000</v>
      </c>
      <c r="F246" s="356"/>
      <c r="G246" s="363"/>
      <c r="H246" s="364"/>
      <c r="I246" s="47" t="s">
        <v>3292</v>
      </c>
      <c r="J246" s="357"/>
      <c r="K246" s="351"/>
      <c r="L246" s="366"/>
      <c r="M246" s="367"/>
      <c r="N246" s="367"/>
      <c r="O246" s="367"/>
      <c r="P246" s="367"/>
      <c r="Q246" s="367"/>
      <c r="R246" s="367"/>
      <c r="S246" s="367"/>
      <c r="T246" s="367"/>
      <c r="U246" s="367"/>
      <c r="V246" s="367"/>
      <c r="W246" s="367" t="s">
        <v>2920</v>
      </c>
      <c r="X246" s="367" t="s">
        <v>2920</v>
      </c>
      <c r="Y246" s="367" t="s">
        <v>2920</v>
      </c>
    </row>
    <row r="247" spans="1:25" s="171" customFormat="1" ht="26.25" customHeight="1" x14ac:dyDescent="0.25">
      <c r="A247" s="179">
        <v>140</v>
      </c>
      <c r="B247" s="352" t="s">
        <v>396</v>
      </c>
      <c r="C247" s="47" t="s">
        <v>3292</v>
      </c>
      <c r="D247" s="361">
        <v>1</v>
      </c>
      <c r="E247" s="362">
        <v>140000000</v>
      </c>
      <c r="F247" s="356"/>
      <c r="G247" s="363"/>
      <c r="H247" s="364"/>
      <c r="I247" s="47" t="s">
        <v>3292</v>
      </c>
      <c r="J247" s="357"/>
      <c r="K247" s="351"/>
      <c r="L247" s="366"/>
      <c r="M247" s="367"/>
      <c r="N247" s="367"/>
      <c r="O247" s="367"/>
      <c r="P247" s="367"/>
      <c r="Q247" s="367"/>
      <c r="R247" s="367"/>
      <c r="S247" s="367"/>
      <c r="T247" s="367"/>
      <c r="U247" s="367"/>
      <c r="V247" s="367"/>
      <c r="W247" s="367" t="s">
        <v>2920</v>
      </c>
      <c r="X247" s="367" t="s">
        <v>2920</v>
      </c>
      <c r="Y247" s="367" t="s">
        <v>2920</v>
      </c>
    </row>
    <row r="248" spans="1:25" s="171" customFormat="1" ht="26.25" customHeight="1" x14ac:dyDescent="0.25">
      <c r="A248" s="179">
        <v>141</v>
      </c>
      <c r="B248" s="352" t="s">
        <v>397</v>
      </c>
      <c r="C248" s="47" t="s">
        <v>3292</v>
      </c>
      <c r="D248" s="361">
        <v>1</v>
      </c>
      <c r="E248" s="362">
        <v>141000000</v>
      </c>
      <c r="F248" s="356"/>
      <c r="G248" s="363"/>
      <c r="H248" s="364"/>
      <c r="I248" s="47" t="s">
        <v>3292</v>
      </c>
      <c r="J248" s="357"/>
      <c r="K248" s="351"/>
      <c r="L248" s="366"/>
      <c r="M248" s="367"/>
      <c r="N248" s="367"/>
      <c r="O248" s="367"/>
      <c r="P248" s="367"/>
      <c r="Q248" s="367"/>
      <c r="R248" s="367"/>
      <c r="S248" s="367"/>
      <c r="T248" s="367"/>
      <c r="U248" s="367"/>
      <c r="V248" s="367"/>
      <c r="W248" s="367" t="s">
        <v>2920</v>
      </c>
      <c r="X248" s="367" t="s">
        <v>2920</v>
      </c>
      <c r="Y248" s="367" t="s">
        <v>2920</v>
      </c>
    </row>
    <row r="249" spans="1:25" s="171" customFormat="1" ht="26.25" customHeight="1" x14ac:dyDescent="0.25">
      <c r="A249" s="179">
        <v>142</v>
      </c>
      <c r="B249" s="352" t="s">
        <v>398</v>
      </c>
      <c r="C249" s="47" t="s">
        <v>231</v>
      </c>
      <c r="D249" s="361">
        <v>1</v>
      </c>
      <c r="E249" s="362">
        <v>142000000</v>
      </c>
      <c r="F249" s="356"/>
      <c r="G249" s="363"/>
      <c r="H249" s="364"/>
      <c r="I249" s="47" t="s">
        <v>231</v>
      </c>
      <c r="J249" s="357"/>
      <c r="K249" s="351"/>
      <c r="L249" s="366"/>
      <c r="M249" s="367"/>
      <c r="N249" s="367"/>
      <c r="O249" s="367"/>
      <c r="P249" s="367"/>
      <c r="Q249" s="367"/>
      <c r="R249" s="367"/>
      <c r="S249" s="367"/>
      <c r="T249" s="367"/>
      <c r="U249" s="367"/>
      <c r="V249" s="367"/>
      <c r="W249" s="367" t="s">
        <v>2920</v>
      </c>
      <c r="X249" s="367" t="s">
        <v>2920</v>
      </c>
      <c r="Y249" s="367" t="s">
        <v>2920</v>
      </c>
    </row>
    <row r="250" spans="1:25" s="171" customFormat="1" ht="26.25" customHeight="1" x14ac:dyDescent="0.25">
      <c r="A250" s="179">
        <v>143</v>
      </c>
      <c r="B250" s="352" t="s">
        <v>399</v>
      </c>
      <c r="C250" s="47" t="s">
        <v>231</v>
      </c>
      <c r="D250" s="356">
        <v>1.7</v>
      </c>
      <c r="E250" s="362">
        <v>143000000</v>
      </c>
      <c r="F250" s="356"/>
      <c r="G250" s="363"/>
      <c r="H250" s="364"/>
      <c r="I250" s="47" t="s">
        <v>231</v>
      </c>
      <c r="J250" s="357" t="s">
        <v>3169</v>
      </c>
      <c r="K250" s="351"/>
      <c r="L250" s="366"/>
      <c r="M250" s="367"/>
      <c r="N250" s="367"/>
      <c r="O250" s="367"/>
      <c r="P250" s="367"/>
      <c r="Q250" s="367"/>
      <c r="R250" s="367"/>
      <c r="S250" s="367"/>
      <c r="T250" s="367"/>
      <c r="U250" s="367"/>
      <c r="V250" s="367"/>
      <c r="W250" s="367" t="s">
        <v>2920</v>
      </c>
      <c r="X250" s="367"/>
      <c r="Y250" s="367"/>
    </row>
    <row r="251" spans="1:25" s="171" customFormat="1" ht="26.25" customHeight="1" x14ac:dyDescent="0.25">
      <c r="A251" s="179">
        <v>144</v>
      </c>
      <c r="B251" s="352" t="s">
        <v>400</v>
      </c>
      <c r="C251" s="47" t="s">
        <v>231</v>
      </c>
      <c r="D251" s="361">
        <v>1</v>
      </c>
      <c r="E251" s="362">
        <v>144000000</v>
      </c>
      <c r="F251" s="356"/>
      <c r="G251" s="363"/>
      <c r="H251" s="364"/>
      <c r="I251" s="47" t="s">
        <v>231</v>
      </c>
      <c r="J251" s="357" t="s">
        <v>295</v>
      </c>
      <c r="K251" s="351"/>
      <c r="L251" s="366"/>
      <c r="M251" s="367"/>
      <c r="N251" s="367"/>
      <c r="O251" s="367"/>
      <c r="P251" s="367"/>
      <c r="Q251" s="367"/>
      <c r="R251" s="367"/>
      <c r="S251" s="367"/>
      <c r="T251" s="367"/>
      <c r="U251" s="367"/>
      <c r="V251" s="367"/>
      <c r="W251" s="367" t="s">
        <v>2920</v>
      </c>
      <c r="X251" s="367" t="s">
        <v>2920</v>
      </c>
      <c r="Y251" s="367" t="s">
        <v>2920</v>
      </c>
    </row>
    <row r="252" spans="1:25" s="171" customFormat="1" ht="26.25" customHeight="1" x14ac:dyDescent="0.25">
      <c r="A252" s="179">
        <v>145</v>
      </c>
      <c r="B252" s="352" t="s">
        <v>401</v>
      </c>
      <c r="C252" s="47" t="s">
        <v>231</v>
      </c>
      <c r="D252" s="361">
        <v>1</v>
      </c>
      <c r="E252" s="362">
        <v>145000000</v>
      </c>
      <c r="F252" s="356"/>
      <c r="G252" s="363"/>
      <c r="H252" s="364"/>
      <c r="I252" s="47" t="s">
        <v>231</v>
      </c>
      <c r="J252" s="357"/>
      <c r="K252" s="351"/>
      <c r="L252" s="366"/>
      <c r="M252" s="367"/>
      <c r="N252" s="367"/>
      <c r="O252" s="367"/>
      <c r="P252" s="367"/>
      <c r="Q252" s="367"/>
      <c r="R252" s="367"/>
      <c r="S252" s="367"/>
      <c r="T252" s="367"/>
      <c r="U252" s="367"/>
      <c r="V252" s="367"/>
      <c r="W252" s="367" t="s">
        <v>2920</v>
      </c>
      <c r="X252" s="367" t="s">
        <v>2920</v>
      </c>
      <c r="Y252" s="367" t="s">
        <v>2920</v>
      </c>
    </row>
    <row r="253" spans="1:25" s="171" customFormat="1" ht="26.25" customHeight="1" x14ac:dyDescent="0.25">
      <c r="A253" s="179">
        <v>146</v>
      </c>
      <c r="B253" s="352" t="s">
        <v>402</v>
      </c>
      <c r="C253" s="47" t="s">
        <v>231</v>
      </c>
      <c r="D253" s="361">
        <v>1</v>
      </c>
      <c r="E253" s="362">
        <v>146000000</v>
      </c>
      <c r="F253" s="356"/>
      <c r="G253" s="363"/>
      <c r="H253" s="364"/>
      <c r="I253" s="47" t="s">
        <v>231</v>
      </c>
      <c r="J253" s="357"/>
      <c r="K253" s="351"/>
      <c r="L253" s="366"/>
      <c r="M253" s="367"/>
      <c r="N253" s="367"/>
      <c r="O253" s="367"/>
      <c r="P253" s="367"/>
      <c r="Q253" s="367"/>
      <c r="R253" s="367"/>
      <c r="S253" s="367"/>
      <c r="T253" s="367"/>
      <c r="U253" s="367"/>
      <c r="V253" s="367"/>
      <c r="W253" s="367" t="s">
        <v>2920</v>
      </c>
      <c r="X253" s="367" t="s">
        <v>2920</v>
      </c>
      <c r="Y253" s="367" t="s">
        <v>2920</v>
      </c>
    </row>
    <row r="254" spans="1:25" s="171" customFormat="1" ht="26.25" customHeight="1" x14ac:dyDescent="0.25">
      <c r="A254" s="179">
        <v>147</v>
      </c>
      <c r="B254" s="352" t="s">
        <v>403</v>
      </c>
      <c r="C254" s="47" t="s">
        <v>231</v>
      </c>
      <c r="D254" s="361">
        <v>1</v>
      </c>
      <c r="E254" s="362">
        <v>147000000</v>
      </c>
      <c r="F254" s="356"/>
      <c r="G254" s="363"/>
      <c r="H254" s="364"/>
      <c r="I254" s="47" t="s">
        <v>231</v>
      </c>
      <c r="J254" s="357"/>
      <c r="K254" s="351"/>
      <c r="L254" s="366"/>
      <c r="M254" s="367"/>
      <c r="N254" s="367"/>
      <c r="O254" s="367"/>
      <c r="P254" s="367"/>
      <c r="Q254" s="367"/>
      <c r="R254" s="367"/>
      <c r="S254" s="367"/>
      <c r="T254" s="367"/>
      <c r="U254" s="367"/>
      <c r="V254" s="367"/>
      <c r="W254" s="367"/>
      <c r="X254" s="367" t="s">
        <v>2920</v>
      </c>
      <c r="Y254" s="367"/>
    </row>
    <row r="255" spans="1:25" s="171" customFormat="1" ht="26.25" customHeight="1" x14ac:dyDescent="0.25">
      <c r="A255" s="179">
        <v>148</v>
      </c>
      <c r="B255" s="352" t="s">
        <v>404</v>
      </c>
      <c r="C255" s="47" t="s">
        <v>3292</v>
      </c>
      <c r="D255" s="361">
        <v>1</v>
      </c>
      <c r="E255" s="362">
        <v>148000000</v>
      </c>
      <c r="F255" s="356"/>
      <c r="G255" s="363"/>
      <c r="H255" s="364"/>
      <c r="I255" s="47" t="s">
        <v>3292</v>
      </c>
      <c r="J255" s="357"/>
      <c r="K255" s="351"/>
      <c r="L255" s="366"/>
      <c r="M255" s="367"/>
      <c r="N255" s="367"/>
      <c r="O255" s="367"/>
      <c r="P255" s="367"/>
      <c r="Q255" s="367"/>
      <c r="R255" s="367"/>
      <c r="S255" s="367"/>
      <c r="T255" s="367"/>
      <c r="U255" s="367"/>
      <c r="V255" s="367"/>
      <c r="W255" s="367"/>
      <c r="X255" s="367" t="s">
        <v>2920</v>
      </c>
      <c r="Y255" s="367" t="s">
        <v>2920</v>
      </c>
    </row>
    <row r="256" spans="1:25" s="171" customFormat="1" ht="25.5" x14ac:dyDescent="0.25">
      <c r="A256" s="179">
        <v>149</v>
      </c>
      <c r="B256" s="352" t="s">
        <v>405</v>
      </c>
      <c r="C256" s="356" t="s">
        <v>228</v>
      </c>
      <c r="D256" s="361">
        <v>1</v>
      </c>
      <c r="E256" s="362">
        <v>149000000</v>
      </c>
      <c r="F256" s="356"/>
      <c r="G256" s="363"/>
      <c r="H256" s="364"/>
      <c r="I256" s="356" t="s">
        <v>228</v>
      </c>
      <c r="J256" s="357"/>
      <c r="K256" s="351"/>
      <c r="L256" s="366"/>
      <c r="M256" s="367"/>
      <c r="N256" s="367"/>
      <c r="O256" s="367"/>
      <c r="P256" s="367"/>
      <c r="Q256" s="367"/>
      <c r="R256" s="367"/>
      <c r="S256" s="367"/>
      <c r="T256" s="367"/>
      <c r="U256" s="367"/>
      <c r="V256" s="367"/>
      <c r="W256" s="367"/>
      <c r="X256" s="367"/>
      <c r="Y256" s="367"/>
    </row>
    <row r="257" spans="1:25" s="171" customFormat="1" x14ac:dyDescent="0.25">
      <c r="A257" s="179">
        <v>150</v>
      </c>
      <c r="B257" s="352" t="s">
        <v>406</v>
      </c>
      <c r="C257" s="356" t="s">
        <v>229</v>
      </c>
      <c r="D257" s="361">
        <v>1</v>
      </c>
      <c r="E257" s="362">
        <v>150000000</v>
      </c>
      <c r="F257" s="356"/>
      <c r="G257" s="363"/>
      <c r="H257" s="364"/>
      <c r="I257" s="356" t="s">
        <v>229</v>
      </c>
      <c r="J257" s="357"/>
      <c r="K257" s="351"/>
      <c r="L257" s="366"/>
      <c r="M257" s="367"/>
      <c r="N257" s="367"/>
      <c r="O257" s="367"/>
      <c r="P257" s="367"/>
      <c r="Q257" s="367"/>
      <c r="R257" s="367"/>
      <c r="S257" s="367"/>
      <c r="T257" s="367"/>
      <c r="U257" s="367"/>
      <c r="V257" s="367"/>
      <c r="W257" s="367"/>
      <c r="X257" s="367"/>
      <c r="Y257" s="367"/>
    </row>
    <row r="258" spans="1:25" s="171" customFormat="1" x14ac:dyDescent="0.25">
      <c r="A258" s="179">
        <v>151</v>
      </c>
      <c r="B258" s="353" t="s">
        <v>334</v>
      </c>
      <c r="C258" s="47" t="s">
        <v>231</v>
      </c>
      <c r="D258" s="361">
        <v>1</v>
      </c>
      <c r="E258" s="362">
        <v>151000000</v>
      </c>
      <c r="F258" s="356"/>
      <c r="G258" s="363"/>
      <c r="H258" s="364"/>
      <c r="I258" s="47" t="s">
        <v>231</v>
      </c>
      <c r="J258" s="357"/>
      <c r="K258" s="351"/>
      <c r="L258" s="366"/>
      <c r="M258" s="367"/>
      <c r="N258" s="367"/>
      <c r="O258" s="367"/>
      <c r="P258" s="367"/>
      <c r="Q258" s="367"/>
      <c r="R258" s="367"/>
      <c r="S258" s="367"/>
      <c r="T258" s="367"/>
      <c r="U258" s="367"/>
      <c r="V258" s="367"/>
      <c r="W258" s="367"/>
      <c r="X258" s="367"/>
      <c r="Y258" s="367"/>
    </row>
    <row r="259" spans="1:25" s="171" customFormat="1" x14ac:dyDescent="0.25">
      <c r="A259" s="179">
        <v>152</v>
      </c>
      <c r="B259" s="352" t="s">
        <v>407</v>
      </c>
      <c r="C259" s="47" t="s">
        <v>231</v>
      </c>
      <c r="D259" s="361">
        <v>1</v>
      </c>
      <c r="E259" s="362">
        <v>152000000</v>
      </c>
      <c r="F259" s="356"/>
      <c r="G259" s="363"/>
      <c r="H259" s="364"/>
      <c r="I259" s="47" t="s">
        <v>231</v>
      </c>
      <c r="J259" s="357"/>
      <c r="K259" s="351"/>
      <c r="L259" s="366"/>
      <c r="M259" s="367"/>
      <c r="N259" s="367"/>
      <c r="O259" s="367"/>
      <c r="P259" s="367"/>
      <c r="Q259" s="367"/>
      <c r="R259" s="367"/>
      <c r="S259" s="367"/>
      <c r="T259" s="367"/>
      <c r="U259" s="367"/>
      <c r="V259" s="367"/>
      <c r="W259" s="367"/>
      <c r="X259" s="367"/>
      <c r="Y259" s="367"/>
    </row>
    <row r="260" spans="1:25" s="171" customFormat="1" ht="38.25" x14ac:dyDescent="0.25">
      <c r="A260" s="179">
        <v>153</v>
      </c>
      <c r="B260" s="353" t="s">
        <v>408</v>
      </c>
      <c r="C260" s="47" t="s">
        <v>231</v>
      </c>
      <c r="D260" s="361">
        <v>1</v>
      </c>
      <c r="E260" s="362">
        <v>153000000</v>
      </c>
      <c r="F260" s="356"/>
      <c r="G260" s="363"/>
      <c r="H260" s="364"/>
      <c r="I260" s="47" t="s">
        <v>231</v>
      </c>
      <c r="J260" s="357"/>
      <c r="K260" s="351"/>
      <c r="L260" s="366"/>
      <c r="M260" s="367"/>
      <c r="N260" s="367"/>
      <c r="O260" s="367"/>
      <c r="P260" s="367"/>
      <c r="Q260" s="367"/>
      <c r="R260" s="367"/>
      <c r="S260" s="367"/>
      <c r="T260" s="367"/>
      <c r="U260" s="367"/>
      <c r="V260" s="367"/>
      <c r="W260" s="367"/>
      <c r="X260" s="367"/>
      <c r="Y260" s="367"/>
    </row>
    <row r="261" spans="1:25" s="171" customFormat="1" x14ac:dyDescent="0.25">
      <c r="A261" s="179">
        <v>154</v>
      </c>
      <c r="B261" s="353" t="s">
        <v>409</v>
      </c>
      <c r="C261" s="182" t="s">
        <v>230</v>
      </c>
      <c r="D261" s="361">
        <v>1</v>
      </c>
      <c r="E261" s="362">
        <v>154000000</v>
      </c>
      <c r="F261" s="356"/>
      <c r="G261" s="363"/>
      <c r="H261" s="364"/>
      <c r="I261" s="182" t="s">
        <v>230</v>
      </c>
      <c r="J261" s="357"/>
      <c r="K261" s="351"/>
      <c r="L261" s="366"/>
      <c r="M261" s="367"/>
      <c r="N261" s="367"/>
      <c r="O261" s="367"/>
      <c r="P261" s="367"/>
      <c r="Q261" s="367"/>
      <c r="R261" s="367"/>
      <c r="S261" s="367"/>
      <c r="T261" s="367"/>
      <c r="U261" s="367"/>
      <c r="V261" s="367"/>
      <c r="W261" s="367"/>
      <c r="X261" s="367"/>
      <c r="Y261" s="367"/>
    </row>
    <row r="262" spans="1:25" s="171" customFormat="1" ht="25.5" x14ac:dyDescent="0.25">
      <c r="A262" s="179">
        <v>155</v>
      </c>
      <c r="B262" s="353" t="s">
        <v>2946</v>
      </c>
      <c r="C262" s="47" t="s">
        <v>231</v>
      </c>
      <c r="D262" s="361">
        <v>1</v>
      </c>
      <c r="E262" s="362">
        <v>155000000</v>
      </c>
      <c r="F262" s="356"/>
      <c r="G262" s="363"/>
      <c r="H262" s="364"/>
      <c r="I262" s="47" t="s">
        <v>231</v>
      </c>
      <c r="J262" s="357"/>
      <c r="K262" s="351"/>
      <c r="L262" s="366"/>
      <c r="M262" s="367"/>
      <c r="N262" s="367"/>
      <c r="O262" s="367"/>
      <c r="P262" s="367"/>
      <c r="Q262" s="367"/>
      <c r="R262" s="367"/>
      <c r="S262" s="367"/>
      <c r="T262" s="367"/>
      <c r="U262" s="367"/>
      <c r="V262" s="367"/>
      <c r="W262" s="367"/>
      <c r="X262" s="367"/>
      <c r="Y262" s="367"/>
    </row>
    <row r="263" spans="1:25" s="171" customFormat="1" x14ac:dyDescent="0.25">
      <c r="A263" s="179">
        <v>156</v>
      </c>
      <c r="B263" s="353" t="s">
        <v>3746</v>
      </c>
      <c r="C263" s="47" t="s">
        <v>231</v>
      </c>
      <c r="D263" s="361">
        <v>1</v>
      </c>
      <c r="E263" s="362">
        <v>156000000</v>
      </c>
      <c r="F263" s="356"/>
      <c r="G263" s="363"/>
      <c r="H263" s="364"/>
      <c r="I263" s="47" t="s">
        <v>231</v>
      </c>
      <c r="J263" s="357"/>
      <c r="K263" s="351"/>
      <c r="L263" s="366"/>
      <c r="M263" s="367"/>
      <c r="N263" s="367"/>
      <c r="O263" s="367"/>
      <c r="P263" s="367"/>
      <c r="Q263" s="367"/>
      <c r="R263" s="367"/>
      <c r="S263" s="367"/>
      <c r="T263" s="367"/>
      <c r="U263" s="367"/>
      <c r="V263" s="367"/>
      <c r="W263" s="367"/>
      <c r="X263" s="367"/>
      <c r="Y263" s="367"/>
    </row>
    <row r="264" spans="1:25" s="171" customFormat="1" x14ac:dyDescent="0.25">
      <c r="A264" s="179">
        <v>157</v>
      </c>
      <c r="B264" s="353" t="s">
        <v>3747</v>
      </c>
      <c r="C264" s="47" t="s">
        <v>231</v>
      </c>
      <c r="D264" s="361" t="s">
        <v>3748</v>
      </c>
      <c r="E264" s="362">
        <v>157000000</v>
      </c>
      <c r="F264" s="356"/>
      <c r="G264" s="363"/>
      <c r="H264" s="364"/>
      <c r="I264" s="47" t="s">
        <v>231</v>
      </c>
      <c r="J264" s="357"/>
      <c r="K264" s="351"/>
      <c r="L264" s="366"/>
      <c r="M264" s="367"/>
      <c r="N264" s="367"/>
      <c r="O264" s="367"/>
      <c r="P264" s="367"/>
      <c r="Q264" s="367"/>
      <c r="R264" s="367"/>
      <c r="S264" s="367"/>
      <c r="T264" s="367"/>
      <c r="U264" s="367"/>
      <c r="V264" s="367"/>
      <c r="W264" s="367"/>
      <c r="X264" s="367"/>
      <c r="Y264" s="367"/>
    </row>
    <row r="265" spans="1:25" s="171" customFormat="1" ht="26.25" customHeight="1" x14ac:dyDescent="0.25">
      <c r="A265" s="179">
        <v>201</v>
      </c>
      <c r="B265" s="192" t="s">
        <v>410</v>
      </c>
      <c r="C265" s="182" t="s">
        <v>227</v>
      </c>
      <c r="D265" s="180">
        <v>11</v>
      </c>
      <c r="E265" s="181">
        <v>201000000</v>
      </c>
      <c r="F265" s="182"/>
      <c r="G265" s="309" t="s">
        <v>233</v>
      </c>
      <c r="H265" s="193"/>
      <c r="I265" s="182" t="s">
        <v>227</v>
      </c>
      <c r="J265" s="184"/>
      <c r="K265" s="351"/>
      <c r="L265" s="185"/>
      <c r="M265" s="186"/>
      <c r="N265" s="186"/>
      <c r="O265" s="186"/>
      <c r="P265" s="186" t="s">
        <v>2920</v>
      </c>
      <c r="Q265" s="186" t="s">
        <v>2920</v>
      </c>
      <c r="R265" s="186" t="s">
        <v>2920</v>
      </c>
      <c r="S265" s="186"/>
      <c r="T265" s="186"/>
      <c r="U265" s="186"/>
      <c r="V265" s="186"/>
      <c r="W265" s="186"/>
      <c r="X265" s="186"/>
      <c r="Y265" s="186"/>
    </row>
    <row r="266" spans="1:25" s="171" customFormat="1" ht="26.25" customHeight="1" x14ac:dyDescent="0.25">
      <c r="A266" s="179">
        <v>202</v>
      </c>
      <c r="B266" s="183" t="s">
        <v>411</v>
      </c>
      <c r="C266" s="182" t="s">
        <v>227</v>
      </c>
      <c r="D266" s="180">
        <v>11</v>
      </c>
      <c r="E266" s="181">
        <v>202000000</v>
      </c>
      <c r="F266" s="182"/>
      <c r="G266" s="309" t="s">
        <v>233</v>
      </c>
      <c r="H266" s="182"/>
      <c r="I266" s="182" t="s">
        <v>227</v>
      </c>
      <c r="J266" s="184"/>
      <c r="K266" s="351"/>
      <c r="L266" s="185"/>
      <c r="M266" s="186"/>
      <c r="N266" s="186"/>
      <c r="O266" s="186"/>
      <c r="P266" s="186" t="s">
        <v>2920</v>
      </c>
      <c r="Q266" s="186" t="s">
        <v>2920</v>
      </c>
      <c r="R266" s="186" t="s">
        <v>2920</v>
      </c>
      <c r="S266" s="186" t="s">
        <v>2920</v>
      </c>
      <c r="T266" s="186"/>
      <c r="U266" s="186"/>
      <c r="V266" s="186"/>
      <c r="W266" s="186"/>
      <c r="X266" s="186"/>
      <c r="Y266" s="186"/>
    </row>
    <row r="267" spans="1:25" s="171" customFormat="1" ht="26.25" customHeight="1" x14ac:dyDescent="0.25">
      <c r="A267" s="179">
        <v>203</v>
      </c>
      <c r="B267" s="183" t="s">
        <v>412</v>
      </c>
      <c r="C267" s="182" t="s">
        <v>227</v>
      </c>
      <c r="D267" s="180">
        <v>11</v>
      </c>
      <c r="E267" s="181">
        <v>203000000</v>
      </c>
      <c r="F267" s="182"/>
      <c r="G267" s="309" t="s">
        <v>233</v>
      </c>
      <c r="H267" s="182"/>
      <c r="I267" s="182" t="s">
        <v>227</v>
      </c>
      <c r="J267" s="184"/>
      <c r="K267" s="351"/>
      <c r="L267" s="185"/>
      <c r="M267" s="186"/>
      <c r="N267" s="186"/>
      <c r="O267" s="186"/>
      <c r="P267" s="186"/>
      <c r="Q267" s="186"/>
      <c r="R267" s="186" t="s">
        <v>2920</v>
      </c>
      <c r="S267" s="186" t="s">
        <v>2920</v>
      </c>
      <c r="T267" s="186"/>
      <c r="U267" s="186"/>
      <c r="V267" s="186"/>
      <c r="W267" s="186"/>
      <c r="X267" s="186"/>
      <c r="Y267" s="186"/>
    </row>
    <row r="268" spans="1:25" s="171" customFormat="1" ht="26.25" customHeight="1" x14ac:dyDescent="0.25">
      <c r="A268" s="179">
        <v>204</v>
      </c>
      <c r="B268" s="183" t="s">
        <v>413</v>
      </c>
      <c r="C268" s="182" t="s">
        <v>227</v>
      </c>
      <c r="D268" s="180">
        <v>11</v>
      </c>
      <c r="E268" s="181">
        <v>204000000</v>
      </c>
      <c r="F268" s="182"/>
      <c r="G268" s="309" t="s">
        <v>233</v>
      </c>
      <c r="H268" s="182"/>
      <c r="I268" s="182" t="s">
        <v>227</v>
      </c>
      <c r="J268" s="184"/>
      <c r="K268" s="351"/>
      <c r="L268" s="185"/>
      <c r="M268" s="186"/>
      <c r="N268" s="186"/>
      <c r="O268" s="186"/>
      <c r="P268" s="186"/>
      <c r="Q268" s="186" t="s">
        <v>2920</v>
      </c>
      <c r="R268" s="186" t="s">
        <v>2920</v>
      </c>
      <c r="S268" s="186" t="s">
        <v>2920</v>
      </c>
      <c r="T268" s="186"/>
      <c r="U268" s="186"/>
      <c r="V268" s="186"/>
      <c r="W268" s="186"/>
      <c r="X268" s="186"/>
      <c r="Y268" s="186"/>
    </row>
    <row r="269" spans="1:25" s="171" customFormat="1" ht="26.25" customHeight="1" x14ac:dyDescent="0.25">
      <c r="A269" s="179">
        <v>205</v>
      </c>
      <c r="B269" s="183" t="s">
        <v>414</v>
      </c>
      <c r="C269" s="182" t="s">
        <v>227</v>
      </c>
      <c r="D269" s="180">
        <v>11</v>
      </c>
      <c r="E269" s="181">
        <v>205000000</v>
      </c>
      <c r="F269" s="182"/>
      <c r="G269" s="309" t="s">
        <v>233</v>
      </c>
      <c r="H269" s="182"/>
      <c r="I269" s="182" t="s">
        <v>227</v>
      </c>
      <c r="J269" s="184"/>
      <c r="K269" s="351"/>
      <c r="L269" s="185"/>
      <c r="M269" s="186"/>
      <c r="N269" s="186"/>
      <c r="O269" s="186"/>
      <c r="P269" s="186" t="s">
        <v>2920</v>
      </c>
      <c r="Q269" s="186" t="s">
        <v>2920</v>
      </c>
      <c r="R269" s="186" t="s">
        <v>2920</v>
      </c>
      <c r="S269" s="186"/>
      <c r="T269" s="186"/>
      <c r="U269" s="186"/>
      <c r="V269" s="186"/>
      <c r="W269" s="186"/>
      <c r="X269" s="186"/>
      <c r="Y269" s="186"/>
    </row>
    <row r="270" spans="1:25" s="171" customFormat="1" ht="26.25" customHeight="1" x14ac:dyDescent="0.25">
      <c r="A270" s="179">
        <v>206</v>
      </c>
      <c r="B270" s="183" t="s">
        <v>415</v>
      </c>
      <c r="C270" s="182" t="s">
        <v>227</v>
      </c>
      <c r="D270" s="180">
        <v>11</v>
      </c>
      <c r="E270" s="181">
        <v>206000000</v>
      </c>
      <c r="F270" s="182"/>
      <c r="G270" s="309" t="s">
        <v>233</v>
      </c>
      <c r="H270" s="182"/>
      <c r="I270" s="182" t="s">
        <v>227</v>
      </c>
      <c r="J270" s="184"/>
      <c r="K270" s="351"/>
      <c r="L270" s="185"/>
      <c r="M270" s="186"/>
      <c r="N270" s="186"/>
      <c r="O270" s="186"/>
      <c r="P270" s="186" t="s">
        <v>2920</v>
      </c>
      <c r="Q270" s="186" t="s">
        <v>2920</v>
      </c>
      <c r="R270" s="186" t="s">
        <v>2920</v>
      </c>
      <c r="S270" s="186"/>
      <c r="T270" s="186"/>
      <c r="U270" s="186"/>
      <c r="V270" s="186"/>
      <c r="W270" s="186"/>
      <c r="X270" s="186"/>
      <c r="Y270" s="186"/>
    </row>
    <row r="271" spans="1:25" s="210" customFormat="1" ht="34.5" customHeight="1" x14ac:dyDescent="0.25">
      <c r="A271" s="179">
        <v>207</v>
      </c>
      <c r="B271" s="183" t="s">
        <v>416</v>
      </c>
      <c r="C271" s="182" t="s">
        <v>227</v>
      </c>
      <c r="D271" s="180">
        <v>11</v>
      </c>
      <c r="E271" s="181">
        <v>207000000</v>
      </c>
      <c r="F271" s="182"/>
      <c r="G271" s="309" t="s">
        <v>233</v>
      </c>
      <c r="H271" s="182"/>
      <c r="I271" s="182" t="s">
        <v>227</v>
      </c>
      <c r="J271" s="184"/>
      <c r="K271" s="351"/>
      <c r="L271" s="185"/>
      <c r="M271" s="186"/>
      <c r="N271" s="186"/>
      <c r="O271" s="186"/>
      <c r="P271" s="186"/>
      <c r="Q271" s="186"/>
      <c r="R271" s="186" t="s">
        <v>2920</v>
      </c>
      <c r="S271" s="186" t="s">
        <v>2920</v>
      </c>
      <c r="T271" s="186"/>
      <c r="U271" s="186"/>
      <c r="V271" s="186"/>
      <c r="W271" s="186"/>
      <c r="X271" s="186"/>
      <c r="Y271" s="186"/>
    </row>
    <row r="272" spans="1:25" s="210" customFormat="1" ht="22.5" customHeight="1" x14ac:dyDescent="0.25">
      <c r="A272" s="179">
        <v>208</v>
      </c>
      <c r="B272" s="183" t="s">
        <v>417</v>
      </c>
      <c r="C272" s="182" t="s">
        <v>248</v>
      </c>
      <c r="D272" s="180">
        <v>2</v>
      </c>
      <c r="E272" s="181">
        <v>208000000</v>
      </c>
      <c r="F272" s="182"/>
      <c r="G272" s="309"/>
      <c r="H272" s="182"/>
      <c r="I272" s="182" t="s">
        <v>248</v>
      </c>
      <c r="J272" s="184"/>
      <c r="K272" s="351"/>
      <c r="L272" s="185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 t="s">
        <v>2920</v>
      </c>
    </row>
    <row r="273" spans="1:25" s="210" customFormat="1" ht="25.5" x14ac:dyDescent="0.25">
      <c r="A273" s="179">
        <v>209</v>
      </c>
      <c r="B273" s="183" t="s">
        <v>418</v>
      </c>
      <c r="C273" s="182" t="s">
        <v>248</v>
      </c>
      <c r="D273" s="180">
        <v>2</v>
      </c>
      <c r="E273" s="181">
        <v>209000000</v>
      </c>
      <c r="F273" s="182"/>
      <c r="G273" s="309"/>
      <c r="H273" s="182"/>
      <c r="I273" s="182" t="s">
        <v>248</v>
      </c>
      <c r="J273" s="184"/>
      <c r="K273" s="351"/>
      <c r="L273" s="185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 t="s">
        <v>2920</v>
      </c>
    </row>
    <row r="274" spans="1:25" s="210" customFormat="1" ht="32.25" customHeight="1" x14ac:dyDescent="0.25">
      <c r="A274" s="179">
        <v>210</v>
      </c>
      <c r="B274" s="183" t="s">
        <v>419</v>
      </c>
      <c r="C274" s="182" t="s">
        <v>248</v>
      </c>
      <c r="D274" s="180">
        <v>2</v>
      </c>
      <c r="E274" s="181">
        <v>210000000</v>
      </c>
      <c r="F274" s="182"/>
      <c r="G274" s="309"/>
      <c r="H274" s="182"/>
      <c r="I274" s="182" t="s">
        <v>248</v>
      </c>
      <c r="J274" s="184"/>
      <c r="K274" s="351"/>
      <c r="L274" s="185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 t="s">
        <v>2920</v>
      </c>
    </row>
    <row r="275" spans="1:25" s="210" customFormat="1" ht="32.25" customHeight="1" x14ac:dyDescent="0.25">
      <c r="A275" s="179">
        <v>211</v>
      </c>
      <c r="B275" s="183" t="s">
        <v>420</v>
      </c>
      <c r="C275" s="182" t="s">
        <v>292</v>
      </c>
      <c r="D275" s="180">
        <v>2</v>
      </c>
      <c r="E275" s="181">
        <v>211000000</v>
      </c>
      <c r="F275" s="182"/>
      <c r="G275" s="309"/>
      <c r="H275" s="182"/>
      <c r="I275" s="182" t="s">
        <v>292</v>
      </c>
      <c r="J275" s="184"/>
      <c r="K275" s="351"/>
      <c r="L275" s="185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 t="s">
        <v>2920</v>
      </c>
    </row>
    <row r="276" spans="1:25" s="210" customFormat="1" ht="27.75" customHeight="1" x14ac:dyDescent="0.25">
      <c r="A276" s="179">
        <v>301</v>
      </c>
      <c r="B276" s="183" t="s">
        <v>421</v>
      </c>
      <c r="C276" s="182" t="s">
        <v>248</v>
      </c>
      <c r="D276" s="180">
        <v>3</v>
      </c>
      <c r="E276" s="181">
        <v>301000000</v>
      </c>
      <c r="F276" s="182"/>
      <c r="G276" s="309"/>
      <c r="H276" s="182"/>
      <c r="I276" s="182" t="s">
        <v>248</v>
      </c>
      <c r="J276" s="184"/>
      <c r="K276" s="351"/>
      <c r="L276" s="185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 t="s">
        <v>2920</v>
      </c>
    </row>
    <row r="277" spans="1:25" s="210" customFormat="1" ht="27.75" customHeight="1" x14ac:dyDescent="0.25">
      <c r="A277" s="179">
        <v>401</v>
      </c>
      <c r="B277" s="183" t="s">
        <v>422</v>
      </c>
      <c r="C277" s="182" t="s">
        <v>2399</v>
      </c>
      <c r="D277" s="180">
        <v>4</v>
      </c>
      <c r="E277" s="181">
        <v>401000000</v>
      </c>
      <c r="F277" s="182"/>
      <c r="G277" s="309"/>
      <c r="H277" s="182"/>
      <c r="I277" s="182" t="s">
        <v>2399</v>
      </c>
      <c r="J277" s="184"/>
      <c r="K277" s="351"/>
      <c r="L277" s="185"/>
      <c r="M277" s="186"/>
      <c r="N277" s="186"/>
      <c r="O277" s="186"/>
      <c r="P277" s="186"/>
      <c r="Q277" s="186"/>
      <c r="R277" s="186"/>
      <c r="S277" s="186"/>
      <c r="T277" s="186" t="s">
        <v>2920</v>
      </c>
      <c r="U277" s="186" t="s">
        <v>2920</v>
      </c>
      <c r="V277" s="186" t="s">
        <v>2920</v>
      </c>
      <c r="W277" s="186"/>
      <c r="X277" s="186"/>
      <c r="Y277" s="186"/>
    </row>
    <row r="278" spans="1:25" s="210" customFormat="1" ht="36" customHeight="1" x14ac:dyDescent="0.25">
      <c r="A278" s="179">
        <v>402</v>
      </c>
      <c r="B278" s="183" t="s">
        <v>423</v>
      </c>
      <c r="C278" s="182" t="s">
        <v>248</v>
      </c>
      <c r="D278" s="180">
        <v>4</v>
      </c>
      <c r="E278" s="181">
        <v>402000000</v>
      </c>
      <c r="F278" s="182"/>
      <c r="G278" s="309"/>
      <c r="H278" s="182"/>
      <c r="I278" s="182" t="s">
        <v>248</v>
      </c>
      <c r="J278" s="184"/>
      <c r="K278" s="351"/>
      <c r="L278" s="185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 t="s">
        <v>2920</v>
      </c>
    </row>
    <row r="279" spans="1:25" s="210" customFormat="1" ht="25.5" x14ac:dyDescent="0.25">
      <c r="A279" s="179">
        <v>403</v>
      </c>
      <c r="B279" s="183" t="s">
        <v>424</v>
      </c>
      <c r="C279" s="182" t="s">
        <v>227</v>
      </c>
      <c r="D279" s="180">
        <v>4</v>
      </c>
      <c r="E279" s="181">
        <v>403000000</v>
      </c>
      <c r="F279" s="182"/>
      <c r="G279" s="309"/>
      <c r="H279" s="182"/>
      <c r="I279" s="182" t="s">
        <v>227</v>
      </c>
      <c r="J279" s="184"/>
      <c r="K279" s="351"/>
      <c r="L279" s="185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</row>
    <row r="280" spans="1:25" s="171" customFormat="1" ht="35.25" customHeight="1" x14ac:dyDescent="0.25">
      <c r="A280" s="179">
        <v>501</v>
      </c>
      <c r="B280" s="183" t="s">
        <v>2438</v>
      </c>
      <c r="C280" s="182" t="s">
        <v>235</v>
      </c>
      <c r="D280" s="180">
        <v>5</v>
      </c>
      <c r="E280" s="181">
        <v>501000000</v>
      </c>
      <c r="F280" s="182"/>
      <c r="G280" s="309"/>
      <c r="H280" s="182"/>
      <c r="I280" s="182" t="s">
        <v>235</v>
      </c>
      <c r="J280" s="184"/>
      <c r="K280" s="351"/>
      <c r="L280" s="211" t="s">
        <v>2947</v>
      </c>
      <c r="M280" s="186"/>
      <c r="N280" s="186"/>
      <c r="O280" s="186"/>
      <c r="P280" s="186"/>
      <c r="Q280" s="186" t="s">
        <v>2920</v>
      </c>
      <c r="R280" s="186" t="s">
        <v>2920</v>
      </c>
      <c r="S280" s="186" t="s">
        <v>2920</v>
      </c>
      <c r="T280" s="186"/>
      <c r="U280" s="186"/>
      <c r="V280" s="186"/>
      <c r="W280" s="186" t="s">
        <v>2920</v>
      </c>
      <c r="X280" s="186" t="s">
        <v>2920</v>
      </c>
      <c r="Y280" s="186" t="s">
        <v>2920</v>
      </c>
    </row>
    <row r="281" spans="1:25" s="171" customFormat="1" ht="30" customHeight="1" x14ac:dyDescent="0.25">
      <c r="A281" s="179">
        <v>502</v>
      </c>
      <c r="B281" s="194" t="s">
        <v>425</v>
      </c>
      <c r="C281" s="356" t="s">
        <v>229</v>
      </c>
      <c r="D281" s="180">
        <v>5</v>
      </c>
      <c r="E281" s="181">
        <v>502000000</v>
      </c>
      <c r="F281" s="182"/>
      <c r="G281" s="309"/>
      <c r="H281" s="182"/>
      <c r="I281" s="356" t="s">
        <v>229</v>
      </c>
      <c r="J281" s="184"/>
      <c r="K281" s="351"/>
      <c r="L281" s="185"/>
      <c r="M281" s="186"/>
      <c r="N281" s="186"/>
      <c r="O281" s="186"/>
      <c r="P281" s="186"/>
      <c r="Q281" s="186" t="s">
        <v>2920</v>
      </c>
      <c r="R281" s="186" t="s">
        <v>2920</v>
      </c>
      <c r="S281" s="186" t="s">
        <v>2920</v>
      </c>
      <c r="T281" s="186"/>
      <c r="U281" s="186"/>
      <c r="V281" s="186"/>
      <c r="W281" s="186"/>
      <c r="X281" s="186" t="s">
        <v>2920</v>
      </c>
      <c r="Y281" s="186"/>
    </row>
    <row r="282" spans="1:25" s="171" customFormat="1" x14ac:dyDescent="0.25">
      <c r="A282" s="179">
        <v>503</v>
      </c>
      <c r="B282" s="212" t="s">
        <v>334</v>
      </c>
      <c r="C282" s="182"/>
      <c r="D282" s="180">
        <v>5</v>
      </c>
      <c r="E282" s="181">
        <v>503000000</v>
      </c>
      <c r="F282" s="182"/>
      <c r="G282" s="309"/>
      <c r="H282" s="182"/>
      <c r="I282" s="182"/>
      <c r="J282" s="184"/>
      <c r="K282" s="351"/>
      <c r="L282" s="185"/>
      <c r="M282" s="186"/>
      <c r="N282" s="186"/>
      <c r="O282" s="186"/>
      <c r="P282" s="186"/>
      <c r="Q282" s="186" t="s">
        <v>2920</v>
      </c>
      <c r="R282" s="186"/>
      <c r="S282" s="186" t="s">
        <v>2920</v>
      </c>
      <c r="T282" s="186"/>
      <c r="U282" s="186"/>
      <c r="V282" s="186"/>
      <c r="W282" s="186"/>
      <c r="X282" s="186"/>
      <c r="Y282" s="186"/>
    </row>
    <row r="283" spans="1:25" s="171" customFormat="1" x14ac:dyDescent="0.25">
      <c r="A283" s="179">
        <v>504</v>
      </c>
      <c r="B283" s="212" t="s">
        <v>334</v>
      </c>
      <c r="C283" s="182"/>
      <c r="D283" s="180">
        <v>5</v>
      </c>
      <c r="E283" s="181">
        <v>504000000</v>
      </c>
      <c r="F283" s="182"/>
      <c r="G283" s="309"/>
      <c r="H283" s="182"/>
      <c r="I283" s="182"/>
      <c r="J283" s="184"/>
      <c r="K283" s="351"/>
      <c r="L283" s="185"/>
      <c r="M283" s="186"/>
      <c r="N283" s="186"/>
      <c r="O283" s="186"/>
      <c r="P283" s="186"/>
      <c r="Q283" s="186" t="s">
        <v>2920</v>
      </c>
      <c r="R283" s="186" t="s">
        <v>2920</v>
      </c>
      <c r="S283" s="186" t="s">
        <v>2920</v>
      </c>
      <c r="T283" s="186"/>
      <c r="U283" s="186"/>
      <c r="V283" s="186"/>
      <c r="W283" s="186"/>
      <c r="X283" s="186"/>
      <c r="Y283" s="186"/>
    </row>
    <row r="284" spans="1:25" s="171" customFormat="1" x14ac:dyDescent="0.25">
      <c r="A284" s="179">
        <v>505</v>
      </c>
      <c r="B284" s="212" t="s">
        <v>334</v>
      </c>
      <c r="C284" s="182"/>
      <c r="D284" s="180">
        <v>5</v>
      </c>
      <c r="E284" s="181">
        <v>505000000</v>
      </c>
      <c r="F284" s="182"/>
      <c r="G284" s="309"/>
      <c r="H284" s="182"/>
      <c r="I284" s="182"/>
      <c r="J284" s="184"/>
      <c r="K284" s="351"/>
      <c r="L284" s="185" t="s">
        <v>2948</v>
      </c>
      <c r="M284" s="186"/>
      <c r="N284" s="186"/>
      <c r="O284" s="186"/>
      <c r="P284" s="186"/>
      <c r="Q284" s="186" t="s">
        <v>2920</v>
      </c>
      <c r="R284" s="186" t="s">
        <v>2920</v>
      </c>
      <c r="S284" s="186" t="s">
        <v>2920</v>
      </c>
      <c r="T284" s="186"/>
      <c r="U284" s="186"/>
      <c r="V284" s="186"/>
      <c r="W284" s="186"/>
      <c r="X284" s="186"/>
      <c r="Y284" s="186"/>
    </row>
    <row r="285" spans="1:25" s="171" customFormat="1" x14ac:dyDescent="0.25">
      <c r="A285" s="179">
        <v>506</v>
      </c>
      <c r="B285" s="212" t="s">
        <v>334</v>
      </c>
      <c r="C285" s="182"/>
      <c r="D285" s="180">
        <v>5</v>
      </c>
      <c r="E285" s="181">
        <v>506000000</v>
      </c>
      <c r="F285" s="182"/>
      <c r="G285" s="309"/>
      <c r="H285" s="182"/>
      <c r="I285" s="182"/>
      <c r="J285" s="184"/>
      <c r="K285" s="351"/>
      <c r="L285" s="185"/>
      <c r="M285" s="186"/>
      <c r="N285" s="186"/>
      <c r="O285" s="186"/>
      <c r="P285" s="186"/>
      <c r="Q285" s="186" t="s">
        <v>2920</v>
      </c>
      <c r="R285" s="186" t="s">
        <v>2920</v>
      </c>
      <c r="S285" s="186"/>
      <c r="T285" s="186"/>
      <c r="U285" s="186"/>
      <c r="V285" s="186"/>
      <c r="W285" s="186"/>
      <c r="X285" s="186"/>
      <c r="Y285" s="186"/>
    </row>
    <row r="286" spans="1:25" s="171" customFormat="1" x14ac:dyDescent="0.25">
      <c r="A286" s="179">
        <v>507</v>
      </c>
      <c r="B286" s="212" t="s">
        <v>334</v>
      </c>
      <c r="C286" s="182"/>
      <c r="D286" s="180">
        <v>5</v>
      </c>
      <c r="E286" s="181">
        <v>507000000</v>
      </c>
      <c r="F286" s="182"/>
      <c r="G286" s="309"/>
      <c r="H286" s="182"/>
      <c r="I286" s="182"/>
      <c r="J286" s="184"/>
      <c r="K286" s="351"/>
      <c r="L286" s="185"/>
      <c r="M286" s="186"/>
      <c r="N286" s="186"/>
      <c r="O286" s="186"/>
      <c r="P286" s="186"/>
      <c r="Q286" s="186"/>
      <c r="R286" s="186" t="s">
        <v>2920</v>
      </c>
      <c r="S286" s="186"/>
      <c r="T286" s="186"/>
      <c r="U286" s="186"/>
      <c r="V286" s="186"/>
      <c r="W286" s="186"/>
      <c r="X286" s="186"/>
      <c r="Y286" s="186"/>
    </row>
    <row r="287" spans="1:25" s="171" customFormat="1" x14ac:dyDescent="0.25">
      <c r="A287" s="179">
        <v>508</v>
      </c>
      <c r="B287" s="212" t="s">
        <v>334</v>
      </c>
      <c r="C287" s="182"/>
      <c r="D287" s="180">
        <v>5</v>
      </c>
      <c r="E287" s="181">
        <v>508000000</v>
      </c>
      <c r="F287" s="182"/>
      <c r="G287" s="309"/>
      <c r="H287" s="182"/>
      <c r="I287" s="182"/>
      <c r="J287" s="184"/>
      <c r="K287" s="351"/>
      <c r="L287" s="185"/>
      <c r="M287" s="186"/>
      <c r="N287" s="186"/>
      <c r="O287" s="186"/>
      <c r="P287" s="186"/>
      <c r="Q287" s="186" t="s">
        <v>2920</v>
      </c>
      <c r="R287" s="186" t="s">
        <v>2920</v>
      </c>
      <c r="S287" s="186" t="s">
        <v>2920</v>
      </c>
      <c r="T287" s="186"/>
      <c r="U287" s="186"/>
      <c r="V287" s="186"/>
      <c r="W287" s="186"/>
      <c r="X287" s="186"/>
      <c r="Y287" s="186"/>
    </row>
    <row r="288" spans="1:25" s="171" customFormat="1" ht="34.5" customHeight="1" x14ac:dyDescent="0.25">
      <c r="A288" s="179">
        <v>509</v>
      </c>
      <c r="B288" s="194" t="s">
        <v>426</v>
      </c>
      <c r="C288" s="47" t="s">
        <v>231</v>
      </c>
      <c r="D288" s="180">
        <v>5</v>
      </c>
      <c r="E288" s="181">
        <v>509000000</v>
      </c>
      <c r="F288" s="182"/>
      <c r="G288" s="309"/>
      <c r="H288" s="182"/>
      <c r="I288" s="47" t="s">
        <v>231</v>
      </c>
      <c r="J288" s="184"/>
      <c r="K288" s="351"/>
      <c r="L288" s="185"/>
      <c r="M288" s="186"/>
      <c r="N288" s="186"/>
      <c r="O288" s="186"/>
      <c r="P288" s="186"/>
      <c r="Q288" s="186" t="s">
        <v>2920</v>
      </c>
      <c r="R288" s="186" t="s">
        <v>2920</v>
      </c>
      <c r="S288" s="186"/>
      <c r="T288" s="186"/>
      <c r="U288" s="186"/>
      <c r="V288" s="186"/>
      <c r="W288" s="186" t="s">
        <v>2920</v>
      </c>
      <c r="X288" s="186"/>
      <c r="Y288" s="186"/>
    </row>
    <row r="289" spans="1:25" s="171" customFormat="1" ht="60" customHeight="1" x14ac:dyDescent="0.25">
      <c r="A289" s="179">
        <v>510</v>
      </c>
      <c r="B289" s="194" t="s">
        <v>427</v>
      </c>
      <c r="C289" s="47" t="s">
        <v>231</v>
      </c>
      <c r="D289" s="180">
        <v>5</v>
      </c>
      <c r="E289" s="181">
        <v>510000000</v>
      </c>
      <c r="F289" s="182"/>
      <c r="G289" s="309"/>
      <c r="H289" s="182"/>
      <c r="I289" s="47" t="s">
        <v>231</v>
      </c>
      <c r="J289" s="184"/>
      <c r="K289" s="351"/>
      <c r="L289" s="185" t="s">
        <v>2949</v>
      </c>
      <c r="M289" s="186"/>
      <c r="N289" s="186"/>
      <c r="O289" s="186"/>
      <c r="P289" s="186"/>
      <c r="Q289" s="186" t="s">
        <v>2920</v>
      </c>
      <c r="R289" s="186"/>
      <c r="S289" s="186"/>
      <c r="T289" s="186"/>
      <c r="U289" s="186"/>
      <c r="V289" s="186"/>
      <c r="W289" s="186" t="s">
        <v>2920</v>
      </c>
      <c r="X289" s="186" t="s">
        <v>2920</v>
      </c>
      <c r="Y289" s="186" t="s">
        <v>2920</v>
      </c>
    </row>
    <row r="290" spans="1:25" s="171" customFormat="1" x14ac:dyDescent="0.25">
      <c r="A290" s="179">
        <v>511</v>
      </c>
      <c r="B290" s="183" t="s">
        <v>428</v>
      </c>
      <c r="C290" s="182" t="s">
        <v>292</v>
      </c>
      <c r="D290" s="180">
        <v>5</v>
      </c>
      <c r="E290" s="181">
        <v>511000000</v>
      </c>
      <c r="F290" s="182"/>
      <c r="G290" s="309"/>
      <c r="H290" s="182"/>
      <c r="I290" s="182" t="s">
        <v>292</v>
      </c>
      <c r="J290" s="184"/>
      <c r="K290" s="351"/>
      <c r="L290" s="185"/>
      <c r="M290" s="186"/>
      <c r="N290" s="186"/>
      <c r="O290" s="186"/>
      <c r="P290" s="186"/>
      <c r="Q290" s="186"/>
      <c r="R290" s="186" t="s">
        <v>2920</v>
      </c>
      <c r="S290" s="186" t="s">
        <v>2920</v>
      </c>
      <c r="T290" s="186" t="s">
        <v>2920</v>
      </c>
      <c r="U290" s="186" t="s">
        <v>2920</v>
      </c>
      <c r="V290" s="186" t="s">
        <v>2920</v>
      </c>
      <c r="W290" s="186"/>
      <c r="X290" s="186" t="s">
        <v>2920</v>
      </c>
      <c r="Y290" s="186" t="s">
        <v>2920</v>
      </c>
    </row>
    <row r="291" spans="1:25" s="171" customFormat="1" x14ac:dyDescent="0.25">
      <c r="A291" s="179">
        <v>512</v>
      </c>
      <c r="B291" s="183" t="s">
        <v>429</v>
      </c>
      <c r="C291" s="182" t="s">
        <v>292</v>
      </c>
      <c r="D291" s="180">
        <v>5</v>
      </c>
      <c r="E291" s="181">
        <v>512000000</v>
      </c>
      <c r="F291" s="182"/>
      <c r="G291" s="309"/>
      <c r="H291" s="182"/>
      <c r="I291" s="182" t="s">
        <v>292</v>
      </c>
      <c r="J291" s="184"/>
      <c r="K291" s="351"/>
      <c r="L291" s="185"/>
      <c r="M291" s="186"/>
      <c r="N291" s="186"/>
      <c r="O291" s="186"/>
      <c r="P291" s="186"/>
      <c r="Q291" s="186"/>
      <c r="R291" s="186"/>
      <c r="S291" s="186"/>
      <c r="T291" s="186" t="s">
        <v>2920</v>
      </c>
      <c r="U291" s="186" t="s">
        <v>2920</v>
      </c>
      <c r="V291" s="186" t="s">
        <v>2920</v>
      </c>
      <c r="W291" s="186"/>
      <c r="X291" s="186"/>
      <c r="Y291" s="186"/>
    </row>
    <row r="292" spans="1:25" s="171" customFormat="1" ht="31.5" customHeight="1" x14ac:dyDescent="0.25">
      <c r="A292" s="179">
        <v>513</v>
      </c>
      <c r="B292" s="183" t="s">
        <v>3410</v>
      </c>
      <c r="C292" s="182" t="s">
        <v>224</v>
      </c>
      <c r="D292" s="180">
        <v>5</v>
      </c>
      <c r="E292" s="181">
        <v>513000000</v>
      </c>
      <c r="F292" s="182"/>
      <c r="G292" s="309"/>
      <c r="H292" s="182"/>
      <c r="I292" s="182" t="s">
        <v>224</v>
      </c>
      <c r="J292" s="184"/>
      <c r="K292" s="351"/>
      <c r="L292" s="185" t="s">
        <v>2950</v>
      </c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6" t="s">
        <v>2920</v>
      </c>
    </row>
    <row r="293" spans="1:25" s="171" customFormat="1" ht="31.5" customHeight="1" x14ac:dyDescent="0.25">
      <c r="A293" s="179">
        <v>514</v>
      </c>
      <c r="B293" s="183" t="s">
        <v>430</v>
      </c>
      <c r="C293" s="356" t="s">
        <v>229</v>
      </c>
      <c r="D293" s="180">
        <v>5</v>
      </c>
      <c r="E293" s="181">
        <v>514000000</v>
      </c>
      <c r="F293" s="182"/>
      <c r="G293" s="309"/>
      <c r="H293" s="182"/>
      <c r="I293" s="356" t="s">
        <v>229</v>
      </c>
      <c r="J293" s="184"/>
      <c r="K293" s="351"/>
      <c r="L293" s="185" t="s">
        <v>2950</v>
      </c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 t="s">
        <v>2920</v>
      </c>
    </row>
    <row r="294" spans="1:25" s="171" customFormat="1" ht="31.5" customHeight="1" x14ac:dyDescent="0.25">
      <c r="A294" s="179">
        <v>515</v>
      </c>
      <c r="B294" s="183" t="s">
        <v>431</v>
      </c>
      <c r="C294" s="182" t="s">
        <v>226</v>
      </c>
      <c r="D294" s="180">
        <v>5</v>
      </c>
      <c r="E294" s="181">
        <v>515000000</v>
      </c>
      <c r="F294" s="182"/>
      <c r="G294" s="309"/>
      <c r="H294" s="182"/>
      <c r="I294" s="182" t="s">
        <v>226</v>
      </c>
      <c r="J294" s="184"/>
      <c r="K294" s="351"/>
      <c r="L294" s="185" t="s">
        <v>2950</v>
      </c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 t="s">
        <v>2920</v>
      </c>
    </row>
    <row r="295" spans="1:25" s="171" customFormat="1" ht="31.5" customHeight="1" x14ac:dyDescent="0.25">
      <c r="A295" s="179">
        <v>516</v>
      </c>
      <c r="B295" s="183" t="s">
        <v>432</v>
      </c>
      <c r="C295" s="182" t="s">
        <v>230</v>
      </c>
      <c r="D295" s="180">
        <v>5</v>
      </c>
      <c r="E295" s="181">
        <v>516000000</v>
      </c>
      <c r="F295" s="182"/>
      <c r="G295" s="309"/>
      <c r="H295" s="182"/>
      <c r="I295" s="182" t="s">
        <v>230</v>
      </c>
      <c r="J295" s="184"/>
      <c r="K295" s="351"/>
      <c r="L295" s="185" t="s">
        <v>2951</v>
      </c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 t="s">
        <v>2920</v>
      </c>
    </row>
    <row r="296" spans="1:25" s="171" customFormat="1" ht="31.5" customHeight="1" x14ac:dyDescent="0.25">
      <c r="A296" s="179">
        <v>517</v>
      </c>
      <c r="B296" s="183" t="s">
        <v>433</v>
      </c>
      <c r="C296" s="356" t="s">
        <v>228</v>
      </c>
      <c r="D296" s="180">
        <v>5</v>
      </c>
      <c r="E296" s="181">
        <v>517000000</v>
      </c>
      <c r="F296" s="182"/>
      <c r="G296" s="309"/>
      <c r="H296" s="182"/>
      <c r="I296" s="356" t="s">
        <v>228</v>
      </c>
      <c r="J296" s="184"/>
      <c r="K296" s="351"/>
      <c r="L296" s="185" t="s">
        <v>2950</v>
      </c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 t="s">
        <v>2920</v>
      </c>
    </row>
    <row r="297" spans="1:25" s="171" customFormat="1" ht="25.5" x14ac:dyDescent="0.25">
      <c r="A297" s="179">
        <v>518</v>
      </c>
      <c r="B297" s="183" t="s">
        <v>434</v>
      </c>
      <c r="C297" s="182" t="s">
        <v>245</v>
      </c>
      <c r="D297" s="180">
        <v>5</v>
      </c>
      <c r="E297" s="181">
        <v>518000000</v>
      </c>
      <c r="F297" s="182"/>
      <c r="G297" s="309"/>
      <c r="H297" s="182"/>
      <c r="I297" s="182" t="s">
        <v>245</v>
      </c>
      <c r="J297" s="184"/>
      <c r="K297" s="351"/>
      <c r="L297" s="185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</row>
    <row r="298" spans="1:25" s="171" customFormat="1" ht="25.5" x14ac:dyDescent="0.25">
      <c r="A298" s="179">
        <v>519</v>
      </c>
      <c r="B298" s="183" t="s">
        <v>3411</v>
      </c>
      <c r="C298" s="182" t="s">
        <v>3412</v>
      </c>
      <c r="D298" s="180">
        <v>5</v>
      </c>
      <c r="E298" s="181">
        <v>519000000</v>
      </c>
      <c r="F298" s="182"/>
      <c r="G298" s="309"/>
      <c r="H298" s="182"/>
      <c r="I298" s="182" t="s">
        <v>3412</v>
      </c>
      <c r="J298" s="184"/>
      <c r="K298" s="351"/>
      <c r="L298" s="185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</row>
    <row r="299" spans="1:25" s="171" customFormat="1" ht="38.25" x14ac:dyDescent="0.25">
      <c r="A299" s="179">
        <v>520</v>
      </c>
      <c r="B299" s="183" t="s">
        <v>3749</v>
      </c>
      <c r="C299" s="182" t="s">
        <v>3296</v>
      </c>
      <c r="D299" s="180">
        <v>5</v>
      </c>
      <c r="E299" s="181">
        <v>520000000</v>
      </c>
      <c r="F299" s="182"/>
      <c r="G299" s="309"/>
      <c r="H299" s="182"/>
      <c r="I299" s="182" t="s">
        <v>3296</v>
      </c>
      <c r="J299" s="184"/>
      <c r="K299" s="351"/>
      <c r="L299" s="185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</row>
    <row r="300" spans="1:25" s="171" customFormat="1" x14ac:dyDescent="0.25">
      <c r="A300" s="179">
        <v>521</v>
      </c>
      <c r="B300" s="183" t="s">
        <v>435</v>
      </c>
      <c r="C300" s="182" t="s">
        <v>224</v>
      </c>
      <c r="D300" s="180" t="s">
        <v>2802</v>
      </c>
      <c r="E300" s="181">
        <v>521000000</v>
      </c>
      <c r="F300" s="182"/>
      <c r="G300" s="309"/>
      <c r="H300" s="182"/>
      <c r="I300" s="182" t="s">
        <v>224</v>
      </c>
      <c r="J300" s="184"/>
      <c r="K300" s="351"/>
      <c r="L300" s="185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</row>
    <row r="301" spans="1:25" s="171" customFormat="1" ht="20.25" customHeight="1" x14ac:dyDescent="0.25">
      <c r="A301" s="179">
        <v>601</v>
      </c>
      <c r="B301" s="183" t="s">
        <v>436</v>
      </c>
      <c r="C301" s="182"/>
      <c r="D301" s="180">
        <v>6</v>
      </c>
      <c r="E301" s="181">
        <v>601000000</v>
      </c>
      <c r="F301" s="182"/>
      <c r="G301" s="309"/>
      <c r="H301" s="182"/>
      <c r="I301" s="182"/>
      <c r="J301" s="184"/>
      <c r="K301" s="351"/>
      <c r="L301" s="185"/>
      <c r="M301" s="186"/>
      <c r="N301" s="186"/>
      <c r="O301" s="186"/>
      <c r="P301" s="186"/>
      <c r="Q301" s="186"/>
      <c r="R301" s="186"/>
      <c r="S301" s="186"/>
      <c r="T301" s="186"/>
      <c r="U301" s="186" t="s">
        <v>2920</v>
      </c>
      <c r="V301" s="186" t="s">
        <v>2920</v>
      </c>
      <c r="W301" s="186" t="s">
        <v>2920</v>
      </c>
      <c r="X301" s="186" t="s">
        <v>2920</v>
      </c>
      <c r="Y301" s="186" t="s">
        <v>2920</v>
      </c>
    </row>
    <row r="302" spans="1:25" s="171" customFormat="1" ht="27" customHeight="1" x14ac:dyDescent="0.25">
      <c r="A302" s="179">
        <v>602</v>
      </c>
      <c r="B302" s="183" t="s">
        <v>437</v>
      </c>
      <c r="C302" s="182"/>
      <c r="D302" s="180">
        <v>6</v>
      </c>
      <c r="E302" s="181">
        <v>602000000</v>
      </c>
      <c r="F302" s="182"/>
      <c r="G302" s="309"/>
      <c r="H302" s="182"/>
      <c r="I302" s="182"/>
      <c r="J302" s="184"/>
      <c r="K302" s="351"/>
      <c r="L302" s="185"/>
      <c r="M302" s="186"/>
      <c r="N302" s="186"/>
      <c r="O302" s="186"/>
      <c r="P302" s="186"/>
      <c r="Q302" s="186"/>
      <c r="R302" s="186"/>
      <c r="S302" s="186" t="s">
        <v>2920</v>
      </c>
      <c r="T302" s="186" t="s">
        <v>2920</v>
      </c>
      <c r="U302" s="186" t="s">
        <v>2920</v>
      </c>
      <c r="V302" s="186" t="s">
        <v>2920</v>
      </c>
      <c r="W302" s="186" t="s">
        <v>2920</v>
      </c>
      <c r="X302" s="186" t="s">
        <v>2920</v>
      </c>
      <c r="Y302" s="186" t="s">
        <v>2920</v>
      </c>
    </row>
    <row r="303" spans="1:25" s="171" customFormat="1" ht="24.75" customHeight="1" x14ac:dyDescent="0.25">
      <c r="A303" s="179">
        <v>603</v>
      </c>
      <c r="B303" s="183" t="s">
        <v>438</v>
      </c>
      <c r="C303" s="182"/>
      <c r="D303" s="180">
        <v>6</v>
      </c>
      <c r="E303" s="181">
        <v>603000000</v>
      </c>
      <c r="F303" s="182"/>
      <c r="G303" s="309"/>
      <c r="H303" s="182"/>
      <c r="I303" s="182"/>
      <c r="J303" s="184"/>
      <c r="K303" s="351"/>
      <c r="L303" s="185"/>
      <c r="M303" s="186"/>
      <c r="N303" s="186"/>
      <c r="O303" s="186"/>
      <c r="P303" s="186"/>
      <c r="Q303" s="186"/>
      <c r="R303" s="186"/>
      <c r="S303" s="186"/>
      <c r="T303" s="186" t="s">
        <v>2920</v>
      </c>
      <c r="U303" s="186" t="s">
        <v>2920</v>
      </c>
      <c r="V303" s="186" t="s">
        <v>2920</v>
      </c>
      <c r="W303" s="186" t="s">
        <v>2920</v>
      </c>
      <c r="X303" s="186"/>
      <c r="Y303" s="186"/>
    </row>
    <row r="304" spans="1:25" s="171" customFormat="1" ht="20.25" customHeight="1" x14ac:dyDescent="0.25">
      <c r="A304" s="179">
        <v>604</v>
      </c>
      <c r="B304" s="183" t="s">
        <v>439</v>
      </c>
      <c r="C304" s="182"/>
      <c r="D304" s="180">
        <v>6</v>
      </c>
      <c r="E304" s="181">
        <v>604000000</v>
      </c>
      <c r="F304" s="182"/>
      <c r="G304" s="309"/>
      <c r="H304" s="182"/>
      <c r="I304" s="182"/>
      <c r="J304" s="184"/>
      <c r="K304" s="351"/>
      <c r="L304" s="185"/>
      <c r="M304" s="186"/>
      <c r="N304" s="186"/>
      <c r="O304" s="186"/>
      <c r="P304" s="186"/>
      <c r="Q304" s="186"/>
      <c r="R304" s="186"/>
      <c r="S304" s="186"/>
      <c r="T304" s="186" t="s">
        <v>2920</v>
      </c>
      <c r="U304" s="186" t="s">
        <v>2920</v>
      </c>
      <c r="V304" s="186" t="s">
        <v>2920</v>
      </c>
      <c r="W304" s="186"/>
      <c r="X304" s="186"/>
      <c r="Y304" s="186"/>
    </row>
    <row r="305" spans="1:25" s="171" customFormat="1" ht="20.25" customHeight="1" x14ac:dyDescent="0.25">
      <c r="A305" s="179">
        <v>605</v>
      </c>
      <c r="B305" s="183" t="s">
        <v>440</v>
      </c>
      <c r="C305" s="182"/>
      <c r="D305" s="180">
        <v>6</v>
      </c>
      <c r="E305" s="181">
        <v>605000000</v>
      </c>
      <c r="F305" s="182"/>
      <c r="G305" s="309"/>
      <c r="H305" s="182"/>
      <c r="I305" s="182"/>
      <c r="J305" s="184"/>
      <c r="K305" s="351"/>
      <c r="L305" s="185"/>
      <c r="M305" s="186"/>
      <c r="N305" s="186"/>
      <c r="O305" s="186"/>
      <c r="P305" s="186"/>
      <c r="Q305" s="186"/>
      <c r="R305" s="186"/>
      <c r="S305" s="186"/>
      <c r="T305" s="186" t="s">
        <v>2920</v>
      </c>
      <c r="U305" s="186" t="s">
        <v>2920</v>
      </c>
      <c r="V305" s="186"/>
      <c r="W305" s="186"/>
      <c r="X305" s="186"/>
      <c r="Y305" s="186"/>
    </row>
    <row r="306" spans="1:25" s="171" customFormat="1" ht="20.25" customHeight="1" x14ac:dyDescent="0.25">
      <c r="A306" s="179">
        <v>701</v>
      </c>
      <c r="B306" s="183" t="s">
        <v>441</v>
      </c>
      <c r="C306" s="182"/>
      <c r="D306" s="180">
        <v>7</v>
      </c>
      <c r="E306" s="181">
        <v>701000000</v>
      </c>
      <c r="F306" s="182"/>
      <c r="G306" s="309"/>
      <c r="H306" s="182"/>
      <c r="I306" s="182"/>
      <c r="J306" s="184"/>
      <c r="K306" s="351"/>
      <c r="L306" s="185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</row>
    <row r="307" spans="1:25" s="171" customFormat="1" ht="30" customHeight="1" x14ac:dyDescent="0.25">
      <c r="A307" s="179">
        <v>702</v>
      </c>
      <c r="B307" s="183" t="s">
        <v>442</v>
      </c>
      <c r="C307" s="182" t="s">
        <v>248</v>
      </c>
      <c r="D307" s="180">
        <v>7</v>
      </c>
      <c r="E307" s="181">
        <v>702000000</v>
      </c>
      <c r="F307" s="182"/>
      <c r="G307" s="309"/>
      <c r="H307" s="182"/>
      <c r="I307" s="182" t="s">
        <v>248</v>
      </c>
      <c r="J307" s="184"/>
      <c r="K307" s="351"/>
      <c r="L307" s="185"/>
      <c r="M307" s="186"/>
      <c r="N307" s="186"/>
      <c r="O307" s="186"/>
      <c r="P307" s="186"/>
      <c r="Q307" s="186"/>
      <c r="R307" s="186"/>
      <c r="S307" s="186"/>
      <c r="T307" s="186"/>
      <c r="U307" s="186" t="s">
        <v>2920</v>
      </c>
      <c r="V307" s="186" t="s">
        <v>2920</v>
      </c>
      <c r="W307" s="186"/>
      <c r="X307" s="186"/>
      <c r="Y307" s="186"/>
    </row>
    <row r="308" spans="1:25" s="171" customFormat="1" ht="25.5" x14ac:dyDescent="0.25">
      <c r="A308" s="179">
        <v>703</v>
      </c>
      <c r="B308" s="183" t="s">
        <v>443</v>
      </c>
      <c r="C308" s="182" t="s">
        <v>248</v>
      </c>
      <c r="D308" s="180">
        <v>7</v>
      </c>
      <c r="E308" s="181">
        <v>703000000</v>
      </c>
      <c r="F308" s="182"/>
      <c r="G308" s="309"/>
      <c r="H308" s="182"/>
      <c r="I308" s="182" t="s">
        <v>248</v>
      </c>
      <c r="J308" s="184"/>
      <c r="K308" s="351"/>
      <c r="L308" s="185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 t="s">
        <v>2920</v>
      </c>
      <c r="X308" s="186" t="s">
        <v>2920</v>
      </c>
      <c r="Y308" s="186" t="s">
        <v>2920</v>
      </c>
    </row>
    <row r="309" spans="1:25" s="171" customFormat="1" ht="25.5" x14ac:dyDescent="0.25">
      <c r="A309" s="179">
        <v>704</v>
      </c>
      <c r="B309" s="183" t="s">
        <v>444</v>
      </c>
      <c r="C309" s="182" t="s">
        <v>248</v>
      </c>
      <c r="D309" s="180">
        <v>7</v>
      </c>
      <c r="E309" s="181">
        <v>704000000</v>
      </c>
      <c r="F309" s="182"/>
      <c r="G309" s="309"/>
      <c r="H309" s="182"/>
      <c r="I309" s="182" t="s">
        <v>248</v>
      </c>
      <c r="J309" s="184"/>
      <c r="K309" s="351"/>
      <c r="L309" s="185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 t="s">
        <v>2920</v>
      </c>
      <c r="X309" s="186" t="s">
        <v>2920</v>
      </c>
      <c r="Y309" s="186" t="s">
        <v>2920</v>
      </c>
    </row>
    <row r="310" spans="1:25" s="171" customFormat="1" ht="25.5" x14ac:dyDescent="0.25">
      <c r="A310" s="179">
        <v>705</v>
      </c>
      <c r="B310" s="183" t="s">
        <v>445</v>
      </c>
      <c r="C310" s="182" t="s">
        <v>248</v>
      </c>
      <c r="D310" s="180">
        <v>7</v>
      </c>
      <c r="E310" s="181">
        <v>705000000</v>
      </c>
      <c r="F310" s="182"/>
      <c r="G310" s="309"/>
      <c r="H310" s="182"/>
      <c r="I310" s="182" t="s">
        <v>248</v>
      </c>
      <c r="J310" s="184"/>
      <c r="K310" s="351"/>
      <c r="L310" s="185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 t="s">
        <v>2920</v>
      </c>
      <c r="X310" s="186" t="s">
        <v>2920</v>
      </c>
      <c r="Y310" s="186" t="s">
        <v>2920</v>
      </c>
    </row>
    <row r="311" spans="1:25" s="171" customFormat="1" ht="38.25" x14ac:dyDescent="0.25">
      <c r="A311" s="179">
        <v>706</v>
      </c>
      <c r="B311" s="183" t="s">
        <v>446</v>
      </c>
      <c r="C311" s="182" t="s">
        <v>248</v>
      </c>
      <c r="D311" s="180">
        <v>7</v>
      </c>
      <c r="E311" s="181">
        <v>706000000</v>
      </c>
      <c r="F311" s="182"/>
      <c r="G311" s="309"/>
      <c r="H311" s="182"/>
      <c r="I311" s="182" t="s">
        <v>248</v>
      </c>
      <c r="J311" s="184"/>
      <c r="K311" s="351"/>
      <c r="L311" s="185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 t="s">
        <v>2920</v>
      </c>
      <c r="X311" s="186" t="s">
        <v>2920</v>
      </c>
      <c r="Y311" s="186"/>
    </row>
    <row r="312" spans="1:25" s="171" customFormat="1" ht="25.5" x14ac:dyDescent="0.25">
      <c r="A312" s="179">
        <v>707</v>
      </c>
      <c r="B312" s="183" t="s">
        <v>2952</v>
      </c>
      <c r="C312" s="182" t="s">
        <v>248</v>
      </c>
      <c r="D312" s="180">
        <v>7</v>
      </c>
      <c r="E312" s="181">
        <v>707000000</v>
      </c>
      <c r="F312" s="182"/>
      <c r="G312" s="309"/>
      <c r="H312" s="182"/>
      <c r="I312" s="182" t="s">
        <v>248</v>
      </c>
      <c r="J312" s="184"/>
      <c r="K312" s="351"/>
      <c r="L312" s="185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 t="s">
        <v>2920</v>
      </c>
      <c r="X312" s="186" t="s">
        <v>2920</v>
      </c>
      <c r="Y312" s="186" t="s">
        <v>2920</v>
      </c>
    </row>
    <row r="313" spans="1:25" s="171" customFormat="1" ht="25.5" x14ac:dyDescent="0.25">
      <c r="A313" s="179">
        <v>708</v>
      </c>
      <c r="B313" s="183" t="s">
        <v>447</v>
      </c>
      <c r="C313" s="182" t="s">
        <v>248</v>
      </c>
      <c r="D313" s="180">
        <v>7</v>
      </c>
      <c r="E313" s="181">
        <v>708000000</v>
      </c>
      <c r="F313" s="182"/>
      <c r="G313" s="309"/>
      <c r="H313" s="182"/>
      <c r="I313" s="182" t="s">
        <v>248</v>
      </c>
      <c r="J313" s="184"/>
      <c r="K313" s="351"/>
      <c r="L313" s="185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 t="s">
        <v>2920</v>
      </c>
      <c r="X313" s="186"/>
      <c r="Y313" s="186"/>
    </row>
    <row r="314" spans="1:25" s="171" customFormat="1" x14ac:dyDescent="0.25">
      <c r="A314" s="179">
        <v>709</v>
      </c>
      <c r="B314" s="183" t="s">
        <v>3595</v>
      </c>
      <c r="C314" s="182" t="s">
        <v>230</v>
      </c>
      <c r="D314" s="180" t="s">
        <v>2803</v>
      </c>
      <c r="E314" s="181">
        <v>709000000</v>
      </c>
      <c r="F314" s="182"/>
      <c r="G314" s="309"/>
      <c r="H314" s="182"/>
      <c r="I314" s="182" t="s">
        <v>230</v>
      </c>
      <c r="J314" s="184"/>
      <c r="K314" s="351"/>
      <c r="L314" s="185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 t="s">
        <v>2920</v>
      </c>
      <c r="X314" s="186" t="s">
        <v>2920</v>
      </c>
      <c r="Y314" s="186" t="s">
        <v>2920</v>
      </c>
    </row>
    <row r="315" spans="1:25" s="171" customFormat="1" ht="25.5" x14ac:dyDescent="0.25">
      <c r="A315" s="179">
        <v>710</v>
      </c>
      <c r="B315" s="183" t="s">
        <v>448</v>
      </c>
      <c r="C315" s="182" t="s">
        <v>248</v>
      </c>
      <c r="D315" s="180">
        <v>7</v>
      </c>
      <c r="E315" s="181">
        <v>710000000</v>
      </c>
      <c r="F315" s="182"/>
      <c r="G315" s="309"/>
      <c r="H315" s="182"/>
      <c r="I315" s="182" t="s">
        <v>248</v>
      </c>
      <c r="J315" s="184"/>
      <c r="K315" s="351"/>
      <c r="L315" s="185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 t="s">
        <v>2920</v>
      </c>
      <c r="X315" s="186"/>
      <c r="Y315" s="186"/>
    </row>
    <row r="316" spans="1:25" s="171" customFormat="1" ht="25.5" x14ac:dyDescent="0.25">
      <c r="A316" s="179">
        <v>711</v>
      </c>
      <c r="B316" s="183" t="s">
        <v>449</v>
      </c>
      <c r="C316" s="182" t="s">
        <v>248</v>
      </c>
      <c r="D316" s="180">
        <v>7</v>
      </c>
      <c r="E316" s="181">
        <v>711000000</v>
      </c>
      <c r="F316" s="182"/>
      <c r="G316" s="309"/>
      <c r="H316" s="182"/>
      <c r="I316" s="182" t="s">
        <v>248</v>
      </c>
      <c r="J316" s="184"/>
      <c r="K316" s="351"/>
      <c r="L316" s="185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 t="s">
        <v>2920</v>
      </c>
      <c r="Y316" s="186"/>
    </row>
    <row r="317" spans="1:25" s="171" customFormat="1" ht="22.5" x14ac:dyDescent="0.25">
      <c r="A317" s="179">
        <v>712</v>
      </c>
      <c r="B317" s="183" t="s">
        <v>450</v>
      </c>
      <c r="C317" s="182" t="s">
        <v>224</v>
      </c>
      <c r="D317" s="180">
        <v>7</v>
      </c>
      <c r="E317" s="181">
        <v>712000000</v>
      </c>
      <c r="F317" s="182"/>
      <c r="G317" s="309"/>
      <c r="H317" s="182"/>
      <c r="I317" s="182" t="s">
        <v>224</v>
      </c>
      <c r="J317" s="184"/>
      <c r="K317" s="351"/>
      <c r="L317" s="185" t="s">
        <v>2953</v>
      </c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</row>
    <row r="318" spans="1:25" s="171" customFormat="1" ht="25.5" x14ac:dyDescent="0.25">
      <c r="A318" s="179">
        <v>713</v>
      </c>
      <c r="B318" s="183" t="s">
        <v>2954</v>
      </c>
      <c r="C318" s="356" t="s">
        <v>229</v>
      </c>
      <c r="D318" s="180">
        <v>7</v>
      </c>
      <c r="E318" s="181">
        <v>713000000</v>
      </c>
      <c r="F318" s="182"/>
      <c r="G318" s="309"/>
      <c r="H318" s="182"/>
      <c r="I318" s="356" t="s">
        <v>229</v>
      </c>
      <c r="J318" s="184" t="s">
        <v>3169</v>
      </c>
      <c r="K318" s="351"/>
      <c r="L318" s="185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</row>
    <row r="319" spans="1:25" s="171" customFormat="1" x14ac:dyDescent="0.25">
      <c r="A319" s="179">
        <v>799</v>
      </c>
      <c r="B319" s="183" t="s">
        <v>451</v>
      </c>
      <c r="C319" s="182" t="s">
        <v>292</v>
      </c>
      <c r="D319" s="180">
        <v>7</v>
      </c>
      <c r="E319" s="181">
        <v>7990000000</v>
      </c>
      <c r="F319" s="182"/>
      <c r="G319" s="309"/>
      <c r="H319" s="182"/>
      <c r="I319" s="182" t="s">
        <v>292</v>
      </c>
      <c r="J319" s="184"/>
      <c r="K319" s="351"/>
      <c r="L319" s="185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</row>
    <row r="320" spans="1:25" s="171" customFormat="1" ht="25.5" x14ac:dyDescent="0.25">
      <c r="A320" s="179">
        <v>801</v>
      </c>
      <c r="B320" s="212" t="s">
        <v>334</v>
      </c>
      <c r="C320" s="182" t="s">
        <v>248</v>
      </c>
      <c r="D320" s="180">
        <v>8</v>
      </c>
      <c r="E320" s="181">
        <v>801000000</v>
      </c>
      <c r="F320" s="182"/>
      <c r="G320" s="309"/>
      <c r="H320" s="182"/>
      <c r="I320" s="182" t="s">
        <v>248</v>
      </c>
      <c r="J320" s="184"/>
      <c r="K320" s="351"/>
      <c r="L320" s="185"/>
      <c r="M320" s="186"/>
      <c r="N320" s="186"/>
      <c r="O320" s="186"/>
      <c r="P320" s="186"/>
      <c r="Q320" s="186" t="s">
        <v>2920</v>
      </c>
      <c r="R320" s="186" t="s">
        <v>2920</v>
      </c>
      <c r="S320" s="186" t="s">
        <v>2920</v>
      </c>
      <c r="T320" s="186" t="s">
        <v>2920</v>
      </c>
      <c r="U320" s="186" t="s">
        <v>2920</v>
      </c>
      <c r="V320" s="186" t="s">
        <v>2920</v>
      </c>
      <c r="W320" s="186"/>
      <c r="X320" s="186"/>
      <c r="Y320" s="186"/>
    </row>
    <row r="321" spans="1:25" s="171" customFormat="1" ht="25.5" x14ac:dyDescent="0.25">
      <c r="A321" s="179">
        <v>802</v>
      </c>
      <c r="B321" s="212" t="s">
        <v>334</v>
      </c>
      <c r="C321" s="182" t="s">
        <v>248</v>
      </c>
      <c r="D321" s="180">
        <v>8</v>
      </c>
      <c r="E321" s="181">
        <v>802000000</v>
      </c>
      <c r="F321" s="182"/>
      <c r="G321" s="309"/>
      <c r="H321" s="182"/>
      <c r="I321" s="182" t="s">
        <v>248</v>
      </c>
      <c r="J321" s="184"/>
      <c r="K321" s="351"/>
      <c r="L321" s="185"/>
      <c r="M321" s="186"/>
      <c r="N321" s="186"/>
      <c r="O321" s="186"/>
      <c r="P321" s="186"/>
      <c r="Q321" s="186" t="s">
        <v>2920</v>
      </c>
      <c r="R321" s="186" t="s">
        <v>2920</v>
      </c>
      <c r="S321" s="186" t="s">
        <v>2920</v>
      </c>
      <c r="T321" s="186" t="s">
        <v>2920</v>
      </c>
      <c r="U321" s="186" t="s">
        <v>2920</v>
      </c>
      <c r="V321" s="186" t="s">
        <v>2920</v>
      </c>
      <c r="W321" s="186"/>
      <c r="X321" s="186"/>
      <c r="Y321" s="186"/>
    </row>
    <row r="322" spans="1:25" s="171" customFormat="1" ht="25.5" x14ac:dyDescent="0.25">
      <c r="A322" s="179">
        <v>803</v>
      </c>
      <c r="B322" s="212" t="s">
        <v>334</v>
      </c>
      <c r="C322" s="182" t="s">
        <v>248</v>
      </c>
      <c r="D322" s="180">
        <v>8</v>
      </c>
      <c r="E322" s="181">
        <v>803000000</v>
      </c>
      <c r="F322" s="182"/>
      <c r="G322" s="309"/>
      <c r="H322" s="182"/>
      <c r="I322" s="182" t="s">
        <v>248</v>
      </c>
      <c r="J322" s="184"/>
      <c r="K322" s="351"/>
      <c r="L322" s="185"/>
      <c r="M322" s="186"/>
      <c r="N322" s="186"/>
      <c r="O322" s="186"/>
      <c r="P322" s="186"/>
      <c r="Q322" s="186" t="s">
        <v>2920</v>
      </c>
      <c r="R322" s="186" t="s">
        <v>2920</v>
      </c>
      <c r="S322" s="186" t="s">
        <v>2920</v>
      </c>
      <c r="T322" s="186" t="s">
        <v>2920</v>
      </c>
      <c r="U322" s="186" t="s">
        <v>2920</v>
      </c>
      <c r="V322" s="186" t="s">
        <v>2920</v>
      </c>
      <c r="W322" s="186"/>
      <c r="X322" s="186"/>
      <c r="Y322" s="186"/>
    </row>
    <row r="323" spans="1:25" s="171" customFormat="1" ht="25.5" x14ac:dyDescent="0.25">
      <c r="A323" s="179">
        <v>804</v>
      </c>
      <c r="B323" s="183" t="s">
        <v>452</v>
      </c>
      <c r="C323" s="182" t="s">
        <v>248</v>
      </c>
      <c r="D323" s="180">
        <v>8</v>
      </c>
      <c r="E323" s="181">
        <v>804000000</v>
      </c>
      <c r="F323" s="182"/>
      <c r="G323" s="309"/>
      <c r="H323" s="182"/>
      <c r="I323" s="182" t="s">
        <v>248</v>
      </c>
      <c r="J323" s="184"/>
      <c r="K323" s="351"/>
      <c r="L323" s="185"/>
      <c r="M323" s="186"/>
      <c r="N323" s="186"/>
      <c r="O323" s="186"/>
      <c r="P323" s="186"/>
      <c r="Q323" s="186"/>
      <c r="R323" s="186"/>
      <c r="S323" s="186" t="s">
        <v>2920</v>
      </c>
      <c r="T323" s="186"/>
      <c r="U323" s="186"/>
      <c r="V323" s="186"/>
      <c r="W323" s="186" t="s">
        <v>2920</v>
      </c>
      <c r="X323" s="186" t="s">
        <v>2920</v>
      </c>
      <c r="Y323" s="186" t="s">
        <v>2920</v>
      </c>
    </row>
    <row r="324" spans="1:25" s="171" customFormat="1" ht="25.5" x14ac:dyDescent="0.25">
      <c r="A324" s="179">
        <v>805</v>
      </c>
      <c r="B324" s="352" t="s">
        <v>453</v>
      </c>
      <c r="C324" s="182" t="s">
        <v>248</v>
      </c>
      <c r="D324" s="180">
        <v>7</v>
      </c>
      <c r="E324" s="181">
        <v>805000000</v>
      </c>
      <c r="F324" s="182"/>
      <c r="G324" s="309"/>
      <c r="H324" s="364"/>
      <c r="I324" s="182" t="s">
        <v>248</v>
      </c>
      <c r="J324" s="184"/>
      <c r="K324" s="351"/>
      <c r="L324" s="185"/>
      <c r="M324" s="186"/>
      <c r="N324" s="186"/>
      <c r="O324" s="186"/>
      <c r="P324" s="186"/>
      <c r="Q324" s="186"/>
      <c r="R324" s="186"/>
      <c r="S324" s="186" t="s">
        <v>2920</v>
      </c>
      <c r="T324" s="186" t="s">
        <v>2920</v>
      </c>
      <c r="U324" s="186" t="s">
        <v>2920</v>
      </c>
      <c r="V324" s="186" t="s">
        <v>2920</v>
      </c>
      <c r="W324" s="186" t="s">
        <v>2920</v>
      </c>
      <c r="X324" s="186"/>
      <c r="Y324" s="186"/>
    </row>
    <row r="325" spans="1:25" s="171" customFormat="1" ht="25.5" x14ac:dyDescent="0.25">
      <c r="A325" s="179">
        <v>806</v>
      </c>
      <c r="B325" s="352" t="s">
        <v>454</v>
      </c>
      <c r="C325" s="182" t="s">
        <v>248</v>
      </c>
      <c r="D325" s="180">
        <v>25</v>
      </c>
      <c r="E325" s="181">
        <v>806000000</v>
      </c>
      <c r="F325" s="182"/>
      <c r="G325" s="309"/>
      <c r="H325" s="364"/>
      <c r="I325" s="182" t="s">
        <v>248</v>
      </c>
      <c r="J325" s="184"/>
      <c r="K325" s="351"/>
      <c r="L325" s="185"/>
      <c r="M325" s="186"/>
      <c r="N325" s="186"/>
      <c r="O325" s="186"/>
      <c r="P325" s="186"/>
      <c r="Q325" s="186"/>
      <c r="R325" s="186"/>
      <c r="S325" s="186" t="s">
        <v>2920</v>
      </c>
      <c r="T325" s="186" t="s">
        <v>2920</v>
      </c>
      <c r="U325" s="186" t="s">
        <v>2920</v>
      </c>
      <c r="V325" s="186" t="s">
        <v>2920</v>
      </c>
      <c r="W325" s="186" t="s">
        <v>2920</v>
      </c>
      <c r="X325" s="186" t="s">
        <v>2920</v>
      </c>
      <c r="Y325" s="186" t="s">
        <v>2920</v>
      </c>
    </row>
    <row r="326" spans="1:25" s="171" customFormat="1" ht="25.5" x14ac:dyDescent="0.25">
      <c r="A326" s="179">
        <v>807</v>
      </c>
      <c r="B326" s="352" t="s">
        <v>455</v>
      </c>
      <c r="C326" s="182" t="s">
        <v>248</v>
      </c>
      <c r="D326" s="180">
        <v>8</v>
      </c>
      <c r="E326" s="181">
        <v>807000000</v>
      </c>
      <c r="F326" s="182"/>
      <c r="G326" s="309"/>
      <c r="H326" s="364"/>
      <c r="I326" s="182" t="s">
        <v>248</v>
      </c>
      <c r="J326" s="184"/>
      <c r="K326" s="351"/>
      <c r="L326" s="185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 t="s">
        <v>2920</v>
      </c>
      <c r="X326" s="186" t="s">
        <v>2920</v>
      </c>
      <c r="Y326" s="186" t="s">
        <v>2920</v>
      </c>
    </row>
    <row r="327" spans="1:25" s="171" customFormat="1" ht="25.5" x14ac:dyDescent="0.25">
      <c r="A327" s="179">
        <v>808</v>
      </c>
      <c r="B327" s="352" t="s">
        <v>456</v>
      </c>
      <c r="C327" s="182" t="s">
        <v>248</v>
      </c>
      <c r="D327" s="180">
        <v>8</v>
      </c>
      <c r="E327" s="181">
        <v>808000000</v>
      </c>
      <c r="F327" s="182"/>
      <c r="G327" s="309"/>
      <c r="H327" s="364"/>
      <c r="I327" s="182" t="s">
        <v>248</v>
      </c>
      <c r="J327" s="184"/>
      <c r="K327" s="351"/>
      <c r="L327" s="185"/>
      <c r="M327" s="186"/>
      <c r="N327" s="186"/>
      <c r="O327" s="186"/>
      <c r="P327" s="186"/>
      <c r="Q327" s="186"/>
      <c r="R327" s="186"/>
      <c r="S327" s="186"/>
      <c r="T327" s="186"/>
      <c r="U327" s="186" t="s">
        <v>2920</v>
      </c>
      <c r="V327" s="186" t="s">
        <v>2920</v>
      </c>
      <c r="W327" s="186" t="s">
        <v>2920</v>
      </c>
      <c r="X327" s="186" t="s">
        <v>2920</v>
      </c>
      <c r="Y327" s="186" t="s">
        <v>2920</v>
      </c>
    </row>
    <row r="328" spans="1:25" s="171" customFormat="1" ht="25.5" x14ac:dyDescent="0.25">
      <c r="A328" s="179">
        <v>809</v>
      </c>
      <c r="B328" s="352" t="s">
        <v>457</v>
      </c>
      <c r="C328" s="182" t="s">
        <v>248</v>
      </c>
      <c r="D328" s="180">
        <v>8</v>
      </c>
      <c r="E328" s="181">
        <v>809000000</v>
      </c>
      <c r="F328" s="182"/>
      <c r="G328" s="309"/>
      <c r="H328" s="364"/>
      <c r="I328" s="182" t="s">
        <v>248</v>
      </c>
      <c r="J328" s="184"/>
      <c r="K328" s="351"/>
      <c r="L328" s="185"/>
      <c r="M328" s="186"/>
      <c r="N328" s="186"/>
      <c r="O328" s="186"/>
      <c r="P328" s="186"/>
      <c r="Q328" s="186"/>
      <c r="R328" s="186"/>
      <c r="S328" s="186"/>
      <c r="T328" s="186" t="s">
        <v>2920</v>
      </c>
      <c r="U328" s="186" t="s">
        <v>2920</v>
      </c>
      <c r="V328" s="186" t="s">
        <v>2920</v>
      </c>
      <c r="W328" s="186" t="s">
        <v>2920</v>
      </c>
      <c r="X328" s="186" t="s">
        <v>2920</v>
      </c>
      <c r="Y328" s="186" t="s">
        <v>2920</v>
      </c>
    </row>
    <row r="329" spans="1:25" s="171" customFormat="1" x14ac:dyDescent="0.25">
      <c r="A329" s="179">
        <v>810</v>
      </c>
      <c r="B329" s="375" t="s">
        <v>2955</v>
      </c>
      <c r="C329" s="47" t="s">
        <v>231</v>
      </c>
      <c r="D329" s="180" t="s">
        <v>2804</v>
      </c>
      <c r="E329" s="181">
        <v>810000000</v>
      </c>
      <c r="F329" s="182"/>
      <c r="G329" s="309"/>
      <c r="H329" s="364"/>
      <c r="I329" s="47" t="s">
        <v>231</v>
      </c>
      <c r="J329" s="184"/>
      <c r="K329" s="351"/>
      <c r="L329" s="185"/>
      <c r="M329" s="186"/>
      <c r="N329" s="186"/>
      <c r="O329" s="186"/>
      <c r="P329" s="186"/>
      <c r="Q329" s="186"/>
      <c r="R329" s="186"/>
      <c r="S329" s="186"/>
      <c r="T329" s="186"/>
      <c r="U329" s="186" t="s">
        <v>2920</v>
      </c>
      <c r="V329" s="186" t="s">
        <v>2920</v>
      </c>
      <c r="W329" s="186" t="s">
        <v>2920</v>
      </c>
      <c r="X329" s="186"/>
      <c r="Y329" s="186"/>
    </row>
    <row r="330" spans="1:25" s="171" customFormat="1" ht="25.5" x14ac:dyDescent="0.25">
      <c r="A330" s="179">
        <v>811</v>
      </c>
      <c r="B330" s="375" t="s">
        <v>458</v>
      </c>
      <c r="C330" s="182" t="s">
        <v>248</v>
      </c>
      <c r="D330" s="180">
        <v>25</v>
      </c>
      <c r="E330" s="181">
        <v>811000000</v>
      </c>
      <c r="F330" s="182"/>
      <c r="G330" s="309"/>
      <c r="H330" s="364"/>
      <c r="I330" s="182" t="s">
        <v>248</v>
      </c>
      <c r="J330" s="184"/>
      <c r="K330" s="351"/>
      <c r="L330" s="185"/>
      <c r="M330" s="186"/>
      <c r="N330" s="186"/>
      <c r="O330" s="186"/>
      <c r="P330" s="186"/>
      <c r="Q330" s="186"/>
      <c r="R330" s="186"/>
      <c r="S330" s="186"/>
      <c r="T330" s="186"/>
      <c r="U330" s="186" t="s">
        <v>2920</v>
      </c>
      <c r="V330" s="186" t="s">
        <v>2920</v>
      </c>
      <c r="W330" s="186" t="s">
        <v>2920</v>
      </c>
      <c r="X330" s="186"/>
      <c r="Y330" s="186"/>
    </row>
    <row r="331" spans="1:25" s="208" customFormat="1" ht="38.25" x14ac:dyDescent="0.25">
      <c r="A331" s="37">
        <v>812</v>
      </c>
      <c r="B331" s="353" t="s">
        <v>459</v>
      </c>
      <c r="C331" s="182" t="s">
        <v>248</v>
      </c>
      <c r="D331" s="57">
        <v>8</v>
      </c>
      <c r="E331" s="69">
        <v>812000000</v>
      </c>
      <c r="F331" s="47"/>
      <c r="G331" s="70"/>
      <c r="H331" s="371"/>
      <c r="I331" s="182" t="s">
        <v>248</v>
      </c>
      <c r="J331" s="86"/>
      <c r="K331" s="351"/>
      <c r="L331" s="76"/>
      <c r="M331" s="72"/>
      <c r="N331" s="72"/>
      <c r="O331" s="72"/>
      <c r="P331" s="72"/>
      <c r="Q331" s="72"/>
      <c r="R331" s="72"/>
      <c r="S331" s="72"/>
      <c r="T331" s="72"/>
      <c r="U331" s="72"/>
      <c r="V331" s="72" t="s">
        <v>2920</v>
      </c>
      <c r="W331" s="72" t="s">
        <v>2920</v>
      </c>
      <c r="X331" s="72" t="s">
        <v>2920</v>
      </c>
      <c r="Y331" s="72" t="s">
        <v>2920</v>
      </c>
    </row>
    <row r="332" spans="1:25" s="171" customFormat="1" ht="25.5" x14ac:dyDescent="0.25">
      <c r="A332" s="179">
        <v>813</v>
      </c>
      <c r="B332" s="352" t="s">
        <v>460</v>
      </c>
      <c r="C332" s="182" t="s">
        <v>248</v>
      </c>
      <c r="D332" s="180">
        <v>8</v>
      </c>
      <c r="E332" s="181">
        <v>813000000</v>
      </c>
      <c r="F332" s="182"/>
      <c r="G332" s="309"/>
      <c r="H332" s="364"/>
      <c r="I332" s="182" t="s">
        <v>248</v>
      </c>
      <c r="J332" s="184"/>
      <c r="K332" s="351"/>
      <c r="L332" s="185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 t="s">
        <v>2920</v>
      </c>
      <c r="Y332" s="186" t="s">
        <v>2920</v>
      </c>
    </row>
    <row r="333" spans="1:25" s="208" customFormat="1" ht="25.5" x14ac:dyDescent="0.25">
      <c r="A333" s="37">
        <v>814</v>
      </c>
      <c r="B333" s="353" t="s">
        <v>461</v>
      </c>
      <c r="C333" s="182" t="s">
        <v>248</v>
      </c>
      <c r="D333" s="57">
        <v>8</v>
      </c>
      <c r="E333" s="69">
        <v>814000000</v>
      </c>
      <c r="F333" s="47"/>
      <c r="G333" s="70"/>
      <c r="H333" s="371"/>
      <c r="I333" s="182" t="s">
        <v>248</v>
      </c>
      <c r="J333" s="86"/>
      <c r="K333" s="351"/>
      <c r="L333" s="76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 t="s">
        <v>2920</v>
      </c>
      <c r="Y333" s="72"/>
    </row>
    <row r="334" spans="1:25" s="208" customFormat="1" ht="25.5" x14ac:dyDescent="0.25">
      <c r="A334" s="37">
        <v>815</v>
      </c>
      <c r="B334" s="353" t="s">
        <v>462</v>
      </c>
      <c r="C334" s="182" t="s">
        <v>248</v>
      </c>
      <c r="D334" s="57">
        <v>8</v>
      </c>
      <c r="E334" s="69">
        <v>815000000</v>
      </c>
      <c r="F334" s="47"/>
      <c r="G334" s="70"/>
      <c r="H334" s="371"/>
      <c r="I334" s="182" t="s">
        <v>248</v>
      </c>
      <c r="J334" s="86"/>
      <c r="K334" s="351"/>
      <c r="L334" s="76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</row>
    <row r="335" spans="1:25" s="208" customFormat="1" ht="25.5" x14ac:dyDescent="0.25">
      <c r="A335" s="37">
        <v>816</v>
      </c>
      <c r="B335" s="353" t="s">
        <v>2956</v>
      </c>
      <c r="C335" s="182" t="s">
        <v>248</v>
      </c>
      <c r="D335" s="57">
        <v>8</v>
      </c>
      <c r="E335" s="69">
        <v>816000000</v>
      </c>
      <c r="F335" s="47"/>
      <c r="G335" s="70"/>
      <c r="H335" s="371"/>
      <c r="I335" s="182" t="s">
        <v>248</v>
      </c>
      <c r="J335" s="86"/>
      <c r="K335" s="351"/>
      <c r="L335" s="76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</row>
    <row r="336" spans="1:25" s="208" customFormat="1" ht="25.5" x14ac:dyDescent="0.25">
      <c r="A336" s="37">
        <v>817</v>
      </c>
      <c r="B336" s="353" t="s">
        <v>3199</v>
      </c>
      <c r="C336" s="182" t="s">
        <v>248</v>
      </c>
      <c r="D336" s="57">
        <v>8</v>
      </c>
      <c r="E336" s="69">
        <v>817000000</v>
      </c>
      <c r="F336" s="47"/>
      <c r="G336" s="70"/>
      <c r="H336" s="371"/>
      <c r="I336" s="182" t="s">
        <v>248</v>
      </c>
      <c r="J336" s="86"/>
      <c r="K336" s="351"/>
      <c r="L336" s="76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</row>
    <row r="337" spans="1:25" s="171" customFormat="1" ht="25.5" x14ac:dyDescent="0.25">
      <c r="A337" s="179">
        <v>820</v>
      </c>
      <c r="B337" s="352" t="s">
        <v>463</v>
      </c>
      <c r="C337" s="182" t="s">
        <v>248</v>
      </c>
      <c r="D337" s="180">
        <v>25</v>
      </c>
      <c r="E337" s="181">
        <v>820000000</v>
      </c>
      <c r="F337" s="182"/>
      <c r="G337" s="309"/>
      <c r="H337" s="364"/>
      <c r="I337" s="182" t="s">
        <v>248</v>
      </c>
      <c r="J337" s="184"/>
      <c r="K337" s="351"/>
      <c r="L337" s="185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 t="s">
        <v>2920</v>
      </c>
      <c r="W337" s="186" t="s">
        <v>2920</v>
      </c>
      <c r="X337" s="186"/>
      <c r="Y337" s="186"/>
    </row>
    <row r="338" spans="1:25" s="208" customFormat="1" ht="25.5" x14ac:dyDescent="0.25">
      <c r="A338" s="37">
        <v>821</v>
      </c>
      <c r="B338" s="353" t="s">
        <v>3294</v>
      </c>
      <c r="C338" s="182" t="s">
        <v>248</v>
      </c>
      <c r="D338" s="57">
        <v>25</v>
      </c>
      <c r="E338" s="69">
        <v>821000000</v>
      </c>
      <c r="F338" s="47"/>
      <c r="G338" s="70"/>
      <c r="H338" s="371"/>
      <c r="I338" s="182" t="s">
        <v>248</v>
      </c>
      <c r="J338" s="86"/>
      <c r="K338" s="351"/>
      <c r="L338" s="76"/>
      <c r="M338" s="72"/>
      <c r="N338" s="72"/>
      <c r="O338" s="72"/>
      <c r="P338" s="72"/>
      <c r="Q338" s="72"/>
      <c r="R338" s="72"/>
      <c r="S338" s="72"/>
      <c r="T338" s="72"/>
      <c r="U338" s="72"/>
      <c r="V338" s="72" t="s">
        <v>2920</v>
      </c>
      <c r="W338" s="72" t="s">
        <v>2920</v>
      </c>
      <c r="X338" s="72" t="s">
        <v>2920</v>
      </c>
      <c r="Y338" s="72" t="s">
        <v>2920</v>
      </c>
    </row>
    <row r="339" spans="1:25" s="171" customFormat="1" ht="24.75" customHeight="1" x14ac:dyDescent="0.25">
      <c r="A339" s="179">
        <v>822</v>
      </c>
      <c r="B339" s="352" t="s">
        <v>464</v>
      </c>
      <c r="C339" s="182" t="s">
        <v>248</v>
      </c>
      <c r="D339" s="180">
        <v>25</v>
      </c>
      <c r="E339" s="181">
        <v>822000000</v>
      </c>
      <c r="F339" s="182"/>
      <c r="G339" s="309"/>
      <c r="H339" s="364"/>
      <c r="I339" s="182" t="s">
        <v>248</v>
      </c>
      <c r="J339" s="184"/>
      <c r="K339" s="351"/>
      <c r="L339" s="185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 t="s">
        <v>2920</v>
      </c>
      <c r="X339" s="186" t="s">
        <v>2920</v>
      </c>
      <c r="Y339" s="186" t="s">
        <v>2920</v>
      </c>
    </row>
    <row r="340" spans="1:25" s="208" customFormat="1" ht="72.75" customHeight="1" x14ac:dyDescent="0.25">
      <c r="A340" s="37">
        <v>823</v>
      </c>
      <c r="B340" s="352" t="s">
        <v>465</v>
      </c>
      <c r="C340" s="182" t="s">
        <v>248</v>
      </c>
      <c r="D340" s="57">
        <v>25</v>
      </c>
      <c r="E340" s="69">
        <v>823000000</v>
      </c>
      <c r="F340" s="47"/>
      <c r="G340" s="70"/>
      <c r="H340" s="371"/>
      <c r="I340" s="182" t="s">
        <v>248</v>
      </c>
      <c r="J340" s="86"/>
      <c r="K340" s="351"/>
      <c r="L340" s="76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</row>
    <row r="341" spans="1:25" s="208" customFormat="1" ht="22.5" customHeight="1" x14ac:dyDescent="0.25">
      <c r="A341" s="37">
        <v>824</v>
      </c>
      <c r="B341" s="353" t="s">
        <v>3295</v>
      </c>
      <c r="C341" s="182" t="s">
        <v>248</v>
      </c>
      <c r="D341" s="57">
        <v>25</v>
      </c>
      <c r="E341" s="69">
        <v>824000000</v>
      </c>
      <c r="F341" s="47"/>
      <c r="G341" s="70"/>
      <c r="H341" s="371"/>
      <c r="I341" s="182" t="s">
        <v>248</v>
      </c>
      <c r="J341" s="86"/>
      <c r="K341" s="351"/>
      <c r="L341" s="76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</row>
    <row r="342" spans="1:25" s="208" customFormat="1" ht="22.5" customHeight="1" x14ac:dyDescent="0.25">
      <c r="A342" s="37">
        <v>825</v>
      </c>
      <c r="B342" s="352" t="s">
        <v>2957</v>
      </c>
      <c r="C342" s="47" t="s">
        <v>231</v>
      </c>
      <c r="D342" s="57">
        <v>25</v>
      </c>
      <c r="E342" s="69">
        <v>825000000</v>
      </c>
      <c r="F342" s="47"/>
      <c r="G342" s="70"/>
      <c r="H342" s="371"/>
      <c r="I342" s="47" t="s">
        <v>231</v>
      </c>
      <c r="J342" s="86"/>
      <c r="K342" s="351"/>
      <c r="L342" s="76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</row>
    <row r="343" spans="1:25" s="171" customFormat="1" x14ac:dyDescent="0.25">
      <c r="A343" s="179">
        <v>900</v>
      </c>
      <c r="B343" s="183" t="s">
        <v>466</v>
      </c>
      <c r="C343" s="182" t="s">
        <v>230</v>
      </c>
      <c r="D343" s="180">
        <v>9</v>
      </c>
      <c r="E343" s="181">
        <v>900000000</v>
      </c>
      <c r="F343" s="182"/>
      <c r="G343" s="309"/>
      <c r="H343" s="182"/>
      <c r="I343" s="182" t="s">
        <v>230</v>
      </c>
      <c r="J343" s="213"/>
      <c r="K343" s="351"/>
      <c r="L343" s="185"/>
      <c r="M343" s="186"/>
      <c r="N343" s="186"/>
      <c r="O343" s="186"/>
      <c r="P343" s="186" t="s">
        <v>2920</v>
      </c>
      <c r="Q343" s="186"/>
      <c r="R343" s="186"/>
      <c r="S343" s="186"/>
      <c r="T343" s="186"/>
      <c r="U343" s="186"/>
      <c r="V343" s="186"/>
      <c r="W343" s="186"/>
      <c r="X343" s="186" t="s">
        <v>2920</v>
      </c>
      <c r="Y343" s="186" t="s">
        <v>2920</v>
      </c>
    </row>
    <row r="344" spans="1:25" s="216" customFormat="1" x14ac:dyDescent="0.25">
      <c r="A344" s="179">
        <v>901</v>
      </c>
      <c r="B344" s="352" t="s">
        <v>467</v>
      </c>
      <c r="C344" s="182" t="s">
        <v>230</v>
      </c>
      <c r="D344" s="361">
        <v>9</v>
      </c>
      <c r="E344" s="362">
        <v>901000000</v>
      </c>
      <c r="F344" s="356"/>
      <c r="G344" s="363"/>
      <c r="H344" s="364"/>
      <c r="I344" s="182" t="s">
        <v>230</v>
      </c>
      <c r="J344" s="213"/>
      <c r="K344" s="351"/>
      <c r="L344" s="214"/>
      <c r="M344" s="215"/>
      <c r="N344" s="215"/>
      <c r="O344" s="215"/>
      <c r="P344" s="215"/>
      <c r="Q344" s="215"/>
      <c r="R344" s="186" t="s">
        <v>2920</v>
      </c>
      <c r="S344" s="186" t="s">
        <v>2920</v>
      </c>
      <c r="T344" s="186" t="s">
        <v>2920</v>
      </c>
      <c r="U344" s="186" t="s">
        <v>2920</v>
      </c>
      <c r="V344" s="186" t="s">
        <v>2920</v>
      </c>
      <c r="W344" s="186" t="s">
        <v>2920</v>
      </c>
      <c r="X344" s="186" t="s">
        <v>2920</v>
      </c>
      <c r="Y344" s="186" t="s">
        <v>2920</v>
      </c>
    </row>
    <row r="345" spans="1:25" s="208" customFormat="1" x14ac:dyDescent="0.25">
      <c r="A345" s="37">
        <v>902</v>
      </c>
      <c r="B345" s="46" t="s">
        <v>468</v>
      </c>
      <c r="C345" s="182" t="s">
        <v>230</v>
      </c>
      <c r="D345" s="57">
        <v>9</v>
      </c>
      <c r="E345" s="69">
        <v>902000000</v>
      </c>
      <c r="F345" s="47"/>
      <c r="G345" s="70"/>
      <c r="H345" s="47"/>
      <c r="I345" s="182" t="s">
        <v>230</v>
      </c>
      <c r="J345" s="86"/>
      <c r="K345" s="351"/>
      <c r="L345" s="76"/>
      <c r="M345" s="72"/>
      <c r="N345" s="72"/>
      <c r="O345" s="72"/>
      <c r="P345" s="72"/>
      <c r="Q345" s="72" t="s">
        <v>2920</v>
      </c>
      <c r="R345" s="72" t="s">
        <v>2920</v>
      </c>
      <c r="S345" s="72" t="s">
        <v>2920</v>
      </c>
      <c r="T345" s="72" t="s">
        <v>2920</v>
      </c>
      <c r="U345" s="72" t="s">
        <v>2920</v>
      </c>
      <c r="V345" s="72" t="s">
        <v>2920</v>
      </c>
      <c r="W345" s="72"/>
      <c r="X345" s="72" t="s">
        <v>2920</v>
      </c>
      <c r="Y345" s="72" t="s">
        <v>2920</v>
      </c>
    </row>
    <row r="346" spans="1:25" s="171" customFormat="1" x14ac:dyDescent="0.25">
      <c r="A346" s="179">
        <v>903</v>
      </c>
      <c r="B346" s="352" t="s">
        <v>3544</v>
      </c>
      <c r="C346" s="182" t="s">
        <v>230</v>
      </c>
      <c r="D346" s="180">
        <v>9</v>
      </c>
      <c r="E346" s="181">
        <v>903000000</v>
      </c>
      <c r="F346" s="182"/>
      <c r="G346" s="309"/>
      <c r="H346" s="364"/>
      <c r="I346" s="182" t="s">
        <v>230</v>
      </c>
      <c r="J346" s="184"/>
      <c r="K346" s="351"/>
      <c r="L346" s="185"/>
      <c r="M346" s="186"/>
      <c r="N346" s="186"/>
      <c r="O346" s="186"/>
      <c r="P346" s="186"/>
      <c r="Q346" s="186"/>
      <c r="R346" s="186"/>
      <c r="S346" s="186"/>
      <c r="T346" s="186" t="s">
        <v>2920</v>
      </c>
      <c r="U346" s="186" t="s">
        <v>2920</v>
      </c>
      <c r="V346" s="186"/>
      <c r="W346" s="186"/>
      <c r="X346" s="186"/>
      <c r="Y346" s="186"/>
    </row>
    <row r="347" spans="1:25" s="171" customFormat="1" ht="25.5" x14ac:dyDescent="0.25">
      <c r="A347" s="179">
        <v>904</v>
      </c>
      <c r="B347" s="352" t="s">
        <v>469</v>
      </c>
      <c r="C347" s="182" t="s">
        <v>230</v>
      </c>
      <c r="D347" s="180">
        <v>9</v>
      </c>
      <c r="E347" s="181">
        <v>904000000</v>
      </c>
      <c r="F347" s="182"/>
      <c r="G347" s="309"/>
      <c r="H347" s="364"/>
      <c r="I347" s="182" t="s">
        <v>230</v>
      </c>
      <c r="J347" s="184"/>
      <c r="K347" s="351"/>
      <c r="L347" s="185"/>
      <c r="M347" s="186"/>
      <c r="N347" s="186"/>
      <c r="O347" s="186"/>
      <c r="P347" s="186"/>
      <c r="Q347" s="186"/>
      <c r="R347" s="186"/>
      <c r="S347" s="186"/>
      <c r="T347" s="186" t="s">
        <v>2920</v>
      </c>
      <c r="U347" s="186" t="s">
        <v>2920</v>
      </c>
      <c r="V347" s="186" t="s">
        <v>2920</v>
      </c>
      <c r="W347" s="186" t="s">
        <v>2920</v>
      </c>
      <c r="X347" s="186" t="s">
        <v>2920</v>
      </c>
      <c r="Y347" s="186" t="s">
        <v>2920</v>
      </c>
    </row>
    <row r="348" spans="1:25" s="171" customFormat="1" ht="25.5" x14ac:dyDescent="0.25">
      <c r="A348" s="179">
        <v>905</v>
      </c>
      <c r="B348" s="352" t="s">
        <v>470</v>
      </c>
      <c r="C348" s="182" t="s">
        <v>230</v>
      </c>
      <c r="D348" s="180">
        <v>9</v>
      </c>
      <c r="E348" s="181">
        <v>905000000</v>
      </c>
      <c r="F348" s="182"/>
      <c r="G348" s="309"/>
      <c r="H348" s="364"/>
      <c r="I348" s="182" t="s">
        <v>230</v>
      </c>
      <c r="J348" s="184"/>
      <c r="K348" s="351"/>
      <c r="L348" s="185"/>
      <c r="M348" s="186"/>
      <c r="N348" s="186"/>
      <c r="O348" s="186"/>
      <c r="P348" s="186"/>
      <c r="Q348" s="186"/>
      <c r="R348" s="186"/>
      <c r="S348" s="186"/>
      <c r="T348" s="186"/>
      <c r="U348" s="186" t="s">
        <v>2920</v>
      </c>
      <c r="V348" s="186" t="s">
        <v>2920</v>
      </c>
      <c r="W348" s="186" t="s">
        <v>2920</v>
      </c>
      <c r="X348" s="186" t="s">
        <v>2920</v>
      </c>
      <c r="Y348" s="186"/>
    </row>
    <row r="349" spans="1:25" s="171" customFormat="1" ht="56.25" customHeight="1" x14ac:dyDescent="0.25">
      <c r="A349" s="179">
        <v>906</v>
      </c>
      <c r="B349" s="352" t="s">
        <v>2439</v>
      </c>
      <c r="C349" s="182" t="s">
        <v>230</v>
      </c>
      <c r="D349" s="182">
        <v>9.1</v>
      </c>
      <c r="E349" s="181">
        <v>906005018</v>
      </c>
      <c r="F349" s="182"/>
      <c r="G349" s="309"/>
      <c r="H349" s="364"/>
      <c r="I349" s="182" t="s">
        <v>230</v>
      </c>
      <c r="J349" s="184" t="s">
        <v>3169</v>
      </c>
      <c r="K349" s="351"/>
      <c r="L349" s="185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 t="s">
        <v>2920</v>
      </c>
      <c r="W349" s="186"/>
      <c r="X349" s="186"/>
      <c r="Y349" s="186"/>
    </row>
    <row r="350" spans="1:25" s="171" customFormat="1" x14ac:dyDescent="0.25">
      <c r="A350" s="179">
        <v>907</v>
      </c>
      <c r="B350" s="352" t="s">
        <v>471</v>
      </c>
      <c r="C350" s="182" t="s">
        <v>230</v>
      </c>
      <c r="D350" s="182">
        <v>9</v>
      </c>
      <c r="E350" s="181">
        <v>907000000</v>
      </c>
      <c r="F350" s="182"/>
      <c r="G350" s="309"/>
      <c r="H350" s="364"/>
      <c r="I350" s="182" t="s">
        <v>230</v>
      </c>
      <c r="J350" s="184"/>
      <c r="K350" s="351"/>
      <c r="L350" s="185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 t="s">
        <v>2920</v>
      </c>
      <c r="W350" s="186" t="s">
        <v>2920</v>
      </c>
      <c r="X350" s="186" t="s">
        <v>2920</v>
      </c>
      <c r="Y350" s="186" t="s">
        <v>2920</v>
      </c>
    </row>
    <row r="351" spans="1:25" s="171" customFormat="1" x14ac:dyDescent="0.25">
      <c r="A351" s="179">
        <v>908</v>
      </c>
      <c r="B351" s="352" t="s">
        <v>472</v>
      </c>
      <c r="C351" s="182" t="s">
        <v>230</v>
      </c>
      <c r="D351" s="182">
        <v>9</v>
      </c>
      <c r="E351" s="181">
        <v>908000000</v>
      </c>
      <c r="F351" s="182"/>
      <c r="G351" s="309"/>
      <c r="H351" s="364"/>
      <c r="I351" s="182" t="s">
        <v>230</v>
      </c>
      <c r="J351" s="184"/>
      <c r="K351" s="351"/>
      <c r="L351" s="185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 t="s">
        <v>2920</v>
      </c>
      <c r="X351" s="186" t="s">
        <v>2920</v>
      </c>
      <c r="Y351" s="186" t="s">
        <v>2920</v>
      </c>
    </row>
    <row r="352" spans="1:25" s="171" customFormat="1" x14ac:dyDescent="0.25">
      <c r="A352" s="179">
        <v>909</v>
      </c>
      <c r="B352" s="352" t="s">
        <v>473</v>
      </c>
      <c r="C352" s="182" t="s">
        <v>230</v>
      </c>
      <c r="D352" s="182">
        <v>9</v>
      </c>
      <c r="E352" s="181">
        <v>909000000</v>
      </c>
      <c r="F352" s="182"/>
      <c r="G352" s="309"/>
      <c r="H352" s="364"/>
      <c r="I352" s="182" t="s">
        <v>230</v>
      </c>
      <c r="J352" s="184"/>
      <c r="K352" s="351"/>
      <c r="L352" s="185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 t="s">
        <v>2920</v>
      </c>
      <c r="Y352" s="186" t="s">
        <v>2920</v>
      </c>
    </row>
    <row r="353" spans="1:25" s="171" customFormat="1" ht="25.5" x14ac:dyDescent="0.25">
      <c r="A353" s="179">
        <v>910</v>
      </c>
      <c r="B353" s="352" t="s">
        <v>474</v>
      </c>
      <c r="C353" s="182" t="s">
        <v>230</v>
      </c>
      <c r="D353" s="182">
        <v>9</v>
      </c>
      <c r="E353" s="181">
        <v>910000000</v>
      </c>
      <c r="F353" s="182"/>
      <c r="G353" s="309"/>
      <c r="H353" s="364"/>
      <c r="I353" s="182" t="s">
        <v>230</v>
      </c>
      <c r="J353" s="184"/>
      <c r="K353" s="351"/>
      <c r="L353" s="185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 t="s">
        <v>2920</v>
      </c>
      <c r="Y353" s="186"/>
    </row>
    <row r="354" spans="1:25" s="171" customFormat="1" x14ac:dyDescent="0.25">
      <c r="A354" s="179">
        <v>911</v>
      </c>
      <c r="B354" s="352" t="s">
        <v>475</v>
      </c>
      <c r="C354" s="182" t="s">
        <v>230</v>
      </c>
      <c r="D354" s="182">
        <v>9</v>
      </c>
      <c r="E354" s="181">
        <v>911000000</v>
      </c>
      <c r="F354" s="182"/>
      <c r="G354" s="309"/>
      <c r="H354" s="364"/>
      <c r="I354" s="182" t="s">
        <v>230</v>
      </c>
      <c r="J354" s="184"/>
      <c r="K354" s="351"/>
      <c r="L354" s="185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 t="s">
        <v>2920</v>
      </c>
      <c r="Y354" s="186" t="s">
        <v>2920</v>
      </c>
    </row>
    <row r="355" spans="1:25" s="171" customFormat="1" ht="25.5" x14ac:dyDescent="0.25">
      <c r="A355" s="179">
        <v>912</v>
      </c>
      <c r="B355" s="352" t="s">
        <v>476</v>
      </c>
      <c r="C355" s="182" t="s">
        <v>230</v>
      </c>
      <c r="D355" s="182">
        <v>9</v>
      </c>
      <c r="E355" s="181">
        <v>912000000</v>
      </c>
      <c r="F355" s="182"/>
      <c r="G355" s="309"/>
      <c r="H355" s="364"/>
      <c r="I355" s="182" t="s">
        <v>230</v>
      </c>
      <c r="J355" s="184"/>
      <c r="K355" s="351"/>
      <c r="L355" s="185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 t="s">
        <v>2920</v>
      </c>
    </row>
    <row r="356" spans="1:25" s="208" customFormat="1" ht="25.5" x14ac:dyDescent="0.25">
      <c r="A356" s="37">
        <v>913</v>
      </c>
      <c r="B356" s="353" t="s">
        <v>477</v>
      </c>
      <c r="C356" s="182" t="s">
        <v>230</v>
      </c>
      <c r="D356" s="47">
        <v>9</v>
      </c>
      <c r="E356" s="69">
        <v>913000000</v>
      </c>
      <c r="F356" s="47"/>
      <c r="G356" s="70"/>
      <c r="H356" s="371"/>
      <c r="I356" s="182" t="s">
        <v>230</v>
      </c>
      <c r="J356" s="86"/>
      <c r="K356" s="351"/>
      <c r="L356" s="76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</row>
    <row r="357" spans="1:25" s="208" customFormat="1" ht="38.25" x14ac:dyDescent="0.25">
      <c r="A357" s="37">
        <v>914</v>
      </c>
      <c r="B357" s="353" t="s">
        <v>2440</v>
      </c>
      <c r="C357" s="182" t="s">
        <v>230</v>
      </c>
      <c r="D357" s="47">
        <v>9</v>
      </c>
      <c r="E357" s="69">
        <v>914000000</v>
      </c>
      <c r="F357" s="47"/>
      <c r="G357" s="70"/>
      <c r="H357" s="371"/>
      <c r="I357" s="182" t="s">
        <v>230</v>
      </c>
      <c r="J357" s="86"/>
      <c r="K357" s="351"/>
      <c r="L357" s="76" t="s">
        <v>2958</v>
      </c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</row>
    <row r="358" spans="1:25" s="208" customFormat="1" ht="25.5" x14ac:dyDescent="0.25">
      <c r="A358" s="37">
        <v>915</v>
      </c>
      <c r="B358" s="353" t="s">
        <v>478</v>
      </c>
      <c r="C358" s="182" t="s">
        <v>230</v>
      </c>
      <c r="D358" s="47">
        <v>9</v>
      </c>
      <c r="E358" s="69">
        <v>915000000</v>
      </c>
      <c r="F358" s="47"/>
      <c r="G358" s="70"/>
      <c r="H358" s="371"/>
      <c r="I358" s="182" t="s">
        <v>230</v>
      </c>
      <c r="J358" s="86" t="s">
        <v>286</v>
      </c>
      <c r="K358" s="351"/>
      <c r="L358" s="76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</row>
    <row r="359" spans="1:25" s="208" customFormat="1" ht="25.5" x14ac:dyDescent="0.25">
      <c r="A359" s="37">
        <v>916</v>
      </c>
      <c r="B359" s="353" t="s">
        <v>3554</v>
      </c>
      <c r="C359" s="182" t="s">
        <v>230</v>
      </c>
      <c r="D359" s="47">
        <v>9</v>
      </c>
      <c r="E359" s="69">
        <v>916000000</v>
      </c>
      <c r="F359" s="47"/>
      <c r="G359" s="70"/>
      <c r="H359" s="371"/>
      <c r="I359" s="182" t="s">
        <v>230</v>
      </c>
      <c r="J359" s="86"/>
      <c r="K359" s="351"/>
      <c r="L359" s="76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</row>
    <row r="360" spans="1:25" s="208" customFormat="1" x14ac:dyDescent="0.25">
      <c r="A360" s="37">
        <v>917</v>
      </c>
      <c r="B360" s="353" t="s">
        <v>479</v>
      </c>
      <c r="C360" s="182" t="s">
        <v>230</v>
      </c>
      <c r="D360" s="47">
        <v>9</v>
      </c>
      <c r="E360" s="69">
        <v>917000000</v>
      </c>
      <c r="F360" s="47"/>
      <c r="G360" s="70"/>
      <c r="H360" s="371"/>
      <c r="I360" s="182" t="s">
        <v>230</v>
      </c>
      <c r="J360" s="86"/>
      <c r="K360" s="351"/>
      <c r="L360" s="76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</row>
    <row r="361" spans="1:25" s="171" customFormat="1" x14ac:dyDescent="0.25">
      <c r="A361" s="179">
        <v>918</v>
      </c>
      <c r="B361" s="352" t="s">
        <v>480</v>
      </c>
      <c r="C361" s="182" t="s">
        <v>230</v>
      </c>
      <c r="D361" s="182">
        <v>9</v>
      </c>
      <c r="E361" s="181">
        <v>918000000</v>
      </c>
      <c r="F361" s="182"/>
      <c r="G361" s="309"/>
      <c r="H361" s="364"/>
      <c r="I361" s="182" t="s">
        <v>230</v>
      </c>
      <c r="J361" s="184"/>
      <c r="K361" s="351"/>
      <c r="L361" s="185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</row>
    <row r="362" spans="1:25" s="171" customFormat="1" x14ac:dyDescent="0.25">
      <c r="A362" s="179">
        <v>919</v>
      </c>
      <c r="B362" s="352" t="s">
        <v>481</v>
      </c>
      <c r="C362" s="182" t="s">
        <v>230</v>
      </c>
      <c r="D362" s="182">
        <v>9</v>
      </c>
      <c r="E362" s="181">
        <v>919000000</v>
      </c>
      <c r="F362" s="182"/>
      <c r="G362" s="309"/>
      <c r="H362" s="364"/>
      <c r="I362" s="182" t="s">
        <v>230</v>
      </c>
      <c r="J362" s="184"/>
      <c r="K362" s="351"/>
      <c r="L362" s="185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</row>
    <row r="363" spans="1:25" s="171" customFormat="1" ht="25.5" x14ac:dyDescent="0.25">
      <c r="A363" s="179">
        <v>920</v>
      </c>
      <c r="B363" s="352" t="s">
        <v>3170</v>
      </c>
      <c r="C363" s="182" t="s">
        <v>230</v>
      </c>
      <c r="D363" s="182">
        <v>9</v>
      </c>
      <c r="E363" s="181">
        <v>920000000</v>
      </c>
      <c r="F363" s="182"/>
      <c r="G363" s="309"/>
      <c r="H363" s="364"/>
      <c r="I363" s="182" t="s">
        <v>230</v>
      </c>
      <c r="J363" s="184" t="s">
        <v>295</v>
      </c>
      <c r="K363" s="351"/>
      <c r="L363" s="185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</row>
    <row r="364" spans="1:25" s="171" customFormat="1" ht="25.5" x14ac:dyDescent="0.25">
      <c r="A364" s="37">
        <v>921</v>
      </c>
      <c r="B364" s="353" t="s">
        <v>482</v>
      </c>
      <c r="C364" s="182" t="s">
        <v>230</v>
      </c>
      <c r="D364" s="47">
        <v>9</v>
      </c>
      <c r="E364" s="69">
        <v>921000000</v>
      </c>
      <c r="F364" s="182"/>
      <c r="G364" s="309"/>
      <c r="H364" s="364"/>
      <c r="I364" s="182" t="s">
        <v>230</v>
      </c>
      <c r="J364" s="184" t="s">
        <v>286</v>
      </c>
      <c r="K364" s="351"/>
      <c r="L364" s="185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</row>
    <row r="365" spans="1:25" s="171" customFormat="1" x14ac:dyDescent="0.25">
      <c r="A365" s="179">
        <v>922</v>
      </c>
      <c r="B365" s="353" t="s">
        <v>483</v>
      </c>
      <c r="C365" s="182" t="s">
        <v>230</v>
      </c>
      <c r="D365" s="182">
        <v>9</v>
      </c>
      <c r="E365" s="181">
        <v>922000000</v>
      </c>
      <c r="F365" s="182"/>
      <c r="G365" s="309"/>
      <c r="H365" s="364"/>
      <c r="I365" s="182" t="s">
        <v>230</v>
      </c>
      <c r="J365" s="184"/>
      <c r="K365" s="351"/>
      <c r="L365" s="185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</row>
    <row r="366" spans="1:25" s="171" customFormat="1" x14ac:dyDescent="0.25">
      <c r="A366" s="179">
        <v>923</v>
      </c>
      <c r="B366" s="353" t="s">
        <v>3200</v>
      </c>
      <c r="C366" s="182" t="s">
        <v>230</v>
      </c>
      <c r="D366" s="182">
        <v>9</v>
      </c>
      <c r="E366" s="181">
        <v>923000000</v>
      </c>
      <c r="F366" s="182"/>
      <c r="G366" s="309"/>
      <c r="H366" s="364"/>
      <c r="I366" s="182" t="s">
        <v>230</v>
      </c>
      <c r="J366" s="184"/>
      <c r="K366" s="351"/>
      <c r="L366" s="185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</row>
    <row r="367" spans="1:25" s="171" customFormat="1" x14ac:dyDescent="0.25">
      <c r="A367" s="179">
        <v>924</v>
      </c>
      <c r="B367" s="353" t="s">
        <v>3750</v>
      </c>
      <c r="C367" s="182" t="s">
        <v>230</v>
      </c>
      <c r="D367" s="182">
        <v>9.19</v>
      </c>
      <c r="E367" s="181">
        <v>924000000</v>
      </c>
      <c r="F367" s="182"/>
      <c r="G367" s="309"/>
      <c r="H367" s="364"/>
      <c r="I367" s="182" t="s">
        <v>230</v>
      </c>
      <c r="J367" s="184"/>
      <c r="K367" s="351"/>
      <c r="L367" s="185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</row>
    <row r="368" spans="1:25" s="171" customFormat="1" ht="36" customHeight="1" x14ac:dyDescent="0.25">
      <c r="A368" s="179">
        <v>1001</v>
      </c>
      <c r="B368" s="183" t="s">
        <v>484</v>
      </c>
      <c r="C368" s="182" t="s">
        <v>3296</v>
      </c>
      <c r="D368" s="180">
        <v>10</v>
      </c>
      <c r="E368" s="181">
        <v>1001000000</v>
      </c>
      <c r="F368" s="182"/>
      <c r="G368" s="309"/>
      <c r="H368" s="182"/>
      <c r="I368" s="182" t="s">
        <v>3296</v>
      </c>
      <c r="J368" s="184"/>
      <c r="K368" s="351"/>
      <c r="L368" s="185"/>
      <c r="M368" s="186"/>
      <c r="N368" s="186"/>
      <c r="O368" s="186"/>
      <c r="P368" s="186"/>
      <c r="Q368" s="186" t="s">
        <v>2920</v>
      </c>
      <c r="R368" s="186"/>
      <c r="S368" s="186"/>
      <c r="T368" s="186"/>
      <c r="U368" s="186"/>
      <c r="V368" s="186"/>
      <c r="W368" s="186" t="s">
        <v>2920</v>
      </c>
      <c r="X368" s="186" t="s">
        <v>2920</v>
      </c>
      <c r="Y368" s="186" t="s">
        <v>2920</v>
      </c>
    </row>
    <row r="369" spans="1:25" s="171" customFormat="1" ht="33.75" customHeight="1" x14ac:dyDescent="0.25">
      <c r="A369" s="179">
        <v>1002</v>
      </c>
      <c r="B369" s="183" t="s">
        <v>485</v>
      </c>
      <c r="C369" s="182" t="s">
        <v>3296</v>
      </c>
      <c r="D369" s="180">
        <v>10</v>
      </c>
      <c r="E369" s="181">
        <v>1002000000</v>
      </c>
      <c r="F369" s="182"/>
      <c r="G369" s="309"/>
      <c r="H369" s="182"/>
      <c r="I369" s="182" t="s">
        <v>3296</v>
      </c>
      <c r="J369" s="184"/>
      <c r="K369" s="351"/>
      <c r="L369" s="185"/>
      <c r="M369" s="186"/>
      <c r="N369" s="186"/>
      <c r="O369" s="186"/>
      <c r="P369" s="186"/>
      <c r="Q369" s="186" t="s">
        <v>2920</v>
      </c>
      <c r="R369" s="186"/>
      <c r="S369" s="186"/>
      <c r="T369" s="186"/>
      <c r="U369" s="186"/>
      <c r="V369" s="186"/>
      <c r="W369" s="186" t="s">
        <v>2920</v>
      </c>
      <c r="X369" s="186" t="s">
        <v>2920</v>
      </c>
      <c r="Y369" s="186" t="s">
        <v>2920</v>
      </c>
    </row>
    <row r="370" spans="1:25" s="171" customFormat="1" ht="26.25" customHeight="1" x14ac:dyDescent="0.25">
      <c r="A370" s="179">
        <v>1003</v>
      </c>
      <c r="B370" s="183" t="s">
        <v>486</v>
      </c>
      <c r="C370" s="182" t="s">
        <v>3296</v>
      </c>
      <c r="D370" s="180">
        <v>10</v>
      </c>
      <c r="E370" s="181">
        <v>1003000000</v>
      </c>
      <c r="F370" s="182"/>
      <c r="G370" s="309"/>
      <c r="H370" s="182"/>
      <c r="I370" s="182" t="s">
        <v>3296</v>
      </c>
      <c r="J370" s="184"/>
      <c r="K370" s="351"/>
      <c r="L370" s="214" t="s">
        <v>2959</v>
      </c>
      <c r="M370" s="186"/>
      <c r="N370" s="186"/>
      <c r="O370" s="186"/>
      <c r="P370" s="186"/>
      <c r="Q370" s="186" t="s">
        <v>2920</v>
      </c>
      <c r="R370" s="186" t="s">
        <v>2920</v>
      </c>
      <c r="S370" s="186"/>
      <c r="T370" s="186"/>
      <c r="U370" s="186"/>
      <c r="V370" s="186"/>
      <c r="W370" s="186" t="s">
        <v>2920</v>
      </c>
      <c r="X370" s="186" t="s">
        <v>2920</v>
      </c>
      <c r="Y370" s="186"/>
    </row>
    <row r="371" spans="1:25" s="171" customFormat="1" ht="18.75" customHeight="1" x14ac:dyDescent="0.25">
      <c r="A371" s="179">
        <v>1004</v>
      </c>
      <c r="B371" s="183" t="s">
        <v>487</v>
      </c>
      <c r="C371" s="47" t="s">
        <v>231</v>
      </c>
      <c r="D371" s="180">
        <v>10</v>
      </c>
      <c r="E371" s="181">
        <v>1004000000</v>
      </c>
      <c r="F371" s="182"/>
      <c r="G371" s="309"/>
      <c r="H371" s="182"/>
      <c r="I371" s="47" t="s">
        <v>231</v>
      </c>
      <c r="J371" s="184"/>
      <c r="K371" s="351"/>
      <c r="L371" s="185"/>
      <c r="M371" s="186"/>
      <c r="N371" s="186"/>
      <c r="O371" s="186"/>
      <c r="P371" s="186"/>
      <c r="Q371" s="186" t="s">
        <v>2920</v>
      </c>
      <c r="R371" s="186" t="s">
        <v>2920</v>
      </c>
      <c r="S371" s="186"/>
      <c r="T371" s="186"/>
      <c r="U371" s="186"/>
      <c r="V371" s="186"/>
      <c r="W371" s="186" t="s">
        <v>2920</v>
      </c>
      <c r="X371" s="186" t="s">
        <v>2920</v>
      </c>
      <c r="Y371" s="186" t="s">
        <v>2920</v>
      </c>
    </row>
    <row r="372" spans="1:25" s="171" customFormat="1" ht="29.25" customHeight="1" x14ac:dyDescent="0.25">
      <c r="A372" s="179">
        <v>1005</v>
      </c>
      <c r="B372" s="183" t="s">
        <v>488</v>
      </c>
      <c r="C372" s="182" t="s">
        <v>3296</v>
      </c>
      <c r="D372" s="180">
        <v>10</v>
      </c>
      <c r="E372" s="181">
        <v>1005000000</v>
      </c>
      <c r="F372" s="182"/>
      <c r="G372" s="309"/>
      <c r="H372" s="182"/>
      <c r="I372" s="182" t="s">
        <v>3296</v>
      </c>
      <c r="J372" s="184"/>
      <c r="K372" s="351"/>
      <c r="L372" s="185"/>
      <c r="M372" s="186"/>
      <c r="N372" s="186"/>
      <c r="O372" s="186"/>
      <c r="P372" s="186"/>
      <c r="Q372" s="186" t="s">
        <v>2920</v>
      </c>
      <c r="R372" s="186" t="s">
        <v>2920</v>
      </c>
      <c r="S372" s="186"/>
      <c r="T372" s="186"/>
      <c r="U372" s="186"/>
      <c r="V372" s="186"/>
      <c r="W372" s="186"/>
      <c r="X372" s="186"/>
      <c r="Y372" s="186"/>
    </row>
    <row r="373" spans="1:25" s="171" customFormat="1" ht="29.25" customHeight="1" x14ac:dyDescent="0.25">
      <c r="A373" s="179">
        <v>1006</v>
      </c>
      <c r="B373" s="183" t="s">
        <v>489</v>
      </c>
      <c r="C373" s="182" t="s">
        <v>3296</v>
      </c>
      <c r="D373" s="180">
        <v>10</v>
      </c>
      <c r="E373" s="181">
        <v>1006000000</v>
      </c>
      <c r="F373" s="182"/>
      <c r="G373" s="309"/>
      <c r="H373" s="182"/>
      <c r="I373" s="182" t="s">
        <v>3296</v>
      </c>
      <c r="J373" s="184"/>
      <c r="K373" s="351"/>
      <c r="L373" s="185"/>
      <c r="M373" s="186"/>
      <c r="N373" s="186"/>
      <c r="O373" s="186"/>
      <c r="P373" s="186"/>
      <c r="Q373" s="186"/>
      <c r="R373" s="186" t="s">
        <v>2920</v>
      </c>
      <c r="S373" s="186" t="s">
        <v>2920</v>
      </c>
      <c r="T373" s="186" t="s">
        <v>2920</v>
      </c>
      <c r="U373" s="186" t="s">
        <v>2920</v>
      </c>
      <c r="V373" s="186" t="s">
        <v>2920</v>
      </c>
      <c r="W373" s="186"/>
      <c r="X373" s="186"/>
      <c r="Y373" s="186"/>
    </row>
    <row r="374" spans="1:25" s="171" customFormat="1" ht="29.25" customHeight="1" x14ac:dyDescent="0.25">
      <c r="A374" s="179">
        <v>1007</v>
      </c>
      <c r="B374" s="183" t="s">
        <v>2441</v>
      </c>
      <c r="C374" s="182" t="s">
        <v>3296</v>
      </c>
      <c r="D374" s="180">
        <v>10</v>
      </c>
      <c r="E374" s="181">
        <v>1007000000</v>
      </c>
      <c r="F374" s="182"/>
      <c r="G374" s="309"/>
      <c r="H374" s="182"/>
      <c r="I374" s="182" t="s">
        <v>3296</v>
      </c>
      <c r="J374" s="184"/>
      <c r="K374" s="351"/>
      <c r="L374" s="185"/>
      <c r="M374" s="186"/>
      <c r="N374" s="186"/>
      <c r="O374" s="186"/>
      <c r="P374" s="186"/>
      <c r="Q374" s="186"/>
      <c r="R374" s="186" t="s">
        <v>2920</v>
      </c>
      <c r="S374" s="186"/>
      <c r="T374" s="186"/>
      <c r="U374" s="186"/>
      <c r="V374" s="186"/>
      <c r="W374" s="186"/>
      <c r="X374" s="186"/>
      <c r="Y374" s="186"/>
    </row>
    <row r="375" spans="1:25" s="171" customFormat="1" ht="29.25" customHeight="1" x14ac:dyDescent="0.25">
      <c r="A375" s="179">
        <v>1008</v>
      </c>
      <c r="B375" s="183" t="s">
        <v>2442</v>
      </c>
      <c r="C375" s="182" t="s">
        <v>3296</v>
      </c>
      <c r="D375" s="180">
        <v>10</v>
      </c>
      <c r="E375" s="181">
        <v>1008000000</v>
      </c>
      <c r="F375" s="182"/>
      <c r="G375" s="309"/>
      <c r="H375" s="182"/>
      <c r="I375" s="182" t="s">
        <v>3296</v>
      </c>
      <c r="J375" s="184"/>
      <c r="K375" s="351"/>
      <c r="L375" s="185"/>
      <c r="M375" s="186"/>
      <c r="N375" s="186"/>
      <c r="O375" s="186"/>
      <c r="P375" s="186"/>
      <c r="Q375" s="186"/>
      <c r="R375" s="186"/>
      <c r="S375" s="186" t="s">
        <v>2920</v>
      </c>
      <c r="T375" s="186"/>
      <c r="U375" s="186"/>
      <c r="V375" s="186"/>
      <c r="W375" s="186"/>
      <c r="X375" s="186"/>
      <c r="Y375" s="186"/>
    </row>
    <row r="376" spans="1:25" s="171" customFormat="1" ht="29.25" customHeight="1" x14ac:dyDescent="0.25">
      <c r="A376" s="179">
        <v>1009</v>
      </c>
      <c r="B376" s="183" t="s">
        <v>490</v>
      </c>
      <c r="C376" s="182" t="s">
        <v>226</v>
      </c>
      <c r="D376" s="180">
        <v>10</v>
      </c>
      <c r="E376" s="181">
        <v>1009000000</v>
      </c>
      <c r="F376" s="182"/>
      <c r="G376" s="311"/>
      <c r="H376" s="182"/>
      <c r="I376" s="182" t="s">
        <v>226</v>
      </c>
      <c r="J376" s="184"/>
      <c r="K376" s="351"/>
      <c r="L376" s="185"/>
      <c r="M376" s="217"/>
      <c r="N376" s="217"/>
      <c r="O376" s="217"/>
      <c r="P376" s="217"/>
      <c r="Q376" s="217"/>
      <c r="R376" s="217"/>
      <c r="S376" s="217"/>
      <c r="T376" s="217"/>
      <c r="U376" s="217" t="s">
        <v>2920</v>
      </c>
      <c r="V376" s="217" t="s">
        <v>2920</v>
      </c>
      <c r="W376" s="217" t="s">
        <v>2920</v>
      </c>
      <c r="X376" s="217" t="s">
        <v>2920</v>
      </c>
      <c r="Y376" s="186" t="s">
        <v>2920</v>
      </c>
    </row>
    <row r="377" spans="1:25" s="171" customFormat="1" ht="29.25" customHeight="1" x14ac:dyDescent="0.25">
      <c r="A377" s="179">
        <v>1010</v>
      </c>
      <c r="B377" s="183" t="s">
        <v>491</v>
      </c>
      <c r="C377" s="182" t="s">
        <v>226</v>
      </c>
      <c r="D377" s="180">
        <v>17</v>
      </c>
      <c r="E377" s="181">
        <v>1010000000</v>
      </c>
      <c r="F377" s="182"/>
      <c r="G377" s="311"/>
      <c r="H377" s="182"/>
      <c r="I377" s="182" t="s">
        <v>226</v>
      </c>
      <c r="J377" s="184"/>
      <c r="K377" s="351"/>
      <c r="L377" s="185"/>
      <c r="M377" s="217"/>
      <c r="N377" s="217"/>
      <c r="O377" s="217"/>
      <c r="P377" s="217"/>
      <c r="Q377" s="217"/>
      <c r="R377" s="217"/>
      <c r="S377" s="217"/>
      <c r="T377" s="217"/>
      <c r="U377" s="217" t="s">
        <v>2920</v>
      </c>
      <c r="V377" s="217" t="s">
        <v>2920</v>
      </c>
      <c r="W377" s="217" t="s">
        <v>2920</v>
      </c>
      <c r="X377" s="217" t="s">
        <v>2920</v>
      </c>
      <c r="Y377" s="186" t="s">
        <v>2920</v>
      </c>
    </row>
    <row r="378" spans="1:25" s="208" customFormat="1" ht="44.25" customHeight="1" x14ac:dyDescent="0.25">
      <c r="A378" s="37">
        <v>1011</v>
      </c>
      <c r="B378" s="183" t="s">
        <v>2960</v>
      </c>
      <c r="C378" s="182" t="s">
        <v>226</v>
      </c>
      <c r="D378" s="57">
        <v>17</v>
      </c>
      <c r="E378" s="69">
        <v>1011000000</v>
      </c>
      <c r="F378" s="47"/>
      <c r="G378" s="77"/>
      <c r="H378" s="47"/>
      <c r="I378" s="182" t="s">
        <v>226</v>
      </c>
      <c r="J378" s="86"/>
      <c r="K378" s="351"/>
      <c r="L378" s="76"/>
      <c r="M378" s="78"/>
      <c r="N378" s="78"/>
      <c r="O378" s="78"/>
      <c r="P378" s="78"/>
      <c r="Q378" s="78"/>
      <c r="R378" s="78"/>
      <c r="S378" s="78"/>
      <c r="T378" s="78"/>
      <c r="U378" s="78" t="s">
        <v>2920</v>
      </c>
      <c r="V378" s="78" t="s">
        <v>2920</v>
      </c>
      <c r="W378" s="78" t="s">
        <v>2920</v>
      </c>
      <c r="X378" s="78" t="s">
        <v>2920</v>
      </c>
      <c r="Y378" s="72" t="s">
        <v>2920</v>
      </c>
    </row>
    <row r="379" spans="1:25" s="171" customFormat="1" x14ac:dyDescent="0.25">
      <c r="A379" s="179">
        <v>1012</v>
      </c>
      <c r="B379" s="183" t="s">
        <v>492</v>
      </c>
      <c r="C379" s="182" t="s">
        <v>226</v>
      </c>
      <c r="D379" s="180">
        <v>17</v>
      </c>
      <c r="E379" s="181">
        <v>1012000000</v>
      </c>
      <c r="F379" s="182"/>
      <c r="G379" s="311"/>
      <c r="H379" s="182"/>
      <c r="I379" s="182" t="s">
        <v>226</v>
      </c>
      <c r="J379" s="184"/>
      <c r="K379" s="351"/>
      <c r="L379" s="185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  <c r="W379" s="217" t="s">
        <v>2920</v>
      </c>
      <c r="X379" s="217" t="s">
        <v>2920</v>
      </c>
      <c r="Y379" s="186" t="s">
        <v>2920</v>
      </c>
    </row>
    <row r="380" spans="1:25" s="171" customFormat="1" ht="37.5" customHeight="1" x14ac:dyDescent="0.25">
      <c r="A380" s="179">
        <v>1013</v>
      </c>
      <c r="B380" s="183" t="s">
        <v>493</v>
      </c>
      <c r="C380" s="182" t="s">
        <v>226</v>
      </c>
      <c r="D380" s="180">
        <v>17</v>
      </c>
      <c r="E380" s="181">
        <v>1013000000</v>
      </c>
      <c r="F380" s="182"/>
      <c r="G380" s="311"/>
      <c r="H380" s="182"/>
      <c r="I380" s="182" t="s">
        <v>226</v>
      </c>
      <c r="J380" s="184"/>
      <c r="K380" s="351"/>
      <c r="L380" s="185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 t="s">
        <v>2920</v>
      </c>
      <c r="X380" s="217" t="s">
        <v>2920</v>
      </c>
      <c r="Y380" s="186" t="s">
        <v>2920</v>
      </c>
    </row>
    <row r="381" spans="1:25" s="171" customFormat="1" ht="27.75" customHeight="1" x14ac:dyDescent="0.25">
      <c r="A381" s="179">
        <v>1014</v>
      </c>
      <c r="B381" s="183" t="s">
        <v>494</v>
      </c>
      <c r="C381" s="182" t="s">
        <v>226</v>
      </c>
      <c r="D381" s="180">
        <v>17</v>
      </c>
      <c r="E381" s="181">
        <v>1014000000</v>
      </c>
      <c r="F381" s="182"/>
      <c r="G381" s="311"/>
      <c r="H381" s="182"/>
      <c r="I381" s="182" t="s">
        <v>226</v>
      </c>
      <c r="J381" s="184"/>
      <c r="K381" s="351"/>
      <c r="L381" s="185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 t="s">
        <v>2920</v>
      </c>
      <c r="X381" s="217" t="s">
        <v>2920</v>
      </c>
      <c r="Y381" s="186" t="s">
        <v>2920</v>
      </c>
    </row>
    <row r="382" spans="1:25" s="171" customFormat="1" ht="40.5" customHeight="1" x14ac:dyDescent="0.25">
      <c r="A382" s="179">
        <v>1015</v>
      </c>
      <c r="B382" s="183" t="s">
        <v>495</v>
      </c>
      <c r="C382" s="182" t="s">
        <v>226</v>
      </c>
      <c r="D382" s="180">
        <v>17</v>
      </c>
      <c r="E382" s="181">
        <v>1015000000</v>
      </c>
      <c r="F382" s="182"/>
      <c r="G382" s="311"/>
      <c r="H382" s="182"/>
      <c r="I382" s="182" t="s">
        <v>226</v>
      </c>
      <c r="J382" s="184"/>
      <c r="K382" s="351"/>
      <c r="L382" s="185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 t="s">
        <v>2920</v>
      </c>
      <c r="X382" s="217" t="s">
        <v>2920</v>
      </c>
      <c r="Y382" s="217"/>
    </row>
    <row r="383" spans="1:25" s="171" customFormat="1" ht="30.75" customHeight="1" x14ac:dyDescent="0.25">
      <c r="A383" s="179">
        <v>1016</v>
      </c>
      <c r="B383" s="183" t="s">
        <v>496</v>
      </c>
      <c r="C383" s="182" t="s">
        <v>226</v>
      </c>
      <c r="D383" s="180">
        <v>17</v>
      </c>
      <c r="E383" s="181">
        <v>1016000000</v>
      </c>
      <c r="F383" s="182"/>
      <c r="G383" s="311"/>
      <c r="H383" s="182"/>
      <c r="I383" s="182" t="s">
        <v>226</v>
      </c>
      <c r="J383" s="184"/>
      <c r="K383" s="351"/>
      <c r="L383" s="185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 t="s">
        <v>2920</v>
      </c>
      <c r="X383" s="217" t="s">
        <v>2920</v>
      </c>
      <c r="Y383" s="186" t="s">
        <v>2920</v>
      </c>
    </row>
    <row r="384" spans="1:25" s="171" customFormat="1" ht="39" customHeight="1" x14ac:dyDescent="0.25">
      <c r="A384" s="179">
        <v>1017</v>
      </c>
      <c r="B384" s="183" t="s">
        <v>3596</v>
      </c>
      <c r="C384" s="182" t="s">
        <v>226</v>
      </c>
      <c r="D384" s="180">
        <v>17</v>
      </c>
      <c r="E384" s="181">
        <v>1017000000</v>
      </c>
      <c r="F384" s="182"/>
      <c r="G384" s="311"/>
      <c r="H384" s="182"/>
      <c r="I384" s="182" t="s">
        <v>226</v>
      </c>
      <c r="J384" s="184"/>
      <c r="K384" s="351"/>
      <c r="L384" s="185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 t="s">
        <v>2920</v>
      </c>
      <c r="X384" s="217"/>
      <c r="Y384" s="217"/>
    </row>
    <row r="385" spans="1:25" s="171" customFormat="1" ht="42.75" customHeight="1" x14ac:dyDescent="0.25">
      <c r="A385" s="179">
        <v>1018</v>
      </c>
      <c r="B385" s="183" t="s">
        <v>497</v>
      </c>
      <c r="C385" s="182" t="s">
        <v>226</v>
      </c>
      <c r="D385" s="180">
        <v>17</v>
      </c>
      <c r="E385" s="181">
        <v>1018000000</v>
      </c>
      <c r="F385" s="182"/>
      <c r="G385" s="311"/>
      <c r="H385" s="182"/>
      <c r="I385" s="182" t="s">
        <v>226</v>
      </c>
      <c r="J385" s="184"/>
      <c r="K385" s="351"/>
      <c r="L385" s="185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 t="s">
        <v>2920</v>
      </c>
      <c r="X385" s="217"/>
      <c r="Y385" s="186" t="s">
        <v>2920</v>
      </c>
    </row>
    <row r="386" spans="1:25" s="171" customFormat="1" ht="28.5" customHeight="1" x14ac:dyDescent="0.25">
      <c r="A386" s="179">
        <v>1019</v>
      </c>
      <c r="B386" s="183" t="s">
        <v>3201</v>
      </c>
      <c r="C386" s="182" t="s">
        <v>3296</v>
      </c>
      <c r="D386" s="180">
        <v>10</v>
      </c>
      <c r="E386" s="181">
        <v>1019000000</v>
      </c>
      <c r="F386" s="182"/>
      <c r="G386" s="311"/>
      <c r="H386" s="182"/>
      <c r="I386" s="182" t="s">
        <v>3296</v>
      </c>
      <c r="J386" s="184"/>
      <c r="K386" s="351"/>
      <c r="L386" s="185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 t="s">
        <v>2920</v>
      </c>
      <c r="Y386" s="186" t="s">
        <v>2920</v>
      </c>
    </row>
    <row r="387" spans="1:25" s="171" customFormat="1" ht="28.5" customHeight="1" x14ac:dyDescent="0.25">
      <c r="A387" s="179">
        <v>1020</v>
      </c>
      <c r="B387" s="183" t="s">
        <v>498</v>
      </c>
      <c r="C387" s="182" t="s">
        <v>3296</v>
      </c>
      <c r="D387" s="180">
        <v>10</v>
      </c>
      <c r="E387" s="181">
        <v>1020000000</v>
      </c>
      <c r="F387" s="182"/>
      <c r="G387" s="311"/>
      <c r="H387" s="182"/>
      <c r="I387" s="182" t="s">
        <v>3296</v>
      </c>
      <c r="J387" s="184"/>
      <c r="K387" s="351"/>
      <c r="L387" s="185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 t="s">
        <v>2920</v>
      </c>
      <c r="Y387" s="217"/>
    </row>
    <row r="388" spans="1:25" s="171" customFormat="1" ht="28.5" customHeight="1" x14ac:dyDescent="0.25">
      <c r="A388" s="179">
        <v>1021</v>
      </c>
      <c r="B388" s="183" t="s">
        <v>499</v>
      </c>
      <c r="C388" s="182" t="s">
        <v>226</v>
      </c>
      <c r="D388" s="180">
        <v>17</v>
      </c>
      <c r="E388" s="181">
        <v>1021000000</v>
      </c>
      <c r="F388" s="182"/>
      <c r="G388" s="311"/>
      <c r="H388" s="182"/>
      <c r="I388" s="182" t="s">
        <v>226</v>
      </c>
      <c r="J388" s="184"/>
      <c r="K388" s="351"/>
      <c r="L388" s="185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 t="s">
        <v>2920</v>
      </c>
      <c r="Y388" s="186" t="s">
        <v>2920</v>
      </c>
    </row>
    <row r="389" spans="1:25" s="208" customFormat="1" ht="25.5" x14ac:dyDescent="0.25">
      <c r="A389" s="37">
        <v>1022</v>
      </c>
      <c r="B389" s="45" t="s">
        <v>500</v>
      </c>
      <c r="C389" s="182" t="s">
        <v>226</v>
      </c>
      <c r="D389" s="57">
        <v>17</v>
      </c>
      <c r="E389" s="69">
        <v>1022000000</v>
      </c>
      <c r="F389" s="47"/>
      <c r="G389" s="77"/>
      <c r="H389" s="47"/>
      <c r="I389" s="182" t="s">
        <v>226</v>
      </c>
      <c r="J389" s="86"/>
      <c r="K389" s="351"/>
      <c r="L389" s="76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</row>
    <row r="390" spans="1:25" s="208" customFormat="1" ht="38.25" x14ac:dyDescent="0.25">
      <c r="A390" s="37">
        <v>1023</v>
      </c>
      <c r="B390" s="45" t="s">
        <v>501</v>
      </c>
      <c r="C390" s="182" t="s">
        <v>3296</v>
      </c>
      <c r="D390" s="57">
        <v>10</v>
      </c>
      <c r="E390" s="69">
        <v>1023000000</v>
      </c>
      <c r="F390" s="47"/>
      <c r="G390" s="77"/>
      <c r="H390" s="47"/>
      <c r="I390" s="182" t="s">
        <v>3296</v>
      </c>
      <c r="J390" s="86"/>
      <c r="K390" s="351"/>
      <c r="L390" s="76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</row>
    <row r="391" spans="1:25" s="208" customFormat="1" ht="25.5" x14ac:dyDescent="0.25">
      <c r="A391" s="37">
        <v>1024</v>
      </c>
      <c r="B391" s="45" t="s">
        <v>2961</v>
      </c>
      <c r="C391" s="182" t="s">
        <v>226</v>
      </c>
      <c r="D391" s="57">
        <v>17</v>
      </c>
      <c r="E391" s="69">
        <v>1024000000</v>
      </c>
      <c r="F391" s="47"/>
      <c r="G391" s="77"/>
      <c r="H391" s="47"/>
      <c r="I391" s="182" t="s">
        <v>226</v>
      </c>
      <c r="J391" s="86"/>
      <c r="K391" s="360"/>
      <c r="L391" s="76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</row>
    <row r="392" spans="1:25" s="208" customFormat="1" x14ac:dyDescent="0.25">
      <c r="A392" s="37">
        <v>1025</v>
      </c>
      <c r="B392" s="45" t="s">
        <v>2962</v>
      </c>
      <c r="C392" s="182" t="s">
        <v>226</v>
      </c>
      <c r="D392" s="57">
        <v>17</v>
      </c>
      <c r="E392" s="69">
        <v>1025000000</v>
      </c>
      <c r="F392" s="47"/>
      <c r="G392" s="77"/>
      <c r="H392" s="47"/>
      <c r="I392" s="182" t="s">
        <v>226</v>
      </c>
      <c r="J392" s="86"/>
      <c r="K392" s="360"/>
      <c r="L392" s="76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</row>
    <row r="393" spans="1:25" s="171" customFormat="1" ht="25.5" x14ac:dyDescent="0.25">
      <c r="A393" s="179">
        <v>1100</v>
      </c>
      <c r="B393" s="183" t="s">
        <v>502</v>
      </c>
      <c r="C393" s="182" t="s">
        <v>227</v>
      </c>
      <c r="D393" s="180" t="s">
        <v>2805</v>
      </c>
      <c r="E393" s="181">
        <v>1100000000</v>
      </c>
      <c r="F393" s="182"/>
      <c r="G393" s="309"/>
      <c r="H393" s="182"/>
      <c r="I393" s="182" t="s">
        <v>227</v>
      </c>
      <c r="J393" s="184"/>
      <c r="K393" s="351"/>
      <c r="L393" s="185"/>
      <c r="M393" s="186"/>
      <c r="N393" s="186"/>
      <c r="O393" s="186"/>
      <c r="P393" s="186" t="s">
        <v>2920</v>
      </c>
      <c r="Q393" s="186" t="s">
        <v>2920</v>
      </c>
      <c r="R393" s="186" t="s">
        <v>2920</v>
      </c>
      <c r="S393" s="186" t="s">
        <v>2920</v>
      </c>
      <c r="T393" s="186" t="s">
        <v>2920</v>
      </c>
      <c r="U393" s="186" t="s">
        <v>2920</v>
      </c>
      <c r="V393" s="186" t="s">
        <v>2920</v>
      </c>
      <c r="W393" s="186" t="s">
        <v>2920</v>
      </c>
      <c r="X393" s="186" t="s">
        <v>2920</v>
      </c>
      <c r="Y393" s="186" t="s">
        <v>2920</v>
      </c>
    </row>
    <row r="394" spans="1:25" s="171" customFormat="1" ht="25.5" x14ac:dyDescent="0.25">
      <c r="A394" s="179">
        <v>1100</v>
      </c>
      <c r="B394" s="183" t="s">
        <v>326</v>
      </c>
      <c r="C394" s="182" t="s">
        <v>227</v>
      </c>
      <c r="D394" s="180">
        <v>24</v>
      </c>
      <c r="E394" s="181">
        <v>1100000011</v>
      </c>
      <c r="F394" s="182"/>
      <c r="G394" s="309"/>
      <c r="H394" s="182"/>
      <c r="I394" s="182" t="s">
        <v>227</v>
      </c>
      <c r="J394" s="184"/>
      <c r="K394" s="351"/>
      <c r="L394" s="185"/>
      <c r="M394" s="186"/>
      <c r="N394" s="186"/>
      <c r="O394" s="186"/>
      <c r="P394" s="186"/>
      <c r="Q394" s="186"/>
      <c r="R394" s="186"/>
      <c r="S394" s="186"/>
      <c r="T394" s="186" t="s">
        <v>2920</v>
      </c>
      <c r="U394" s="186" t="s">
        <v>2920</v>
      </c>
      <c r="V394" s="186" t="s">
        <v>2920</v>
      </c>
      <c r="W394" s="186" t="s">
        <v>2920</v>
      </c>
      <c r="X394" s="186"/>
      <c r="Y394" s="186" t="s">
        <v>2920</v>
      </c>
    </row>
    <row r="395" spans="1:25" s="171" customFormat="1" ht="46.5" customHeight="1" x14ac:dyDescent="0.25">
      <c r="A395" s="179">
        <v>1101</v>
      </c>
      <c r="B395" s="183" t="s">
        <v>503</v>
      </c>
      <c r="C395" s="182" t="s">
        <v>2855</v>
      </c>
      <c r="D395" s="180">
        <v>11</v>
      </c>
      <c r="E395" s="181">
        <v>1101000000</v>
      </c>
      <c r="F395" s="182"/>
      <c r="G395" s="309"/>
      <c r="H395" s="182"/>
      <c r="I395" s="182" t="s">
        <v>2855</v>
      </c>
      <c r="J395" s="184"/>
      <c r="K395" s="351"/>
      <c r="L395" s="185"/>
      <c r="M395" s="186"/>
      <c r="N395" s="186"/>
      <c r="O395" s="186"/>
      <c r="P395" s="186" t="s">
        <v>2920</v>
      </c>
      <c r="Q395" s="186"/>
      <c r="R395" s="186"/>
      <c r="S395" s="186"/>
      <c r="T395" s="186"/>
      <c r="U395" s="186"/>
      <c r="V395" s="186"/>
      <c r="W395" s="186"/>
      <c r="X395" s="186"/>
      <c r="Y395" s="186" t="s">
        <v>2920</v>
      </c>
    </row>
    <row r="396" spans="1:25" s="208" customFormat="1" ht="51.75" customHeight="1" x14ac:dyDescent="0.25">
      <c r="A396" s="37">
        <v>1102</v>
      </c>
      <c r="B396" s="45" t="s">
        <v>504</v>
      </c>
      <c r="C396" s="182" t="s">
        <v>2855</v>
      </c>
      <c r="D396" s="57">
        <v>11</v>
      </c>
      <c r="E396" s="69">
        <v>1102000000</v>
      </c>
      <c r="F396" s="47"/>
      <c r="G396" s="309"/>
      <c r="H396" s="47"/>
      <c r="I396" s="182" t="s">
        <v>2855</v>
      </c>
      <c r="J396" s="86"/>
      <c r="K396" s="351"/>
      <c r="L396" s="76"/>
      <c r="M396" s="186"/>
      <c r="N396" s="186"/>
      <c r="O396" s="186"/>
      <c r="P396" s="186" t="s">
        <v>2920</v>
      </c>
      <c r="Q396" s="186"/>
      <c r="R396" s="186"/>
      <c r="S396" s="72"/>
      <c r="T396" s="72"/>
      <c r="U396" s="72"/>
      <c r="V396" s="72"/>
      <c r="W396" s="72"/>
      <c r="X396" s="72"/>
      <c r="Y396" s="72" t="s">
        <v>2920</v>
      </c>
    </row>
    <row r="397" spans="1:25" s="171" customFormat="1" ht="45" customHeight="1" x14ac:dyDescent="0.25">
      <c r="A397" s="179">
        <v>1103</v>
      </c>
      <c r="B397" s="183" t="s">
        <v>505</v>
      </c>
      <c r="C397" s="182" t="s">
        <v>2855</v>
      </c>
      <c r="D397" s="180">
        <v>11</v>
      </c>
      <c r="E397" s="181">
        <v>1103000000</v>
      </c>
      <c r="F397" s="182"/>
      <c r="G397" s="309"/>
      <c r="H397" s="182"/>
      <c r="I397" s="182" t="s">
        <v>2855</v>
      </c>
      <c r="J397" s="184" t="s">
        <v>3169</v>
      </c>
      <c r="K397" s="351"/>
      <c r="L397" s="185"/>
      <c r="M397" s="186"/>
      <c r="N397" s="186"/>
      <c r="O397" s="186"/>
      <c r="P397" s="186" t="s">
        <v>2920</v>
      </c>
      <c r="Q397" s="186"/>
      <c r="R397" s="186"/>
      <c r="S397" s="186"/>
      <c r="T397" s="186"/>
      <c r="U397" s="186"/>
      <c r="V397" s="186"/>
      <c r="W397" s="186"/>
      <c r="X397" s="186"/>
      <c r="Y397" s="186" t="s">
        <v>2920</v>
      </c>
    </row>
    <row r="398" spans="1:25" s="171" customFormat="1" ht="29.25" customHeight="1" x14ac:dyDescent="0.25">
      <c r="A398" s="179">
        <v>1104</v>
      </c>
      <c r="B398" s="183" t="s">
        <v>506</v>
      </c>
      <c r="C398" s="182" t="s">
        <v>227</v>
      </c>
      <c r="D398" s="180">
        <v>11</v>
      </c>
      <c r="E398" s="181">
        <v>1104000000</v>
      </c>
      <c r="F398" s="182"/>
      <c r="G398" s="309"/>
      <c r="H398" s="182"/>
      <c r="I398" s="182" t="s">
        <v>227</v>
      </c>
      <c r="J398" s="184"/>
      <c r="K398" s="351"/>
      <c r="L398" s="185"/>
      <c r="M398" s="186"/>
      <c r="N398" s="186"/>
      <c r="O398" s="186"/>
      <c r="P398" s="186"/>
      <c r="Q398" s="186" t="s">
        <v>2920</v>
      </c>
      <c r="R398" s="186" t="s">
        <v>2920</v>
      </c>
      <c r="S398" s="186"/>
      <c r="T398" s="186"/>
      <c r="U398" s="186"/>
      <c r="V398" s="186"/>
      <c r="W398" s="186"/>
      <c r="X398" s="186"/>
      <c r="Y398" s="186"/>
    </row>
    <row r="399" spans="1:25" s="171" customFormat="1" ht="30" customHeight="1" x14ac:dyDescent="0.25">
      <c r="A399" s="179">
        <v>1105</v>
      </c>
      <c r="B399" s="45" t="s">
        <v>507</v>
      </c>
      <c r="C399" s="182" t="s">
        <v>227</v>
      </c>
      <c r="D399" s="180">
        <v>11</v>
      </c>
      <c r="E399" s="181">
        <v>1105000000</v>
      </c>
      <c r="F399" s="182"/>
      <c r="G399" s="309"/>
      <c r="H399" s="182"/>
      <c r="I399" s="182" t="s">
        <v>227</v>
      </c>
      <c r="J399" s="184"/>
      <c r="K399" s="351"/>
      <c r="L399" s="185"/>
      <c r="M399" s="186"/>
      <c r="N399" s="186"/>
      <c r="O399" s="186"/>
      <c r="P399" s="186"/>
      <c r="Q399" s="186"/>
      <c r="R399" s="186" t="s">
        <v>2920</v>
      </c>
      <c r="S399" s="186" t="s">
        <v>2920</v>
      </c>
      <c r="T399" s="186" t="s">
        <v>2920</v>
      </c>
      <c r="U399" s="186"/>
      <c r="V399" s="186"/>
      <c r="W399" s="186" t="s">
        <v>2920</v>
      </c>
      <c r="X399" s="186" t="s">
        <v>2920</v>
      </c>
      <c r="Y399" s="186" t="s">
        <v>2920</v>
      </c>
    </row>
    <row r="400" spans="1:25" s="171" customFormat="1" ht="36" customHeight="1" x14ac:dyDescent="0.25">
      <c r="A400" s="179">
        <v>1106</v>
      </c>
      <c r="B400" s="194" t="s">
        <v>508</v>
      </c>
      <c r="C400" s="182" t="s">
        <v>235</v>
      </c>
      <c r="D400" s="180">
        <v>11</v>
      </c>
      <c r="E400" s="181">
        <v>1106000000</v>
      </c>
      <c r="F400" s="182"/>
      <c r="G400" s="309"/>
      <c r="H400" s="182"/>
      <c r="I400" s="182" t="s">
        <v>235</v>
      </c>
      <c r="J400" s="184"/>
      <c r="K400" s="351"/>
      <c r="L400" s="185"/>
      <c r="M400" s="186"/>
      <c r="N400" s="186"/>
      <c r="O400" s="186"/>
      <c r="P400" s="186"/>
      <c r="Q400" s="186"/>
      <c r="R400" s="186"/>
      <c r="S400" s="186" t="s">
        <v>2920</v>
      </c>
      <c r="T400" s="186" t="s">
        <v>2920</v>
      </c>
      <c r="U400" s="186"/>
      <c r="V400" s="186" t="s">
        <v>2920</v>
      </c>
      <c r="W400" s="186" t="s">
        <v>2920</v>
      </c>
      <c r="X400" s="186"/>
      <c r="Y400" s="186"/>
    </row>
    <row r="401" spans="1:25" s="171" customFormat="1" ht="25.5" x14ac:dyDescent="0.25">
      <c r="A401" s="179">
        <v>1107</v>
      </c>
      <c r="B401" s="194" t="s">
        <v>3751</v>
      </c>
      <c r="C401" s="182" t="s">
        <v>227</v>
      </c>
      <c r="D401" s="180">
        <v>11</v>
      </c>
      <c r="E401" s="181">
        <v>1107000000</v>
      </c>
      <c r="F401" s="182"/>
      <c r="G401" s="309"/>
      <c r="H401" s="182"/>
      <c r="I401" s="182" t="s">
        <v>227</v>
      </c>
      <c r="J401" s="184" t="s">
        <v>295</v>
      </c>
      <c r="K401" s="351"/>
      <c r="L401" s="185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 t="s">
        <v>2920</v>
      </c>
      <c r="X401" s="186" t="s">
        <v>2920</v>
      </c>
      <c r="Y401" s="186" t="s">
        <v>2920</v>
      </c>
    </row>
    <row r="402" spans="1:25" s="171" customFormat="1" ht="24" customHeight="1" x14ac:dyDescent="0.25">
      <c r="A402" s="179">
        <v>1108</v>
      </c>
      <c r="B402" s="194" t="s">
        <v>509</v>
      </c>
      <c r="C402" s="182" t="s">
        <v>227</v>
      </c>
      <c r="D402" s="180">
        <v>24</v>
      </c>
      <c r="E402" s="181">
        <v>1108000000</v>
      </c>
      <c r="F402" s="182"/>
      <c r="G402" s="309"/>
      <c r="H402" s="182"/>
      <c r="I402" s="182" t="s">
        <v>227</v>
      </c>
      <c r="J402" s="184" t="s">
        <v>285</v>
      </c>
      <c r="K402" s="351"/>
      <c r="L402" s="185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 t="s">
        <v>2920</v>
      </c>
      <c r="Y402" s="186" t="s">
        <v>2920</v>
      </c>
    </row>
    <row r="403" spans="1:25" s="171" customFormat="1" x14ac:dyDescent="0.25">
      <c r="A403" s="179">
        <v>1109</v>
      </c>
      <c r="B403" s="183" t="s">
        <v>510</v>
      </c>
      <c r="C403" s="182" t="s">
        <v>235</v>
      </c>
      <c r="D403" s="180">
        <v>11</v>
      </c>
      <c r="E403" s="181">
        <v>1109000000</v>
      </c>
      <c r="F403" s="182"/>
      <c r="G403" s="309"/>
      <c r="H403" s="182"/>
      <c r="I403" s="182" t="s">
        <v>235</v>
      </c>
      <c r="J403" s="184"/>
      <c r="K403" s="351"/>
      <c r="L403" s="185"/>
      <c r="M403" s="186"/>
      <c r="N403" s="186"/>
      <c r="O403" s="186"/>
      <c r="P403" s="186"/>
      <c r="Q403" s="186"/>
      <c r="R403" s="186"/>
      <c r="S403" s="186"/>
      <c r="T403" s="186"/>
      <c r="U403" s="186" t="s">
        <v>2920</v>
      </c>
      <c r="V403" s="186" t="s">
        <v>2920</v>
      </c>
      <c r="W403" s="186" t="s">
        <v>2920</v>
      </c>
      <c r="X403" s="186" t="s">
        <v>2920</v>
      </c>
      <c r="Y403" s="186" t="s">
        <v>2920</v>
      </c>
    </row>
    <row r="404" spans="1:25" s="171" customFormat="1" ht="25.5" x14ac:dyDescent="0.25">
      <c r="A404" s="179">
        <v>1110</v>
      </c>
      <c r="B404" s="45" t="s">
        <v>511</v>
      </c>
      <c r="C404" s="182" t="s">
        <v>227</v>
      </c>
      <c r="D404" s="180">
        <v>11</v>
      </c>
      <c r="E404" s="181">
        <v>1110008000</v>
      </c>
      <c r="F404" s="182"/>
      <c r="G404" s="309"/>
      <c r="H404" s="182"/>
      <c r="I404" s="182" t="s">
        <v>227</v>
      </c>
      <c r="J404" s="184"/>
      <c r="K404" s="351"/>
      <c r="L404" s="185"/>
      <c r="M404" s="186"/>
      <c r="N404" s="186"/>
      <c r="O404" s="186"/>
      <c r="P404" s="186"/>
      <c r="Q404" s="186" t="s">
        <v>2920</v>
      </c>
      <c r="R404" s="186" t="s">
        <v>2920</v>
      </c>
      <c r="S404" s="186"/>
      <c r="T404" s="186" t="s">
        <v>2920</v>
      </c>
      <c r="U404" s="186" t="s">
        <v>2920</v>
      </c>
      <c r="V404" s="186" t="s">
        <v>2920</v>
      </c>
      <c r="W404" s="186" t="s">
        <v>2920</v>
      </c>
      <c r="X404" s="186" t="s">
        <v>2920</v>
      </c>
      <c r="Y404" s="186" t="s">
        <v>2920</v>
      </c>
    </row>
    <row r="405" spans="1:25" s="171" customFormat="1" x14ac:dyDescent="0.25">
      <c r="A405" s="179">
        <v>1111</v>
      </c>
      <c r="B405" s="183" t="s">
        <v>512</v>
      </c>
      <c r="C405" s="182" t="s">
        <v>235</v>
      </c>
      <c r="D405" s="180">
        <v>11</v>
      </c>
      <c r="E405" s="181">
        <v>1111000000</v>
      </c>
      <c r="F405" s="182"/>
      <c r="G405" s="309"/>
      <c r="H405" s="182"/>
      <c r="I405" s="182" t="s">
        <v>235</v>
      </c>
      <c r="J405" s="184"/>
      <c r="K405" s="351"/>
      <c r="L405" s="185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 t="s">
        <v>2920</v>
      </c>
      <c r="W405" s="186" t="s">
        <v>2920</v>
      </c>
      <c r="X405" s="186" t="s">
        <v>2920</v>
      </c>
      <c r="Y405" s="186" t="s">
        <v>2920</v>
      </c>
    </row>
    <row r="406" spans="1:25" s="171" customFormat="1" x14ac:dyDescent="0.25">
      <c r="A406" s="179">
        <v>1112</v>
      </c>
      <c r="B406" s="183" t="s">
        <v>513</v>
      </c>
      <c r="C406" s="182" t="s">
        <v>235</v>
      </c>
      <c r="D406" s="180">
        <v>11</v>
      </c>
      <c r="E406" s="181">
        <v>1112000000</v>
      </c>
      <c r="F406" s="182"/>
      <c r="G406" s="309"/>
      <c r="H406" s="182"/>
      <c r="I406" s="182" t="s">
        <v>235</v>
      </c>
      <c r="J406" s="184"/>
      <c r="K406" s="351"/>
      <c r="L406" s="185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 t="s">
        <v>2920</v>
      </c>
      <c r="X406" s="186" t="s">
        <v>2920</v>
      </c>
      <c r="Y406" s="186" t="s">
        <v>2920</v>
      </c>
    </row>
    <row r="407" spans="1:25" s="171" customFormat="1" x14ac:dyDescent="0.25">
      <c r="A407" s="179">
        <v>1113</v>
      </c>
      <c r="B407" s="183" t="s">
        <v>514</v>
      </c>
      <c r="C407" s="182" t="s">
        <v>235</v>
      </c>
      <c r="D407" s="180">
        <v>11</v>
      </c>
      <c r="E407" s="181">
        <v>1113000000</v>
      </c>
      <c r="F407" s="182"/>
      <c r="G407" s="309"/>
      <c r="H407" s="182"/>
      <c r="I407" s="182" t="s">
        <v>235</v>
      </c>
      <c r="J407" s="184"/>
      <c r="K407" s="351"/>
      <c r="L407" s="185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 t="s">
        <v>2920</v>
      </c>
      <c r="X407" s="186" t="s">
        <v>2920</v>
      </c>
      <c r="Y407" s="186" t="s">
        <v>2920</v>
      </c>
    </row>
    <row r="408" spans="1:25" s="171" customFormat="1" ht="25.5" x14ac:dyDescent="0.25">
      <c r="A408" s="179">
        <v>1114</v>
      </c>
      <c r="B408" s="183" t="s">
        <v>515</v>
      </c>
      <c r="C408" s="182" t="s">
        <v>227</v>
      </c>
      <c r="D408" s="180">
        <v>11</v>
      </c>
      <c r="E408" s="181">
        <v>1114000000</v>
      </c>
      <c r="F408" s="182"/>
      <c r="G408" s="309"/>
      <c r="H408" s="182"/>
      <c r="I408" s="182" t="s">
        <v>227</v>
      </c>
      <c r="J408" s="184"/>
      <c r="K408" s="351"/>
      <c r="L408" s="185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 t="s">
        <v>2920</v>
      </c>
      <c r="X408" s="186"/>
      <c r="Y408" s="186"/>
    </row>
    <row r="409" spans="1:25" s="171" customFormat="1" ht="25.5" x14ac:dyDescent="0.25">
      <c r="A409" s="179">
        <v>1115</v>
      </c>
      <c r="B409" s="183" t="s">
        <v>516</v>
      </c>
      <c r="C409" s="182" t="s">
        <v>227</v>
      </c>
      <c r="D409" s="180">
        <v>11</v>
      </c>
      <c r="E409" s="181">
        <v>1115000000</v>
      </c>
      <c r="F409" s="182"/>
      <c r="G409" s="309"/>
      <c r="H409" s="182"/>
      <c r="I409" s="182" t="s">
        <v>227</v>
      </c>
      <c r="J409" s="184"/>
      <c r="K409" s="351"/>
      <c r="L409" s="185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 t="s">
        <v>2920</v>
      </c>
      <c r="X409" s="186" t="s">
        <v>2920</v>
      </c>
      <c r="Y409" s="186" t="s">
        <v>2920</v>
      </c>
    </row>
    <row r="410" spans="1:25" s="171" customFormat="1" ht="30.75" customHeight="1" x14ac:dyDescent="0.25">
      <c r="A410" s="179">
        <v>1116</v>
      </c>
      <c r="B410" s="183" t="s">
        <v>517</v>
      </c>
      <c r="C410" s="182" t="s">
        <v>227</v>
      </c>
      <c r="D410" s="180">
        <v>11</v>
      </c>
      <c r="E410" s="181">
        <v>1116000000</v>
      </c>
      <c r="F410" s="182"/>
      <c r="G410" s="309"/>
      <c r="H410" s="182"/>
      <c r="I410" s="182" t="s">
        <v>227</v>
      </c>
      <c r="J410" s="184"/>
      <c r="K410" s="351"/>
      <c r="L410" s="185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 t="s">
        <v>2920</v>
      </c>
      <c r="X410" s="186" t="s">
        <v>2920</v>
      </c>
      <c r="Y410" s="186" t="s">
        <v>2920</v>
      </c>
    </row>
    <row r="411" spans="1:25" s="171" customFormat="1" ht="53.25" customHeight="1" x14ac:dyDescent="0.25">
      <c r="A411" s="179">
        <v>1117</v>
      </c>
      <c r="B411" s="50" t="s">
        <v>518</v>
      </c>
      <c r="C411" s="182" t="s">
        <v>2855</v>
      </c>
      <c r="D411" s="180">
        <v>11</v>
      </c>
      <c r="E411" s="181">
        <v>1117000000</v>
      </c>
      <c r="F411" s="182"/>
      <c r="G411" s="309"/>
      <c r="H411" s="182"/>
      <c r="I411" s="182" t="s">
        <v>2855</v>
      </c>
      <c r="J411" s="184"/>
      <c r="K411" s="351"/>
      <c r="L411" s="185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 t="s">
        <v>2920</v>
      </c>
      <c r="X411" s="186" t="s">
        <v>2920</v>
      </c>
      <c r="Y411" s="186" t="s">
        <v>2920</v>
      </c>
    </row>
    <row r="412" spans="1:25" s="171" customFormat="1" ht="24.75" customHeight="1" x14ac:dyDescent="0.25">
      <c r="A412" s="179">
        <v>1118</v>
      </c>
      <c r="B412" s="183" t="s">
        <v>519</v>
      </c>
      <c r="C412" s="182" t="s">
        <v>227</v>
      </c>
      <c r="D412" s="180">
        <v>11</v>
      </c>
      <c r="E412" s="181">
        <v>1118000000</v>
      </c>
      <c r="F412" s="182"/>
      <c r="G412" s="309"/>
      <c r="H412" s="182"/>
      <c r="I412" s="182" t="s">
        <v>227</v>
      </c>
      <c r="J412" s="184"/>
      <c r="K412" s="351"/>
      <c r="L412" s="185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 t="s">
        <v>2920</v>
      </c>
      <c r="X412" s="186" t="s">
        <v>2920</v>
      </c>
      <c r="Y412" s="186"/>
    </row>
    <row r="413" spans="1:25" s="171" customFormat="1" ht="32.25" customHeight="1" x14ac:dyDescent="0.25">
      <c r="A413" s="179">
        <v>1119</v>
      </c>
      <c r="B413" s="183" t="s">
        <v>520</v>
      </c>
      <c r="C413" s="182" t="s">
        <v>227</v>
      </c>
      <c r="D413" s="180">
        <v>23</v>
      </c>
      <c r="E413" s="181">
        <v>1119000000</v>
      </c>
      <c r="F413" s="182"/>
      <c r="G413" s="309"/>
      <c r="H413" s="182"/>
      <c r="I413" s="182" t="s">
        <v>227</v>
      </c>
      <c r="J413" s="184"/>
      <c r="K413" s="351"/>
      <c r="L413" s="185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 t="s">
        <v>2920</v>
      </c>
      <c r="Y413" s="186" t="s">
        <v>2920</v>
      </c>
    </row>
    <row r="414" spans="1:25" s="171" customFormat="1" ht="25.5" x14ac:dyDescent="0.25">
      <c r="A414" s="179">
        <v>1120</v>
      </c>
      <c r="B414" s="183" t="s">
        <v>521</v>
      </c>
      <c r="C414" s="182" t="s">
        <v>227</v>
      </c>
      <c r="D414" s="180">
        <v>11</v>
      </c>
      <c r="E414" s="181">
        <v>1120000000</v>
      </c>
      <c r="F414" s="182"/>
      <c r="G414" s="309"/>
      <c r="H414" s="182"/>
      <c r="I414" s="182" t="s">
        <v>227</v>
      </c>
      <c r="J414" s="184"/>
      <c r="K414" s="351"/>
      <c r="L414" s="185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 t="s">
        <v>2920</v>
      </c>
      <c r="Y414" s="186"/>
    </row>
    <row r="415" spans="1:25" s="171" customFormat="1" x14ac:dyDescent="0.25">
      <c r="A415" s="179">
        <v>1121</v>
      </c>
      <c r="B415" s="183" t="s">
        <v>522</v>
      </c>
      <c r="C415" s="182" t="s">
        <v>235</v>
      </c>
      <c r="D415" s="180">
        <v>11</v>
      </c>
      <c r="E415" s="181">
        <v>1121000000</v>
      </c>
      <c r="F415" s="182"/>
      <c r="G415" s="309"/>
      <c r="H415" s="182"/>
      <c r="I415" s="182" t="s">
        <v>235</v>
      </c>
      <c r="J415" s="184"/>
      <c r="K415" s="351"/>
      <c r="L415" s="185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 t="s">
        <v>2920</v>
      </c>
    </row>
    <row r="416" spans="1:25" s="208" customFormat="1" ht="25.5" x14ac:dyDescent="0.25">
      <c r="A416" s="37">
        <v>1122</v>
      </c>
      <c r="B416" s="45" t="s">
        <v>523</v>
      </c>
      <c r="C416" s="182" t="s">
        <v>227</v>
      </c>
      <c r="D416" s="57">
        <v>11</v>
      </c>
      <c r="E416" s="69">
        <v>1122000000</v>
      </c>
      <c r="F416" s="47"/>
      <c r="G416" s="70"/>
      <c r="H416" s="47"/>
      <c r="I416" s="182" t="s">
        <v>227</v>
      </c>
      <c r="J416" s="86"/>
      <c r="K416" s="351"/>
      <c r="L416" s="76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</row>
    <row r="417" spans="1:25" s="208" customFormat="1" ht="19.5" customHeight="1" x14ac:dyDescent="0.25">
      <c r="A417" s="37">
        <v>1123</v>
      </c>
      <c r="B417" s="45" t="s">
        <v>524</v>
      </c>
      <c r="C417" s="182" t="s">
        <v>235</v>
      </c>
      <c r="D417" s="57">
        <v>11</v>
      </c>
      <c r="E417" s="69">
        <v>1123000000</v>
      </c>
      <c r="F417" s="47"/>
      <c r="G417" s="70"/>
      <c r="H417" s="47"/>
      <c r="I417" s="182" t="s">
        <v>235</v>
      </c>
      <c r="J417" s="86"/>
      <c r="K417" s="351"/>
      <c r="L417" s="76"/>
      <c r="M417" s="186"/>
      <c r="N417" s="186"/>
      <c r="O417" s="186"/>
      <c r="P417" s="186"/>
      <c r="Q417" s="186"/>
      <c r="R417" s="186"/>
      <c r="S417" s="72"/>
      <c r="T417" s="72"/>
      <c r="U417" s="72"/>
      <c r="V417" s="72"/>
      <c r="W417" s="72"/>
      <c r="X417" s="72"/>
      <c r="Y417" s="72" t="s">
        <v>2920</v>
      </c>
    </row>
    <row r="418" spans="1:25" s="208" customFormat="1" ht="25.5" x14ac:dyDescent="0.25">
      <c r="A418" s="37">
        <v>1124</v>
      </c>
      <c r="B418" s="45" t="s">
        <v>525</v>
      </c>
      <c r="C418" s="182" t="s">
        <v>235</v>
      </c>
      <c r="D418" s="57">
        <v>11</v>
      </c>
      <c r="E418" s="69">
        <v>1124000000</v>
      </c>
      <c r="F418" s="47"/>
      <c r="G418" s="70"/>
      <c r="H418" s="47"/>
      <c r="I418" s="182" t="s">
        <v>235</v>
      </c>
      <c r="J418" s="86"/>
      <c r="K418" s="351"/>
      <c r="L418" s="76"/>
      <c r="M418" s="186"/>
      <c r="N418" s="186"/>
      <c r="O418" s="186"/>
      <c r="P418" s="186"/>
      <c r="Q418" s="186"/>
      <c r="R418" s="186"/>
      <c r="S418" s="72"/>
      <c r="T418" s="72"/>
      <c r="U418" s="72"/>
      <c r="V418" s="72"/>
      <c r="W418" s="72"/>
      <c r="X418" s="72"/>
      <c r="Y418" s="72"/>
    </row>
    <row r="419" spans="1:25" s="208" customFormat="1" ht="25.5" x14ac:dyDescent="0.25">
      <c r="A419" s="179">
        <v>1125</v>
      </c>
      <c r="B419" s="183" t="s">
        <v>526</v>
      </c>
      <c r="C419" s="182" t="s">
        <v>227</v>
      </c>
      <c r="D419" s="180">
        <v>11</v>
      </c>
      <c r="E419" s="181">
        <v>1125000000</v>
      </c>
      <c r="F419" s="47"/>
      <c r="G419" s="70"/>
      <c r="H419" s="47"/>
      <c r="I419" s="182" t="s">
        <v>227</v>
      </c>
      <c r="J419" s="86"/>
      <c r="K419" s="351"/>
      <c r="L419" s="76"/>
      <c r="M419" s="186"/>
      <c r="N419" s="186"/>
      <c r="O419" s="186"/>
      <c r="P419" s="186"/>
      <c r="Q419" s="186"/>
      <c r="R419" s="186"/>
      <c r="S419" s="72"/>
      <c r="T419" s="72"/>
      <c r="U419" s="72"/>
      <c r="V419" s="72"/>
      <c r="W419" s="72"/>
      <c r="X419" s="72"/>
      <c r="Y419" s="72"/>
    </row>
    <row r="420" spans="1:25" s="208" customFormat="1" ht="25.5" x14ac:dyDescent="0.25">
      <c r="A420" s="179">
        <v>1126</v>
      </c>
      <c r="B420" s="183" t="s">
        <v>527</v>
      </c>
      <c r="C420" s="182" t="s">
        <v>235</v>
      </c>
      <c r="D420" s="180">
        <v>11</v>
      </c>
      <c r="E420" s="181">
        <v>1126000000</v>
      </c>
      <c r="F420" s="47"/>
      <c r="G420" s="70"/>
      <c r="H420" s="47"/>
      <c r="I420" s="182" t="s">
        <v>235</v>
      </c>
      <c r="J420" s="86"/>
      <c r="K420" s="351"/>
      <c r="L420" s="76"/>
      <c r="M420" s="186"/>
      <c r="N420" s="186"/>
      <c r="O420" s="186"/>
      <c r="P420" s="186"/>
      <c r="Q420" s="186"/>
      <c r="R420" s="186"/>
      <c r="S420" s="72"/>
      <c r="T420" s="72"/>
      <c r="U420" s="72"/>
      <c r="V420" s="72"/>
      <c r="W420" s="72"/>
      <c r="X420" s="72"/>
      <c r="Y420" s="72"/>
    </row>
    <row r="421" spans="1:25" s="208" customFormat="1" ht="25.5" x14ac:dyDescent="0.25">
      <c r="A421" s="179">
        <v>1127</v>
      </c>
      <c r="B421" s="183" t="s">
        <v>528</v>
      </c>
      <c r="C421" s="182" t="s">
        <v>235</v>
      </c>
      <c r="D421" s="180">
        <v>11</v>
      </c>
      <c r="E421" s="181">
        <v>1127000000</v>
      </c>
      <c r="F421" s="47"/>
      <c r="G421" s="70"/>
      <c r="H421" s="47"/>
      <c r="I421" s="182" t="s">
        <v>235</v>
      </c>
      <c r="J421" s="86"/>
      <c r="K421" s="351"/>
      <c r="L421" s="76"/>
      <c r="M421" s="186"/>
      <c r="N421" s="186"/>
      <c r="O421" s="186"/>
      <c r="P421" s="186"/>
      <c r="Q421" s="186"/>
      <c r="R421" s="186"/>
      <c r="S421" s="72"/>
      <c r="T421" s="72"/>
      <c r="U421" s="72"/>
      <c r="V421" s="72"/>
      <c r="W421" s="72"/>
      <c r="X421" s="72"/>
      <c r="Y421" s="72"/>
    </row>
    <row r="422" spans="1:25" s="208" customFormat="1" x14ac:dyDescent="0.25">
      <c r="A422" s="179">
        <v>1128</v>
      </c>
      <c r="B422" s="218" t="s">
        <v>529</v>
      </c>
      <c r="C422" s="182" t="s">
        <v>235</v>
      </c>
      <c r="D422" s="180">
        <v>11</v>
      </c>
      <c r="E422" s="181">
        <v>1128000000</v>
      </c>
      <c r="F422" s="47"/>
      <c r="G422" s="70"/>
      <c r="H422" s="47"/>
      <c r="I422" s="182" t="s">
        <v>235</v>
      </c>
      <c r="J422" s="86"/>
      <c r="K422" s="351"/>
      <c r="L422" s="76"/>
      <c r="M422" s="186"/>
      <c r="N422" s="186"/>
      <c r="O422" s="186"/>
      <c r="P422" s="186"/>
      <c r="Q422" s="186"/>
      <c r="R422" s="186"/>
      <c r="S422" s="72"/>
      <c r="T422" s="72"/>
      <c r="U422" s="72"/>
      <c r="V422" s="72"/>
      <c r="W422" s="72"/>
      <c r="X422" s="72"/>
      <c r="Y422" s="72"/>
    </row>
    <row r="423" spans="1:25" s="208" customFormat="1" ht="25.5" x14ac:dyDescent="0.25">
      <c r="A423" s="179">
        <v>1129</v>
      </c>
      <c r="B423" s="45" t="s">
        <v>530</v>
      </c>
      <c r="C423" s="182" t="s">
        <v>235</v>
      </c>
      <c r="D423" s="180">
        <v>11</v>
      </c>
      <c r="E423" s="181">
        <v>1129000000</v>
      </c>
      <c r="F423" s="47"/>
      <c r="G423" s="70"/>
      <c r="H423" s="47"/>
      <c r="I423" s="182" t="s">
        <v>235</v>
      </c>
      <c r="J423" s="86"/>
      <c r="K423" s="351"/>
      <c r="L423" s="76"/>
      <c r="M423" s="186"/>
      <c r="N423" s="186"/>
      <c r="O423" s="186"/>
      <c r="P423" s="186"/>
      <c r="Q423" s="186"/>
      <c r="R423" s="186"/>
      <c r="S423" s="72"/>
      <c r="T423" s="72"/>
      <c r="U423" s="72"/>
      <c r="V423" s="72"/>
      <c r="W423" s="72"/>
      <c r="X423" s="72"/>
      <c r="Y423" s="72"/>
    </row>
    <row r="424" spans="1:25" s="208" customFormat="1" ht="25.5" x14ac:dyDescent="0.25">
      <c r="A424" s="179">
        <v>1130</v>
      </c>
      <c r="B424" s="45" t="s">
        <v>531</v>
      </c>
      <c r="C424" s="182" t="s">
        <v>245</v>
      </c>
      <c r="D424" s="180">
        <v>11</v>
      </c>
      <c r="E424" s="181">
        <v>1130000000</v>
      </c>
      <c r="F424" s="47"/>
      <c r="G424" s="70"/>
      <c r="H424" s="47"/>
      <c r="I424" s="182" t="s">
        <v>245</v>
      </c>
      <c r="J424" s="86"/>
      <c r="K424" s="351"/>
      <c r="L424" s="76"/>
      <c r="M424" s="186"/>
      <c r="N424" s="186"/>
      <c r="O424" s="186"/>
      <c r="P424" s="186"/>
      <c r="Q424" s="186"/>
      <c r="R424" s="186"/>
      <c r="S424" s="72"/>
      <c r="T424" s="72"/>
      <c r="U424" s="72"/>
      <c r="V424" s="72"/>
      <c r="W424" s="72"/>
      <c r="X424" s="72"/>
      <c r="Y424" s="72"/>
    </row>
    <row r="425" spans="1:25" s="208" customFormat="1" ht="30" customHeight="1" x14ac:dyDescent="0.25">
      <c r="A425" s="179">
        <v>1131</v>
      </c>
      <c r="B425" s="183" t="s">
        <v>2963</v>
      </c>
      <c r="C425" s="182" t="s">
        <v>227</v>
      </c>
      <c r="D425" s="180">
        <v>11</v>
      </c>
      <c r="E425" s="181">
        <v>1131000000</v>
      </c>
      <c r="F425" s="47"/>
      <c r="G425" s="70"/>
      <c r="H425" s="47"/>
      <c r="I425" s="182" t="s">
        <v>227</v>
      </c>
      <c r="J425" s="86"/>
      <c r="K425" s="351"/>
      <c r="L425" s="76"/>
      <c r="M425" s="186"/>
      <c r="N425" s="186"/>
      <c r="O425" s="186"/>
      <c r="P425" s="186"/>
      <c r="Q425" s="186"/>
      <c r="R425" s="186"/>
      <c r="S425" s="72"/>
      <c r="T425" s="72"/>
      <c r="U425" s="72"/>
      <c r="V425" s="72"/>
      <c r="W425" s="72"/>
      <c r="X425" s="72"/>
      <c r="Y425" s="72"/>
    </row>
    <row r="426" spans="1:25" s="208" customFormat="1" ht="33.75" customHeight="1" x14ac:dyDescent="0.25">
      <c r="A426" s="179">
        <v>1132</v>
      </c>
      <c r="B426" s="183" t="s">
        <v>532</v>
      </c>
      <c r="C426" s="182" t="s">
        <v>227</v>
      </c>
      <c r="D426" s="180">
        <v>11</v>
      </c>
      <c r="E426" s="181">
        <v>1132000000</v>
      </c>
      <c r="F426" s="47"/>
      <c r="G426" s="70"/>
      <c r="H426" s="47"/>
      <c r="I426" s="182" t="s">
        <v>227</v>
      </c>
      <c r="J426" s="86"/>
      <c r="K426" s="351"/>
      <c r="L426" s="76"/>
      <c r="M426" s="186"/>
      <c r="N426" s="186"/>
      <c r="O426" s="186"/>
      <c r="P426" s="186"/>
      <c r="Q426" s="186"/>
      <c r="R426" s="186"/>
      <c r="S426" s="72"/>
      <c r="T426" s="72"/>
      <c r="U426" s="72"/>
      <c r="V426" s="72"/>
      <c r="W426" s="72"/>
      <c r="X426" s="72"/>
      <c r="Y426" s="72"/>
    </row>
    <row r="427" spans="1:25" s="208" customFormat="1" ht="33.75" customHeight="1" x14ac:dyDescent="0.25">
      <c r="A427" s="179">
        <v>1133</v>
      </c>
      <c r="B427" s="183" t="s">
        <v>533</v>
      </c>
      <c r="C427" s="182" t="s">
        <v>227</v>
      </c>
      <c r="D427" s="180">
        <v>11</v>
      </c>
      <c r="E427" s="181">
        <v>1133000000</v>
      </c>
      <c r="F427" s="47"/>
      <c r="G427" s="70"/>
      <c r="H427" s="47"/>
      <c r="I427" s="182" t="s">
        <v>227</v>
      </c>
      <c r="J427" s="86"/>
      <c r="K427" s="351"/>
      <c r="L427" s="76"/>
      <c r="M427" s="186"/>
      <c r="N427" s="186"/>
      <c r="O427" s="186"/>
      <c r="P427" s="186"/>
      <c r="Q427" s="186"/>
      <c r="R427" s="186"/>
      <c r="S427" s="72"/>
      <c r="T427" s="72"/>
      <c r="U427" s="72"/>
      <c r="V427" s="72"/>
      <c r="W427" s="72"/>
      <c r="X427" s="72"/>
      <c r="Y427" s="72"/>
    </row>
    <row r="428" spans="1:25" s="208" customFormat="1" ht="33.75" customHeight="1" x14ac:dyDescent="0.25">
      <c r="A428" s="179">
        <v>1134</v>
      </c>
      <c r="B428" s="45" t="s">
        <v>534</v>
      </c>
      <c r="C428" s="182" t="s">
        <v>235</v>
      </c>
      <c r="D428" s="180">
        <v>11</v>
      </c>
      <c r="E428" s="181">
        <v>1134000000</v>
      </c>
      <c r="F428" s="47"/>
      <c r="G428" s="70"/>
      <c r="H428" s="47"/>
      <c r="I428" s="182" t="s">
        <v>235</v>
      </c>
      <c r="J428" s="86"/>
      <c r="K428" s="351"/>
      <c r="L428" s="76"/>
      <c r="M428" s="186"/>
      <c r="N428" s="186"/>
      <c r="O428" s="186"/>
      <c r="P428" s="186"/>
      <c r="Q428" s="186"/>
      <c r="R428" s="186"/>
      <c r="S428" s="72"/>
      <c r="T428" s="72"/>
      <c r="U428" s="72"/>
      <c r="V428" s="72"/>
      <c r="W428" s="72"/>
      <c r="X428" s="72"/>
      <c r="Y428" s="72"/>
    </row>
    <row r="429" spans="1:25" s="208" customFormat="1" ht="33.75" customHeight="1" x14ac:dyDescent="0.25">
      <c r="A429" s="179">
        <v>1135</v>
      </c>
      <c r="B429" s="45" t="s">
        <v>535</v>
      </c>
      <c r="C429" s="182" t="s">
        <v>227</v>
      </c>
      <c r="D429" s="180">
        <v>11</v>
      </c>
      <c r="E429" s="181">
        <v>1135000000</v>
      </c>
      <c r="F429" s="47"/>
      <c r="G429" s="70"/>
      <c r="H429" s="47"/>
      <c r="I429" s="182" t="s">
        <v>227</v>
      </c>
      <c r="J429" s="86"/>
      <c r="K429" s="351"/>
      <c r="L429" s="76"/>
      <c r="M429" s="186"/>
      <c r="N429" s="186"/>
      <c r="O429" s="186"/>
      <c r="P429" s="186"/>
      <c r="Q429" s="186"/>
      <c r="R429" s="186"/>
      <c r="S429" s="72"/>
      <c r="T429" s="72"/>
      <c r="U429" s="72"/>
      <c r="V429" s="72"/>
      <c r="W429" s="72"/>
      <c r="X429" s="72"/>
      <c r="Y429" s="72"/>
    </row>
    <row r="430" spans="1:25" s="208" customFormat="1" ht="33.75" customHeight="1" x14ac:dyDescent="0.25">
      <c r="A430" s="179">
        <v>1136</v>
      </c>
      <c r="B430" s="45" t="s">
        <v>536</v>
      </c>
      <c r="C430" s="182" t="s">
        <v>227</v>
      </c>
      <c r="D430" s="180">
        <v>11</v>
      </c>
      <c r="E430" s="181">
        <v>1136000000</v>
      </c>
      <c r="F430" s="47"/>
      <c r="G430" s="70"/>
      <c r="H430" s="47"/>
      <c r="I430" s="182" t="s">
        <v>227</v>
      </c>
      <c r="J430" s="86"/>
      <c r="K430" s="351"/>
      <c r="L430" s="76"/>
      <c r="M430" s="186"/>
      <c r="N430" s="186"/>
      <c r="O430" s="186"/>
      <c r="P430" s="186"/>
      <c r="Q430" s="186"/>
      <c r="R430" s="186"/>
      <c r="S430" s="72"/>
      <c r="T430" s="72"/>
      <c r="U430" s="72"/>
      <c r="V430" s="72"/>
      <c r="W430" s="72"/>
      <c r="X430" s="72"/>
      <c r="Y430" s="72"/>
    </row>
    <row r="431" spans="1:25" s="208" customFormat="1" ht="33.75" customHeight="1" x14ac:dyDescent="0.25">
      <c r="A431" s="179">
        <v>1137</v>
      </c>
      <c r="B431" s="557" t="s">
        <v>3752</v>
      </c>
      <c r="C431" s="182" t="s">
        <v>227</v>
      </c>
      <c r="D431" s="180">
        <v>11</v>
      </c>
      <c r="E431" s="181">
        <v>1137000000</v>
      </c>
      <c r="F431" s="47"/>
      <c r="G431" s="70"/>
      <c r="H431" s="47"/>
      <c r="I431" s="182" t="s">
        <v>227</v>
      </c>
      <c r="J431" s="86"/>
      <c r="K431" s="351"/>
      <c r="L431" s="76"/>
      <c r="M431" s="186"/>
      <c r="N431" s="186"/>
      <c r="O431" s="186"/>
      <c r="P431" s="186"/>
      <c r="Q431" s="186"/>
      <c r="R431" s="186"/>
      <c r="S431" s="72"/>
      <c r="T431" s="72"/>
      <c r="U431" s="72"/>
      <c r="V431" s="72"/>
      <c r="W431" s="72"/>
      <c r="X431" s="72"/>
      <c r="Y431" s="72"/>
    </row>
    <row r="432" spans="1:25" s="208" customFormat="1" ht="33.75" customHeight="1" x14ac:dyDescent="0.25">
      <c r="A432" s="179">
        <v>1138</v>
      </c>
      <c r="B432" s="557" t="s">
        <v>3752</v>
      </c>
      <c r="C432" s="182" t="s">
        <v>227</v>
      </c>
      <c r="D432" s="180">
        <v>11</v>
      </c>
      <c r="E432" s="181">
        <v>1138000000</v>
      </c>
      <c r="F432" s="47"/>
      <c r="G432" s="70"/>
      <c r="H432" s="47"/>
      <c r="I432" s="182" t="s">
        <v>227</v>
      </c>
      <c r="J432" s="86"/>
      <c r="K432" s="351"/>
      <c r="L432" s="76"/>
      <c r="M432" s="186"/>
      <c r="N432" s="186"/>
      <c r="O432" s="186"/>
      <c r="P432" s="186"/>
      <c r="Q432" s="186"/>
      <c r="R432" s="186"/>
      <c r="S432" s="72"/>
      <c r="T432" s="72"/>
      <c r="U432" s="72"/>
      <c r="V432" s="72"/>
      <c r="W432" s="72"/>
      <c r="X432" s="72"/>
      <c r="Y432" s="72"/>
    </row>
    <row r="433" spans="1:25" s="208" customFormat="1" ht="33.75" customHeight="1" x14ac:dyDescent="0.25">
      <c r="A433" s="179">
        <v>1139</v>
      </c>
      <c r="B433" s="45" t="s">
        <v>2964</v>
      </c>
      <c r="C433" s="182" t="s">
        <v>227</v>
      </c>
      <c r="D433" s="180">
        <v>11</v>
      </c>
      <c r="E433" s="181">
        <v>1139000000</v>
      </c>
      <c r="F433" s="47"/>
      <c r="G433" s="70"/>
      <c r="H433" s="47"/>
      <c r="I433" s="182" t="s">
        <v>227</v>
      </c>
      <c r="J433" s="86"/>
      <c r="K433" s="351"/>
      <c r="L433" s="76"/>
      <c r="M433" s="186"/>
      <c r="N433" s="186"/>
      <c r="O433" s="186"/>
      <c r="P433" s="186"/>
      <c r="Q433" s="186"/>
      <c r="R433" s="186"/>
      <c r="S433" s="72"/>
      <c r="T433" s="72"/>
      <c r="U433" s="72"/>
      <c r="V433" s="72"/>
      <c r="W433" s="72"/>
      <c r="X433" s="72"/>
      <c r="Y433" s="72"/>
    </row>
    <row r="434" spans="1:25" s="208" customFormat="1" ht="33.75" customHeight="1" x14ac:dyDescent="0.25">
      <c r="A434" s="179">
        <v>1140</v>
      </c>
      <c r="B434" s="45" t="s">
        <v>2965</v>
      </c>
      <c r="C434" s="182" t="s">
        <v>227</v>
      </c>
      <c r="D434" s="180">
        <v>11</v>
      </c>
      <c r="E434" s="181">
        <v>1140000000</v>
      </c>
      <c r="F434" s="47"/>
      <c r="G434" s="70"/>
      <c r="H434" s="47"/>
      <c r="I434" s="182" t="s">
        <v>227</v>
      </c>
      <c r="J434" s="86"/>
      <c r="K434" s="351"/>
      <c r="L434" s="76"/>
      <c r="M434" s="186"/>
      <c r="N434" s="186"/>
      <c r="O434" s="186"/>
      <c r="P434" s="186"/>
      <c r="Q434" s="186"/>
      <c r="R434" s="186"/>
      <c r="S434" s="72"/>
      <c r="T434" s="72"/>
      <c r="U434" s="72"/>
      <c r="V434" s="72"/>
      <c r="W434" s="72"/>
      <c r="X434" s="72"/>
      <c r="Y434" s="72"/>
    </row>
    <row r="435" spans="1:25" s="208" customFormat="1" ht="33.75" customHeight="1" x14ac:dyDescent="0.25">
      <c r="A435" s="179">
        <v>1141</v>
      </c>
      <c r="B435" s="183" t="s">
        <v>3413</v>
      </c>
      <c r="C435" s="182" t="s">
        <v>224</v>
      </c>
      <c r="D435" s="180">
        <v>11</v>
      </c>
      <c r="E435" s="181">
        <v>1141000000</v>
      </c>
      <c r="F435" s="47"/>
      <c r="G435" s="70"/>
      <c r="H435" s="47"/>
      <c r="I435" s="182" t="s">
        <v>224</v>
      </c>
      <c r="J435" s="86"/>
      <c r="K435" s="351"/>
      <c r="L435" s="76" t="s">
        <v>3414</v>
      </c>
      <c r="M435" s="186"/>
      <c r="N435" s="186"/>
      <c r="O435" s="186"/>
      <c r="P435" s="186"/>
      <c r="Q435" s="186"/>
      <c r="R435" s="186"/>
      <c r="S435" s="72"/>
      <c r="T435" s="72"/>
      <c r="U435" s="72"/>
      <c r="V435" s="72"/>
      <c r="W435" s="72"/>
      <c r="X435" s="72"/>
      <c r="Y435" s="72"/>
    </row>
    <row r="436" spans="1:25" s="208" customFormat="1" ht="33.75" customHeight="1" x14ac:dyDescent="0.25">
      <c r="A436" s="179">
        <v>1142</v>
      </c>
      <c r="B436" s="183" t="s">
        <v>3597</v>
      </c>
      <c r="C436" s="182" t="s">
        <v>227</v>
      </c>
      <c r="D436" s="180">
        <v>11</v>
      </c>
      <c r="E436" s="181">
        <v>1142000000</v>
      </c>
      <c r="F436" s="47"/>
      <c r="G436" s="70"/>
      <c r="H436" s="47"/>
      <c r="I436" s="182" t="s">
        <v>227</v>
      </c>
      <c r="J436" s="86"/>
      <c r="K436" s="351"/>
      <c r="L436" s="76"/>
      <c r="M436" s="186"/>
      <c r="N436" s="186"/>
      <c r="O436" s="186"/>
      <c r="P436" s="186"/>
      <c r="Q436" s="186"/>
      <c r="R436" s="186"/>
      <c r="S436" s="72"/>
      <c r="T436" s="72"/>
      <c r="U436" s="72"/>
      <c r="V436" s="72"/>
      <c r="W436" s="72"/>
      <c r="X436" s="72"/>
      <c r="Y436" s="72"/>
    </row>
    <row r="437" spans="1:25" s="208" customFormat="1" ht="33.75" customHeight="1" x14ac:dyDescent="0.25">
      <c r="A437" s="179">
        <v>1143</v>
      </c>
      <c r="B437" s="183" t="s">
        <v>3753</v>
      </c>
      <c r="C437" s="182" t="s">
        <v>227</v>
      </c>
      <c r="D437" s="180">
        <v>11</v>
      </c>
      <c r="E437" s="181">
        <v>1143000000</v>
      </c>
      <c r="F437" s="47"/>
      <c r="G437" s="70"/>
      <c r="H437" s="182"/>
      <c r="I437" s="182" t="s">
        <v>227</v>
      </c>
      <c r="J437" s="182"/>
      <c r="K437" s="351"/>
      <c r="L437" s="76"/>
      <c r="M437" s="186"/>
      <c r="N437" s="186"/>
      <c r="O437" s="186"/>
      <c r="P437" s="186"/>
      <c r="Q437" s="186"/>
      <c r="R437" s="186"/>
      <c r="S437" s="72"/>
      <c r="T437" s="72"/>
      <c r="U437" s="72"/>
      <c r="V437" s="72"/>
      <c r="W437" s="72"/>
      <c r="X437" s="72"/>
      <c r="Y437" s="72"/>
    </row>
    <row r="438" spans="1:25" s="171" customFormat="1" ht="25.5" x14ac:dyDescent="0.25">
      <c r="A438" s="179">
        <v>1200</v>
      </c>
      <c r="B438" s="183" t="s">
        <v>537</v>
      </c>
      <c r="C438" s="182" t="s">
        <v>245</v>
      </c>
      <c r="D438" s="180">
        <v>12</v>
      </c>
      <c r="E438" s="181">
        <v>1200000000</v>
      </c>
      <c r="F438" s="182"/>
      <c r="G438" s="309"/>
      <c r="H438" s="182"/>
      <c r="I438" s="182" t="s">
        <v>245</v>
      </c>
      <c r="J438" s="213"/>
      <c r="K438" s="351"/>
      <c r="L438" s="185"/>
      <c r="M438" s="186"/>
      <c r="N438" s="186"/>
      <c r="O438" s="186"/>
      <c r="P438" s="186" t="s">
        <v>2920</v>
      </c>
      <c r="Q438" s="186" t="s">
        <v>2920</v>
      </c>
      <c r="R438" s="186" t="s">
        <v>2920</v>
      </c>
      <c r="S438" s="186" t="s">
        <v>2920</v>
      </c>
      <c r="T438" s="186" t="s">
        <v>2920</v>
      </c>
      <c r="U438" s="186" t="s">
        <v>2920</v>
      </c>
      <c r="V438" s="186" t="s">
        <v>2920</v>
      </c>
      <c r="W438" s="186"/>
      <c r="X438" s="186"/>
      <c r="Y438" s="186"/>
    </row>
    <row r="439" spans="1:25" s="171" customFormat="1" ht="25.5" x14ac:dyDescent="0.25">
      <c r="A439" s="179">
        <v>1201</v>
      </c>
      <c r="B439" s="183" t="s">
        <v>538</v>
      </c>
      <c r="C439" s="182" t="s">
        <v>245</v>
      </c>
      <c r="D439" s="180">
        <v>12</v>
      </c>
      <c r="E439" s="181">
        <v>1201000000</v>
      </c>
      <c r="F439" s="182"/>
      <c r="G439" s="309"/>
      <c r="H439" s="182"/>
      <c r="I439" s="182" t="s">
        <v>245</v>
      </c>
      <c r="J439" s="213"/>
      <c r="K439" s="351"/>
      <c r="L439" s="185"/>
      <c r="M439" s="186"/>
      <c r="N439" s="186"/>
      <c r="O439" s="186"/>
      <c r="P439" s="186" t="s">
        <v>2920</v>
      </c>
      <c r="Q439" s="186" t="s">
        <v>2920</v>
      </c>
      <c r="R439" s="186" t="s">
        <v>2920</v>
      </c>
      <c r="S439" s="186"/>
      <c r="T439" s="186"/>
      <c r="U439" s="186"/>
      <c r="V439" s="186"/>
      <c r="W439" s="186"/>
      <c r="X439" s="186"/>
      <c r="Y439" s="186"/>
    </row>
    <row r="440" spans="1:25" s="171" customFormat="1" ht="25.5" x14ac:dyDescent="0.25">
      <c r="A440" s="179">
        <v>1202</v>
      </c>
      <c r="B440" s="183" t="s">
        <v>539</v>
      </c>
      <c r="C440" s="182" t="s">
        <v>245</v>
      </c>
      <c r="D440" s="180">
        <v>12</v>
      </c>
      <c r="E440" s="181">
        <v>1202000000</v>
      </c>
      <c r="F440" s="182"/>
      <c r="G440" s="309"/>
      <c r="H440" s="182"/>
      <c r="I440" s="182" t="s">
        <v>245</v>
      </c>
      <c r="J440" s="213"/>
      <c r="K440" s="351"/>
      <c r="L440" s="185"/>
      <c r="M440" s="186"/>
      <c r="N440" s="186"/>
      <c r="O440" s="186"/>
      <c r="P440" s="186" t="s">
        <v>2920</v>
      </c>
      <c r="Q440" s="186" t="s">
        <v>2920</v>
      </c>
      <c r="R440" s="186" t="s">
        <v>2920</v>
      </c>
      <c r="S440" s="186" t="s">
        <v>2920</v>
      </c>
      <c r="T440" s="186" t="s">
        <v>2920</v>
      </c>
      <c r="U440" s="186" t="s">
        <v>2920</v>
      </c>
      <c r="V440" s="186" t="s">
        <v>2920</v>
      </c>
      <c r="W440" s="186" t="s">
        <v>2920</v>
      </c>
      <c r="X440" s="186"/>
      <c r="Y440" s="186" t="s">
        <v>2920</v>
      </c>
    </row>
    <row r="441" spans="1:25" s="171" customFormat="1" ht="25.5" x14ac:dyDescent="0.25">
      <c r="A441" s="179">
        <v>1203</v>
      </c>
      <c r="B441" s="183" t="s">
        <v>540</v>
      </c>
      <c r="C441" s="182" t="s">
        <v>245</v>
      </c>
      <c r="D441" s="180">
        <v>12</v>
      </c>
      <c r="E441" s="181">
        <v>1203000000</v>
      </c>
      <c r="F441" s="182"/>
      <c r="G441" s="309"/>
      <c r="H441" s="182"/>
      <c r="I441" s="182" t="s">
        <v>245</v>
      </c>
      <c r="J441" s="213"/>
      <c r="K441" s="351"/>
      <c r="L441" s="185"/>
      <c r="M441" s="186"/>
      <c r="N441" s="186"/>
      <c r="O441" s="186"/>
      <c r="P441" s="186" t="s">
        <v>2920</v>
      </c>
      <c r="Q441" s="186" t="s">
        <v>2920</v>
      </c>
      <c r="R441" s="186" t="s">
        <v>2920</v>
      </c>
      <c r="S441" s="186" t="s">
        <v>2920</v>
      </c>
      <c r="T441" s="186"/>
      <c r="U441" s="186"/>
      <c r="V441" s="186"/>
      <c r="W441" s="186" t="s">
        <v>2920</v>
      </c>
      <c r="X441" s="186" t="s">
        <v>2920</v>
      </c>
      <c r="Y441" s="186"/>
    </row>
    <row r="442" spans="1:25" s="171" customFormat="1" ht="25.5" x14ac:dyDescent="0.25">
      <c r="A442" s="179">
        <v>1204</v>
      </c>
      <c r="B442" s="183" t="s">
        <v>541</v>
      </c>
      <c r="C442" s="182" t="s">
        <v>245</v>
      </c>
      <c r="D442" s="180">
        <v>12</v>
      </c>
      <c r="E442" s="181">
        <v>1204000000</v>
      </c>
      <c r="F442" s="182"/>
      <c r="G442" s="309"/>
      <c r="H442" s="182"/>
      <c r="I442" s="182" t="s">
        <v>245</v>
      </c>
      <c r="J442" s="213"/>
      <c r="K442" s="351"/>
      <c r="L442" s="185"/>
      <c r="M442" s="186"/>
      <c r="N442" s="186"/>
      <c r="O442" s="186"/>
      <c r="P442" s="186" t="s">
        <v>2920</v>
      </c>
      <c r="Q442" s="186" t="s">
        <v>2920</v>
      </c>
      <c r="R442" s="186" t="s">
        <v>2920</v>
      </c>
      <c r="S442" s="186" t="s">
        <v>2920</v>
      </c>
      <c r="T442" s="186"/>
      <c r="U442" s="186"/>
      <c r="V442" s="186"/>
      <c r="W442" s="186"/>
      <c r="X442" s="186" t="s">
        <v>2920</v>
      </c>
      <c r="Y442" s="186" t="s">
        <v>2920</v>
      </c>
    </row>
    <row r="443" spans="1:25" s="171" customFormat="1" ht="25.5" x14ac:dyDescent="0.25">
      <c r="A443" s="179">
        <v>1205</v>
      </c>
      <c r="B443" s="183" t="s">
        <v>336</v>
      </c>
      <c r="C443" s="182" t="s">
        <v>245</v>
      </c>
      <c r="D443" s="180">
        <v>12</v>
      </c>
      <c r="E443" s="181">
        <v>1205000000</v>
      </c>
      <c r="F443" s="182"/>
      <c r="G443" s="309"/>
      <c r="H443" s="182"/>
      <c r="I443" s="182" t="s">
        <v>245</v>
      </c>
      <c r="J443" s="213"/>
      <c r="K443" s="351"/>
      <c r="L443" s="185"/>
      <c r="M443" s="186"/>
      <c r="N443" s="186"/>
      <c r="O443" s="186"/>
      <c r="P443" s="186" t="s">
        <v>2920</v>
      </c>
      <c r="Q443" s="186" t="s">
        <v>2920</v>
      </c>
      <c r="R443" s="186" t="s">
        <v>2920</v>
      </c>
      <c r="S443" s="186" t="s">
        <v>2920</v>
      </c>
      <c r="T443" s="186" t="s">
        <v>2920</v>
      </c>
      <c r="U443" s="186" t="s">
        <v>2920</v>
      </c>
      <c r="V443" s="186" t="s">
        <v>2920</v>
      </c>
      <c r="W443" s="186" t="s">
        <v>2920</v>
      </c>
      <c r="X443" s="186" t="s">
        <v>2920</v>
      </c>
      <c r="Y443" s="186"/>
    </row>
    <row r="444" spans="1:25" s="171" customFormat="1" ht="25.5" x14ac:dyDescent="0.25">
      <c r="A444" s="179">
        <v>1206</v>
      </c>
      <c r="B444" s="183" t="s">
        <v>542</v>
      </c>
      <c r="C444" s="182" t="s">
        <v>245</v>
      </c>
      <c r="D444" s="180">
        <v>12</v>
      </c>
      <c r="E444" s="181">
        <v>1206000000</v>
      </c>
      <c r="F444" s="182"/>
      <c r="G444" s="309"/>
      <c r="H444" s="182"/>
      <c r="I444" s="182" t="s">
        <v>245</v>
      </c>
      <c r="J444" s="213"/>
      <c r="K444" s="351"/>
      <c r="L444" s="185"/>
      <c r="M444" s="186"/>
      <c r="N444" s="186"/>
      <c r="O444" s="186"/>
      <c r="P444" s="186" t="s">
        <v>2920</v>
      </c>
      <c r="Q444" s="186" t="s">
        <v>2920</v>
      </c>
      <c r="R444" s="186" t="s">
        <v>2920</v>
      </c>
      <c r="S444" s="186" t="s">
        <v>2920</v>
      </c>
      <c r="T444" s="186"/>
      <c r="U444" s="186"/>
      <c r="V444" s="186"/>
      <c r="W444" s="186"/>
      <c r="X444" s="186"/>
      <c r="Y444" s="186"/>
    </row>
    <row r="445" spans="1:25" s="216" customFormat="1" ht="25.5" x14ac:dyDescent="0.25">
      <c r="A445" s="179">
        <v>1207</v>
      </c>
      <c r="B445" s="194" t="s">
        <v>543</v>
      </c>
      <c r="C445" s="182" t="s">
        <v>245</v>
      </c>
      <c r="D445" s="180">
        <v>12</v>
      </c>
      <c r="E445" s="181">
        <v>1207000000</v>
      </c>
      <c r="F445" s="219"/>
      <c r="G445" s="311"/>
      <c r="H445" s="219"/>
      <c r="I445" s="182" t="s">
        <v>245</v>
      </c>
      <c r="J445" s="213"/>
      <c r="K445" s="351"/>
      <c r="L445" s="214"/>
      <c r="M445" s="215"/>
      <c r="N445" s="215"/>
      <c r="O445" s="215"/>
      <c r="P445" s="215"/>
      <c r="Q445" s="215"/>
      <c r="R445" s="215"/>
      <c r="S445" s="186"/>
      <c r="T445" s="186"/>
      <c r="U445" s="186"/>
      <c r="V445" s="186"/>
      <c r="W445" s="186" t="s">
        <v>2920</v>
      </c>
      <c r="X445" s="186" t="s">
        <v>2920</v>
      </c>
      <c r="Y445" s="186"/>
    </row>
    <row r="446" spans="1:25" s="216" customFormat="1" ht="25.5" x14ac:dyDescent="0.25">
      <c r="A446" s="179">
        <v>1208</v>
      </c>
      <c r="B446" s="194" t="s">
        <v>544</v>
      </c>
      <c r="C446" s="182" t="s">
        <v>245</v>
      </c>
      <c r="D446" s="180">
        <v>12</v>
      </c>
      <c r="E446" s="181">
        <v>1208000000</v>
      </c>
      <c r="F446" s="219"/>
      <c r="G446" s="311"/>
      <c r="H446" s="219"/>
      <c r="I446" s="182" t="s">
        <v>245</v>
      </c>
      <c r="J446" s="213"/>
      <c r="K446" s="351"/>
      <c r="L446" s="214"/>
      <c r="M446" s="215"/>
      <c r="N446" s="215"/>
      <c r="O446" s="215"/>
      <c r="P446" s="215"/>
      <c r="Q446" s="215"/>
      <c r="R446" s="215"/>
      <c r="S446" s="186"/>
      <c r="T446" s="186"/>
      <c r="U446" s="186"/>
      <c r="V446" s="186"/>
      <c r="W446" s="186" t="s">
        <v>2920</v>
      </c>
      <c r="X446" s="186" t="s">
        <v>2920</v>
      </c>
      <c r="Y446" s="186"/>
    </row>
    <row r="447" spans="1:25" s="171" customFormat="1" ht="25.5" x14ac:dyDescent="0.25">
      <c r="A447" s="179">
        <v>1209</v>
      </c>
      <c r="B447" s="194" t="s">
        <v>545</v>
      </c>
      <c r="C447" s="182" t="s">
        <v>245</v>
      </c>
      <c r="D447" s="180">
        <v>12</v>
      </c>
      <c r="E447" s="181">
        <v>1209000000</v>
      </c>
      <c r="F447" s="182"/>
      <c r="G447" s="309"/>
      <c r="H447" s="203"/>
      <c r="I447" s="182" t="s">
        <v>245</v>
      </c>
      <c r="J447" s="213"/>
      <c r="K447" s="351"/>
      <c r="L447" s="185"/>
      <c r="M447" s="186"/>
      <c r="N447" s="186"/>
      <c r="O447" s="186"/>
      <c r="P447" s="186" t="s">
        <v>2920</v>
      </c>
      <c r="Q447" s="186"/>
      <c r="R447" s="186" t="s">
        <v>2920</v>
      </c>
      <c r="S447" s="186" t="s">
        <v>2920</v>
      </c>
      <c r="T447" s="186" t="s">
        <v>2920</v>
      </c>
      <c r="U447" s="186" t="s">
        <v>2920</v>
      </c>
      <c r="V447" s="186" t="s">
        <v>2920</v>
      </c>
      <c r="W447" s="186" t="s">
        <v>2920</v>
      </c>
      <c r="X447" s="186" t="s">
        <v>2920</v>
      </c>
      <c r="Y447" s="186" t="s">
        <v>2920</v>
      </c>
    </row>
    <row r="448" spans="1:25" s="171" customFormat="1" ht="25.5" x14ac:dyDescent="0.25">
      <c r="A448" s="179">
        <v>1210</v>
      </c>
      <c r="B448" s="183" t="s">
        <v>3598</v>
      </c>
      <c r="C448" s="182" t="s">
        <v>245</v>
      </c>
      <c r="D448" s="180">
        <v>12</v>
      </c>
      <c r="E448" s="181">
        <v>1210000000</v>
      </c>
      <c r="F448" s="182"/>
      <c r="G448" s="309"/>
      <c r="H448" s="182"/>
      <c r="I448" s="182" t="s">
        <v>245</v>
      </c>
      <c r="J448" s="213"/>
      <c r="K448" s="351"/>
      <c r="L448" s="185"/>
      <c r="M448" s="186"/>
      <c r="N448" s="186"/>
      <c r="O448" s="186"/>
      <c r="P448" s="186" t="s">
        <v>2920</v>
      </c>
      <c r="Q448" s="186" t="s">
        <v>2920</v>
      </c>
      <c r="R448" s="186" t="s">
        <v>2920</v>
      </c>
      <c r="S448" s="186"/>
      <c r="T448" s="186"/>
      <c r="U448" s="186"/>
      <c r="V448" s="186"/>
      <c r="W448" s="186"/>
      <c r="X448" s="186"/>
      <c r="Y448" s="186"/>
    </row>
    <row r="449" spans="1:25" s="171" customFormat="1" ht="25.5" x14ac:dyDescent="0.25">
      <c r="A449" s="179">
        <v>1211</v>
      </c>
      <c r="B449" s="183" t="s">
        <v>546</v>
      </c>
      <c r="C449" s="182" t="s">
        <v>245</v>
      </c>
      <c r="D449" s="180">
        <v>12</v>
      </c>
      <c r="E449" s="181">
        <v>1211000000</v>
      </c>
      <c r="F449" s="182"/>
      <c r="G449" s="309"/>
      <c r="H449" s="182"/>
      <c r="I449" s="182" t="s">
        <v>245</v>
      </c>
      <c r="J449" s="213"/>
      <c r="K449" s="351"/>
      <c r="L449" s="185"/>
      <c r="M449" s="186"/>
      <c r="N449" s="186"/>
      <c r="O449" s="186"/>
      <c r="P449" s="186" t="s">
        <v>2920</v>
      </c>
      <c r="Q449" s="186" t="s">
        <v>2920</v>
      </c>
      <c r="R449" s="186" t="s">
        <v>2920</v>
      </c>
      <c r="S449" s="186" t="s">
        <v>2920</v>
      </c>
      <c r="T449" s="186" t="s">
        <v>2920</v>
      </c>
      <c r="U449" s="186" t="s">
        <v>2920</v>
      </c>
      <c r="V449" s="186" t="s">
        <v>2920</v>
      </c>
      <c r="W449" s="186" t="s">
        <v>2920</v>
      </c>
      <c r="X449" s="186" t="s">
        <v>2920</v>
      </c>
      <c r="Y449" s="186" t="s">
        <v>2920</v>
      </c>
    </row>
    <row r="450" spans="1:25" s="216" customFormat="1" ht="32.25" customHeight="1" x14ac:dyDescent="0.25">
      <c r="A450" s="179">
        <v>1212</v>
      </c>
      <c r="B450" s="183" t="s">
        <v>547</v>
      </c>
      <c r="C450" s="182" t="s">
        <v>245</v>
      </c>
      <c r="D450" s="220">
        <v>12</v>
      </c>
      <c r="E450" s="221">
        <v>1212000000</v>
      </c>
      <c r="F450" s="203"/>
      <c r="G450" s="309"/>
      <c r="H450" s="203"/>
      <c r="I450" s="182" t="s">
        <v>245</v>
      </c>
      <c r="J450" s="213"/>
      <c r="K450" s="351"/>
      <c r="L450" s="214"/>
      <c r="M450" s="215"/>
      <c r="N450" s="215"/>
      <c r="O450" s="215"/>
      <c r="P450" s="186" t="s">
        <v>2920</v>
      </c>
      <c r="Q450" s="215"/>
      <c r="R450" s="215"/>
      <c r="S450" s="186"/>
      <c r="T450" s="186"/>
      <c r="U450" s="186"/>
      <c r="V450" s="186"/>
      <c r="W450" s="186"/>
      <c r="X450" s="186"/>
      <c r="Y450" s="186"/>
    </row>
    <row r="451" spans="1:25" s="171" customFormat="1" ht="25.5" x14ac:dyDescent="0.25">
      <c r="A451" s="179">
        <v>1213</v>
      </c>
      <c r="B451" s="183" t="s">
        <v>548</v>
      </c>
      <c r="C451" s="182" t="s">
        <v>245</v>
      </c>
      <c r="D451" s="180">
        <v>12</v>
      </c>
      <c r="E451" s="181">
        <v>1213000000</v>
      </c>
      <c r="F451" s="182"/>
      <c r="G451" s="309"/>
      <c r="H451" s="182"/>
      <c r="I451" s="182" t="s">
        <v>245</v>
      </c>
      <c r="J451" s="213"/>
      <c r="K451" s="351"/>
      <c r="L451" s="185"/>
      <c r="M451" s="186"/>
      <c r="N451" s="186"/>
      <c r="O451" s="186"/>
      <c r="P451" s="186" t="s">
        <v>2920</v>
      </c>
      <c r="Q451" s="186" t="s">
        <v>2920</v>
      </c>
      <c r="R451" s="186" t="s">
        <v>2920</v>
      </c>
      <c r="S451" s="186" t="s">
        <v>2920</v>
      </c>
      <c r="T451" s="186" t="s">
        <v>2920</v>
      </c>
      <c r="U451" s="186" t="s">
        <v>2920</v>
      </c>
      <c r="V451" s="186" t="s">
        <v>2920</v>
      </c>
      <c r="W451" s="186" t="s">
        <v>2920</v>
      </c>
      <c r="X451" s="186" t="s">
        <v>2920</v>
      </c>
      <c r="Y451" s="186" t="s">
        <v>2920</v>
      </c>
    </row>
    <row r="452" spans="1:25" s="171" customFormat="1" ht="25.5" x14ac:dyDescent="0.25">
      <c r="A452" s="179">
        <v>1214</v>
      </c>
      <c r="B452" s="183" t="s">
        <v>549</v>
      </c>
      <c r="C452" s="182" t="s">
        <v>245</v>
      </c>
      <c r="D452" s="180">
        <v>12</v>
      </c>
      <c r="E452" s="181">
        <v>1214000000</v>
      </c>
      <c r="F452" s="182"/>
      <c r="G452" s="309"/>
      <c r="H452" s="182"/>
      <c r="I452" s="182" t="s">
        <v>245</v>
      </c>
      <c r="J452" s="213"/>
      <c r="K452" s="351"/>
      <c r="L452" s="185"/>
      <c r="M452" s="186"/>
      <c r="N452" s="186"/>
      <c r="O452" s="186"/>
      <c r="P452" s="186" t="s">
        <v>2920</v>
      </c>
      <c r="Q452" s="186" t="s">
        <v>2920</v>
      </c>
      <c r="R452" s="186" t="s">
        <v>2920</v>
      </c>
      <c r="S452" s="186" t="s">
        <v>2920</v>
      </c>
      <c r="T452" s="186" t="s">
        <v>2920</v>
      </c>
      <c r="U452" s="186" t="s">
        <v>2920</v>
      </c>
      <c r="V452" s="186" t="s">
        <v>2920</v>
      </c>
      <c r="W452" s="186" t="s">
        <v>2920</v>
      </c>
      <c r="X452" s="186" t="s">
        <v>2920</v>
      </c>
      <c r="Y452" s="186" t="s">
        <v>2920</v>
      </c>
    </row>
    <row r="453" spans="1:25" s="171" customFormat="1" ht="25.5" x14ac:dyDescent="0.25">
      <c r="A453" s="179">
        <v>1215</v>
      </c>
      <c r="B453" s="183" t="s">
        <v>550</v>
      </c>
      <c r="C453" s="182" t="s">
        <v>245</v>
      </c>
      <c r="D453" s="180">
        <v>12</v>
      </c>
      <c r="E453" s="181">
        <v>1215000000</v>
      </c>
      <c r="F453" s="182"/>
      <c r="G453" s="309"/>
      <c r="H453" s="182"/>
      <c r="I453" s="182" t="s">
        <v>245</v>
      </c>
      <c r="J453" s="213"/>
      <c r="K453" s="351"/>
      <c r="L453" s="185"/>
      <c r="M453" s="186"/>
      <c r="N453" s="186"/>
      <c r="O453" s="186"/>
      <c r="P453" s="186" t="s">
        <v>2920</v>
      </c>
      <c r="Q453" s="186" t="s">
        <v>2920</v>
      </c>
      <c r="R453" s="186" t="s">
        <v>2920</v>
      </c>
      <c r="S453" s="186" t="s">
        <v>2920</v>
      </c>
      <c r="T453" s="186"/>
      <c r="U453" s="186" t="s">
        <v>2920</v>
      </c>
      <c r="V453" s="186" t="s">
        <v>2920</v>
      </c>
      <c r="W453" s="186" t="s">
        <v>2920</v>
      </c>
      <c r="X453" s="186" t="s">
        <v>2920</v>
      </c>
      <c r="Y453" s="186" t="s">
        <v>2920</v>
      </c>
    </row>
    <row r="454" spans="1:25" s="171" customFormat="1" ht="25.5" x14ac:dyDescent="0.25">
      <c r="A454" s="179">
        <v>1216</v>
      </c>
      <c r="B454" s="183" t="s">
        <v>551</v>
      </c>
      <c r="C454" s="182" t="s">
        <v>245</v>
      </c>
      <c r="D454" s="180">
        <v>12</v>
      </c>
      <c r="E454" s="181">
        <v>1216000000</v>
      </c>
      <c r="F454" s="182"/>
      <c r="G454" s="309"/>
      <c r="H454" s="182"/>
      <c r="I454" s="182" t="s">
        <v>245</v>
      </c>
      <c r="J454" s="213"/>
      <c r="K454" s="351"/>
      <c r="L454" s="185"/>
      <c r="M454" s="186"/>
      <c r="N454" s="186"/>
      <c r="O454" s="186"/>
      <c r="P454" s="186" t="s">
        <v>2920</v>
      </c>
      <c r="Q454" s="186" t="s">
        <v>2920</v>
      </c>
      <c r="R454" s="186" t="s">
        <v>2920</v>
      </c>
      <c r="S454" s="186" t="s">
        <v>2920</v>
      </c>
      <c r="T454" s="186" t="s">
        <v>2920</v>
      </c>
      <c r="U454" s="186" t="s">
        <v>2920</v>
      </c>
      <c r="V454" s="186" t="s">
        <v>2920</v>
      </c>
      <c r="W454" s="186" t="s">
        <v>2920</v>
      </c>
      <c r="X454" s="186" t="s">
        <v>2920</v>
      </c>
      <c r="Y454" s="186" t="s">
        <v>2920</v>
      </c>
    </row>
    <row r="455" spans="1:25" s="171" customFormat="1" ht="25.5" x14ac:dyDescent="0.25">
      <c r="A455" s="179">
        <v>1217</v>
      </c>
      <c r="B455" s="183" t="s">
        <v>552</v>
      </c>
      <c r="C455" s="182" t="s">
        <v>245</v>
      </c>
      <c r="D455" s="180">
        <v>12</v>
      </c>
      <c r="E455" s="181">
        <v>1217000000</v>
      </c>
      <c r="F455" s="182"/>
      <c r="G455" s="309"/>
      <c r="H455" s="182"/>
      <c r="I455" s="182" t="s">
        <v>245</v>
      </c>
      <c r="J455" s="213"/>
      <c r="K455" s="351"/>
      <c r="L455" s="185"/>
      <c r="M455" s="186"/>
      <c r="N455" s="186"/>
      <c r="O455" s="186"/>
      <c r="P455" s="186" t="s">
        <v>2920</v>
      </c>
      <c r="Q455" s="186" t="s">
        <v>2920</v>
      </c>
      <c r="R455" s="186" t="s">
        <v>2920</v>
      </c>
      <c r="S455" s="186" t="s">
        <v>2920</v>
      </c>
      <c r="T455" s="186" t="s">
        <v>2920</v>
      </c>
      <c r="U455" s="186" t="s">
        <v>2920</v>
      </c>
      <c r="V455" s="186" t="s">
        <v>2920</v>
      </c>
      <c r="W455" s="186" t="s">
        <v>2920</v>
      </c>
      <c r="X455" s="186" t="s">
        <v>2920</v>
      </c>
      <c r="Y455" s="186" t="s">
        <v>2920</v>
      </c>
    </row>
    <row r="456" spans="1:25" s="171" customFormat="1" ht="25.5" x14ac:dyDescent="0.25">
      <c r="A456" s="179">
        <v>1218</v>
      </c>
      <c r="B456" s="183" t="s">
        <v>2856</v>
      </c>
      <c r="C456" s="182" t="s">
        <v>245</v>
      </c>
      <c r="D456" s="180">
        <v>12</v>
      </c>
      <c r="E456" s="181">
        <v>1218000000</v>
      </c>
      <c r="F456" s="182"/>
      <c r="G456" s="309"/>
      <c r="H456" s="182"/>
      <c r="I456" s="182" t="s">
        <v>245</v>
      </c>
      <c r="J456" s="213"/>
      <c r="K456" s="351"/>
      <c r="L456" s="185" t="s">
        <v>2966</v>
      </c>
      <c r="M456" s="186"/>
      <c r="N456" s="186"/>
      <c r="O456" s="186"/>
      <c r="P456" s="186" t="s">
        <v>2920</v>
      </c>
      <c r="Q456" s="186" t="s">
        <v>2920</v>
      </c>
      <c r="R456" s="186" t="s">
        <v>2920</v>
      </c>
      <c r="S456" s="186" t="s">
        <v>2920</v>
      </c>
      <c r="T456" s="186" t="s">
        <v>2920</v>
      </c>
      <c r="U456" s="186" t="s">
        <v>2920</v>
      </c>
      <c r="V456" s="186" t="s">
        <v>2920</v>
      </c>
      <c r="W456" s="186" t="s">
        <v>2920</v>
      </c>
      <c r="X456" s="186" t="s">
        <v>2920</v>
      </c>
      <c r="Y456" s="186" t="s">
        <v>2920</v>
      </c>
    </row>
    <row r="457" spans="1:25" s="171" customFormat="1" ht="25.5" x14ac:dyDescent="0.25">
      <c r="A457" s="179">
        <v>1219</v>
      </c>
      <c r="B457" s="183" t="s">
        <v>553</v>
      </c>
      <c r="C457" s="182" t="s">
        <v>245</v>
      </c>
      <c r="D457" s="180">
        <v>12</v>
      </c>
      <c r="E457" s="181">
        <v>1219000000</v>
      </c>
      <c r="F457" s="182"/>
      <c r="G457" s="309"/>
      <c r="H457" s="182"/>
      <c r="I457" s="182" t="s">
        <v>245</v>
      </c>
      <c r="J457" s="213"/>
      <c r="K457" s="351"/>
      <c r="L457" s="185"/>
      <c r="M457" s="186"/>
      <c r="N457" s="186"/>
      <c r="O457" s="186"/>
      <c r="P457" s="186" t="s">
        <v>2920</v>
      </c>
      <c r="Q457" s="186" t="s">
        <v>2920</v>
      </c>
      <c r="R457" s="186"/>
      <c r="S457" s="186"/>
      <c r="T457" s="186"/>
      <c r="U457" s="186"/>
      <c r="V457" s="186"/>
      <c r="W457" s="186"/>
      <c r="X457" s="186"/>
      <c r="Y457" s="186"/>
    </row>
    <row r="458" spans="1:25" s="171" customFormat="1" ht="25.5" x14ac:dyDescent="0.25">
      <c r="A458" s="179">
        <v>1220</v>
      </c>
      <c r="B458" s="183" t="s">
        <v>3599</v>
      </c>
      <c r="C458" s="182" t="s">
        <v>245</v>
      </c>
      <c r="D458" s="180">
        <v>12</v>
      </c>
      <c r="E458" s="181">
        <v>1220000000</v>
      </c>
      <c r="F458" s="182"/>
      <c r="G458" s="309"/>
      <c r="H458" s="364"/>
      <c r="I458" s="182" t="s">
        <v>245</v>
      </c>
      <c r="J458" s="213"/>
      <c r="K458" s="351"/>
      <c r="L458" s="185"/>
      <c r="M458" s="186"/>
      <c r="N458" s="186"/>
      <c r="O458" s="186"/>
      <c r="P458" s="186" t="s">
        <v>2920</v>
      </c>
      <c r="Q458" s="186" t="s">
        <v>2920</v>
      </c>
      <c r="R458" s="186" t="s">
        <v>2920</v>
      </c>
      <c r="S458" s="186" t="s">
        <v>2920</v>
      </c>
      <c r="T458" s="186"/>
      <c r="U458" s="186"/>
      <c r="V458" s="186"/>
      <c r="W458" s="186"/>
      <c r="X458" s="186"/>
      <c r="Y458" s="186"/>
    </row>
    <row r="459" spans="1:25" s="171" customFormat="1" ht="25.5" x14ac:dyDescent="0.25">
      <c r="A459" s="179">
        <v>1221</v>
      </c>
      <c r="B459" s="183" t="s">
        <v>3600</v>
      </c>
      <c r="C459" s="182" t="s">
        <v>245</v>
      </c>
      <c r="D459" s="180">
        <v>12</v>
      </c>
      <c r="E459" s="181">
        <v>1221000000</v>
      </c>
      <c r="F459" s="182"/>
      <c r="G459" s="309"/>
      <c r="H459" s="182"/>
      <c r="I459" s="182" t="s">
        <v>245</v>
      </c>
      <c r="J459" s="213"/>
      <c r="K459" s="351"/>
      <c r="L459" s="185"/>
      <c r="M459" s="186"/>
      <c r="N459" s="186"/>
      <c r="O459" s="186"/>
      <c r="P459" s="186" t="s">
        <v>2920</v>
      </c>
      <c r="Q459" s="186" t="s">
        <v>2920</v>
      </c>
      <c r="R459" s="186" t="s">
        <v>2920</v>
      </c>
      <c r="S459" s="186" t="s">
        <v>2920</v>
      </c>
      <c r="T459" s="186"/>
      <c r="U459" s="186"/>
      <c r="V459" s="186"/>
      <c r="W459" s="186"/>
      <c r="X459" s="186"/>
      <c r="Y459" s="186"/>
    </row>
    <row r="460" spans="1:25" s="171" customFormat="1" ht="25.5" x14ac:dyDescent="0.25">
      <c r="A460" s="179">
        <v>1222</v>
      </c>
      <c r="B460" s="183" t="s">
        <v>554</v>
      </c>
      <c r="C460" s="182" t="s">
        <v>245</v>
      </c>
      <c r="D460" s="180">
        <v>12</v>
      </c>
      <c r="E460" s="181">
        <v>1222000000</v>
      </c>
      <c r="F460" s="182"/>
      <c r="G460" s="309"/>
      <c r="H460" s="182"/>
      <c r="I460" s="182" t="s">
        <v>245</v>
      </c>
      <c r="J460" s="213"/>
      <c r="K460" s="351"/>
      <c r="L460" s="185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 t="s">
        <v>2920</v>
      </c>
      <c r="X460" s="186" t="s">
        <v>2920</v>
      </c>
      <c r="Y460" s="186" t="s">
        <v>2920</v>
      </c>
    </row>
    <row r="461" spans="1:25" s="216" customFormat="1" ht="25.5" x14ac:dyDescent="0.25">
      <c r="A461" s="179">
        <v>1223</v>
      </c>
      <c r="B461" s="183" t="s">
        <v>555</v>
      </c>
      <c r="C461" s="182" t="s">
        <v>245</v>
      </c>
      <c r="D461" s="180">
        <v>12</v>
      </c>
      <c r="E461" s="181">
        <v>1223000000</v>
      </c>
      <c r="F461" s="219"/>
      <c r="G461" s="311"/>
      <c r="H461" s="219"/>
      <c r="I461" s="182" t="s">
        <v>245</v>
      </c>
      <c r="J461" s="213"/>
      <c r="K461" s="351"/>
      <c r="L461" s="214"/>
      <c r="M461" s="215"/>
      <c r="N461" s="215"/>
      <c r="O461" s="215"/>
      <c r="P461" s="215"/>
      <c r="Q461" s="215"/>
      <c r="R461" s="215"/>
      <c r="S461" s="186"/>
      <c r="T461" s="186"/>
      <c r="U461" s="186"/>
      <c r="V461" s="186"/>
      <c r="W461" s="186" t="s">
        <v>2920</v>
      </c>
      <c r="X461" s="186" t="s">
        <v>2920</v>
      </c>
      <c r="Y461" s="186" t="s">
        <v>2920</v>
      </c>
    </row>
    <row r="462" spans="1:25" s="216" customFormat="1" ht="25.5" x14ac:dyDescent="0.25">
      <c r="A462" s="179">
        <v>1224</v>
      </c>
      <c r="B462" s="183" t="s">
        <v>556</v>
      </c>
      <c r="C462" s="182" t="s">
        <v>245</v>
      </c>
      <c r="D462" s="180">
        <v>12</v>
      </c>
      <c r="E462" s="181">
        <v>1224000000</v>
      </c>
      <c r="F462" s="219" t="s">
        <v>2806</v>
      </c>
      <c r="G462" s="311"/>
      <c r="H462" s="203"/>
      <c r="I462" s="182" t="s">
        <v>245</v>
      </c>
      <c r="J462" s="213"/>
      <c r="K462" s="351"/>
      <c r="L462" s="214"/>
      <c r="M462" s="215"/>
      <c r="N462" s="215"/>
      <c r="O462" s="215"/>
      <c r="P462" s="215"/>
      <c r="Q462" s="215"/>
      <c r="R462" s="215"/>
      <c r="S462" s="186"/>
      <c r="T462" s="186"/>
      <c r="U462" s="186"/>
      <c r="V462" s="186"/>
      <c r="W462" s="186"/>
      <c r="X462" s="186" t="s">
        <v>2920</v>
      </c>
      <c r="Y462" s="186" t="s">
        <v>2920</v>
      </c>
    </row>
    <row r="463" spans="1:25" s="208" customFormat="1" ht="25.5" x14ac:dyDescent="0.25">
      <c r="A463" s="37">
        <v>1225</v>
      </c>
      <c r="B463" s="183" t="s">
        <v>557</v>
      </c>
      <c r="C463" s="182" t="s">
        <v>245</v>
      </c>
      <c r="D463" s="57">
        <v>12</v>
      </c>
      <c r="E463" s="69">
        <v>1225000000</v>
      </c>
      <c r="F463" s="47"/>
      <c r="G463" s="70"/>
      <c r="H463" s="47"/>
      <c r="I463" s="182" t="s">
        <v>245</v>
      </c>
      <c r="J463" s="89"/>
      <c r="K463" s="351"/>
      <c r="L463" s="76"/>
      <c r="M463" s="72"/>
      <c r="N463" s="72"/>
      <c r="O463" s="72"/>
      <c r="P463" s="72" t="s">
        <v>2920</v>
      </c>
      <c r="Q463" s="72"/>
      <c r="R463" s="72"/>
      <c r="S463" s="72"/>
      <c r="T463" s="72"/>
      <c r="U463" s="72"/>
      <c r="V463" s="72"/>
      <c r="W463" s="72"/>
      <c r="X463" s="72"/>
      <c r="Y463" s="72"/>
    </row>
    <row r="464" spans="1:25" s="171" customFormat="1" ht="25.5" x14ac:dyDescent="0.25">
      <c r="A464" s="179">
        <v>1226</v>
      </c>
      <c r="B464" s="183" t="s">
        <v>558</v>
      </c>
      <c r="C464" s="182" t="s">
        <v>245</v>
      </c>
      <c r="D464" s="180">
        <v>12</v>
      </c>
      <c r="E464" s="181">
        <v>1226000000</v>
      </c>
      <c r="F464" s="182"/>
      <c r="G464" s="309"/>
      <c r="H464" s="182"/>
      <c r="I464" s="182" t="s">
        <v>245</v>
      </c>
      <c r="J464" s="213"/>
      <c r="K464" s="351"/>
      <c r="L464" s="185"/>
      <c r="M464" s="186"/>
      <c r="N464" s="186"/>
      <c r="O464" s="186"/>
      <c r="P464" s="186" t="s">
        <v>2920</v>
      </c>
      <c r="Q464" s="186" t="s">
        <v>2920</v>
      </c>
      <c r="R464" s="186" t="s">
        <v>2920</v>
      </c>
      <c r="S464" s="186" t="s">
        <v>2920</v>
      </c>
      <c r="T464" s="186" t="s">
        <v>2920</v>
      </c>
      <c r="U464" s="186" t="s">
        <v>2920</v>
      </c>
      <c r="V464" s="186" t="s">
        <v>2920</v>
      </c>
      <c r="W464" s="186" t="s">
        <v>2920</v>
      </c>
      <c r="X464" s="186" t="s">
        <v>2920</v>
      </c>
      <c r="Y464" s="186" t="s">
        <v>2920</v>
      </c>
    </row>
    <row r="465" spans="1:25" s="171" customFormat="1" ht="25.5" x14ac:dyDescent="0.25">
      <c r="A465" s="179">
        <v>1227</v>
      </c>
      <c r="B465" s="183" t="s">
        <v>559</v>
      </c>
      <c r="C465" s="182" t="s">
        <v>245</v>
      </c>
      <c r="D465" s="180">
        <v>12</v>
      </c>
      <c r="E465" s="181">
        <v>1227000000</v>
      </c>
      <c r="F465" s="182"/>
      <c r="G465" s="309"/>
      <c r="H465" s="182"/>
      <c r="I465" s="182" t="s">
        <v>245</v>
      </c>
      <c r="J465" s="213"/>
      <c r="K465" s="351"/>
      <c r="L465" s="185"/>
      <c r="M465" s="186"/>
      <c r="N465" s="186"/>
      <c r="O465" s="186"/>
      <c r="P465" s="186" t="s">
        <v>2920</v>
      </c>
      <c r="Q465" s="186" t="s">
        <v>2920</v>
      </c>
      <c r="R465" s="186" t="s">
        <v>2920</v>
      </c>
      <c r="S465" s="186" t="s">
        <v>2920</v>
      </c>
      <c r="T465" s="186"/>
      <c r="U465" s="186"/>
      <c r="V465" s="186"/>
      <c r="W465" s="186"/>
      <c r="X465" s="186"/>
      <c r="Y465" s="186" t="s">
        <v>2920</v>
      </c>
    </row>
    <row r="466" spans="1:25" s="171" customFormat="1" ht="25.5" x14ac:dyDescent="0.25">
      <c r="A466" s="179">
        <v>1228</v>
      </c>
      <c r="B466" s="183" t="s">
        <v>560</v>
      </c>
      <c r="C466" s="182" t="s">
        <v>245</v>
      </c>
      <c r="D466" s="180">
        <v>12</v>
      </c>
      <c r="E466" s="181">
        <v>1228000000</v>
      </c>
      <c r="F466" s="182"/>
      <c r="G466" s="309"/>
      <c r="H466" s="182"/>
      <c r="I466" s="182" t="s">
        <v>245</v>
      </c>
      <c r="J466" s="213"/>
      <c r="K466" s="351"/>
      <c r="L466" s="185"/>
      <c r="M466" s="186"/>
      <c r="N466" s="186"/>
      <c r="O466" s="186"/>
      <c r="P466" s="186" t="s">
        <v>2920</v>
      </c>
      <c r="Q466" s="186" t="s">
        <v>2920</v>
      </c>
      <c r="R466" s="186" t="s">
        <v>2920</v>
      </c>
      <c r="S466" s="186" t="s">
        <v>2920</v>
      </c>
      <c r="T466" s="186" t="s">
        <v>2920</v>
      </c>
      <c r="U466" s="186" t="s">
        <v>2920</v>
      </c>
      <c r="V466" s="186"/>
      <c r="W466" s="186"/>
      <c r="X466" s="186"/>
      <c r="Y466" s="186"/>
    </row>
    <row r="467" spans="1:25" s="222" customFormat="1" ht="25.5" x14ac:dyDescent="0.25">
      <c r="A467" s="37">
        <v>1229</v>
      </c>
      <c r="B467" s="183" t="s">
        <v>561</v>
      </c>
      <c r="C467" s="182" t="s">
        <v>245</v>
      </c>
      <c r="D467" s="57">
        <v>12</v>
      </c>
      <c r="E467" s="69">
        <v>1229000000</v>
      </c>
      <c r="F467" s="52" t="s">
        <v>2806</v>
      </c>
      <c r="G467" s="77"/>
      <c r="H467" s="52"/>
      <c r="I467" s="182" t="s">
        <v>245</v>
      </c>
      <c r="J467" s="89"/>
      <c r="K467" s="351"/>
      <c r="L467" s="79"/>
      <c r="M467" s="80"/>
      <c r="N467" s="80"/>
      <c r="O467" s="80"/>
      <c r="P467" s="80"/>
      <c r="Q467" s="80"/>
      <c r="R467" s="80"/>
      <c r="S467" s="72"/>
      <c r="T467" s="72"/>
      <c r="U467" s="72"/>
      <c r="V467" s="72"/>
      <c r="W467" s="72"/>
      <c r="X467" s="72"/>
      <c r="Y467" s="72" t="s">
        <v>2920</v>
      </c>
    </row>
    <row r="468" spans="1:25" s="171" customFormat="1" ht="25.5" x14ac:dyDescent="0.25">
      <c r="A468" s="179">
        <v>1230</v>
      </c>
      <c r="B468" s="183" t="s">
        <v>562</v>
      </c>
      <c r="C468" s="182" t="s">
        <v>245</v>
      </c>
      <c r="D468" s="180">
        <v>12</v>
      </c>
      <c r="E468" s="181">
        <v>1230000000</v>
      </c>
      <c r="F468" s="182"/>
      <c r="G468" s="309"/>
      <c r="H468" s="182"/>
      <c r="I468" s="182" t="s">
        <v>245</v>
      </c>
      <c r="J468" s="213"/>
      <c r="K468" s="351"/>
      <c r="L468" s="185"/>
      <c r="M468" s="186"/>
      <c r="N468" s="186"/>
      <c r="O468" s="186"/>
      <c r="P468" s="186" t="s">
        <v>2920</v>
      </c>
      <c r="Q468" s="186" t="s">
        <v>2920</v>
      </c>
      <c r="R468" s="186" t="s">
        <v>2920</v>
      </c>
      <c r="S468" s="186" t="s">
        <v>2920</v>
      </c>
      <c r="T468" s="186" t="s">
        <v>2920</v>
      </c>
      <c r="U468" s="186" t="s">
        <v>2920</v>
      </c>
      <c r="V468" s="186" t="s">
        <v>2920</v>
      </c>
      <c r="W468" s="186" t="s">
        <v>2920</v>
      </c>
      <c r="X468" s="186" t="s">
        <v>2920</v>
      </c>
      <c r="Y468" s="186" t="s">
        <v>2920</v>
      </c>
    </row>
    <row r="469" spans="1:25" s="171" customFormat="1" ht="25.5" x14ac:dyDescent="0.25">
      <c r="A469" s="179">
        <v>1231</v>
      </c>
      <c r="B469" s="183" t="s">
        <v>563</v>
      </c>
      <c r="C469" s="182" t="s">
        <v>245</v>
      </c>
      <c r="D469" s="180">
        <v>12</v>
      </c>
      <c r="E469" s="181">
        <v>1231000000</v>
      </c>
      <c r="F469" s="182"/>
      <c r="G469" s="309"/>
      <c r="H469" s="182"/>
      <c r="I469" s="182" t="s">
        <v>245</v>
      </c>
      <c r="J469" s="213"/>
      <c r="K469" s="351"/>
      <c r="L469" s="185"/>
      <c r="M469" s="186"/>
      <c r="N469" s="186"/>
      <c r="O469" s="186"/>
      <c r="P469" s="186" t="s">
        <v>2920</v>
      </c>
      <c r="Q469" s="186" t="s">
        <v>2920</v>
      </c>
      <c r="R469" s="186" t="s">
        <v>2920</v>
      </c>
      <c r="S469" s="186" t="s">
        <v>2920</v>
      </c>
      <c r="T469" s="186" t="s">
        <v>2920</v>
      </c>
      <c r="U469" s="186" t="s">
        <v>2920</v>
      </c>
      <c r="V469" s="186" t="s">
        <v>2920</v>
      </c>
      <c r="W469" s="186" t="s">
        <v>2920</v>
      </c>
      <c r="X469" s="186" t="s">
        <v>2920</v>
      </c>
      <c r="Y469" s="186" t="s">
        <v>2920</v>
      </c>
    </row>
    <row r="470" spans="1:25" s="171" customFormat="1" ht="25.5" x14ac:dyDescent="0.25">
      <c r="A470" s="179">
        <v>1232</v>
      </c>
      <c r="B470" s="183" t="s">
        <v>564</v>
      </c>
      <c r="C470" s="182" t="s">
        <v>245</v>
      </c>
      <c r="D470" s="180">
        <v>12</v>
      </c>
      <c r="E470" s="181">
        <v>1232000000</v>
      </c>
      <c r="F470" s="182"/>
      <c r="G470" s="309"/>
      <c r="H470" s="182"/>
      <c r="I470" s="182" t="s">
        <v>245</v>
      </c>
      <c r="J470" s="213"/>
      <c r="K470" s="351"/>
      <c r="L470" s="185"/>
      <c r="M470" s="186"/>
      <c r="N470" s="186"/>
      <c r="O470" s="186"/>
      <c r="P470" s="186" t="s">
        <v>2920</v>
      </c>
      <c r="Q470" s="186" t="s">
        <v>2920</v>
      </c>
      <c r="R470" s="186" t="s">
        <v>2920</v>
      </c>
      <c r="S470" s="186" t="s">
        <v>2920</v>
      </c>
      <c r="T470" s="186"/>
      <c r="U470" s="186"/>
      <c r="V470" s="186"/>
      <c r="W470" s="186"/>
      <c r="X470" s="186"/>
      <c r="Y470" s="186"/>
    </row>
    <row r="471" spans="1:25" s="171" customFormat="1" ht="25.5" x14ac:dyDescent="0.25">
      <c r="A471" s="179">
        <v>1233</v>
      </c>
      <c r="B471" s="183" t="s">
        <v>565</v>
      </c>
      <c r="C471" s="182" t="s">
        <v>245</v>
      </c>
      <c r="D471" s="180">
        <v>12</v>
      </c>
      <c r="E471" s="181">
        <v>1233000000</v>
      </c>
      <c r="F471" s="182"/>
      <c r="G471" s="309"/>
      <c r="H471" s="182"/>
      <c r="I471" s="182" t="s">
        <v>245</v>
      </c>
      <c r="J471" s="213"/>
      <c r="K471" s="351"/>
      <c r="L471" s="185"/>
      <c r="M471" s="186"/>
      <c r="N471" s="186"/>
      <c r="O471" s="186"/>
      <c r="P471" s="186" t="s">
        <v>2920</v>
      </c>
      <c r="Q471" s="186" t="s">
        <v>2920</v>
      </c>
      <c r="R471" s="186" t="s">
        <v>2920</v>
      </c>
      <c r="S471" s="186" t="s">
        <v>2920</v>
      </c>
      <c r="T471" s="186"/>
      <c r="U471" s="186"/>
      <c r="V471" s="186"/>
      <c r="W471" s="186"/>
      <c r="X471" s="186"/>
      <c r="Y471" s="186"/>
    </row>
    <row r="472" spans="1:25" s="171" customFormat="1" ht="60.75" customHeight="1" x14ac:dyDescent="0.25">
      <c r="A472" s="179">
        <v>1234</v>
      </c>
      <c r="B472" s="183" t="s">
        <v>566</v>
      </c>
      <c r="C472" s="182" t="s">
        <v>245</v>
      </c>
      <c r="D472" s="180" t="s">
        <v>2807</v>
      </c>
      <c r="E472" s="181">
        <v>1234000000</v>
      </c>
      <c r="F472" s="182"/>
      <c r="G472" s="309"/>
      <c r="H472" s="182"/>
      <c r="I472" s="182" t="s">
        <v>245</v>
      </c>
      <c r="J472" s="184"/>
      <c r="K472" s="351"/>
      <c r="L472" s="185"/>
      <c r="M472" s="186"/>
      <c r="N472" s="186"/>
      <c r="O472" s="186"/>
      <c r="P472" s="186"/>
      <c r="Q472" s="186"/>
      <c r="R472" s="186"/>
      <c r="S472" s="186"/>
      <c r="T472" s="186"/>
      <c r="U472" s="186" t="s">
        <v>2920</v>
      </c>
      <c r="V472" s="186" t="s">
        <v>2920</v>
      </c>
      <c r="W472" s="186" t="s">
        <v>2920</v>
      </c>
      <c r="X472" s="186" t="s">
        <v>2920</v>
      </c>
      <c r="Y472" s="186"/>
    </row>
    <row r="473" spans="1:25" s="171" customFormat="1" ht="25.5" x14ac:dyDescent="0.25">
      <c r="A473" s="179">
        <v>1235</v>
      </c>
      <c r="B473" s="183" t="s">
        <v>567</v>
      </c>
      <c r="C473" s="182" t="s">
        <v>245</v>
      </c>
      <c r="D473" s="180">
        <v>12</v>
      </c>
      <c r="E473" s="181">
        <v>1235000000</v>
      </c>
      <c r="F473" s="182"/>
      <c r="G473" s="309"/>
      <c r="H473" s="182"/>
      <c r="I473" s="182" t="s">
        <v>245</v>
      </c>
      <c r="J473" s="213"/>
      <c r="K473" s="351"/>
      <c r="L473" s="185"/>
      <c r="M473" s="186"/>
      <c r="N473" s="186"/>
      <c r="O473" s="186"/>
      <c r="P473" s="186"/>
      <c r="Q473" s="186" t="s">
        <v>2920</v>
      </c>
      <c r="R473" s="186" t="s">
        <v>2920</v>
      </c>
      <c r="S473" s="186" t="s">
        <v>2920</v>
      </c>
      <c r="T473" s="186"/>
      <c r="U473" s="186" t="s">
        <v>2920</v>
      </c>
      <c r="V473" s="186"/>
      <c r="W473" s="186"/>
      <c r="X473" s="186"/>
      <c r="Y473" s="186"/>
    </row>
    <row r="474" spans="1:25" s="171" customFormat="1" ht="25.5" x14ac:dyDescent="0.25">
      <c r="A474" s="179">
        <v>1236</v>
      </c>
      <c r="B474" s="183" t="s">
        <v>568</v>
      </c>
      <c r="C474" s="182" t="s">
        <v>245</v>
      </c>
      <c r="D474" s="180" t="s">
        <v>2808</v>
      </c>
      <c r="E474" s="181">
        <v>1236000000</v>
      </c>
      <c r="F474" s="182"/>
      <c r="G474" s="309"/>
      <c r="H474" s="182"/>
      <c r="I474" s="182" t="s">
        <v>245</v>
      </c>
      <c r="J474" s="213"/>
      <c r="K474" s="351"/>
      <c r="L474" s="185"/>
      <c r="M474" s="186"/>
      <c r="N474" s="186"/>
      <c r="O474" s="186"/>
      <c r="P474" s="186"/>
      <c r="Q474" s="186" t="s">
        <v>2920</v>
      </c>
      <c r="R474" s="186" t="s">
        <v>2920</v>
      </c>
      <c r="S474" s="186" t="s">
        <v>2920</v>
      </c>
      <c r="T474" s="186" t="s">
        <v>2920</v>
      </c>
      <c r="U474" s="186" t="s">
        <v>2920</v>
      </c>
      <c r="V474" s="186" t="s">
        <v>2920</v>
      </c>
      <c r="W474" s="186" t="s">
        <v>2920</v>
      </c>
      <c r="X474" s="186"/>
      <c r="Y474" s="186" t="s">
        <v>2920</v>
      </c>
    </row>
    <row r="475" spans="1:25" s="171" customFormat="1" ht="25.5" x14ac:dyDescent="0.25">
      <c r="A475" s="179">
        <v>1237</v>
      </c>
      <c r="B475" s="183" t="s">
        <v>569</v>
      </c>
      <c r="C475" s="182" t="s">
        <v>245</v>
      </c>
      <c r="D475" s="180">
        <v>12</v>
      </c>
      <c r="E475" s="181">
        <v>1237000000</v>
      </c>
      <c r="F475" s="182"/>
      <c r="G475" s="309"/>
      <c r="H475" s="182"/>
      <c r="I475" s="182" t="s">
        <v>245</v>
      </c>
      <c r="J475" s="213"/>
      <c r="K475" s="351"/>
      <c r="L475" s="185"/>
      <c r="M475" s="186"/>
      <c r="N475" s="186"/>
      <c r="O475" s="186"/>
      <c r="P475" s="186"/>
      <c r="Q475" s="186" t="s">
        <v>2920</v>
      </c>
      <c r="R475" s="186" t="s">
        <v>2920</v>
      </c>
      <c r="S475" s="186" t="s">
        <v>2920</v>
      </c>
      <c r="T475" s="186"/>
      <c r="U475" s="186"/>
      <c r="V475" s="186"/>
      <c r="W475" s="186"/>
      <c r="X475" s="186"/>
      <c r="Y475" s="186"/>
    </row>
    <row r="476" spans="1:25" s="171" customFormat="1" ht="25.5" x14ac:dyDescent="0.25">
      <c r="A476" s="179">
        <v>1238</v>
      </c>
      <c r="B476" s="183" t="s">
        <v>570</v>
      </c>
      <c r="C476" s="182" t="s">
        <v>245</v>
      </c>
      <c r="D476" s="180">
        <v>12</v>
      </c>
      <c r="E476" s="181">
        <v>1238000000</v>
      </c>
      <c r="F476" s="182"/>
      <c r="G476" s="309"/>
      <c r="H476" s="182"/>
      <c r="I476" s="182" t="s">
        <v>245</v>
      </c>
      <c r="J476" s="213"/>
      <c r="K476" s="351"/>
      <c r="L476" s="185"/>
      <c r="M476" s="186"/>
      <c r="N476" s="186"/>
      <c r="O476" s="186"/>
      <c r="P476" s="186"/>
      <c r="Q476" s="186" t="s">
        <v>2920</v>
      </c>
      <c r="R476" s="186" t="s">
        <v>2920</v>
      </c>
      <c r="S476" s="186" t="s">
        <v>2920</v>
      </c>
      <c r="T476" s="186"/>
      <c r="U476" s="186"/>
      <c r="V476" s="186" t="s">
        <v>2920</v>
      </c>
      <c r="W476" s="186" t="s">
        <v>2920</v>
      </c>
      <c r="X476" s="186"/>
      <c r="Y476" s="186"/>
    </row>
    <row r="477" spans="1:25" s="171" customFormat="1" ht="25.5" x14ac:dyDescent="0.25">
      <c r="A477" s="179">
        <v>1239</v>
      </c>
      <c r="B477" s="183" t="s">
        <v>571</v>
      </c>
      <c r="C477" s="182" t="s">
        <v>245</v>
      </c>
      <c r="D477" s="180">
        <v>12</v>
      </c>
      <c r="E477" s="181">
        <v>1239000000</v>
      </c>
      <c r="F477" s="182"/>
      <c r="G477" s="309"/>
      <c r="H477" s="182"/>
      <c r="I477" s="182" t="s">
        <v>245</v>
      </c>
      <c r="J477" s="213"/>
      <c r="K477" s="351"/>
      <c r="L477" s="185"/>
      <c r="M477" s="186"/>
      <c r="N477" s="186"/>
      <c r="O477" s="186"/>
      <c r="P477" s="186"/>
      <c r="Q477" s="186" t="s">
        <v>2920</v>
      </c>
      <c r="R477" s="186" t="s">
        <v>2920</v>
      </c>
      <c r="S477" s="186"/>
      <c r="T477" s="186"/>
      <c r="U477" s="186"/>
      <c r="V477" s="186"/>
      <c r="W477" s="186"/>
      <c r="X477" s="186"/>
      <c r="Y477" s="186"/>
    </row>
    <row r="478" spans="1:25" s="171" customFormat="1" ht="25.5" x14ac:dyDescent="0.25">
      <c r="A478" s="179">
        <v>1240</v>
      </c>
      <c r="B478" s="183" t="s">
        <v>572</v>
      </c>
      <c r="C478" s="182" t="s">
        <v>245</v>
      </c>
      <c r="D478" s="180">
        <v>12</v>
      </c>
      <c r="E478" s="181">
        <v>1240000000</v>
      </c>
      <c r="F478" s="182"/>
      <c r="G478" s="309"/>
      <c r="H478" s="182"/>
      <c r="I478" s="182" t="s">
        <v>245</v>
      </c>
      <c r="J478" s="213"/>
      <c r="K478" s="351"/>
      <c r="L478" s="185"/>
      <c r="M478" s="186"/>
      <c r="N478" s="186"/>
      <c r="O478" s="186"/>
      <c r="P478" s="186"/>
      <c r="Q478" s="186" t="s">
        <v>2920</v>
      </c>
      <c r="R478" s="186" t="s">
        <v>2920</v>
      </c>
      <c r="S478" s="186" t="s">
        <v>2920</v>
      </c>
      <c r="T478" s="186"/>
      <c r="U478" s="186"/>
      <c r="V478" s="186"/>
      <c r="W478" s="186"/>
      <c r="X478" s="186"/>
      <c r="Y478" s="186"/>
    </row>
    <row r="479" spans="1:25" s="208" customFormat="1" ht="25.5" x14ac:dyDescent="0.25">
      <c r="A479" s="37">
        <v>1241</v>
      </c>
      <c r="B479" s="183" t="s">
        <v>3601</v>
      </c>
      <c r="C479" s="182" t="s">
        <v>245</v>
      </c>
      <c r="D479" s="57">
        <v>12</v>
      </c>
      <c r="E479" s="69">
        <v>1241000000</v>
      </c>
      <c r="F479" s="47"/>
      <c r="G479" s="70"/>
      <c r="H479" s="47"/>
      <c r="I479" s="182" t="s">
        <v>245</v>
      </c>
      <c r="J479" s="89"/>
      <c r="K479" s="351"/>
      <c r="L479" s="76"/>
      <c r="M479" s="72"/>
      <c r="N479" s="72"/>
      <c r="O479" s="72"/>
      <c r="P479" s="72"/>
      <c r="Q479" s="72" t="s">
        <v>2920</v>
      </c>
      <c r="R479" s="72" t="s">
        <v>2920</v>
      </c>
      <c r="S479" s="72" t="s">
        <v>2920</v>
      </c>
      <c r="T479" s="72" t="s">
        <v>2920</v>
      </c>
      <c r="U479" s="72" t="s">
        <v>2920</v>
      </c>
      <c r="V479" s="72" t="s">
        <v>2920</v>
      </c>
      <c r="W479" s="72" t="s">
        <v>2920</v>
      </c>
      <c r="X479" s="72" t="s">
        <v>2920</v>
      </c>
      <c r="Y479" s="72" t="s">
        <v>2920</v>
      </c>
    </row>
    <row r="480" spans="1:25" s="208" customFormat="1" ht="33.75" x14ac:dyDescent="0.25">
      <c r="A480" s="37">
        <v>1242</v>
      </c>
      <c r="B480" s="183" t="s">
        <v>573</v>
      </c>
      <c r="C480" s="182" t="s">
        <v>245</v>
      </c>
      <c r="D480" s="57">
        <v>12</v>
      </c>
      <c r="E480" s="69">
        <v>1242000000</v>
      </c>
      <c r="F480" s="47"/>
      <c r="G480" s="70"/>
      <c r="H480" s="47"/>
      <c r="I480" s="182" t="s">
        <v>245</v>
      </c>
      <c r="J480" s="89"/>
      <c r="K480" s="351"/>
      <c r="L480" s="81" t="s">
        <v>2967</v>
      </c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 t="s">
        <v>2920</v>
      </c>
      <c r="Y480" s="72"/>
    </row>
    <row r="481" spans="1:25" s="171" customFormat="1" ht="41.25" customHeight="1" x14ac:dyDescent="0.25">
      <c r="A481" s="179">
        <v>1243</v>
      </c>
      <c r="B481" s="183" t="s">
        <v>574</v>
      </c>
      <c r="C481" s="182" t="s">
        <v>245</v>
      </c>
      <c r="D481" s="180">
        <v>12</v>
      </c>
      <c r="E481" s="181">
        <v>1243000000</v>
      </c>
      <c r="F481" s="182"/>
      <c r="G481" s="309"/>
      <c r="H481" s="182"/>
      <c r="I481" s="182" t="s">
        <v>245</v>
      </c>
      <c r="J481" s="213"/>
      <c r="K481" s="351"/>
      <c r="L481" s="185"/>
      <c r="M481" s="186"/>
      <c r="N481" s="186"/>
      <c r="O481" s="186"/>
      <c r="P481" s="186"/>
      <c r="Q481" s="186" t="s">
        <v>2920</v>
      </c>
      <c r="R481" s="186"/>
      <c r="S481" s="186"/>
      <c r="T481" s="186"/>
      <c r="U481" s="186"/>
      <c r="V481" s="186"/>
      <c r="W481" s="186"/>
      <c r="X481" s="186"/>
      <c r="Y481" s="186"/>
    </row>
    <row r="482" spans="1:25" s="210" customFormat="1" ht="31.5" customHeight="1" x14ac:dyDescent="0.25">
      <c r="A482" s="179">
        <v>1244</v>
      </c>
      <c r="B482" s="183" t="s">
        <v>575</v>
      </c>
      <c r="C482" s="182" t="s">
        <v>245</v>
      </c>
      <c r="D482" s="180">
        <v>12</v>
      </c>
      <c r="E482" s="181">
        <v>1244000000</v>
      </c>
      <c r="F482" s="182"/>
      <c r="G482" s="309"/>
      <c r="H482" s="182"/>
      <c r="I482" s="182" t="s">
        <v>245</v>
      </c>
      <c r="J482" s="213"/>
      <c r="K482" s="351"/>
      <c r="L482" s="185"/>
      <c r="M482" s="186"/>
      <c r="N482" s="186"/>
      <c r="O482" s="186"/>
      <c r="P482" s="186"/>
      <c r="Q482" s="186"/>
      <c r="R482" s="186" t="s">
        <v>2920</v>
      </c>
      <c r="S482" s="186"/>
      <c r="T482" s="186"/>
      <c r="U482" s="186"/>
      <c r="V482" s="186"/>
      <c r="W482" s="186"/>
      <c r="X482" s="186"/>
      <c r="Y482" s="186"/>
    </row>
    <row r="483" spans="1:25" s="223" customFormat="1" ht="25.5" x14ac:dyDescent="0.25">
      <c r="A483" s="37">
        <v>1245</v>
      </c>
      <c r="B483" s="183" t="s">
        <v>576</v>
      </c>
      <c r="C483" s="182" t="s">
        <v>245</v>
      </c>
      <c r="D483" s="57">
        <v>12</v>
      </c>
      <c r="E483" s="69">
        <v>1245000000</v>
      </c>
      <c r="F483" s="47"/>
      <c r="G483" s="70"/>
      <c r="H483" s="47"/>
      <c r="I483" s="182" t="s">
        <v>245</v>
      </c>
      <c r="J483" s="89"/>
      <c r="K483" s="351"/>
      <c r="L483" s="76"/>
      <c r="M483" s="72"/>
      <c r="N483" s="72"/>
      <c r="O483" s="72"/>
      <c r="P483" s="72"/>
      <c r="Q483" s="72"/>
      <c r="R483" s="72" t="s">
        <v>2920</v>
      </c>
      <c r="S483" s="72"/>
      <c r="T483" s="72"/>
      <c r="U483" s="72"/>
      <c r="V483" s="72"/>
      <c r="W483" s="72"/>
      <c r="X483" s="72" t="s">
        <v>2920</v>
      </c>
      <c r="Y483" s="72" t="s">
        <v>2920</v>
      </c>
    </row>
    <row r="484" spans="1:25" s="210" customFormat="1" ht="25.5" x14ac:dyDescent="0.25">
      <c r="A484" s="179">
        <v>1246</v>
      </c>
      <c r="B484" s="183" t="s">
        <v>577</v>
      </c>
      <c r="C484" s="182" t="s">
        <v>245</v>
      </c>
      <c r="D484" s="180">
        <v>12</v>
      </c>
      <c r="E484" s="181">
        <v>1246000000</v>
      </c>
      <c r="F484" s="182"/>
      <c r="G484" s="309"/>
      <c r="H484" s="182"/>
      <c r="I484" s="182" t="s">
        <v>245</v>
      </c>
      <c r="J484" s="213"/>
      <c r="K484" s="351"/>
      <c r="L484" s="185"/>
      <c r="M484" s="186"/>
      <c r="N484" s="186"/>
      <c r="O484" s="186"/>
      <c r="P484" s="186"/>
      <c r="Q484" s="186"/>
      <c r="R484" s="186" t="s">
        <v>2920</v>
      </c>
      <c r="S484" s="186"/>
      <c r="T484" s="186"/>
      <c r="U484" s="186"/>
      <c r="V484" s="186"/>
      <c r="W484" s="186"/>
      <c r="X484" s="186"/>
      <c r="Y484" s="186"/>
    </row>
    <row r="485" spans="1:25" s="210" customFormat="1" ht="25.5" x14ac:dyDescent="0.25">
      <c r="A485" s="179">
        <v>1247</v>
      </c>
      <c r="B485" s="183" t="s">
        <v>578</v>
      </c>
      <c r="C485" s="182" t="s">
        <v>245</v>
      </c>
      <c r="D485" s="180">
        <v>12</v>
      </c>
      <c r="E485" s="181">
        <v>1247000000</v>
      </c>
      <c r="F485" s="182"/>
      <c r="G485" s="309"/>
      <c r="H485" s="182"/>
      <c r="I485" s="182" t="s">
        <v>245</v>
      </c>
      <c r="J485" s="213"/>
      <c r="K485" s="351"/>
      <c r="L485" s="185"/>
      <c r="M485" s="186"/>
      <c r="N485" s="186"/>
      <c r="O485" s="186"/>
      <c r="P485" s="186"/>
      <c r="Q485" s="186"/>
      <c r="R485" s="186"/>
      <c r="S485" s="186" t="s">
        <v>2920</v>
      </c>
      <c r="T485" s="186" t="s">
        <v>2920</v>
      </c>
      <c r="U485" s="186" t="s">
        <v>2920</v>
      </c>
      <c r="V485" s="186" t="s">
        <v>2920</v>
      </c>
      <c r="W485" s="186" t="s">
        <v>2920</v>
      </c>
      <c r="X485" s="186" t="s">
        <v>2920</v>
      </c>
      <c r="Y485" s="186" t="s">
        <v>2920</v>
      </c>
    </row>
    <row r="486" spans="1:25" s="210" customFormat="1" ht="25.5" x14ac:dyDescent="0.25">
      <c r="A486" s="179">
        <v>1248</v>
      </c>
      <c r="B486" s="183" t="s">
        <v>579</v>
      </c>
      <c r="C486" s="182" t="s">
        <v>245</v>
      </c>
      <c r="D486" s="361">
        <v>12</v>
      </c>
      <c r="E486" s="362">
        <v>1248000000</v>
      </c>
      <c r="F486" s="356"/>
      <c r="G486" s="363"/>
      <c r="H486" s="364"/>
      <c r="I486" s="182" t="s">
        <v>245</v>
      </c>
      <c r="J486" s="376"/>
      <c r="K486" s="351"/>
      <c r="L486" s="366"/>
      <c r="M486" s="367"/>
      <c r="N486" s="367"/>
      <c r="O486" s="367"/>
      <c r="P486" s="367"/>
      <c r="Q486" s="367"/>
      <c r="R486" s="367"/>
      <c r="S486" s="367" t="s">
        <v>2920</v>
      </c>
      <c r="T486" s="367"/>
      <c r="U486" s="367"/>
      <c r="V486" s="367"/>
      <c r="W486" s="367"/>
      <c r="X486" s="367"/>
      <c r="Y486" s="367"/>
    </row>
    <row r="487" spans="1:25" s="210" customFormat="1" ht="25.5" x14ac:dyDescent="0.25">
      <c r="A487" s="179">
        <v>1249</v>
      </c>
      <c r="B487" s="183" t="s">
        <v>580</v>
      </c>
      <c r="C487" s="182" t="s">
        <v>245</v>
      </c>
      <c r="D487" s="361">
        <v>12</v>
      </c>
      <c r="E487" s="362">
        <v>1249000000</v>
      </c>
      <c r="F487" s="356"/>
      <c r="G487" s="363"/>
      <c r="H487" s="364"/>
      <c r="I487" s="182" t="s">
        <v>245</v>
      </c>
      <c r="J487" s="376"/>
      <c r="K487" s="351"/>
      <c r="L487" s="366"/>
      <c r="M487" s="367"/>
      <c r="N487" s="367"/>
      <c r="O487" s="367"/>
      <c r="P487" s="367"/>
      <c r="Q487" s="367"/>
      <c r="R487" s="367"/>
      <c r="S487" s="367"/>
      <c r="T487" s="367" t="s">
        <v>2920</v>
      </c>
      <c r="U487" s="367" t="s">
        <v>2920</v>
      </c>
      <c r="V487" s="367"/>
      <c r="W487" s="367"/>
      <c r="X487" s="367"/>
      <c r="Y487" s="367"/>
    </row>
    <row r="488" spans="1:25" s="210" customFormat="1" x14ac:dyDescent="0.25">
      <c r="A488" s="179">
        <v>1250</v>
      </c>
      <c r="B488" s="183" t="s">
        <v>581</v>
      </c>
      <c r="C488" s="182" t="s">
        <v>3754</v>
      </c>
      <c r="D488" s="361">
        <v>12</v>
      </c>
      <c r="E488" s="362">
        <v>1250000000</v>
      </c>
      <c r="F488" s="356"/>
      <c r="G488" s="363"/>
      <c r="H488" s="364"/>
      <c r="I488" s="182" t="s">
        <v>3754</v>
      </c>
      <c r="J488" s="376"/>
      <c r="K488" s="351"/>
      <c r="L488" s="366"/>
      <c r="M488" s="367"/>
      <c r="N488" s="367"/>
      <c r="O488" s="367"/>
      <c r="P488" s="367"/>
      <c r="Q488" s="367"/>
      <c r="R488" s="367"/>
      <c r="S488" s="367"/>
      <c r="T488" s="367" t="s">
        <v>2920</v>
      </c>
      <c r="U488" s="367"/>
      <c r="V488" s="367"/>
      <c r="W488" s="367"/>
      <c r="X488" s="367" t="s">
        <v>2920</v>
      </c>
      <c r="Y488" s="186" t="s">
        <v>2920</v>
      </c>
    </row>
    <row r="489" spans="1:25" s="210" customFormat="1" ht="25.5" x14ac:dyDescent="0.25">
      <c r="A489" s="179">
        <v>1251</v>
      </c>
      <c r="B489" s="183" t="s">
        <v>582</v>
      </c>
      <c r="C489" s="182" t="s">
        <v>245</v>
      </c>
      <c r="D489" s="361">
        <v>12</v>
      </c>
      <c r="E489" s="362">
        <v>1251000000</v>
      </c>
      <c r="F489" s="356"/>
      <c r="G489" s="363"/>
      <c r="H489" s="364"/>
      <c r="I489" s="182" t="s">
        <v>245</v>
      </c>
      <c r="J489" s="376"/>
      <c r="K489" s="351"/>
      <c r="L489" s="366"/>
      <c r="M489" s="367"/>
      <c r="N489" s="367"/>
      <c r="O489" s="367"/>
      <c r="P489" s="367"/>
      <c r="Q489" s="367"/>
      <c r="R489" s="367"/>
      <c r="S489" s="367"/>
      <c r="T489" s="367" t="s">
        <v>2920</v>
      </c>
      <c r="U489" s="367" t="s">
        <v>2920</v>
      </c>
      <c r="V489" s="367" t="s">
        <v>2920</v>
      </c>
      <c r="W489" s="367" t="s">
        <v>2920</v>
      </c>
      <c r="X489" s="367" t="s">
        <v>2920</v>
      </c>
      <c r="Y489" s="367"/>
    </row>
    <row r="490" spans="1:25" s="210" customFormat="1" ht="25.5" x14ac:dyDescent="0.25">
      <c r="A490" s="179">
        <v>1252</v>
      </c>
      <c r="B490" s="183" t="s">
        <v>583</v>
      </c>
      <c r="C490" s="377" t="s">
        <v>2443</v>
      </c>
      <c r="D490" s="361">
        <v>12</v>
      </c>
      <c r="E490" s="362">
        <v>1252000000</v>
      </c>
      <c r="F490" s="356"/>
      <c r="G490" s="363"/>
      <c r="H490" s="364"/>
      <c r="I490" s="377" t="s">
        <v>2443</v>
      </c>
      <c r="J490" s="376"/>
      <c r="K490" s="351"/>
      <c r="L490" s="366"/>
      <c r="M490" s="367"/>
      <c r="N490" s="367"/>
      <c r="O490" s="367"/>
      <c r="P490" s="367"/>
      <c r="Q490" s="367"/>
      <c r="R490" s="367"/>
      <c r="S490" s="367"/>
      <c r="T490" s="367" t="s">
        <v>2920</v>
      </c>
      <c r="U490" s="367" t="s">
        <v>2920</v>
      </c>
      <c r="V490" s="367" t="s">
        <v>2920</v>
      </c>
      <c r="W490" s="367" t="s">
        <v>2920</v>
      </c>
      <c r="X490" s="367" t="s">
        <v>2920</v>
      </c>
      <c r="Y490" s="186" t="s">
        <v>2920</v>
      </c>
    </row>
    <row r="491" spans="1:25" s="210" customFormat="1" ht="25.5" x14ac:dyDescent="0.25">
      <c r="A491" s="179">
        <v>1253</v>
      </c>
      <c r="B491" s="183" t="s">
        <v>584</v>
      </c>
      <c r="C491" s="182" t="s">
        <v>245</v>
      </c>
      <c r="D491" s="361">
        <v>12</v>
      </c>
      <c r="E491" s="362">
        <v>1253000000</v>
      </c>
      <c r="F491" s="356"/>
      <c r="G491" s="363"/>
      <c r="H491" s="364"/>
      <c r="I491" s="182" t="s">
        <v>245</v>
      </c>
      <c r="J491" s="376"/>
      <c r="K491" s="351"/>
      <c r="L491" s="366"/>
      <c r="M491" s="367"/>
      <c r="N491" s="367"/>
      <c r="O491" s="367"/>
      <c r="P491" s="367"/>
      <c r="Q491" s="367"/>
      <c r="R491" s="367"/>
      <c r="S491" s="367"/>
      <c r="T491" s="367"/>
      <c r="U491" s="367" t="s">
        <v>2920</v>
      </c>
      <c r="V491" s="367" t="s">
        <v>2920</v>
      </c>
      <c r="W491" s="367"/>
      <c r="X491" s="367" t="s">
        <v>2920</v>
      </c>
      <c r="Y491" s="186" t="s">
        <v>2920</v>
      </c>
    </row>
    <row r="492" spans="1:25" s="210" customFormat="1" ht="25.5" x14ac:dyDescent="0.25">
      <c r="A492" s="179">
        <v>1254</v>
      </c>
      <c r="B492" s="183" t="s">
        <v>585</v>
      </c>
      <c r="C492" s="182" t="s">
        <v>245</v>
      </c>
      <c r="D492" s="361">
        <v>12</v>
      </c>
      <c r="E492" s="362">
        <v>1254000000</v>
      </c>
      <c r="F492" s="356"/>
      <c r="G492" s="363"/>
      <c r="H492" s="364"/>
      <c r="I492" s="182" t="s">
        <v>245</v>
      </c>
      <c r="J492" s="376"/>
      <c r="K492" s="351"/>
      <c r="L492" s="366"/>
      <c r="M492" s="367"/>
      <c r="N492" s="367"/>
      <c r="O492" s="367"/>
      <c r="P492" s="367"/>
      <c r="Q492" s="367"/>
      <c r="R492" s="367"/>
      <c r="S492" s="367"/>
      <c r="T492" s="367"/>
      <c r="U492" s="367" t="s">
        <v>2920</v>
      </c>
      <c r="V492" s="367"/>
      <c r="W492" s="367" t="s">
        <v>2920</v>
      </c>
      <c r="X492" s="367" t="s">
        <v>2920</v>
      </c>
      <c r="Y492" s="186" t="s">
        <v>2920</v>
      </c>
    </row>
    <row r="493" spans="1:25" s="210" customFormat="1" ht="25.5" x14ac:dyDescent="0.25">
      <c r="A493" s="179">
        <v>1255</v>
      </c>
      <c r="B493" s="183" t="s">
        <v>586</v>
      </c>
      <c r="C493" s="182" t="s">
        <v>245</v>
      </c>
      <c r="D493" s="361">
        <v>12</v>
      </c>
      <c r="E493" s="362">
        <v>1255000000</v>
      </c>
      <c r="F493" s="356"/>
      <c r="G493" s="363"/>
      <c r="H493" s="364"/>
      <c r="I493" s="182" t="s">
        <v>245</v>
      </c>
      <c r="J493" s="376"/>
      <c r="K493" s="351"/>
      <c r="L493" s="366"/>
      <c r="M493" s="367"/>
      <c r="N493" s="367"/>
      <c r="O493" s="367"/>
      <c r="P493" s="367"/>
      <c r="Q493" s="367"/>
      <c r="R493" s="367"/>
      <c r="S493" s="367"/>
      <c r="T493" s="367"/>
      <c r="U493" s="367" t="s">
        <v>2920</v>
      </c>
      <c r="V493" s="367" t="s">
        <v>2920</v>
      </c>
      <c r="W493" s="367" t="s">
        <v>2920</v>
      </c>
      <c r="X493" s="367"/>
      <c r="Y493" s="367"/>
    </row>
    <row r="494" spans="1:25" s="210" customFormat="1" ht="25.5" x14ac:dyDescent="0.25">
      <c r="A494" s="179">
        <v>1256</v>
      </c>
      <c r="B494" s="183" t="s">
        <v>587</v>
      </c>
      <c r="C494" s="182" t="s">
        <v>245</v>
      </c>
      <c r="D494" s="361">
        <v>12</v>
      </c>
      <c r="E494" s="362">
        <v>1256000000</v>
      </c>
      <c r="F494" s="356"/>
      <c r="G494" s="363"/>
      <c r="H494" s="364"/>
      <c r="I494" s="182" t="s">
        <v>245</v>
      </c>
      <c r="J494" s="376"/>
      <c r="K494" s="351"/>
      <c r="L494" s="366"/>
      <c r="M494" s="367"/>
      <c r="N494" s="367"/>
      <c r="O494" s="367"/>
      <c r="P494" s="367"/>
      <c r="Q494" s="367"/>
      <c r="R494" s="367"/>
      <c r="S494" s="367"/>
      <c r="T494" s="367"/>
      <c r="U494" s="367" t="s">
        <v>2920</v>
      </c>
      <c r="V494" s="367" t="s">
        <v>2920</v>
      </c>
      <c r="W494" s="367"/>
      <c r="X494" s="367"/>
      <c r="Y494" s="367"/>
    </row>
    <row r="495" spans="1:25" s="210" customFormat="1" ht="25.5" x14ac:dyDescent="0.25">
      <c r="A495" s="179">
        <v>1257</v>
      </c>
      <c r="B495" s="183" t="s">
        <v>588</v>
      </c>
      <c r="C495" s="182" t="s">
        <v>245</v>
      </c>
      <c r="D495" s="361">
        <v>12</v>
      </c>
      <c r="E495" s="362">
        <v>1257000000</v>
      </c>
      <c r="F495" s="356"/>
      <c r="G495" s="363"/>
      <c r="H495" s="364"/>
      <c r="I495" s="182" t="s">
        <v>245</v>
      </c>
      <c r="J495" s="376"/>
      <c r="K495" s="351"/>
      <c r="L495" s="366"/>
      <c r="M495" s="367"/>
      <c r="N495" s="367"/>
      <c r="O495" s="367"/>
      <c r="P495" s="367"/>
      <c r="Q495" s="367"/>
      <c r="R495" s="367"/>
      <c r="S495" s="367"/>
      <c r="T495" s="367"/>
      <c r="U495" s="367" t="s">
        <v>2920</v>
      </c>
      <c r="V495" s="367" t="s">
        <v>2920</v>
      </c>
      <c r="W495" s="367" t="s">
        <v>2920</v>
      </c>
      <c r="X495" s="367" t="s">
        <v>2920</v>
      </c>
      <c r="Y495" s="186" t="s">
        <v>2920</v>
      </c>
    </row>
    <row r="496" spans="1:25" s="223" customFormat="1" ht="25.5" x14ac:dyDescent="0.25">
      <c r="A496" s="37">
        <v>1258</v>
      </c>
      <c r="B496" s="183" t="s">
        <v>589</v>
      </c>
      <c r="C496" s="182" t="s">
        <v>245</v>
      </c>
      <c r="D496" s="368">
        <v>12</v>
      </c>
      <c r="E496" s="369">
        <v>1258000000</v>
      </c>
      <c r="F496" s="355"/>
      <c r="G496" s="370"/>
      <c r="H496" s="371"/>
      <c r="I496" s="182" t="s">
        <v>245</v>
      </c>
      <c r="J496" s="378"/>
      <c r="K496" s="351"/>
      <c r="L496" s="372"/>
      <c r="M496" s="373"/>
      <c r="N496" s="373"/>
      <c r="O496" s="373"/>
      <c r="P496" s="373"/>
      <c r="Q496" s="373"/>
      <c r="R496" s="373"/>
      <c r="S496" s="373"/>
      <c r="T496" s="373"/>
      <c r="U496" s="373"/>
      <c r="V496" s="373" t="s">
        <v>2920</v>
      </c>
      <c r="W496" s="373" t="s">
        <v>2920</v>
      </c>
      <c r="X496" s="373" t="s">
        <v>2920</v>
      </c>
      <c r="Y496" s="72" t="s">
        <v>2920</v>
      </c>
    </row>
    <row r="497" spans="1:25" s="210" customFormat="1" ht="25.5" x14ac:dyDescent="0.25">
      <c r="A497" s="179">
        <v>1259</v>
      </c>
      <c r="B497" s="183" t="s">
        <v>590</v>
      </c>
      <c r="C497" s="182" t="s">
        <v>245</v>
      </c>
      <c r="D497" s="361">
        <v>12</v>
      </c>
      <c r="E497" s="362">
        <v>1259000000</v>
      </c>
      <c r="F497" s="356"/>
      <c r="G497" s="363"/>
      <c r="H497" s="364"/>
      <c r="I497" s="182" t="s">
        <v>245</v>
      </c>
      <c r="J497" s="376"/>
      <c r="K497" s="351"/>
      <c r="L497" s="366"/>
      <c r="M497" s="367"/>
      <c r="N497" s="367"/>
      <c r="O497" s="367"/>
      <c r="P497" s="367"/>
      <c r="Q497" s="367"/>
      <c r="R497" s="367"/>
      <c r="S497" s="367"/>
      <c r="T497" s="367"/>
      <c r="U497" s="367"/>
      <c r="V497" s="367" t="s">
        <v>2920</v>
      </c>
      <c r="W497" s="367" t="s">
        <v>2920</v>
      </c>
      <c r="X497" s="367" t="s">
        <v>2920</v>
      </c>
      <c r="Y497" s="186" t="s">
        <v>2920</v>
      </c>
    </row>
    <row r="498" spans="1:25" s="210" customFormat="1" ht="25.5" x14ac:dyDescent="0.25">
      <c r="A498" s="179">
        <v>1260</v>
      </c>
      <c r="B498" s="183" t="s">
        <v>591</v>
      </c>
      <c r="C498" s="182" t="s">
        <v>245</v>
      </c>
      <c r="D498" s="361">
        <v>12</v>
      </c>
      <c r="E498" s="362">
        <v>1260000000</v>
      </c>
      <c r="F498" s="356"/>
      <c r="G498" s="363"/>
      <c r="H498" s="364"/>
      <c r="I498" s="182" t="s">
        <v>245</v>
      </c>
      <c r="J498" s="376"/>
      <c r="K498" s="351"/>
      <c r="L498" s="366"/>
      <c r="M498" s="367"/>
      <c r="N498" s="367"/>
      <c r="O498" s="367"/>
      <c r="P498" s="367"/>
      <c r="Q498" s="367"/>
      <c r="R498" s="367"/>
      <c r="S498" s="367"/>
      <c r="T498" s="367"/>
      <c r="U498" s="367"/>
      <c r="V498" s="367" t="s">
        <v>2920</v>
      </c>
      <c r="W498" s="367"/>
      <c r="X498" s="367" t="s">
        <v>2920</v>
      </c>
      <c r="Y498" s="186" t="s">
        <v>2920</v>
      </c>
    </row>
    <row r="499" spans="1:25" s="210" customFormat="1" ht="25.5" x14ac:dyDescent="0.25">
      <c r="A499" s="179">
        <v>1261</v>
      </c>
      <c r="B499" s="183" t="s">
        <v>592</v>
      </c>
      <c r="C499" s="182" t="s">
        <v>245</v>
      </c>
      <c r="D499" s="361">
        <v>12</v>
      </c>
      <c r="E499" s="362">
        <v>1261000000</v>
      </c>
      <c r="F499" s="356"/>
      <c r="G499" s="363"/>
      <c r="H499" s="364"/>
      <c r="I499" s="182" t="s">
        <v>245</v>
      </c>
      <c r="J499" s="376"/>
      <c r="K499" s="351"/>
      <c r="L499" s="366"/>
      <c r="M499" s="367"/>
      <c r="N499" s="367"/>
      <c r="O499" s="367"/>
      <c r="P499" s="367"/>
      <c r="Q499" s="367"/>
      <c r="R499" s="367"/>
      <c r="S499" s="367"/>
      <c r="T499" s="367"/>
      <c r="U499" s="367"/>
      <c r="V499" s="367" t="s">
        <v>2920</v>
      </c>
      <c r="W499" s="367" t="s">
        <v>2920</v>
      </c>
      <c r="X499" s="367" t="s">
        <v>2920</v>
      </c>
      <c r="Y499" s="186" t="s">
        <v>2920</v>
      </c>
    </row>
    <row r="500" spans="1:25" s="210" customFormat="1" ht="25.5" x14ac:dyDescent="0.25">
      <c r="A500" s="179">
        <v>1262</v>
      </c>
      <c r="B500" s="183" t="s">
        <v>593</v>
      </c>
      <c r="C500" s="182" t="s">
        <v>245</v>
      </c>
      <c r="D500" s="361">
        <v>12</v>
      </c>
      <c r="E500" s="362">
        <v>1262000000</v>
      </c>
      <c r="F500" s="356"/>
      <c r="G500" s="363"/>
      <c r="H500" s="364"/>
      <c r="I500" s="182" t="s">
        <v>245</v>
      </c>
      <c r="J500" s="376"/>
      <c r="K500" s="351"/>
      <c r="L500" s="366"/>
      <c r="M500" s="367"/>
      <c r="N500" s="367"/>
      <c r="O500" s="367"/>
      <c r="P500" s="367"/>
      <c r="Q500" s="367"/>
      <c r="R500" s="367"/>
      <c r="S500" s="367"/>
      <c r="T500" s="367"/>
      <c r="U500" s="367"/>
      <c r="V500" s="367"/>
      <c r="W500" s="367"/>
      <c r="X500" s="367"/>
      <c r="Y500" s="186"/>
    </row>
    <row r="501" spans="1:25" s="210" customFormat="1" ht="25.5" x14ac:dyDescent="0.25">
      <c r="A501" s="179">
        <v>1263</v>
      </c>
      <c r="B501" s="183" t="s">
        <v>594</v>
      </c>
      <c r="C501" s="182" t="s">
        <v>245</v>
      </c>
      <c r="D501" s="361">
        <v>12</v>
      </c>
      <c r="E501" s="362">
        <v>1263000000</v>
      </c>
      <c r="F501" s="356"/>
      <c r="G501" s="363"/>
      <c r="H501" s="364"/>
      <c r="I501" s="182" t="s">
        <v>245</v>
      </c>
      <c r="J501" s="376"/>
      <c r="K501" s="351"/>
      <c r="L501" s="366"/>
      <c r="M501" s="367"/>
      <c r="N501" s="367"/>
      <c r="O501" s="367"/>
      <c r="P501" s="367"/>
      <c r="Q501" s="367"/>
      <c r="R501" s="367"/>
      <c r="S501" s="367"/>
      <c r="T501" s="367"/>
      <c r="U501" s="367"/>
      <c r="V501" s="367"/>
      <c r="W501" s="367"/>
      <c r="X501" s="367"/>
      <c r="Y501" s="186"/>
    </row>
    <row r="502" spans="1:25" s="210" customFormat="1" ht="25.5" x14ac:dyDescent="0.25">
      <c r="A502" s="179">
        <v>1264</v>
      </c>
      <c r="B502" s="183" t="s">
        <v>3415</v>
      </c>
      <c r="C502" s="182" t="s">
        <v>245</v>
      </c>
      <c r="D502" s="361">
        <v>12</v>
      </c>
      <c r="E502" s="362">
        <v>1264000000</v>
      </c>
      <c r="F502" s="356"/>
      <c r="G502" s="363"/>
      <c r="H502" s="364"/>
      <c r="I502" s="182" t="s">
        <v>245</v>
      </c>
      <c r="J502" s="376"/>
      <c r="K502" s="351"/>
      <c r="L502" s="366"/>
      <c r="M502" s="367"/>
      <c r="N502" s="367"/>
      <c r="O502" s="367"/>
      <c r="P502" s="367"/>
      <c r="Q502" s="367"/>
      <c r="R502" s="367"/>
      <c r="S502" s="367"/>
      <c r="T502" s="367"/>
      <c r="U502" s="367"/>
      <c r="V502" s="367"/>
      <c r="W502" s="367"/>
      <c r="X502" s="367"/>
      <c r="Y502" s="186"/>
    </row>
    <row r="503" spans="1:25" s="210" customFormat="1" ht="25.5" x14ac:dyDescent="0.25">
      <c r="A503" s="179">
        <v>1265</v>
      </c>
      <c r="B503" s="183" t="s">
        <v>3416</v>
      </c>
      <c r="C503" s="182" t="s">
        <v>245</v>
      </c>
      <c r="D503" s="361">
        <v>12</v>
      </c>
      <c r="E503" s="362">
        <v>1265000000</v>
      </c>
      <c r="F503" s="356"/>
      <c r="G503" s="363"/>
      <c r="H503" s="364"/>
      <c r="I503" s="182" t="s">
        <v>245</v>
      </c>
      <c r="J503" s="376"/>
      <c r="K503" s="351"/>
      <c r="L503" s="366"/>
      <c r="M503" s="367"/>
      <c r="N503" s="367"/>
      <c r="O503" s="367"/>
      <c r="P503" s="367"/>
      <c r="Q503" s="367"/>
      <c r="R503" s="367"/>
      <c r="S503" s="367"/>
      <c r="T503" s="367"/>
      <c r="U503" s="367"/>
      <c r="V503" s="367"/>
      <c r="W503" s="367"/>
      <c r="X503" s="367"/>
      <c r="Y503" s="186"/>
    </row>
    <row r="504" spans="1:25" s="210" customFormat="1" ht="25.5" x14ac:dyDescent="0.25">
      <c r="A504" s="179">
        <v>1266</v>
      </c>
      <c r="B504" s="183" t="s">
        <v>3417</v>
      </c>
      <c r="C504" s="182" t="s">
        <v>245</v>
      </c>
      <c r="D504" s="361">
        <v>12</v>
      </c>
      <c r="E504" s="362">
        <v>1266000000</v>
      </c>
      <c r="F504" s="356"/>
      <c r="G504" s="363"/>
      <c r="H504" s="364"/>
      <c r="I504" s="182" t="s">
        <v>245</v>
      </c>
      <c r="J504" s="376"/>
      <c r="K504" s="351"/>
      <c r="L504" s="366"/>
      <c r="M504" s="367"/>
      <c r="N504" s="367"/>
      <c r="O504" s="367"/>
      <c r="P504" s="367"/>
      <c r="Q504" s="367"/>
      <c r="R504" s="367"/>
      <c r="S504" s="367"/>
      <c r="T504" s="367"/>
      <c r="U504" s="367"/>
      <c r="V504" s="367"/>
      <c r="W504" s="367"/>
      <c r="X504" s="367"/>
      <c r="Y504" s="186"/>
    </row>
    <row r="505" spans="1:25" s="171" customFormat="1" ht="25.5" x14ac:dyDescent="0.25">
      <c r="A505" s="179">
        <v>1300</v>
      </c>
      <c r="B505" s="183" t="s">
        <v>595</v>
      </c>
      <c r="C505" s="356" t="s">
        <v>229</v>
      </c>
      <c r="D505" s="180">
        <v>13</v>
      </c>
      <c r="E505" s="181">
        <v>1300000000</v>
      </c>
      <c r="F505" s="182"/>
      <c r="G505" s="309"/>
      <c r="H505" s="182"/>
      <c r="I505" s="356" t="s">
        <v>229</v>
      </c>
      <c r="J505" s="184"/>
      <c r="K505" s="351"/>
      <c r="L505" s="185"/>
      <c r="M505" s="186"/>
      <c r="N505" s="186"/>
      <c r="O505" s="186"/>
      <c r="P505" s="186" t="s">
        <v>2920</v>
      </c>
      <c r="Q505" s="186" t="s">
        <v>2920</v>
      </c>
      <c r="R505" s="186" t="s">
        <v>2920</v>
      </c>
      <c r="S505" s="186" t="s">
        <v>2920</v>
      </c>
      <c r="T505" s="186" t="s">
        <v>2920</v>
      </c>
      <c r="U505" s="186" t="s">
        <v>2920</v>
      </c>
      <c r="V505" s="186" t="s">
        <v>2920</v>
      </c>
      <c r="W505" s="186" t="s">
        <v>2920</v>
      </c>
      <c r="X505" s="186" t="s">
        <v>2920</v>
      </c>
      <c r="Y505" s="186" t="s">
        <v>2920</v>
      </c>
    </row>
    <row r="506" spans="1:25" s="171" customFormat="1" ht="25.5" x14ac:dyDescent="0.25">
      <c r="A506" s="179">
        <v>1301</v>
      </c>
      <c r="B506" s="183" t="s">
        <v>596</v>
      </c>
      <c r="C506" s="356" t="s">
        <v>229</v>
      </c>
      <c r="D506" s="180">
        <v>13</v>
      </c>
      <c r="E506" s="181">
        <v>1301000000</v>
      </c>
      <c r="F506" s="182"/>
      <c r="G506" s="309"/>
      <c r="H506" s="364"/>
      <c r="I506" s="356" t="s">
        <v>229</v>
      </c>
      <c r="J506" s="184"/>
      <c r="K506" s="351"/>
      <c r="L506" s="185"/>
      <c r="M506" s="186"/>
      <c r="N506" s="186"/>
      <c r="O506" s="186"/>
      <c r="P506" s="186" t="s">
        <v>2920</v>
      </c>
      <c r="Q506" s="186" t="s">
        <v>2920</v>
      </c>
      <c r="R506" s="186" t="s">
        <v>2920</v>
      </c>
      <c r="S506" s="186" t="s">
        <v>2920</v>
      </c>
      <c r="T506" s="186" t="s">
        <v>2920</v>
      </c>
      <c r="U506" s="186"/>
      <c r="V506" s="186"/>
      <c r="W506" s="186" t="s">
        <v>2920</v>
      </c>
      <c r="X506" s="186" t="s">
        <v>2920</v>
      </c>
      <c r="Y506" s="186" t="s">
        <v>2920</v>
      </c>
    </row>
    <row r="507" spans="1:25" s="216" customFormat="1" x14ac:dyDescent="0.25">
      <c r="A507" s="179">
        <v>1302</v>
      </c>
      <c r="B507" s="183" t="s">
        <v>597</v>
      </c>
      <c r="C507" s="356" t="s">
        <v>229</v>
      </c>
      <c r="D507" s="180">
        <v>13</v>
      </c>
      <c r="E507" s="181">
        <v>1302000000</v>
      </c>
      <c r="F507" s="182"/>
      <c r="G507" s="309"/>
      <c r="H507" s="182"/>
      <c r="I507" s="356" t="s">
        <v>229</v>
      </c>
      <c r="J507" s="184"/>
      <c r="K507" s="351"/>
      <c r="L507" s="185"/>
      <c r="M507" s="186"/>
      <c r="N507" s="186"/>
      <c r="O507" s="186"/>
      <c r="P507" s="186"/>
      <c r="Q507" s="186" t="s">
        <v>2920</v>
      </c>
      <c r="R507" s="186" t="s">
        <v>2920</v>
      </c>
      <c r="S507" s="186" t="s">
        <v>2920</v>
      </c>
      <c r="T507" s="186" t="s">
        <v>2920</v>
      </c>
      <c r="U507" s="186"/>
      <c r="V507" s="186"/>
      <c r="W507" s="186" t="s">
        <v>2920</v>
      </c>
      <c r="X507" s="186" t="s">
        <v>2920</v>
      </c>
      <c r="Y507" s="186" t="s">
        <v>2920</v>
      </c>
    </row>
    <row r="508" spans="1:25" s="216" customFormat="1" x14ac:dyDescent="0.25">
      <c r="A508" s="179">
        <v>1303</v>
      </c>
      <c r="B508" s="183" t="s">
        <v>3602</v>
      </c>
      <c r="C508" s="356" t="s">
        <v>229</v>
      </c>
      <c r="D508" s="180">
        <v>13</v>
      </c>
      <c r="E508" s="181">
        <v>1303000000</v>
      </c>
      <c r="F508" s="182"/>
      <c r="G508" s="309"/>
      <c r="H508" s="182"/>
      <c r="I508" s="356" t="s">
        <v>229</v>
      </c>
      <c r="J508" s="184"/>
      <c r="K508" s="351"/>
      <c r="L508" s="185"/>
      <c r="M508" s="186"/>
      <c r="N508" s="186"/>
      <c r="O508" s="186"/>
      <c r="P508" s="186"/>
      <c r="Q508" s="186" t="s">
        <v>2920</v>
      </c>
      <c r="R508" s="186" t="s">
        <v>2920</v>
      </c>
      <c r="S508" s="186" t="s">
        <v>2920</v>
      </c>
      <c r="T508" s="186" t="s">
        <v>2920</v>
      </c>
      <c r="U508" s="186" t="s">
        <v>2920</v>
      </c>
      <c r="V508" s="186" t="s">
        <v>2920</v>
      </c>
      <c r="W508" s="186" t="s">
        <v>2920</v>
      </c>
      <c r="X508" s="186" t="s">
        <v>2920</v>
      </c>
      <c r="Y508" s="186"/>
    </row>
    <row r="509" spans="1:25" s="216" customFormat="1" ht="25.5" x14ac:dyDescent="0.25">
      <c r="A509" s="179">
        <v>1304</v>
      </c>
      <c r="B509" s="183" t="s">
        <v>3418</v>
      </c>
      <c r="C509" s="356" t="s">
        <v>229</v>
      </c>
      <c r="D509" s="180">
        <v>13</v>
      </c>
      <c r="E509" s="181">
        <v>1304000000</v>
      </c>
      <c r="F509" s="182"/>
      <c r="G509" s="309"/>
      <c r="H509" s="182"/>
      <c r="I509" s="356" t="s">
        <v>229</v>
      </c>
      <c r="J509" s="184"/>
      <c r="K509" s="351"/>
      <c r="L509" s="185"/>
      <c r="M509" s="186"/>
      <c r="N509" s="186"/>
      <c r="O509" s="186"/>
      <c r="P509" s="186"/>
      <c r="Q509" s="186" t="s">
        <v>2920</v>
      </c>
      <c r="R509" s="186" t="s">
        <v>2920</v>
      </c>
      <c r="S509" s="186" t="s">
        <v>2920</v>
      </c>
      <c r="T509" s="186" t="s">
        <v>2920</v>
      </c>
      <c r="U509" s="186" t="s">
        <v>2920</v>
      </c>
      <c r="V509" s="186" t="s">
        <v>2920</v>
      </c>
      <c r="W509" s="186" t="s">
        <v>2920</v>
      </c>
      <c r="X509" s="186" t="s">
        <v>2920</v>
      </c>
      <c r="Y509" s="186" t="s">
        <v>2920</v>
      </c>
    </row>
    <row r="510" spans="1:25" s="216" customFormat="1" x14ac:dyDescent="0.25">
      <c r="A510" s="179">
        <v>1305</v>
      </c>
      <c r="B510" s="183" t="s">
        <v>598</v>
      </c>
      <c r="C510" s="356" t="s">
        <v>229</v>
      </c>
      <c r="D510" s="180">
        <v>13</v>
      </c>
      <c r="E510" s="181">
        <v>1305000000</v>
      </c>
      <c r="F510" s="182"/>
      <c r="G510" s="309"/>
      <c r="H510" s="182"/>
      <c r="I510" s="356" t="s">
        <v>229</v>
      </c>
      <c r="J510" s="184"/>
      <c r="K510" s="351"/>
      <c r="L510" s="185"/>
      <c r="M510" s="186"/>
      <c r="N510" s="186"/>
      <c r="O510" s="186"/>
      <c r="P510" s="186"/>
      <c r="Q510" s="186" t="s">
        <v>2920</v>
      </c>
      <c r="R510" s="186" t="s">
        <v>2920</v>
      </c>
      <c r="S510" s="186" t="s">
        <v>2920</v>
      </c>
      <c r="T510" s="186" t="s">
        <v>2920</v>
      </c>
      <c r="U510" s="186"/>
      <c r="V510" s="186"/>
      <c r="W510" s="186" t="s">
        <v>2920</v>
      </c>
      <c r="X510" s="186" t="s">
        <v>2920</v>
      </c>
      <c r="Y510" s="186" t="s">
        <v>2920</v>
      </c>
    </row>
    <row r="511" spans="1:25" s="210" customFormat="1" x14ac:dyDescent="0.25">
      <c r="A511" s="179">
        <v>1306</v>
      </c>
      <c r="B511" s="183" t="s">
        <v>599</v>
      </c>
      <c r="C511" s="356" t="s">
        <v>229</v>
      </c>
      <c r="D511" s="180">
        <v>13</v>
      </c>
      <c r="E511" s="181">
        <v>1306000000</v>
      </c>
      <c r="F511" s="182"/>
      <c r="G511" s="309"/>
      <c r="H511" s="182"/>
      <c r="I511" s="356" t="s">
        <v>229</v>
      </c>
      <c r="J511" s="184"/>
      <c r="K511" s="351"/>
      <c r="L511" s="185"/>
      <c r="M511" s="186"/>
      <c r="N511" s="186"/>
      <c r="O511" s="186"/>
      <c r="P511" s="186"/>
      <c r="Q511" s="186"/>
      <c r="R511" s="186" t="s">
        <v>2920</v>
      </c>
      <c r="S511" s="186" t="s">
        <v>2920</v>
      </c>
      <c r="T511" s="186" t="s">
        <v>2920</v>
      </c>
      <c r="U511" s="186" t="s">
        <v>2920</v>
      </c>
      <c r="V511" s="186" t="s">
        <v>2920</v>
      </c>
      <c r="W511" s="186" t="s">
        <v>2920</v>
      </c>
      <c r="X511" s="186" t="s">
        <v>2920</v>
      </c>
      <c r="Y511" s="186" t="s">
        <v>2920</v>
      </c>
    </row>
    <row r="512" spans="1:25" s="210" customFormat="1" x14ac:dyDescent="0.25">
      <c r="A512" s="179">
        <v>1307</v>
      </c>
      <c r="B512" s="183" t="s">
        <v>600</v>
      </c>
      <c r="C512" s="356" t="s">
        <v>229</v>
      </c>
      <c r="D512" s="180">
        <v>13</v>
      </c>
      <c r="E512" s="181">
        <v>1307000000</v>
      </c>
      <c r="F512" s="182"/>
      <c r="G512" s="309"/>
      <c r="H512" s="182"/>
      <c r="I512" s="356" t="s">
        <v>229</v>
      </c>
      <c r="J512" s="184"/>
      <c r="K512" s="351"/>
      <c r="L512" s="185"/>
      <c r="M512" s="186"/>
      <c r="N512" s="186"/>
      <c r="O512" s="186"/>
      <c r="P512" s="186"/>
      <c r="Q512" s="186"/>
      <c r="R512" s="186"/>
      <c r="S512" s="186" t="s">
        <v>2920</v>
      </c>
      <c r="T512" s="186" t="s">
        <v>2920</v>
      </c>
      <c r="U512" s="186" t="s">
        <v>2920</v>
      </c>
      <c r="V512" s="186" t="s">
        <v>2920</v>
      </c>
      <c r="W512" s="186" t="s">
        <v>2920</v>
      </c>
      <c r="X512" s="186" t="s">
        <v>2920</v>
      </c>
      <c r="Y512" s="186" t="s">
        <v>2920</v>
      </c>
    </row>
    <row r="513" spans="1:25" s="210" customFormat="1" x14ac:dyDescent="0.25">
      <c r="A513" s="179">
        <v>1308</v>
      </c>
      <c r="B513" s="183" t="s">
        <v>601</v>
      </c>
      <c r="C513" s="356" t="s">
        <v>229</v>
      </c>
      <c r="D513" s="361">
        <v>13</v>
      </c>
      <c r="E513" s="362">
        <v>1308000000</v>
      </c>
      <c r="F513" s="356"/>
      <c r="G513" s="363"/>
      <c r="H513" s="364"/>
      <c r="I513" s="356" t="s">
        <v>229</v>
      </c>
      <c r="J513" s="184"/>
      <c r="K513" s="351"/>
      <c r="L513" s="366"/>
      <c r="M513" s="367"/>
      <c r="N513" s="367"/>
      <c r="O513" s="367"/>
      <c r="P513" s="367"/>
      <c r="Q513" s="367"/>
      <c r="R513" s="367"/>
      <c r="S513" s="367" t="s">
        <v>2920</v>
      </c>
      <c r="T513" s="367"/>
      <c r="U513" s="367"/>
      <c r="V513" s="367"/>
      <c r="W513" s="367" t="s">
        <v>2920</v>
      </c>
      <c r="X513" s="367" t="s">
        <v>2920</v>
      </c>
      <c r="Y513" s="186" t="s">
        <v>2920</v>
      </c>
    </row>
    <row r="514" spans="1:25" s="210" customFormat="1" ht="25.5" x14ac:dyDescent="0.25">
      <c r="A514" s="179">
        <v>1309</v>
      </c>
      <c r="B514" s="183" t="s">
        <v>602</v>
      </c>
      <c r="C514" s="356" t="s">
        <v>229</v>
      </c>
      <c r="D514" s="180">
        <v>13</v>
      </c>
      <c r="E514" s="181">
        <v>1309000000</v>
      </c>
      <c r="F514" s="356"/>
      <c r="G514" s="363"/>
      <c r="H514" s="364"/>
      <c r="I514" s="356" t="s">
        <v>229</v>
      </c>
      <c r="J514" s="184"/>
      <c r="K514" s="351"/>
      <c r="L514" s="366"/>
      <c r="M514" s="367"/>
      <c r="N514" s="367"/>
      <c r="O514" s="367"/>
      <c r="P514" s="367"/>
      <c r="Q514" s="367"/>
      <c r="R514" s="367"/>
      <c r="S514" s="367"/>
      <c r="T514" s="367"/>
      <c r="U514" s="367"/>
      <c r="V514" s="367"/>
      <c r="W514" s="367" t="s">
        <v>2920</v>
      </c>
      <c r="X514" s="367" t="s">
        <v>2920</v>
      </c>
      <c r="Y514" s="186" t="s">
        <v>2920</v>
      </c>
    </row>
    <row r="515" spans="1:25" s="210" customFormat="1" ht="25.5" x14ac:dyDescent="0.25">
      <c r="A515" s="179">
        <v>1310</v>
      </c>
      <c r="B515" s="183" t="s">
        <v>603</v>
      </c>
      <c r="C515" s="356" t="s">
        <v>229</v>
      </c>
      <c r="D515" s="180">
        <v>13</v>
      </c>
      <c r="E515" s="181">
        <v>1310000000</v>
      </c>
      <c r="F515" s="356"/>
      <c r="G515" s="363"/>
      <c r="H515" s="364"/>
      <c r="I515" s="356" t="s">
        <v>229</v>
      </c>
      <c r="J515" s="357"/>
      <c r="K515" s="351"/>
      <c r="L515" s="366"/>
      <c r="M515" s="367"/>
      <c r="N515" s="367"/>
      <c r="O515" s="367"/>
      <c r="P515" s="367"/>
      <c r="Q515" s="367"/>
      <c r="R515" s="367"/>
      <c r="S515" s="367"/>
      <c r="T515" s="367"/>
      <c r="U515" s="367"/>
      <c r="V515" s="367"/>
      <c r="W515" s="367" t="s">
        <v>2920</v>
      </c>
      <c r="X515" s="367" t="s">
        <v>2920</v>
      </c>
      <c r="Y515" s="186" t="s">
        <v>2920</v>
      </c>
    </row>
    <row r="516" spans="1:25" s="210" customFormat="1" ht="25.5" x14ac:dyDescent="0.25">
      <c r="A516" s="179">
        <v>1311</v>
      </c>
      <c r="B516" s="183" t="s">
        <v>604</v>
      </c>
      <c r="C516" s="356" t="s">
        <v>229</v>
      </c>
      <c r="D516" s="180">
        <v>13</v>
      </c>
      <c r="E516" s="181">
        <v>1311000000</v>
      </c>
      <c r="F516" s="356"/>
      <c r="G516" s="363"/>
      <c r="H516" s="364"/>
      <c r="I516" s="356" t="s">
        <v>229</v>
      </c>
      <c r="J516" s="357"/>
      <c r="K516" s="351"/>
      <c r="L516" s="366"/>
      <c r="M516" s="367"/>
      <c r="N516" s="367"/>
      <c r="O516" s="367"/>
      <c r="P516" s="367"/>
      <c r="Q516" s="367"/>
      <c r="R516" s="367"/>
      <c r="S516" s="367"/>
      <c r="T516" s="367"/>
      <c r="U516" s="367"/>
      <c r="V516" s="367"/>
      <c r="W516" s="367" t="s">
        <v>2920</v>
      </c>
      <c r="X516" s="367" t="s">
        <v>2920</v>
      </c>
      <c r="Y516" s="186" t="s">
        <v>2920</v>
      </c>
    </row>
    <row r="517" spans="1:25" s="210" customFormat="1" ht="25.5" x14ac:dyDescent="0.25">
      <c r="A517" s="179">
        <v>1312</v>
      </c>
      <c r="B517" s="183" t="s">
        <v>605</v>
      </c>
      <c r="C517" s="356" t="s">
        <v>229</v>
      </c>
      <c r="D517" s="180">
        <v>13</v>
      </c>
      <c r="E517" s="181">
        <v>1312000000</v>
      </c>
      <c r="F517" s="356"/>
      <c r="G517" s="363"/>
      <c r="H517" s="364"/>
      <c r="I517" s="356" t="s">
        <v>229</v>
      </c>
      <c r="J517" s="357"/>
      <c r="K517" s="351"/>
      <c r="L517" s="366"/>
      <c r="M517" s="367"/>
      <c r="N517" s="367"/>
      <c r="O517" s="367"/>
      <c r="P517" s="367"/>
      <c r="Q517" s="367"/>
      <c r="R517" s="367"/>
      <c r="S517" s="367"/>
      <c r="T517" s="367"/>
      <c r="U517" s="367"/>
      <c r="V517" s="367"/>
      <c r="W517" s="367" t="s">
        <v>2920</v>
      </c>
      <c r="X517" s="367" t="s">
        <v>2920</v>
      </c>
      <c r="Y517" s="186" t="s">
        <v>2920</v>
      </c>
    </row>
    <row r="518" spans="1:25" s="210" customFormat="1" x14ac:dyDescent="0.25">
      <c r="A518" s="179">
        <v>1313</v>
      </c>
      <c r="B518" s="183" t="s">
        <v>606</v>
      </c>
      <c r="C518" s="47" t="s">
        <v>231</v>
      </c>
      <c r="D518" s="180">
        <v>13</v>
      </c>
      <c r="E518" s="181">
        <v>1313000000</v>
      </c>
      <c r="F518" s="356"/>
      <c r="G518" s="363"/>
      <c r="H518" s="364"/>
      <c r="I518" s="47" t="s">
        <v>231</v>
      </c>
      <c r="J518" s="357"/>
      <c r="K518" s="351"/>
      <c r="L518" s="366"/>
      <c r="M518" s="367"/>
      <c r="N518" s="367"/>
      <c r="O518" s="367"/>
      <c r="P518" s="367"/>
      <c r="Q518" s="367"/>
      <c r="R518" s="367"/>
      <c r="S518" s="367"/>
      <c r="T518" s="367"/>
      <c r="U518" s="367"/>
      <c r="V518" s="367"/>
      <c r="W518" s="367"/>
      <c r="X518" s="367" t="s">
        <v>2920</v>
      </c>
      <c r="Y518" s="367"/>
    </row>
    <row r="519" spans="1:25" s="210" customFormat="1" ht="38.25" x14ac:dyDescent="0.25">
      <c r="A519" s="179">
        <v>1314</v>
      </c>
      <c r="B519" s="183" t="s">
        <v>3755</v>
      </c>
      <c r="C519" s="356" t="s">
        <v>229</v>
      </c>
      <c r="D519" s="180">
        <v>13</v>
      </c>
      <c r="E519" s="181">
        <v>1314000000</v>
      </c>
      <c r="F519" s="356"/>
      <c r="G519" s="363"/>
      <c r="H519" s="364"/>
      <c r="I519" s="356" t="s">
        <v>229</v>
      </c>
      <c r="J519" s="357" t="s">
        <v>3169</v>
      </c>
      <c r="K519" s="351"/>
      <c r="L519" s="379" t="s">
        <v>2968</v>
      </c>
      <c r="M519" s="367"/>
      <c r="N519" s="367"/>
      <c r="O519" s="367"/>
      <c r="P519" s="367"/>
      <c r="Q519" s="367"/>
      <c r="R519" s="367"/>
      <c r="S519" s="367"/>
      <c r="T519" s="367"/>
      <c r="U519" s="367"/>
      <c r="V519" s="367"/>
      <c r="W519" s="367"/>
      <c r="X519" s="367"/>
      <c r="Y519" s="186" t="s">
        <v>2920</v>
      </c>
    </row>
    <row r="520" spans="1:25" s="210" customFormat="1" x14ac:dyDescent="0.25">
      <c r="A520" s="179">
        <v>1315</v>
      </c>
      <c r="B520" s="183" t="s">
        <v>3419</v>
      </c>
      <c r="C520" s="356" t="s">
        <v>229</v>
      </c>
      <c r="D520" s="180">
        <v>13</v>
      </c>
      <c r="E520" s="181">
        <v>1315000000</v>
      </c>
      <c r="F520" s="356"/>
      <c r="G520" s="363"/>
      <c r="H520" s="364"/>
      <c r="I520" s="356" t="s">
        <v>229</v>
      </c>
      <c r="J520" s="357"/>
      <c r="K520" s="351"/>
      <c r="L520" s="379"/>
      <c r="M520" s="367"/>
      <c r="N520" s="367"/>
      <c r="O520" s="367"/>
      <c r="P520" s="367"/>
      <c r="Q520" s="367"/>
      <c r="R520" s="367"/>
      <c r="S520" s="367"/>
      <c r="T520" s="367"/>
      <c r="U520" s="367"/>
      <c r="V520" s="367"/>
      <c r="W520" s="367"/>
      <c r="X520" s="367"/>
      <c r="Y520" s="186"/>
    </row>
    <row r="521" spans="1:25" s="210" customFormat="1" ht="38.25" x14ac:dyDescent="0.25">
      <c r="A521" s="179">
        <v>1316</v>
      </c>
      <c r="B521" s="183" t="s">
        <v>3420</v>
      </c>
      <c r="C521" s="356" t="s">
        <v>229</v>
      </c>
      <c r="D521" s="180">
        <v>13</v>
      </c>
      <c r="E521" s="181">
        <v>1316000000</v>
      </c>
      <c r="F521" s="356"/>
      <c r="G521" s="363"/>
      <c r="H521" s="364"/>
      <c r="I521" s="356" t="s">
        <v>229</v>
      </c>
      <c r="J521" s="357"/>
      <c r="K521" s="351"/>
      <c r="L521" s="379"/>
      <c r="M521" s="367"/>
      <c r="N521" s="367"/>
      <c r="O521" s="367"/>
      <c r="P521" s="367"/>
      <c r="Q521" s="367"/>
      <c r="R521" s="367"/>
      <c r="S521" s="367"/>
      <c r="T521" s="367"/>
      <c r="U521" s="367"/>
      <c r="V521" s="367"/>
      <c r="W521" s="367"/>
      <c r="X521" s="367"/>
      <c r="Y521" s="186"/>
    </row>
    <row r="522" spans="1:25" s="210" customFormat="1" ht="25.5" x14ac:dyDescent="0.25">
      <c r="A522" s="179">
        <v>1317</v>
      </c>
      <c r="B522" s="183" t="s">
        <v>607</v>
      </c>
      <c r="C522" s="356" t="s">
        <v>229</v>
      </c>
      <c r="D522" s="180">
        <v>13</v>
      </c>
      <c r="E522" s="181">
        <v>1317000000</v>
      </c>
      <c r="F522" s="356"/>
      <c r="G522" s="363"/>
      <c r="H522" s="364"/>
      <c r="I522" s="356" t="s">
        <v>229</v>
      </c>
      <c r="J522" s="357"/>
      <c r="K522" s="351"/>
      <c r="L522" s="379"/>
      <c r="M522" s="367"/>
      <c r="N522" s="367"/>
      <c r="O522" s="367"/>
      <c r="P522" s="367"/>
      <c r="Q522" s="367"/>
      <c r="R522" s="367"/>
      <c r="S522" s="367"/>
      <c r="T522" s="367"/>
      <c r="U522" s="367"/>
      <c r="V522" s="367"/>
      <c r="W522" s="367"/>
      <c r="X522" s="367"/>
      <c r="Y522" s="186"/>
    </row>
    <row r="523" spans="1:25" s="210" customFormat="1" x14ac:dyDescent="0.25">
      <c r="A523" s="179">
        <v>1318</v>
      </c>
      <c r="B523" s="183" t="s">
        <v>2969</v>
      </c>
      <c r="C523" s="356" t="s">
        <v>229</v>
      </c>
      <c r="D523" s="180">
        <v>13</v>
      </c>
      <c r="E523" s="181">
        <v>1318000000</v>
      </c>
      <c r="F523" s="356"/>
      <c r="G523" s="363"/>
      <c r="H523" s="364"/>
      <c r="I523" s="356" t="s">
        <v>229</v>
      </c>
      <c r="J523" s="357"/>
      <c r="K523" s="351"/>
      <c r="L523" s="379"/>
      <c r="M523" s="367"/>
      <c r="N523" s="367"/>
      <c r="O523" s="367"/>
      <c r="P523" s="367"/>
      <c r="Q523" s="367"/>
      <c r="R523" s="367"/>
      <c r="S523" s="367"/>
      <c r="T523" s="367"/>
      <c r="U523" s="367"/>
      <c r="V523" s="367"/>
      <c r="W523" s="367"/>
      <c r="X523" s="367"/>
      <c r="Y523" s="186"/>
    </row>
    <row r="524" spans="1:25" s="210" customFormat="1" ht="36.75" customHeight="1" x14ac:dyDescent="0.25">
      <c r="A524" s="179">
        <v>1348</v>
      </c>
      <c r="B524" s="183" t="s">
        <v>608</v>
      </c>
      <c r="C524" s="356" t="s">
        <v>229</v>
      </c>
      <c r="D524" s="180">
        <v>7</v>
      </c>
      <c r="E524" s="181">
        <v>1348000000</v>
      </c>
      <c r="F524" s="182"/>
      <c r="G524" s="309"/>
      <c r="H524" s="182"/>
      <c r="I524" s="356" t="s">
        <v>229</v>
      </c>
      <c r="J524" s="357"/>
      <c r="K524" s="351"/>
      <c r="L524" s="185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</row>
    <row r="525" spans="1:25" s="210" customFormat="1" ht="36.75" customHeight="1" x14ac:dyDescent="0.25">
      <c r="A525" s="179">
        <v>1350</v>
      </c>
      <c r="B525" s="183" t="s">
        <v>609</v>
      </c>
      <c r="C525" s="356" t="s">
        <v>229</v>
      </c>
      <c r="D525" s="180">
        <v>13</v>
      </c>
      <c r="E525" s="181">
        <v>1350000000</v>
      </c>
      <c r="F525" s="182"/>
      <c r="G525" s="309"/>
      <c r="H525" s="182"/>
      <c r="I525" s="356" t="s">
        <v>229</v>
      </c>
      <c r="J525" s="357"/>
      <c r="K525" s="351"/>
      <c r="L525" s="185"/>
      <c r="M525" s="186"/>
      <c r="N525" s="186"/>
      <c r="O525" s="186"/>
      <c r="P525" s="186"/>
      <c r="Q525" s="186"/>
      <c r="R525" s="186" t="s">
        <v>2920</v>
      </c>
      <c r="S525" s="186"/>
      <c r="T525" s="186"/>
      <c r="U525" s="186"/>
      <c r="V525" s="186"/>
      <c r="W525" s="186"/>
      <c r="X525" s="186"/>
      <c r="Y525" s="186"/>
    </row>
    <row r="526" spans="1:25" s="210" customFormat="1" ht="36.75" customHeight="1" x14ac:dyDescent="0.25">
      <c r="A526" s="179">
        <v>1351</v>
      </c>
      <c r="B526" s="183" t="s">
        <v>610</v>
      </c>
      <c r="C526" s="356" t="s">
        <v>229</v>
      </c>
      <c r="D526" s="180">
        <v>13</v>
      </c>
      <c r="E526" s="181">
        <v>1351000000</v>
      </c>
      <c r="F526" s="182"/>
      <c r="G526" s="309"/>
      <c r="H526" s="182"/>
      <c r="I526" s="356" t="s">
        <v>229</v>
      </c>
      <c r="J526" s="357"/>
      <c r="K526" s="351"/>
      <c r="L526" s="185"/>
      <c r="M526" s="186"/>
      <c r="N526" s="186"/>
      <c r="O526" s="186"/>
      <c r="P526" s="186"/>
      <c r="Q526" s="186"/>
      <c r="R526" s="186" t="s">
        <v>2920</v>
      </c>
      <c r="S526" s="186"/>
      <c r="T526" s="186"/>
      <c r="U526" s="186"/>
      <c r="V526" s="186"/>
      <c r="W526" s="186"/>
      <c r="X526" s="186"/>
      <c r="Y526" s="186"/>
    </row>
    <row r="527" spans="1:25" s="210" customFormat="1" ht="36.75" customHeight="1" x14ac:dyDescent="0.25">
      <c r="A527" s="179">
        <v>1352</v>
      </c>
      <c r="B527" s="183" t="s">
        <v>611</v>
      </c>
      <c r="C527" s="356" t="s">
        <v>229</v>
      </c>
      <c r="D527" s="180">
        <v>13</v>
      </c>
      <c r="E527" s="181">
        <v>1352000000</v>
      </c>
      <c r="F527" s="182"/>
      <c r="G527" s="309"/>
      <c r="H527" s="182"/>
      <c r="I527" s="356" t="s">
        <v>229</v>
      </c>
      <c r="J527" s="357"/>
      <c r="K527" s="351"/>
      <c r="L527" s="185"/>
      <c r="M527" s="186"/>
      <c r="N527" s="186"/>
      <c r="O527" s="186"/>
      <c r="P527" s="186"/>
      <c r="Q527" s="186"/>
      <c r="R527" s="186" t="s">
        <v>2920</v>
      </c>
      <c r="S527" s="186"/>
      <c r="T527" s="186"/>
      <c r="U527" s="186"/>
      <c r="V527" s="186"/>
      <c r="W527" s="186"/>
      <c r="X527" s="186"/>
      <c r="Y527" s="186"/>
    </row>
    <row r="528" spans="1:25" s="210" customFormat="1" ht="36.75" customHeight="1" x14ac:dyDescent="0.25">
      <c r="A528" s="179">
        <v>1353</v>
      </c>
      <c r="B528" s="183" t="s">
        <v>612</v>
      </c>
      <c r="C528" s="356" t="s">
        <v>229</v>
      </c>
      <c r="D528" s="180">
        <v>13</v>
      </c>
      <c r="E528" s="181">
        <v>1353000000</v>
      </c>
      <c r="F528" s="182"/>
      <c r="G528" s="309"/>
      <c r="H528" s="182"/>
      <c r="I528" s="356" t="s">
        <v>229</v>
      </c>
      <c r="J528" s="357"/>
      <c r="K528" s="351"/>
      <c r="L528" s="185"/>
      <c r="M528" s="186"/>
      <c r="N528" s="186"/>
      <c r="O528" s="186"/>
      <c r="P528" s="186"/>
      <c r="Q528" s="186"/>
      <c r="R528" s="186" t="s">
        <v>2920</v>
      </c>
      <c r="S528" s="186"/>
      <c r="T528" s="186"/>
      <c r="U528" s="186"/>
      <c r="V528" s="186"/>
      <c r="W528" s="186"/>
      <c r="X528" s="186"/>
      <c r="Y528" s="186"/>
    </row>
    <row r="529" spans="1:25" s="210" customFormat="1" ht="36.75" customHeight="1" x14ac:dyDescent="0.25">
      <c r="A529" s="179">
        <v>1354</v>
      </c>
      <c r="B529" s="183" t="s">
        <v>613</v>
      </c>
      <c r="C529" s="356" t="s">
        <v>229</v>
      </c>
      <c r="D529" s="180">
        <v>13</v>
      </c>
      <c r="E529" s="181">
        <v>1354000000</v>
      </c>
      <c r="F529" s="182"/>
      <c r="G529" s="309"/>
      <c r="H529" s="182"/>
      <c r="I529" s="356" t="s">
        <v>229</v>
      </c>
      <c r="J529" s="357"/>
      <c r="K529" s="351"/>
      <c r="L529" s="185"/>
      <c r="M529" s="186"/>
      <c r="N529" s="186"/>
      <c r="O529" s="186"/>
      <c r="P529" s="186"/>
      <c r="Q529" s="186"/>
      <c r="R529" s="186" t="s">
        <v>2920</v>
      </c>
      <c r="S529" s="186"/>
      <c r="T529" s="186"/>
      <c r="U529" s="186"/>
      <c r="V529" s="186"/>
      <c r="W529" s="186"/>
      <c r="X529" s="186"/>
      <c r="Y529" s="186"/>
    </row>
    <row r="530" spans="1:25" s="210" customFormat="1" ht="36.75" customHeight="1" x14ac:dyDescent="0.25">
      <c r="A530" s="179">
        <v>1355</v>
      </c>
      <c r="B530" s="183" t="s">
        <v>614</v>
      </c>
      <c r="C530" s="356" t="s">
        <v>229</v>
      </c>
      <c r="D530" s="180">
        <v>13</v>
      </c>
      <c r="E530" s="181">
        <v>1355000000</v>
      </c>
      <c r="F530" s="182"/>
      <c r="G530" s="309"/>
      <c r="H530" s="182"/>
      <c r="I530" s="356" t="s">
        <v>229</v>
      </c>
      <c r="J530" s="357"/>
      <c r="K530" s="351"/>
      <c r="L530" s="185"/>
      <c r="M530" s="186"/>
      <c r="N530" s="186"/>
      <c r="O530" s="186"/>
      <c r="P530" s="186"/>
      <c r="Q530" s="186"/>
      <c r="R530" s="186" t="s">
        <v>2920</v>
      </c>
      <c r="S530" s="186"/>
      <c r="T530" s="186"/>
      <c r="U530" s="186"/>
      <c r="V530" s="186"/>
      <c r="W530" s="186"/>
      <c r="X530" s="186"/>
      <c r="Y530" s="186"/>
    </row>
    <row r="531" spans="1:25" s="210" customFormat="1" ht="36.75" customHeight="1" x14ac:dyDescent="0.25">
      <c r="A531" s="179">
        <v>1356</v>
      </c>
      <c r="B531" s="183" t="s">
        <v>615</v>
      </c>
      <c r="C531" s="356" t="s">
        <v>229</v>
      </c>
      <c r="D531" s="180">
        <v>13</v>
      </c>
      <c r="E531" s="181">
        <v>1356000000</v>
      </c>
      <c r="F531" s="182"/>
      <c r="G531" s="309"/>
      <c r="H531" s="182"/>
      <c r="I531" s="356" t="s">
        <v>229</v>
      </c>
      <c r="J531" s="357"/>
      <c r="K531" s="351"/>
      <c r="L531" s="185"/>
      <c r="M531" s="186"/>
      <c r="N531" s="186"/>
      <c r="O531" s="186"/>
      <c r="P531" s="186"/>
      <c r="Q531" s="186"/>
      <c r="R531" s="186" t="s">
        <v>2920</v>
      </c>
      <c r="S531" s="186"/>
      <c r="T531" s="186"/>
      <c r="U531" s="186"/>
      <c r="V531" s="186"/>
      <c r="W531" s="186"/>
      <c r="X531" s="186"/>
      <c r="Y531" s="186"/>
    </row>
    <row r="532" spans="1:25" s="210" customFormat="1" ht="25.5" customHeight="1" x14ac:dyDescent="0.25">
      <c r="A532" s="179">
        <v>1400</v>
      </c>
      <c r="B532" s="183" t="s">
        <v>616</v>
      </c>
      <c r="C532" s="182" t="s">
        <v>2444</v>
      </c>
      <c r="D532" s="180">
        <v>14</v>
      </c>
      <c r="E532" s="181">
        <v>1400000000</v>
      </c>
      <c r="F532" s="182"/>
      <c r="G532" s="309"/>
      <c r="H532" s="182"/>
      <c r="I532" s="182" t="s">
        <v>2444</v>
      </c>
      <c r="J532" s="184"/>
      <c r="K532" s="351"/>
      <c r="L532" s="185"/>
      <c r="M532" s="186"/>
      <c r="N532" s="186"/>
      <c r="O532" s="186"/>
      <c r="P532" s="186" t="s">
        <v>2920</v>
      </c>
      <c r="Q532" s="186"/>
      <c r="R532" s="186"/>
      <c r="S532" s="186"/>
      <c r="T532" s="186" t="s">
        <v>2920</v>
      </c>
      <c r="U532" s="186"/>
      <c r="V532" s="186"/>
      <c r="W532" s="186" t="s">
        <v>2920</v>
      </c>
      <c r="X532" s="186" t="s">
        <v>2920</v>
      </c>
      <c r="Y532" s="186"/>
    </row>
    <row r="533" spans="1:25" s="223" customFormat="1" ht="25.5" customHeight="1" x14ac:dyDescent="0.25">
      <c r="A533" s="37">
        <v>1401</v>
      </c>
      <c r="B533" s="183" t="s">
        <v>3202</v>
      </c>
      <c r="C533" s="182" t="s">
        <v>248</v>
      </c>
      <c r="D533" s="57">
        <v>14</v>
      </c>
      <c r="E533" s="69">
        <v>1401000000</v>
      </c>
      <c r="F533" s="47"/>
      <c r="G533" s="91"/>
      <c r="H533" s="47"/>
      <c r="I533" s="182" t="s">
        <v>248</v>
      </c>
      <c r="J533" s="86"/>
      <c r="K533" s="360"/>
      <c r="L533" s="76"/>
      <c r="M533" s="92"/>
      <c r="N533" s="92"/>
      <c r="O533" s="92"/>
      <c r="P533" s="92"/>
      <c r="Q533" s="92"/>
      <c r="R533" s="92" t="s">
        <v>2920</v>
      </c>
      <c r="S533" s="72"/>
      <c r="T533" s="72"/>
      <c r="U533" s="72"/>
      <c r="V533" s="72"/>
      <c r="W533" s="72"/>
      <c r="X533" s="72"/>
      <c r="Y533" s="72"/>
    </row>
    <row r="534" spans="1:25" s="210" customFormat="1" ht="22.5" customHeight="1" x14ac:dyDescent="0.25">
      <c r="A534" s="179">
        <v>1402</v>
      </c>
      <c r="B534" s="183" t="s">
        <v>334</v>
      </c>
      <c r="C534" s="182"/>
      <c r="D534" s="180">
        <v>11</v>
      </c>
      <c r="E534" s="181">
        <v>1402000000</v>
      </c>
      <c r="F534" s="182"/>
      <c r="G534" s="309"/>
      <c r="H534" s="182"/>
      <c r="I534" s="182"/>
      <c r="J534" s="184"/>
      <c r="K534" s="351"/>
      <c r="L534" s="185"/>
      <c r="M534" s="186"/>
      <c r="N534" s="186"/>
      <c r="O534" s="186"/>
      <c r="P534" s="186" t="s">
        <v>2920</v>
      </c>
      <c r="Q534" s="186"/>
      <c r="R534" s="186"/>
      <c r="S534" s="186"/>
      <c r="T534" s="186"/>
      <c r="U534" s="186"/>
      <c r="V534" s="186"/>
      <c r="W534" s="186"/>
      <c r="X534" s="186"/>
      <c r="Y534" s="186"/>
    </row>
    <row r="535" spans="1:25" s="210" customFormat="1" ht="23.25" customHeight="1" x14ac:dyDescent="0.25">
      <c r="A535" s="179">
        <v>1404</v>
      </c>
      <c r="B535" s="183" t="s">
        <v>140</v>
      </c>
      <c r="C535" s="182" t="s">
        <v>227</v>
      </c>
      <c r="D535" s="180">
        <v>14</v>
      </c>
      <c r="E535" s="181">
        <v>1404000000</v>
      </c>
      <c r="F535" s="182"/>
      <c r="G535" s="309"/>
      <c r="H535" s="182"/>
      <c r="I535" s="182" t="s">
        <v>227</v>
      </c>
      <c r="J535" s="184"/>
      <c r="K535" s="351"/>
      <c r="L535" s="224" t="s">
        <v>2970</v>
      </c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 t="s">
        <v>2920</v>
      </c>
      <c r="X535" s="186" t="s">
        <v>2920</v>
      </c>
      <c r="Y535" s="186"/>
    </row>
    <row r="536" spans="1:25" s="210" customFormat="1" x14ac:dyDescent="0.25">
      <c r="A536" s="179">
        <v>1405</v>
      </c>
      <c r="B536" s="183" t="s">
        <v>617</v>
      </c>
      <c r="C536" s="182" t="s">
        <v>2444</v>
      </c>
      <c r="D536" s="180">
        <v>14</v>
      </c>
      <c r="E536" s="181">
        <v>1405000000</v>
      </c>
      <c r="F536" s="182"/>
      <c r="G536" s="309"/>
      <c r="H536" s="182"/>
      <c r="I536" s="182" t="s">
        <v>2444</v>
      </c>
      <c r="J536" s="184"/>
      <c r="K536" s="351"/>
      <c r="L536" s="185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</row>
    <row r="537" spans="1:25" s="171" customFormat="1" ht="23.25" customHeight="1" x14ac:dyDescent="0.25">
      <c r="A537" s="179">
        <v>1500</v>
      </c>
      <c r="B537" s="183" t="s">
        <v>2971</v>
      </c>
      <c r="C537" s="356" t="s">
        <v>228</v>
      </c>
      <c r="D537" s="180">
        <v>15</v>
      </c>
      <c r="E537" s="181">
        <v>1500000000</v>
      </c>
      <c r="F537" s="182"/>
      <c r="G537" s="309"/>
      <c r="H537" s="182"/>
      <c r="I537" s="356" t="s">
        <v>228</v>
      </c>
      <c r="J537" s="184"/>
      <c r="K537" s="351"/>
      <c r="L537" s="379" t="s">
        <v>3297</v>
      </c>
      <c r="M537" s="186"/>
      <c r="N537" s="186"/>
      <c r="O537" s="186"/>
      <c r="P537" s="186" t="s">
        <v>2920</v>
      </c>
      <c r="Q537" s="186" t="s">
        <v>2920</v>
      </c>
      <c r="R537" s="186"/>
      <c r="S537" s="186"/>
      <c r="T537" s="186"/>
      <c r="U537" s="186"/>
      <c r="V537" s="186"/>
      <c r="W537" s="186" t="s">
        <v>2920</v>
      </c>
      <c r="X537" s="186" t="s">
        <v>2920</v>
      </c>
      <c r="Y537" s="186" t="s">
        <v>2920</v>
      </c>
    </row>
    <row r="538" spans="1:25" s="216" customFormat="1" ht="25.5" customHeight="1" x14ac:dyDescent="0.25">
      <c r="A538" s="179">
        <v>1501</v>
      </c>
      <c r="B538" s="183" t="s">
        <v>618</v>
      </c>
      <c r="C538" s="356" t="s">
        <v>228</v>
      </c>
      <c r="D538" s="180">
        <v>15</v>
      </c>
      <c r="E538" s="181">
        <v>1501000000</v>
      </c>
      <c r="F538" s="219"/>
      <c r="G538" s="311"/>
      <c r="H538" s="219"/>
      <c r="I538" s="356" t="s">
        <v>228</v>
      </c>
      <c r="J538" s="376"/>
      <c r="K538" s="351"/>
      <c r="L538" s="214"/>
      <c r="M538" s="215"/>
      <c r="N538" s="215"/>
      <c r="O538" s="215"/>
      <c r="P538" s="215" t="s">
        <v>2920</v>
      </c>
      <c r="Q538" s="215"/>
      <c r="R538" s="215"/>
      <c r="S538" s="186"/>
      <c r="T538" s="186"/>
      <c r="U538" s="186"/>
      <c r="V538" s="186"/>
      <c r="W538" s="186" t="s">
        <v>2920</v>
      </c>
      <c r="X538" s="186" t="s">
        <v>2920</v>
      </c>
      <c r="Y538" s="186" t="s">
        <v>2920</v>
      </c>
    </row>
    <row r="539" spans="1:25" s="216" customFormat="1" ht="31.5" customHeight="1" x14ac:dyDescent="0.25">
      <c r="A539" s="179">
        <v>1502</v>
      </c>
      <c r="B539" s="183" t="s">
        <v>3298</v>
      </c>
      <c r="C539" s="356" t="s">
        <v>228</v>
      </c>
      <c r="D539" s="180">
        <v>15</v>
      </c>
      <c r="E539" s="181">
        <v>1502000000</v>
      </c>
      <c r="F539" s="219"/>
      <c r="G539" s="311"/>
      <c r="H539" s="219"/>
      <c r="I539" s="356" t="s">
        <v>228</v>
      </c>
      <c r="J539" s="376"/>
      <c r="K539" s="351"/>
      <c r="L539" s="214"/>
      <c r="M539" s="215"/>
      <c r="N539" s="215"/>
      <c r="O539" s="215"/>
      <c r="P539" s="215" t="s">
        <v>2920</v>
      </c>
      <c r="Q539" s="215"/>
      <c r="R539" s="215"/>
      <c r="S539" s="186"/>
      <c r="T539" s="186"/>
      <c r="U539" s="186"/>
      <c r="V539" s="186"/>
      <c r="W539" s="186" t="s">
        <v>2920</v>
      </c>
      <c r="X539" s="186" t="s">
        <v>2920</v>
      </c>
      <c r="Y539" s="186" t="s">
        <v>2920</v>
      </c>
    </row>
    <row r="540" spans="1:25" s="216" customFormat="1" ht="24.75" customHeight="1" x14ac:dyDescent="0.25">
      <c r="A540" s="179">
        <v>1503</v>
      </c>
      <c r="B540" s="183" t="s">
        <v>619</v>
      </c>
      <c r="C540" s="356" t="s">
        <v>228</v>
      </c>
      <c r="D540" s="180">
        <v>15</v>
      </c>
      <c r="E540" s="181">
        <v>1503000000</v>
      </c>
      <c r="F540" s="219"/>
      <c r="G540" s="311"/>
      <c r="H540" s="219"/>
      <c r="I540" s="356" t="s">
        <v>228</v>
      </c>
      <c r="J540" s="376"/>
      <c r="K540" s="351"/>
      <c r="L540" s="214"/>
      <c r="M540" s="215"/>
      <c r="N540" s="215"/>
      <c r="O540" s="215"/>
      <c r="P540" s="215" t="s">
        <v>2920</v>
      </c>
      <c r="Q540" s="215"/>
      <c r="R540" s="215"/>
      <c r="S540" s="186"/>
      <c r="T540" s="186"/>
      <c r="U540" s="186"/>
      <c r="V540" s="186"/>
      <c r="W540" s="186" t="s">
        <v>2920</v>
      </c>
      <c r="X540" s="186"/>
      <c r="Y540" s="186" t="s">
        <v>2920</v>
      </c>
    </row>
    <row r="541" spans="1:25" s="171" customFormat="1" ht="25.5" x14ac:dyDescent="0.25">
      <c r="A541" s="179">
        <v>1504</v>
      </c>
      <c r="B541" s="183" t="s">
        <v>620</v>
      </c>
      <c r="C541" s="356" t="s">
        <v>228</v>
      </c>
      <c r="D541" s="180">
        <v>15</v>
      </c>
      <c r="E541" s="225">
        <v>1504000000</v>
      </c>
      <c r="F541" s="182"/>
      <c r="G541" s="309"/>
      <c r="H541" s="182"/>
      <c r="I541" s="356" t="s">
        <v>228</v>
      </c>
      <c r="J541" s="357"/>
      <c r="K541" s="351"/>
      <c r="L541" s="185"/>
      <c r="M541" s="217"/>
      <c r="N541" s="217"/>
      <c r="O541" s="217"/>
      <c r="P541" s="217"/>
      <c r="Q541" s="217"/>
      <c r="R541" s="217"/>
      <c r="S541" s="217"/>
      <c r="T541" s="217" t="s">
        <v>2920</v>
      </c>
      <c r="U541" s="217" t="s">
        <v>2920</v>
      </c>
      <c r="V541" s="217" t="s">
        <v>2920</v>
      </c>
      <c r="W541" s="217" t="s">
        <v>2920</v>
      </c>
      <c r="X541" s="217"/>
      <c r="Y541" s="217"/>
    </row>
    <row r="542" spans="1:25" s="216" customFormat="1" ht="25.5" x14ac:dyDescent="0.25">
      <c r="A542" s="179">
        <v>1505</v>
      </c>
      <c r="B542" s="183" t="s">
        <v>621</v>
      </c>
      <c r="C542" s="356" t="s">
        <v>228</v>
      </c>
      <c r="D542" s="180">
        <v>15</v>
      </c>
      <c r="E542" s="225">
        <v>1505000000</v>
      </c>
      <c r="F542" s="219"/>
      <c r="G542" s="311"/>
      <c r="H542" s="219"/>
      <c r="I542" s="356" t="s">
        <v>228</v>
      </c>
      <c r="J542" s="376"/>
      <c r="K542" s="351"/>
      <c r="L542" s="214"/>
      <c r="M542" s="215"/>
      <c r="N542" s="215"/>
      <c r="O542" s="215"/>
      <c r="P542" s="215"/>
      <c r="Q542" s="215"/>
      <c r="R542" s="215"/>
      <c r="S542" s="186"/>
      <c r="T542" s="186"/>
      <c r="U542" s="186"/>
      <c r="V542" s="186" t="s">
        <v>2920</v>
      </c>
      <c r="W542" s="186" t="s">
        <v>2920</v>
      </c>
      <c r="X542" s="186" t="s">
        <v>2920</v>
      </c>
      <c r="Y542" s="186"/>
    </row>
    <row r="543" spans="1:25" s="216" customFormat="1" ht="22.5" x14ac:dyDescent="0.25">
      <c r="A543" s="179">
        <v>1506</v>
      </c>
      <c r="B543" s="183" t="s">
        <v>622</v>
      </c>
      <c r="C543" s="356" t="s">
        <v>228</v>
      </c>
      <c r="D543" s="361">
        <v>15</v>
      </c>
      <c r="E543" s="380">
        <v>1506000000</v>
      </c>
      <c r="F543" s="356"/>
      <c r="G543" s="363"/>
      <c r="H543" s="364"/>
      <c r="I543" s="356" t="s">
        <v>228</v>
      </c>
      <c r="J543" s="376"/>
      <c r="K543" s="351"/>
      <c r="L543" s="381" t="s">
        <v>2972</v>
      </c>
      <c r="M543" s="367"/>
      <c r="N543" s="367"/>
      <c r="O543" s="367"/>
      <c r="P543" s="367"/>
      <c r="Q543" s="367"/>
      <c r="R543" s="367"/>
      <c r="S543" s="367" t="s">
        <v>2920</v>
      </c>
      <c r="T543" s="367" t="s">
        <v>2920</v>
      </c>
      <c r="U543" s="367" t="s">
        <v>2920</v>
      </c>
      <c r="V543" s="367" t="s">
        <v>2920</v>
      </c>
      <c r="W543" s="367" t="s">
        <v>2920</v>
      </c>
      <c r="X543" s="367" t="s">
        <v>2920</v>
      </c>
      <c r="Y543" s="367"/>
    </row>
    <row r="544" spans="1:25" s="216" customFormat="1" ht="25.5" x14ac:dyDescent="0.25">
      <c r="A544" s="179">
        <v>1507</v>
      </c>
      <c r="B544" s="183" t="s">
        <v>623</v>
      </c>
      <c r="C544" s="356" t="s">
        <v>228</v>
      </c>
      <c r="D544" s="361">
        <v>15</v>
      </c>
      <c r="E544" s="380">
        <v>1507000000</v>
      </c>
      <c r="F544" s="356"/>
      <c r="G544" s="363"/>
      <c r="H544" s="364"/>
      <c r="I544" s="356" t="s">
        <v>228</v>
      </c>
      <c r="J544" s="376"/>
      <c r="K544" s="351"/>
      <c r="L544" s="382"/>
      <c r="M544" s="367"/>
      <c r="N544" s="367"/>
      <c r="O544" s="367"/>
      <c r="P544" s="367"/>
      <c r="Q544" s="367"/>
      <c r="R544" s="367"/>
      <c r="S544" s="367"/>
      <c r="T544" s="367"/>
      <c r="U544" s="367"/>
      <c r="V544" s="367"/>
      <c r="W544" s="367" t="s">
        <v>2920</v>
      </c>
      <c r="X544" s="367" t="s">
        <v>2920</v>
      </c>
      <c r="Y544" s="367"/>
    </row>
    <row r="545" spans="1:25" s="216" customFormat="1" x14ac:dyDescent="0.25">
      <c r="A545" s="179">
        <v>1508</v>
      </c>
      <c r="B545" s="183" t="s">
        <v>624</v>
      </c>
      <c r="C545" s="356" t="s">
        <v>228</v>
      </c>
      <c r="D545" s="361">
        <v>15</v>
      </c>
      <c r="E545" s="380">
        <v>1508000000</v>
      </c>
      <c r="F545" s="356"/>
      <c r="G545" s="363"/>
      <c r="H545" s="364"/>
      <c r="I545" s="356" t="s">
        <v>228</v>
      </c>
      <c r="J545" s="376"/>
      <c r="K545" s="351"/>
      <c r="L545" s="382"/>
      <c r="M545" s="367"/>
      <c r="N545" s="367"/>
      <c r="O545" s="367"/>
      <c r="P545" s="367"/>
      <c r="Q545" s="367"/>
      <c r="R545" s="367"/>
      <c r="S545" s="367"/>
      <c r="T545" s="367"/>
      <c r="U545" s="367"/>
      <c r="V545" s="367"/>
      <c r="W545" s="367"/>
      <c r="X545" s="367"/>
      <c r="Y545" s="367"/>
    </row>
    <row r="546" spans="1:25" s="216" customFormat="1" ht="25.5" x14ac:dyDescent="0.25">
      <c r="A546" s="179">
        <v>1509</v>
      </c>
      <c r="B546" s="183" t="s">
        <v>625</v>
      </c>
      <c r="C546" s="356" t="s">
        <v>228</v>
      </c>
      <c r="D546" s="361">
        <v>15</v>
      </c>
      <c r="E546" s="380">
        <v>1509000000</v>
      </c>
      <c r="F546" s="356"/>
      <c r="G546" s="363"/>
      <c r="H546" s="364"/>
      <c r="I546" s="356" t="s">
        <v>228</v>
      </c>
      <c r="J546" s="376"/>
      <c r="K546" s="351"/>
      <c r="L546" s="382"/>
      <c r="M546" s="367"/>
      <c r="N546" s="367"/>
      <c r="O546" s="367"/>
      <c r="P546" s="367"/>
      <c r="Q546" s="367"/>
      <c r="R546" s="367"/>
      <c r="S546" s="367"/>
      <c r="T546" s="367"/>
      <c r="U546" s="367"/>
      <c r="V546" s="367"/>
      <c r="W546" s="367"/>
      <c r="X546" s="367" t="s">
        <v>2920</v>
      </c>
      <c r="Y546" s="367"/>
    </row>
    <row r="547" spans="1:25" s="216" customFormat="1" ht="52.5" customHeight="1" x14ac:dyDescent="0.25">
      <c r="A547" s="179">
        <v>1510</v>
      </c>
      <c r="B547" s="183" t="s">
        <v>626</v>
      </c>
      <c r="C547" s="356" t="s">
        <v>228</v>
      </c>
      <c r="D547" s="361">
        <v>15</v>
      </c>
      <c r="E547" s="380">
        <v>1510000000</v>
      </c>
      <c r="F547" s="356"/>
      <c r="G547" s="363"/>
      <c r="H547" s="364"/>
      <c r="I547" s="356" t="s">
        <v>228</v>
      </c>
      <c r="J547" s="376"/>
      <c r="K547" s="351"/>
      <c r="L547" s="382"/>
      <c r="M547" s="367"/>
      <c r="N547" s="367"/>
      <c r="O547" s="367"/>
      <c r="P547" s="367"/>
      <c r="Q547" s="367"/>
      <c r="R547" s="367"/>
      <c r="S547" s="367"/>
      <c r="T547" s="367"/>
      <c r="U547" s="367"/>
      <c r="V547" s="367"/>
      <c r="W547" s="367"/>
      <c r="X547" s="367"/>
      <c r="Y547" s="186" t="s">
        <v>2920</v>
      </c>
    </row>
    <row r="548" spans="1:25" s="216" customFormat="1" ht="36.75" customHeight="1" x14ac:dyDescent="0.25">
      <c r="A548" s="179">
        <v>1511</v>
      </c>
      <c r="B548" s="183" t="s">
        <v>627</v>
      </c>
      <c r="C548" s="356" t="s">
        <v>228</v>
      </c>
      <c r="D548" s="180">
        <v>15</v>
      </c>
      <c r="E548" s="225">
        <v>1511000000</v>
      </c>
      <c r="F548" s="356"/>
      <c r="G548" s="363"/>
      <c r="H548" s="364"/>
      <c r="I548" s="356" t="s">
        <v>228</v>
      </c>
      <c r="J548" s="376"/>
      <c r="K548" s="351"/>
      <c r="L548" s="382"/>
      <c r="M548" s="367"/>
      <c r="N548" s="367"/>
      <c r="O548" s="367"/>
      <c r="P548" s="367"/>
      <c r="Q548" s="367"/>
      <c r="R548" s="367"/>
      <c r="S548" s="367"/>
      <c r="T548" s="367"/>
      <c r="U548" s="367"/>
      <c r="V548" s="367"/>
      <c r="W548" s="367"/>
      <c r="X548" s="367"/>
      <c r="Y548" s="186" t="s">
        <v>2920</v>
      </c>
    </row>
    <row r="549" spans="1:25" s="222" customFormat="1" ht="25.5" x14ac:dyDescent="0.25">
      <c r="A549" s="37">
        <v>1512</v>
      </c>
      <c r="B549" s="183" t="s">
        <v>628</v>
      </c>
      <c r="C549" s="356" t="s">
        <v>228</v>
      </c>
      <c r="D549" s="368">
        <v>15</v>
      </c>
      <c r="E549" s="383">
        <v>1512000000</v>
      </c>
      <c r="F549" s="355"/>
      <c r="G549" s="370"/>
      <c r="H549" s="371"/>
      <c r="I549" s="356" t="s">
        <v>228</v>
      </c>
      <c r="J549" s="378"/>
      <c r="K549" s="351"/>
      <c r="L549" s="384"/>
      <c r="M549" s="373"/>
      <c r="N549" s="373"/>
      <c r="O549" s="373"/>
      <c r="P549" s="373"/>
      <c r="Q549" s="373"/>
      <c r="R549" s="373"/>
      <c r="S549" s="373"/>
      <c r="T549" s="373"/>
      <c r="U549" s="373"/>
      <c r="V549" s="373"/>
      <c r="W549" s="373"/>
      <c r="X549" s="373"/>
      <c r="Y549" s="373"/>
    </row>
    <row r="550" spans="1:25" s="222" customFormat="1" ht="25.5" x14ac:dyDescent="0.25">
      <c r="A550" s="37">
        <v>1513</v>
      </c>
      <c r="B550" s="183" t="s">
        <v>629</v>
      </c>
      <c r="C550" s="356" t="s">
        <v>228</v>
      </c>
      <c r="D550" s="368">
        <v>15</v>
      </c>
      <c r="E550" s="383">
        <v>1513000000</v>
      </c>
      <c r="F550" s="355"/>
      <c r="G550" s="370"/>
      <c r="H550" s="371"/>
      <c r="I550" s="356" t="s">
        <v>228</v>
      </c>
      <c r="J550" s="378"/>
      <c r="K550" s="351"/>
      <c r="L550" s="384"/>
      <c r="M550" s="373"/>
      <c r="N550" s="373"/>
      <c r="O550" s="373"/>
      <c r="P550" s="373"/>
      <c r="Q550" s="373"/>
      <c r="R550" s="373"/>
      <c r="S550" s="373"/>
      <c r="T550" s="373"/>
      <c r="U550" s="373"/>
      <c r="V550" s="373"/>
      <c r="W550" s="373"/>
      <c r="X550" s="373"/>
      <c r="Y550" s="373"/>
    </row>
    <row r="551" spans="1:25" s="222" customFormat="1" ht="25.5" x14ac:dyDescent="0.25">
      <c r="A551" s="179">
        <v>1514</v>
      </c>
      <c r="B551" s="183" t="s">
        <v>630</v>
      </c>
      <c r="C551" s="356" t="s">
        <v>228</v>
      </c>
      <c r="D551" s="361">
        <v>15</v>
      </c>
      <c r="E551" s="380">
        <v>1514000000</v>
      </c>
      <c r="F551" s="355"/>
      <c r="G551" s="370"/>
      <c r="H551" s="371"/>
      <c r="I551" s="356" t="s">
        <v>228</v>
      </c>
      <c r="J551" s="378"/>
      <c r="K551" s="351"/>
      <c r="L551" s="384"/>
      <c r="M551" s="373"/>
      <c r="N551" s="373"/>
      <c r="O551" s="373"/>
      <c r="P551" s="373"/>
      <c r="Q551" s="373"/>
      <c r="R551" s="373"/>
      <c r="S551" s="373"/>
      <c r="T551" s="373"/>
      <c r="U551" s="373"/>
      <c r="V551" s="373"/>
      <c r="W551" s="373"/>
      <c r="X551" s="373"/>
      <c r="Y551" s="373"/>
    </row>
    <row r="552" spans="1:25" s="171" customFormat="1" x14ac:dyDescent="0.25">
      <c r="A552" s="179">
        <v>1600</v>
      </c>
      <c r="B552" s="183" t="s">
        <v>631</v>
      </c>
      <c r="C552" s="182" t="s">
        <v>224</v>
      </c>
      <c r="D552" s="180">
        <v>16</v>
      </c>
      <c r="E552" s="181">
        <v>1600000000</v>
      </c>
      <c r="F552" s="182"/>
      <c r="G552" s="309"/>
      <c r="H552" s="182"/>
      <c r="I552" s="182" t="s">
        <v>224</v>
      </c>
      <c r="J552" s="184"/>
      <c r="K552" s="351"/>
      <c r="L552" s="185"/>
      <c r="M552" s="186"/>
      <c r="N552" s="186"/>
      <c r="O552" s="186"/>
      <c r="P552" s="186"/>
      <c r="Q552" s="186" t="s">
        <v>2920</v>
      </c>
      <c r="R552" s="186" t="s">
        <v>2920</v>
      </c>
      <c r="S552" s="186"/>
      <c r="T552" s="186"/>
      <c r="U552" s="186"/>
      <c r="V552" s="186"/>
      <c r="W552" s="186"/>
      <c r="X552" s="186"/>
      <c r="Y552" s="186"/>
    </row>
    <row r="553" spans="1:25" s="171" customFormat="1" x14ac:dyDescent="0.25">
      <c r="A553" s="179">
        <v>1601</v>
      </c>
      <c r="B553" s="183" t="s">
        <v>632</v>
      </c>
      <c r="C553" s="182" t="s">
        <v>224</v>
      </c>
      <c r="D553" s="180">
        <v>16</v>
      </c>
      <c r="E553" s="181">
        <v>1601000000</v>
      </c>
      <c r="F553" s="182"/>
      <c r="G553" s="309"/>
      <c r="H553" s="182"/>
      <c r="I553" s="182" t="s">
        <v>224</v>
      </c>
      <c r="J553" s="184"/>
      <c r="K553" s="351"/>
      <c r="L553" s="185"/>
      <c r="M553" s="186"/>
      <c r="N553" s="186"/>
      <c r="O553" s="186"/>
      <c r="P553" s="186"/>
      <c r="Q553" s="186"/>
      <c r="R553" s="186" t="s">
        <v>2920</v>
      </c>
      <c r="S553" s="186" t="s">
        <v>2920</v>
      </c>
      <c r="T553" s="186"/>
      <c r="U553" s="186"/>
      <c r="V553" s="186"/>
      <c r="W553" s="186"/>
      <c r="X553" s="186"/>
      <c r="Y553" s="186"/>
    </row>
    <row r="554" spans="1:25" s="171" customFormat="1" x14ac:dyDescent="0.25">
      <c r="A554" s="179">
        <v>1602</v>
      </c>
      <c r="B554" s="183" t="s">
        <v>633</v>
      </c>
      <c r="C554" s="182" t="s">
        <v>224</v>
      </c>
      <c r="D554" s="180">
        <v>16</v>
      </c>
      <c r="E554" s="181">
        <v>1602000000</v>
      </c>
      <c r="F554" s="182"/>
      <c r="G554" s="309"/>
      <c r="H554" s="182"/>
      <c r="I554" s="182" t="s">
        <v>224</v>
      </c>
      <c r="J554" s="184"/>
      <c r="K554" s="351"/>
      <c r="L554" s="185"/>
      <c r="M554" s="186"/>
      <c r="N554" s="186"/>
      <c r="O554" s="186"/>
      <c r="P554" s="186"/>
      <c r="Q554" s="186"/>
      <c r="R554" s="186" t="s">
        <v>2920</v>
      </c>
      <c r="S554" s="186" t="s">
        <v>2920</v>
      </c>
      <c r="T554" s="186"/>
      <c r="U554" s="186"/>
      <c r="V554" s="186"/>
      <c r="W554" s="186"/>
      <c r="X554" s="186"/>
      <c r="Y554" s="186"/>
    </row>
    <row r="555" spans="1:25" s="171" customFormat="1" ht="51" customHeight="1" x14ac:dyDescent="0.25">
      <c r="A555" s="179">
        <v>1603</v>
      </c>
      <c r="B555" s="183" t="s">
        <v>634</v>
      </c>
      <c r="C555" s="182" t="s">
        <v>224</v>
      </c>
      <c r="D555" s="180">
        <v>16</v>
      </c>
      <c r="E555" s="181">
        <v>1603006000</v>
      </c>
      <c r="F555" s="182"/>
      <c r="G555" s="309"/>
      <c r="H555" s="203"/>
      <c r="I555" s="182" t="s">
        <v>224</v>
      </c>
      <c r="J555" s="184"/>
      <c r="K555" s="351"/>
      <c r="L555" s="185"/>
      <c r="M555" s="186"/>
      <c r="N555" s="186"/>
      <c r="O555" s="186"/>
      <c r="P555" s="186"/>
      <c r="Q555" s="186"/>
      <c r="R555" s="186"/>
      <c r="S555" s="186" t="s">
        <v>2920</v>
      </c>
      <c r="T555" s="186" t="s">
        <v>2920</v>
      </c>
      <c r="U555" s="186"/>
      <c r="V555" s="186"/>
      <c r="W555" s="186" t="s">
        <v>2920</v>
      </c>
      <c r="X555" s="186" t="s">
        <v>2920</v>
      </c>
      <c r="Y555" s="186" t="s">
        <v>2920</v>
      </c>
    </row>
    <row r="556" spans="1:25" s="171" customFormat="1" x14ac:dyDescent="0.25">
      <c r="A556" s="179">
        <v>1604</v>
      </c>
      <c r="B556" s="183" t="s">
        <v>635</v>
      </c>
      <c r="C556" s="182" t="s">
        <v>224</v>
      </c>
      <c r="D556" s="180">
        <v>16</v>
      </c>
      <c r="E556" s="181">
        <v>1604000000</v>
      </c>
      <c r="F556" s="182"/>
      <c r="G556" s="309"/>
      <c r="H556" s="203"/>
      <c r="I556" s="182" t="s">
        <v>224</v>
      </c>
      <c r="J556" s="184"/>
      <c r="K556" s="351"/>
      <c r="L556" s="185"/>
      <c r="M556" s="186"/>
      <c r="N556" s="186"/>
      <c r="O556" s="186"/>
      <c r="P556" s="186"/>
      <c r="Q556" s="186"/>
      <c r="R556" s="186"/>
      <c r="S556" s="186"/>
      <c r="T556" s="186" t="s">
        <v>2920</v>
      </c>
      <c r="U556" s="186"/>
      <c r="V556" s="186"/>
      <c r="W556" s="186" t="s">
        <v>2920</v>
      </c>
      <c r="X556" s="186" t="s">
        <v>2920</v>
      </c>
      <c r="Y556" s="186" t="s">
        <v>2920</v>
      </c>
    </row>
    <row r="557" spans="1:25" s="171" customFormat="1" ht="24.75" customHeight="1" x14ac:dyDescent="0.25">
      <c r="A557" s="179">
        <v>1605</v>
      </c>
      <c r="B557" s="183" t="s">
        <v>636</v>
      </c>
      <c r="C557" s="182" t="s">
        <v>224</v>
      </c>
      <c r="D557" s="180">
        <v>16</v>
      </c>
      <c r="E557" s="181">
        <v>1605006000</v>
      </c>
      <c r="F557" s="182"/>
      <c r="G557" s="309"/>
      <c r="H557" s="203"/>
      <c r="I557" s="182" t="s">
        <v>224</v>
      </c>
      <c r="J557" s="184"/>
      <c r="K557" s="351"/>
      <c r="L557" s="185"/>
      <c r="M557" s="186"/>
      <c r="N557" s="186"/>
      <c r="O557" s="186"/>
      <c r="P557" s="186"/>
      <c r="Q557" s="186"/>
      <c r="R557" s="186"/>
      <c r="S557" s="186"/>
      <c r="T557" s="186" t="s">
        <v>2920</v>
      </c>
      <c r="U557" s="186"/>
      <c r="V557" s="186" t="s">
        <v>2920</v>
      </c>
      <c r="W557" s="186" t="s">
        <v>2920</v>
      </c>
      <c r="X557" s="186" t="s">
        <v>2920</v>
      </c>
      <c r="Y557" s="186" t="s">
        <v>2920</v>
      </c>
    </row>
    <row r="558" spans="1:25" s="171" customFormat="1" ht="51" customHeight="1" x14ac:dyDescent="0.25">
      <c r="A558" s="179">
        <v>1606</v>
      </c>
      <c r="B558" s="183" t="s">
        <v>637</v>
      </c>
      <c r="C558" s="182" t="s">
        <v>224</v>
      </c>
      <c r="D558" s="180">
        <v>16</v>
      </c>
      <c r="E558" s="181">
        <v>1606006000</v>
      </c>
      <c r="F558" s="182"/>
      <c r="G558" s="309"/>
      <c r="H558" s="203"/>
      <c r="I558" s="182" t="s">
        <v>224</v>
      </c>
      <c r="J558" s="184"/>
      <c r="K558" s="351"/>
      <c r="L558" s="185"/>
      <c r="M558" s="186"/>
      <c r="N558" s="186"/>
      <c r="O558" s="186"/>
      <c r="P558" s="186"/>
      <c r="Q558" s="186"/>
      <c r="R558" s="186"/>
      <c r="S558" s="186"/>
      <c r="T558" s="186" t="s">
        <v>2920</v>
      </c>
      <c r="U558" s="186" t="s">
        <v>2920</v>
      </c>
      <c r="V558" s="186" t="s">
        <v>2920</v>
      </c>
      <c r="W558" s="186" t="s">
        <v>2920</v>
      </c>
      <c r="X558" s="186"/>
      <c r="Y558" s="186"/>
    </row>
    <row r="559" spans="1:25" s="171" customFormat="1" ht="25.5" x14ac:dyDescent="0.25">
      <c r="A559" s="179">
        <v>1607</v>
      </c>
      <c r="B559" s="183" t="s">
        <v>3203</v>
      </c>
      <c r="C559" s="182" t="s">
        <v>224</v>
      </c>
      <c r="D559" s="180">
        <v>16</v>
      </c>
      <c r="E559" s="181">
        <v>1607000000</v>
      </c>
      <c r="F559" s="182"/>
      <c r="G559" s="309"/>
      <c r="H559" s="203"/>
      <c r="I559" s="182" t="s">
        <v>224</v>
      </c>
      <c r="J559" s="184"/>
      <c r="K559" s="351"/>
      <c r="L559" s="185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 t="s">
        <v>2920</v>
      </c>
      <c r="X559" s="186" t="s">
        <v>2920</v>
      </c>
      <c r="Y559" s="186" t="s">
        <v>2920</v>
      </c>
    </row>
    <row r="560" spans="1:25" s="171" customFormat="1" ht="33.75" customHeight="1" x14ac:dyDescent="0.25">
      <c r="A560" s="179">
        <v>1608</v>
      </c>
      <c r="B560" s="183" t="s">
        <v>638</v>
      </c>
      <c r="C560" s="182" t="s">
        <v>224</v>
      </c>
      <c r="D560" s="180">
        <v>16</v>
      </c>
      <c r="E560" s="181">
        <v>1608000000</v>
      </c>
      <c r="F560" s="182"/>
      <c r="G560" s="309"/>
      <c r="H560" s="203"/>
      <c r="I560" s="182" t="s">
        <v>224</v>
      </c>
      <c r="J560" s="184"/>
      <c r="K560" s="351"/>
      <c r="L560" s="185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 t="s">
        <v>2920</v>
      </c>
      <c r="X560" s="186" t="s">
        <v>2920</v>
      </c>
      <c r="Y560" s="186" t="s">
        <v>2920</v>
      </c>
    </row>
    <row r="561" spans="1:25" s="171" customFormat="1" ht="33.75" customHeight="1" x14ac:dyDescent="0.25">
      <c r="A561" s="179">
        <v>1609</v>
      </c>
      <c r="B561" s="183" t="s">
        <v>639</v>
      </c>
      <c r="C561" s="182" t="s">
        <v>224</v>
      </c>
      <c r="D561" s="180">
        <v>16</v>
      </c>
      <c r="E561" s="181">
        <v>1609000000</v>
      </c>
      <c r="F561" s="182"/>
      <c r="G561" s="309"/>
      <c r="H561" s="203"/>
      <c r="I561" s="182" t="s">
        <v>224</v>
      </c>
      <c r="J561" s="184"/>
      <c r="K561" s="351"/>
      <c r="L561" s="185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 t="s">
        <v>2920</v>
      </c>
      <c r="X561" s="186" t="s">
        <v>2920</v>
      </c>
      <c r="Y561" s="186" t="s">
        <v>2920</v>
      </c>
    </row>
    <row r="562" spans="1:25" s="171" customFormat="1" ht="33.75" customHeight="1" x14ac:dyDescent="0.25">
      <c r="A562" s="179">
        <v>1610</v>
      </c>
      <c r="B562" s="183" t="s">
        <v>640</v>
      </c>
      <c r="C562" s="182" t="s">
        <v>224</v>
      </c>
      <c r="D562" s="180">
        <v>16</v>
      </c>
      <c r="E562" s="181">
        <v>1610000000</v>
      </c>
      <c r="F562" s="182"/>
      <c r="G562" s="309"/>
      <c r="H562" s="203"/>
      <c r="I562" s="182" t="s">
        <v>224</v>
      </c>
      <c r="J562" s="184"/>
      <c r="K562" s="351"/>
      <c r="L562" s="185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 t="s">
        <v>2920</v>
      </c>
      <c r="X562" s="186" t="s">
        <v>2920</v>
      </c>
      <c r="Y562" s="186" t="s">
        <v>2920</v>
      </c>
    </row>
    <row r="563" spans="1:25" s="208" customFormat="1" ht="33.75" customHeight="1" x14ac:dyDescent="0.25">
      <c r="A563" s="37">
        <v>1611</v>
      </c>
      <c r="B563" s="183" t="s">
        <v>642</v>
      </c>
      <c r="C563" s="182" t="s">
        <v>224</v>
      </c>
      <c r="D563" s="57">
        <v>16</v>
      </c>
      <c r="E563" s="69">
        <v>1611000000</v>
      </c>
      <c r="F563" s="47"/>
      <c r="G563" s="70"/>
      <c r="H563" s="51"/>
      <c r="I563" s="182" t="s">
        <v>224</v>
      </c>
      <c r="J563" s="86"/>
      <c r="K563" s="351"/>
      <c r="L563" s="79" t="s">
        <v>2973</v>
      </c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 t="s">
        <v>2920</v>
      </c>
      <c r="X563" s="72" t="s">
        <v>2920</v>
      </c>
      <c r="Y563" s="72" t="s">
        <v>2920</v>
      </c>
    </row>
    <row r="564" spans="1:25" s="171" customFormat="1" x14ac:dyDescent="0.25">
      <c r="A564" s="179">
        <v>1612</v>
      </c>
      <c r="B564" s="183" t="s">
        <v>643</v>
      </c>
      <c r="C564" s="182" t="s">
        <v>224</v>
      </c>
      <c r="D564" s="180">
        <v>16</v>
      </c>
      <c r="E564" s="181">
        <v>1612000000</v>
      </c>
      <c r="F564" s="182"/>
      <c r="G564" s="309"/>
      <c r="H564" s="203"/>
      <c r="I564" s="182" t="s">
        <v>224</v>
      </c>
      <c r="J564" s="184"/>
      <c r="K564" s="351"/>
      <c r="L564" s="185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 t="s">
        <v>2920</v>
      </c>
      <c r="X564" s="186" t="s">
        <v>2920</v>
      </c>
      <c r="Y564" s="186" t="s">
        <v>2920</v>
      </c>
    </row>
    <row r="565" spans="1:25" s="171" customFormat="1" ht="21" customHeight="1" x14ac:dyDescent="0.25">
      <c r="A565" s="179">
        <v>1613</v>
      </c>
      <c r="B565" s="183" t="s">
        <v>644</v>
      </c>
      <c r="C565" s="182" t="s">
        <v>224</v>
      </c>
      <c r="D565" s="180">
        <v>16</v>
      </c>
      <c r="E565" s="181">
        <v>1613000000</v>
      </c>
      <c r="F565" s="182"/>
      <c r="G565" s="309"/>
      <c r="H565" s="203"/>
      <c r="I565" s="182" t="s">
        <v>224</v>
      </c>
      <c r="J565" s="184"/>
      <c r="K565" s="351"/>
      <c r="L565" s="185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 t="s">
        <v>2920</v>
      </c>
      <c r="X565" s="186"/>
      <c r="Y565" s="186"/>
    </row>
    <row r="566" spans="1:25" s="171" customFormat="1" ht="22.5" customHeight="1" x14ac:dyDescent="0.25">
      <c r="A566" s="179">
        <v>1614</v>
      </c>
      <c r="B566" s="183" t="s">
        <v>3421</v>
      </c>
      <c r="C566" s="182" t="s">
        <v>224</v>
      </c>
      <c r="D566" s="180">
        <v>16</v>
      </c>
      <c r="E566" s="181">
        <v>1614000000</v>
      </c>
      <c r="F566" s="182"/>
      <c r="G566" s="309"/>
      <c r="H566" s="203"/>
      <c r="I566" s="182" t="s">
        <v>224</v>
      </c>
      <c r="J566" s="184"/>
      <c r="K566" s="351"/>
      <c r="L566" s="185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 t="s">
        <v>2920</v>
      </c>
      <c r="X566" s="186" t="s">
        <v>2920</v>
      </c>
      <c r="Y566" s="186" t="s">
        <v>2920</v>
      </c>
    </row>
    <row r="567" spans="1:25" s="171" customFormat="1" ht="29.25" customHeight="1" x14ac:dyDescent="0.25">
      <c r="A567" s="179">
        <v>1615</v>
      </c>
      <c r="B567" s="183" t="s">
        <v>645</v>
      </c>
      <c r="C567" s="182" t="s">
        <v>235</v>
      </c>
      <c r="D567" s="180" t="s">
        <v>2809</v>
      </c>
      <c r="E567" s="181">
        <v>1615000000</v>
      </c>
      <c r="F567" s="182"/>
      <c r="G567" s="309"/>
      <c r="H567" s="203"/>
      <c r="I567" s="182" t="s">
        <v>235</v>
      </c>
      <c r="J567" s="184"/>
      <c r="K567" s="351"/>
      <c r="L567" s="185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 t="s">
        <v>2920</v>
      </c>
      <c r="X567" s="186" t="s">
        <v>2920</v>
      </c>
      <c r="Y567" s="186" t="s">
        <v>2920</v>
      </c>
    </row>
    <row r="568" spans="1:25" s="171" customFormat="1" ht="19.5" customHeight="1" x14ac:dyDescent="0.25">
      <c r="A568" s="179">
        <v>1616</v>
      </c>
      <c r="B568" s="183" t="s">
        <v>2445</v>
      </c>
      <c r="C568" s="182" t="s">
        <v>224</v>
      </c>
      <c r="D568" s="180">
        <v>16</v>
      </c>
      <c r="E568" s="181">
        <v>1616000000</v>
      </c>
      <c r="F568" s="182"/>
      <c r="G568" s="309"/>
      <c r="H568" s="203"/>
      <c r="I568" s="182" t="s">
        <v>224</v>
      </c>
      <c r="J568" s="184"/>
      <c r="K568" s="351"/>
      <c r="L568" s="185" t="s">
        <v>2974</v>
      </c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 t="s">
        <v>2920</v>
      </c>
    </row>
    <row r="569" spans="1:25" s="171" customFormat="1" ht="27.75" customHeight="1" x14ac:dyDescent="0.25">
      <c r="A569" s="179">
        <v>1617</v>
      </c>
      <c r="B569" s="183" t="s">
        <v>557</v>
      </c>
      <c r="C569" s="182" t="s">
        <v>3412</v>
      </c>
      <c r="D569" s="180">
        <v>16</v>
      </c>
      <c r="E569" s="181">
        <v>1617000000</v>
      </c>
      <c r="F569" s="182"/>
      <c r="G569" s="309"/>
      <c r="H569" s="203"/>
      <c r="I569" s="182" t="s">
        <v>3412</v>
      </c>
      <c r="J569" s="184"/>
      <c r="K569" s="351"/>
      <c r="L569" s="185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</row>
    <row r="570" spans="1:25" s="171" customFormat="1" ht="25.5" x14ac:dyDescent="0.25">
      <c r="A570" s="179">
        <v>1618</v>
      </c>
      <c r="B570" s="183" t="s">
        <v>646</v>
      </c>
      <c r="C570" s="182" t="s">
        <v>224</v>
      </c>
      <c r="D570" s="180">
        <v>16</v>
      </c>
      <c r="E570" s="181">
        <v>1618000000</v>
      </c>
      <c r="F570" s="182"/>
      <c r="G570" s="309"/>
      <c r="H570" s="203"/>
      <c r="I570" s="182" t="s">
        <v>224</v>
      </c>
      <c r="J570" s="184"/>
      <c r="K570" s="351"/>
      <c r="L570" s="185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</row>
    <row r="571" spans="1:25" s="171" customFormat="1" ht="25.5" x14ac:dyDescent="0.25">
      <c r="A571" s="179">
        <v>1619</v>
      </c>
      <c r="B571" s="183" t="s">
        <v>647</v>
      </c>
      <c r="C571" s="182" t="s">
        <v>224</v>
      </c>
      <c r="D571" s="180">
        <v>16</v>
      </c>
      <c r="E571" s="181">
        <v>1619000000</v>
      </c>
      <c r="F571" s="182"/>
      <c r="G571" s="309"/>
      <c r="H571" s="203"/>
      <c r="I571" s="182" t="s">
        <v>224</v>
      </c>
      <c r="J571" s="184" t="s">
        <v>3169</v>
      </c>
      <c r="K571" s="351"/>
      <c r="L571" s="185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</row>
    <row r="572" spans="1:25" s="171" customFormat="1" x14ac:dyDescent="0.25">
      <c r="A572" s="179">
        <v>1620</v>
      </c>
      <c r="B572" s="183" t="s">
        <v>2975</v>
      </c>
      <c r="C572" s="182" t="s">
        <v>224</v>
      </c>
      <c r="D572" s="180">
        <v>16</v>
      </c>
      <c r="E572" s="181">
        <v>1620000000</v>
      </c>
      <c r="F572" s="182"/>
      <c r="G572" s="309"/>
      <c r="H572" s="203"/>
      <c r="I572" s="182" t="s">
        <v>224</v>
      </c>
      <c r="J572" s="184"/>
      <c r="K572" s="351"/>
      <c r="L572" s="185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</row>
    <row r="573" spans="1:25" s="171" customFormat="1" x14ac:dyDescent="0.25">
      <c r="A573" s="179">
        <v>1621</v>
      </c>
      <c r="B573" s="183" t="s">
        <v>2976</v>
      </c>
      <c r="C573" s="182" t="s">
        <v>3412</v>
      </c>
      <c r="D573" s="180">
        <v>16</v>
      </c>
      <c r="E573" s="181">
        <v>1621000000</v>
      </c>
      <c r="F573" s="182"/>
      <c r="G573" s="309"/>
      <c r="H573" s="203"/>
      <c r="I573" s="182" t="s">
        <v>3412</v>
      </c>
      <c r="J573" s="184"/>
      <c r="K573" s="351"/>
      <c r="L573" s="185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</row>
    <row r="574" spans="1:25" s="171" customFormat="1" ht="25.5" x14ac:dyDescent="0.25">
      <c r="A574" s="179">
        <v>1622</v>
      </c>
      <c r="B574" s="183" t="s">
        <v>3422</v>
      </c>
      <c r="C574" s="182" t="s">
        <v>3412</v>
      </c>
      <c r="D574" s="180">
        <v>16</v>
      </c>
      <c r="E574" s="181">
        <v>1622000000</v>
      </c>
      <c r="F574" s="182"/>
      <c r="G574" s="309"/>
      <c r="H574" s="203"/>
      <c r="I574" s="182" t="s">
        <v>3412</v>
      </c>
      <c r="J574" s="184"/>
      <c r="K574" s="351"/>
      <c r="L574" s="185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</row>
    <row r="575" spans="1:25" s="171" customFormat="1" ht="25.5" x14ac:dyDescent="0.25">
      <c r="A575" s="179">
        <v>1623</v>
      </c>
      <c r="B575" s="183" t="s">
        <v>3423</v>
      </c>
      <c r="C575" s="182" t="s">
        <v>224</v>
      </c>
      <c r="D575" s="180">
        <v>16</v>
      </c>
      <c r="E575" s="181">
        <v>1623000000</v>
      </c>
      <c r="F575" s="182"/>
      <c r="G575" s="309"/>
      <c r="H575" s="203"/>
      <c r="I575" s="182" t="s">
        <v>224</v>
      </c>
      <c r="J575" s="184"/>
      <c r="K575" s="351"/>
      <c r="L575" s="185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</row>
    <row r="576" spans="1:25" s="171" customFormat="1" ht="31.5" customHeight="1" x14ac:dyDescent="0.25">
      <c r="A576" s="179">
        <v>1700</v>
      </c>
      <c r="B576" s="183" t="s">
        <v>3756</v>
      </c>
      <c r="C576" s="182" t="s">
        <v>230</v>
      </c>
      <c r="D576" s="180">
        <v>9</v>
      </c>
      <c r="E576" s="181">
        <v>1700000000</v>
      </c>
      <c r="F576" s="182"/>
      <c r="G576" s="309"/>
      <c r="H576" s="203"/>
      <c r="I576" s="182" t="s">
        <v>230</v>
      </c>
      <c r="J576" s="184"/>
      <c r="K576" s="351"/>
      <c r="L576" s="185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 t="s">
        <v>2920</v>
      </c>
      <c r="X576" s="186" t="s">
        <v>2920</v>
      </c>
      <c r="Y576" s="186" t="s">
        <v>2920</v>
      </c>
    </row>
    <row r="577" spans="1:25" s="171" customFormat="1" ht="38.25" x14ac:dyDescent="0.25">
      <c r="A577" s="179">
        <v>1701</v>
      </c>
      <c r="B577" s="183" t="s">
        <v>648</v>
      </c>
      <c r="C577" s="182" t="s">
        <v>230</v>
      </c>
      <c r="D577" s="180">
        <v>9</v>
      </c>
      <c r="E577" s="181">
        <v>1701000000</v>
      </c>
      <c r="F577" s="182"/>
      <c r="G577" s="309"/>
      <c r="H577" s="203"/>
      <c r="I577" s="182" t="s">
        <v>230</v>
      </c>
      <c r="J577" s="184"/>
      <c r="K577" s="351"/>
      <c r="L577" s="185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</row>
    <row r="578" spans="1:25" s="171" customFormat="1" x14ac:dyDescent="0.25">
      <c r="A578" s="179">
        <v>1702</v>
      </c>
      <c r="B578" s="183" t="s">
        <v>649</v>
      </c>
      <c r="C578" s="182" t="s">
        <v>230</v>
      </c>
      <c r="D578" s="180">
        <v>9</v>
      </c>
      <c r="E578" s="181">
        <v>1702000000</v>
      </c>
      <c r="F578" s="182"/>
      <c r="G578" s="309"/>
      <c r="H578" s="203"/>
      <c r="I578" s="182" t="s">
        <v>230</v>
      </c>
      <c r="J578" s="184"/>
      <c r="K578" s="351"/>
      <c r="L578" s="185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</row>
    <row r="579" spans="1:25" s="171" customFormat="1" ht="38.25" x14ac:dyDescent="0.25">
      <c r="A579" s="179">
        <v>1703</v>
      </c>
      <c r="B579" s="183" t="s">
        <v>3603</v>
      </c>
      <c r="C579" s="182" t="s">
        <v>230</v>
      </c>
      <c r="D579" s="180">
        <v>9</v>
      </c>
      <c r="E579" s="181">
        <v>1703000000</v>
      </c>
      <c r="F579" s="182"/>
      <c r="G579" s="309"/>
      <c r="H579" s="203"/>
      <c r="I579" s="182" t="s">
        <v>230</v>
      </c>
      <c r="J579" s="184"/>
      <c r="K579" s="351"/>
      <c r="L579" s="185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</row>
    <row r="580" spans="1:25" s="171" customFormat="1" ht="48.75" customHeight="1" x14ac:dyDescent="0.25">
      <c r="A580" s="179">
        <v>1710</v>
      </c>
      <c r="B580" s="183" t="s">
        <v>650</v>
      </c>
      <c r="C580" s="182" t="s">
        <v>226</v>
      </c>
      <c r="D580" s="182">
        <v>10.15</v>
      </c>
      <c r="E580" s="181">
        <v>1710000000</v>
      </c>
      <c r="F580" s="182"/>
      <c r="G580" s="309"/>
      <c r="H580" s="203"/>
      <c r="I580" s="182" t="s">
        <v>226</v>
      </c>
      <c r="J580" s="184"/>
      <c r="K580" s="351"/>
      <c r="L580" s="185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 t="s">
        <v>2920</v>
      </c>
      <c r="X580" s="186" t="s">
        <v>2920</v>
      </c>
      <c r="Y580" s="186" t="s">
        <v>2920</v>
      </c>
    </row>
    <row r="581" spans="1:25" s="171" customFormat="1" ht="30.75" customHeight="1" x14ac:dyDescent="0.25">
      <c r="A581" s="179">
        <v>1711</v>
      </c>
      <c r="B581" s="183" t="s">
        <v>651</v>
      </c>
      <c r="C581" s="182" t="s">
        <v>226</v>
      </c>
      <c r="D581" s="182">
        <v>10</v>
      </c>
      <c r="E581" s="181">
        <v>1711000000</v>
      </c>
      <c r="F581" s="182"/>
      <c r="G581" s="309"/>
      <c r="H581" s="203"/>
      <c r="I581" s="182" t="s">
        <v>226</v>
      </c>
      <c r="J581" s="184"/>
      <c r="K581" s="351"/>
      <c r="L581" s="185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 t="s">
        <v>2920</v>
      </c>
      <c r="X581" s="186" t="s">
        <v>2920</v>
      </c>
      <c r="Y581" s="186" t="s">
        <v>2920</v>
      </c>
    </row>
    <row r="582" spans="1:25" s="171" customFormat="1" ht="30.75" customHeight="1" x14ac:dyDescent="0.25">
      <c r="A582" s="179">
        <v>1712</v>
      </c>
      <c r="B582" s="183" t="s">
        <v>652</v>
      </c>
      <c r="C582" s="182" t="s">
        <v>226</v>
      </c>
      <c r="D582" s="182">
        <v>10</v>
      </c>
      <c r="E582" s="181">
        <v>1712000000</v>
      </c>
      <c r="F582" s="182"/>
      <c r="G582" s="309"/>
      <c r="H582" s="203"/>
      <c r="I582" s="182" t="s">
        <v>226</v>
      </c>
      <c r="J582" s="184"/>
      <c r="K582" s="351"/>
      <c r="L582" s="185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 t="s">
        <v>2920</v>
      </c>
      <c r="X582" s="186" t="s">
        <v>2920</v>
      </c>
      <c r="Y582" s="186" t="s">
        <v>2920</v>
      </c>
    </row>
    <row r="583" spans="1:25" s="171" customFormat="1" ht="30.75" customHeight="1" x14ac:dyDescent="0.25">
      <c r="A583" s="179">
        <v>1713</v>
      </c>
      <c r="B583" s="183" t="s">
        <v>3757</v>
      </c>
      <c r="C583" s="182" t="s">
        <v>226</v>
      </c>
      <c r="D583" s="182">
        <v>10</v>
      </c>
      <c r="E583" s="181">
        <v>1713000000</v>
      </c>
      <c r="F583" s="182"/>
      <c r="G583" s="309"/>
      <c r="H583" s="203"/>
      <c r="I583" s="182" t="s">
        <v>226</v>
      </c>
      <c r="J583" s="184"/>
      <c r="K583" s="351"/>
      <c r="L583" s="185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</row>
    <row r="584" spans="1:25" s="171" customFormat="1" ht="30.75" customHeight="1" x14ac:dyDescent="0.25">
      <c r="A584" s="179">
        <v>1720</v>
      </c>
      <c r="B584" s="183" t="s">
        <v>653</v>
      </c>
      <c r="C584" s="182" t="s">
        <v>3296</v>
      </c>
      <c r="D584" s="180">
        <v>10</v>
      </c>
      <c r="E584" s="181">
        <v>1720000000</v>
      </c>
      <c r="F584" s="182"/>
      <c r="G584" s="309"/>
      <c r="H584" s="203"/>
      <c r="I584" s="182" t="s">
        <v>3296</v>
      </c>
      <c r="J584" s="184"/>
      <c r="K584" s="351"/>
      <c r="L584" s="185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 t="s">
        <v>2920</v>
      </c>
      <c r="X584" s="186" t="s">
        <v>2920</v>
      </c>
      <c r="Y584" s="186" t="s">
        <v>2920</v>
      </c>
    </row>
    <row r="585" spans="1:25" s="171" customFormat="1" ht="34.5" customHeight="1" x14ac:dyDescent="0.25">
      <c r="A585" s="179">
        <v>1730</v>
      </c>
      <c r="B585" s="183" t="s">
        <v>654</v>
      </c>
      <c r="C585" s="182" t="s">
        <v>227</v>
      </c>
      <c r="D585" s="180">
        <v>11</v>
      </c>
      <c r="E585" s="181">
        <v>1730000000</v>
      </c>
      <c r="F585" s="182"/>
      <c r="G585" s="309"/>
      <c r="H585" s="203"/>
      <c r="I585" s="182" t="s">
        <v>227</v>
      </c>
      <c r="J585" s="184"/>
      <c r="K585" s="351"/>
      <c r="L585" s="185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 t="s">
        <v>2920</v>
      </c>
      <c r="X585" s="186" t="s">
        <v>2920</v>
      </c>
      <c r="Y585" s="186" t="s">
        <v>2920</v>
      </c>
    </row>
    <row r="586" spans="1:25" s="171" customFormat="1" ht="34.5" customHeight="1" x14ac:dyDescent="0.25">
      <c r="A586" s="179">
        <v>1731</v>
      </c>
      <c r="B586" s="183" t="s">
        <v>655</v>
      </c>
      <c r="C586" s="182" t="s">
        <v>227</v>
      </c>
      <c r="D586" s="180">
        <v>11</v>
      </c>
      <c r="E586" s="181">
        <v>1731000000</v>
      </c>
      <c r="F586" s="182"/>
      <c r="G586" s="309"/>
      <c r="H586" s="203"/>
      <c r="I586" s="182" t="s">
        <v>227</v>
      </c>
      <c r="J586" s="184"/>
      <c r="K586" s="351"/>
      <c r="L586" s="185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 t="s">
        <v>2920</v>
      </c>
      <c r="X586" s="186" t="s">
        <v>2920</v>
      </c>
      <c r="Y586" s="186" t="s">
        <v>2920</v>
      </c>
    </row>
    <row r="587" spans="1:25" s="171" customFormat="1" ht="34.5" customHeight="1" x14ac:dyDescent="0.25">
      <c r="A587" s="179">
        <v>1732</v>
      </c>
      <c r="B587" s="183" t="s">
        <v>656</v>
      </c>
      <c r="C587" s="182" t="s">
        <v>227</v>
      </c>
      <c r="D587" s="180">
        <v>11</v>
      </c>
      <c r="E587" s="181">
        <v>1732000000</v>
      </c>
      <c r="F587" s="182"/>
      <c r="G587" s="309"/>
      <c r="H587" s="203"/>
      <c r="I587" s="182" t="s">
        <v>227</v>
      </c>
      <c r="J587" s="184"/>
      <c r="K587" s="351"/>
      <c r="L587" s="185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 t="s">
        <v>2920</v>
      </c>
      <c r="X587" s="186" t="s">
        <v>2920</v>
      </c>
      <c r="Y587" s="186" t="s">
        <v>2920</v>
      </c>
    </row>
    <row r="588" spans="1:25" s="171" customFormat="1" ht="30.75" customHeight="1" x14ac:dyDescent="0.25">
      <c r="A588" s="179">
        <v>1733</v>
      </c>
      <c r="B588" s="183" t="s">
        <v>657</v>
      </c>
      <c r="C588" s="182" t="s">
        <v>227</v>
      </c>
      <c r="D588" s="180">
        <v>11</v>
      </c>
      <c r="E588" s="181">
        <v>1733000000</v>
      </c>
      <c r="F588" s="182"/>
      <c r="G588" s="309"/>
      <c r="H588" s="203"/>
      <c r="I588" s="182" t="s">
        <v>227</v>
      </c>
      <c r="J588" s="184"/>
      <c r="K588" s="351"/>
      <c r="L588" s="185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 t="s">
        <v>2920</v>
      </c>
      <c r="X588" s="186" t="s">
        <v>2920</v>
      </c>
      <c r="Y588" s="186" t="s">
        <v>2920</v>
      </c>
    </row>
    <row r="589" spans="1:25" s="171" customFormat="1" ht="30.75" customHeight="1" x14ac:dyDescent="0.25">
      <c r="A589" s="179">
        <v>1734</v>
      </c>
      <c r="B589" s="183" t="s">
        <v>658</v>
      </c>
      <c r="C589" s="182" t="s">
        <v>227</v>
      </c>
      <c r="D589" s="180">
        <v>11</v>
      </c>
      <c r="E589" s="181">
        <v>1734000000</v>
      </c>
      <c r="F589" s="182"/>
      <c r="G589" s="309"/>
      <c r="H589" s="203"/>
      <c r="I589" s="182" t="s">
        <v>227</v>
      </c>
      <c r="J589" s="184"/>
      <c r="K589" s="351"/>
      <c r="L589" s="185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 t="s">
        <v>2920</v>
      </c>
      <c r="X589" s="186"/>
      <c r="Y589" s="186"/>
    </row>
    <row r="590" spans="1:25" s="171" customFormat="1" ht="30.75" customHeight="1" x14ac:dyDescent="0.25">
      <c r="A590" s="179">
        <v>1735</v>
      </c>
      <c r="B590" s="183" t="s">
        <v>659</v>
      </c>
      <c r="C590" s="182" t="s">
        <v>227</v>
      </c>
      <c r="D590" s="180">
        <v>11</v>
      </c>
      <c r="E590" s="181">
        <v>1735000000</v>
      </c>
      <c r="F590" s="182"/>
      <c r="G590" s="309"/>
      <c r="H590" s="203"/>
      <c r="I590" s="182" t="s">
        <v>227</v>
      </c>
      <c r="J590" s="184"/>
      <c r="K590" s="351"/>
      <c r="L590" s="185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 t="s">
        <v>2920</v>
      </c>
      <c r="Y590" s="186" t="s">
        <v>2920</v>
      </c>
    </row>
    <row r="591" spans="1:25" s="171" customFormat="1" ht="30.75" customHeight="1" x14ac:dyDescent="0.25">
      <c r="A591" s="179">
        <v>1736</v>
      </c>
      <c r="B591" s="183" t="s">
        <v>660</v>
      </c>
      <c r="C591" s="182" t="s">
        <v>227</v>
      </c>
      <c r="D591" s="180">
        <v>11</v>
      </c>
      <c r="E591" s="181">
        <v>1736000000</v>
      </c>
      <c r="F591" s="182"/>
      <c r="G591" s="309"/>
      <c r="H591" s="203"/>
      <c r="I591" s="182" t="s">
        <v>227</v>
      </c>
      <c r="J591" s="184"/>
      <c r="K591" s="351"/>
      <c r="L591" s="185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 t="s">
        <v>2920</v>
      </c>
      <c r="Y591" s="186" t="s">
        <v>2920</v>
      </c>
    </row>
    <row r="592" spans="1:25" s="208" customFormat="1" ht="30.75" customHeight="1" x14ac:dyDescent="0.25">
      <c r="A592" s="37">
        <v>1737</v>
      </c>
      <c r="B592" s="183" t="s">
        <v>661</v>
      </c>
      <c r="C592" s="182" t="s">
        <v>227</v>
      </c>
      <c r="D592" s="57">
        <v>11</v>
      </c>
      <c r="E592" s="69">
        <v>1737000000</v>
      </c>
      <c r="F592" s="47"/>
      <c r="G592" s="70"/>
      <c r="H592" s="51"/>
      <c r="I592" s="182" t="s">
        <v>227</v>
      </c>
      <c r="J592" s="86"/>
      <c r="K592" s="351"/>
      <c r="L592" s="76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</row>
    <row r="593" spans="1:25" s="208" customFormat="1" ht="25.5" x14ac:dyDescent="0.25">
      <c r="A593" s="179">
        <v>1738</v>
      </c>
      <c r="B593" s="183" t="s">
        <v>662</v>
      </c>
      <c r="C593" s="182" t="s">
        <v>227</v>
      </c>
      <c r="D593" s="180">
        <v>11</v>
      </c>
      <c r="E593" s="181">
        <v>1738000000</v>
      </c>
      <c r="F593" s="47"/>
      <c r="G593" s="70"/>
      <c r="H593" s="51"/>
      <c r="I593" s="182" t="s">
        <v>227</v>
      </c>
      <c r="J593" s="86"/>
      <c r="K593" s="351"/>
      <c r="L593" s="76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</row>
    <row r="594" spans="1:25" s="208" customFormat="1" ht="25.5" x14ac:dyDescent="0.25">
      <c r="A594" s="179">
        <v>1739</v>
      </c>
      <c r="B594" s="183" t="s">
        <v>3171</v>
      </c>
      <c r="C594" s="182" t="s">
        <v>227</v>
      </c>
      <c r="D594" s="180">
        <v>11</v>
      </c>
      <c r="E594" s="181">
        <v>1739000000</v>
      </c>
      <c r="F594" s="47"/>
      <c r="G594" s="70"/>
      <c r="H594" s="51"/>
      <c r="I594" s="182" t="s">
        <v>227</v>
      </c>
      <c r="J594" s="86"/>
      <c r="K594" s="351"/>
      <c r="L594" s="76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</row>
    <row r="595" spans="1:25" s="171" customFormat="1" ht="32.25" customHeight="1" x14ac:dyDescent="0.25">
      <c r="A595" s="179">
        <v>1740</v>
      </c>
      <c r="B595" s="183" t="s">
        <v>663</v>
      </c>
      <c r="C595" s="182" t="s">
        <v>235</v>
      </c>
      <c r="D595" s="180">
        <v>11</v>
      </c>
      <c r="E595" s="181">
        <v>1740000000</v>
      </c>
      <c r="F595" s="182"/>
      <c r="G595" s="309"/>
      <c r="H595" s="203"/>
      <c r="I595" s="182" t="s">
        <v>235</v>
      </c>
      <c r="J595" s="184"/>
      <c r="K595" s="351"/>
      <c r="L595" s="185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 t="s">
        <v>2920</v>
      </c>
      <c r="X595" s="186" t="s">
        <v>2920</v>
      </c>
      <c r="Y595" s="186" t="s">
        <v>2920</v>
      </c>
    </row>
    <row r="596" spans="1:25" s="171" customFormat="1" ht="32.25" customHeight="1" x14ac:dyDescent="0.25">
      <c r="A596" s="179">
        <v>1741</v>
      </c>
      <c r="B596" s="183" t="s">
        <v>664</v>
      </c>
      <c r="C596" s="182" t="s">
        <v>235</v>
      </c>
      <c r="D596" s="180">
        <v>11</v>
      </c>
      <c r="E596" s="181">
        <v>1741000000</v>
      </c>
      <c r="F596" s="182"/>
      <c r="G596" s="309"/>
      <c r="H596" s="203"/>
      <c r="I596" s="182" t="s">
        <v>235</v>
      </c>
      <c r="J596" s="184"/>
      <c r="K596" s="351"/>
      <c r="L596" s="185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 t="s">
        <v>2920</v>
      </c>
      <c r="X596" s="186" t="s">
        <v>2920</v>
      </c>
      <c r="Y596" s="186" t="s">
        <v>2920</v>
      </c>
    </row>
    <row r="597" spans="1:25" s="171" customFormat="1" ht="32.25" customHeight="1" x14ac:dyDescent="0.25">
      <c r="A597" s="179">
        <v>1742</v>
      </c>
      <c r="B597" s="183" t="s">
        <v>665</v>
      </c>
      <c r="C597" s="182" t="s">
        <v>235</v>
      </c>
      <c r="D597" s="180">
        <v>11</v>
      </c>
      <c r="E597" s="181">
        <v>1742000000</v>
      </c>
      <c r="F597" s="182"/>
      <c r="G597" s="309"/>
      <c r="H597" s="203"/>
      <c r="I597" s="182" t="s">
        <v>235</v>
      </c>
      <c r="J597" s="184"/>
      <c r="K597" s="351"/>
      <c r="L597" s="185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 t="s">
        <v>2920</v>
      </c>
      <c r="X597" s="186" t="s">
        <v>2920</v>
      </c>
      <c r="Y597" s="186" t="s">
        <v>2920</v>
      </c>
    </row>
    <row r="598" spans="1:25" s="171" customFormat="1" ht="32.25" customHeight="1" x14ac:dyDescent="0.25">
      <c r="A598" s="179">
        <v>1743</v>
      </c>
      <c r="B598" s="183" t="s">
        <v>666</v>
      </c>
      <c r="C598" s="182" t="s">
        <v>235</v>
      </c>
      <c r="D598" s="180">
        <v>11</v>
      </c>
      <c r="E598" s="181">
        <v>1743000000</v>
      </c>
      <c r="F598" s="182"/>
      <c r="G598" s="309"/>
      <c r="H598" s="203"/>
      <c r="I598" s="182" t="s">
        <v>235</v>
      </c>
      <c r="J598" s="184"/>
      <c r="K598" s="351"/>
      <c r="L598" s="185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 t="s">
        <v>2920</v>
      </c>
    </row>
    <row r="599" spans="1:25" s="208" customFormat="1" ht="32.25" customHeight="1" x14ac:dyDescent="0.25">
      <c r="A599" s="37">
        <v>1744</v>
      </c>
      <c r="B599" s="183" t="s">
        <v>667</v>
      </c>
      <c r="C599" s="182" t="s">
        <v>235</v>
      </c>
      <c r="D599" s="57">
        <v>11</v>
      </c>
      <c r="E599" s="69">
        <v>1744000000</v>
      </c>
      <c r="F599" s="47"/>
      <c r="G599" s="70"/>
      <c r="H599" s="51"/>
      <c r="I599" s="182" t="s">
        <v>235</v>
      </c>
      <c r="J599" s="86"/>
      <c r="K599" s="351"/>
      <c r="L599" s="76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</row>
    <row r="600" spans="1:25" s="208" customFormat="1" ht="32.25" customHeight="1" x14ac:dyDescent="0.25">
      <c r="A600" s="37">
        <v>1745</v>
      </c>
      <c r="B600" s="183" t="s">
        <v>668</v>
      </c>
      <c r="C600" s="182" t="s">
        <v>235</v>
      </c>
      <c r="D600" s="57">
        <v>11</v>
      </c>
      <c r="E600" s="69">
        <v>1745000000</v>
      </c>
      <c r="F600" s="47"/>
      <c r="G600" s="70"/>
      <c r="H600" s="51"/>
      <c r="I600" s="182" t="s">
        <v>235</v>
      </c>
      <c r="J600" s="86"/>
      <c r="K600" s="351"/>
      <c r="L600" s="76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</row>
    <row r="601" spans="1:25" s="208" customFormat="1" ht="32.25" customHeight="1" x14ac:dyDescent="0.25">
      <c r="A601" s="179">
        <v>1746</v>
      </c>
      <c r="B601" s="183" t="s">
        <v>3204</v>
      </c>
      <c r="C601" s="182" t="s">
        <v>226</v>
      </c>
      <c r="D601" s="180">
        <v>11</v>
      </c>
      <c r="E601" s="181">
        <v>1746000000</v>
      </c>
      <c r="F601" s="47"/>
      <c r="G601" s="70"/>
      <c r="H601" s="51"/>
      <c r="I601" s="182" t="s">
        <v>226</v>
      </c>
      <c r="J601" s="86"/>
      <c r="K601" s="351"/>
      <c r="L601" s="76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</row>
    <row r="602" spans="1:25" s="208" customFormat="1" ht="32.25" customHeight="1" x14ac:dyDescent="0.25">
      <c r="A602" s="179">
        <v>1747</v>
      </c>
      <c r="B602" s="183" t="s">
        <v>3424</v>
      </c>
      <c r="C602" s="182" t="s">
        <v>235</v>
      </c>
      <c r="D602" s="180">
        <v>11</v>
      </c>
      <c r="E602" s="181">
        <v>1747000000</v>
      </c>
      <c r="F602" s="47"/>
      <c r="G602" s="70"/>
      <c r="H602" s="51"/>
      <c r="I602" s="182" t="s">
        <v>235</v>
      </c>
      <c r="J602" s="86"/>
      <c r="K602" s="351"/>
      <c r="L602" s="76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</row>
    <row r="603" spans="1:25" s="208" customFormat="1" ht="32.25" customHeight="1" x14ac:dyDescent="0.25">
      <c r="A603" s="179">
        <v>1748</v>
      </c>
      <c r="B603" s="183" t="s">
        <v>3758</v>
      </c>
      <c r="C603" s="182" t="s">
        <v>227</v>
      </c>
      <c r="D603" s="180">
        <v>11</v>
      </c>
      <c r="E603" s="181">
        <v>1748000000</v>
      </c>
      <c r="F603" s="47" t="s">
        <v>3585</v>
      </c>
      <c r="G603" s="70"/>
      <c r="H603" s="51"/>
      <c r="I603" s="182" t="s">
        <v>227</v>
      </c>
      <c r="J603" s="86"/>
      <c r="K603" s="351"/>
      <c r="L603" s="76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</row>
    <row r="604" spans="1:25" s="171" customFormat="1" ht="32.25" customHeight="1" x14ac:dyDescent="0.25">
      <c r="A604" s="179">
        <v>1750</v>
      </c>
      <c r="B604" s="183" t="s">
        <v>669</v>
      </c>
      <c r="C604" s="182" t="s">
        <v>245</v>
      </c>
      <c r="D604" s="180">
        <v>12</v>
      </c>
      <c r="E604" s="181">
        <v>1750000000</v>
      </c>
      <c r="F604" s="182"/>
      <c r="G604" s="309"/>
      <c r="H604" s="203"/>
      <c r="I604" s="182" t="s">
        <v>245</v>
      </c>
      <c r="J604" s="184"/>
      <c r="K604" s="351"/>
      <c r="L604" s="185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 t="s">
        <v>2920</v>
      </c>
      <c r="X604" s="186" t="s">
        <v>2920</v>
      </c>
      <c r="Y604" s="186" t="s">
        <v>2920</v>
      </c>
    </row>
    <row r="605" spans="1:25" s="171" customFormat="1" ht="32.25" customHeight="1" x14ac:dyDescent="0.25">
      <c r="A605" s="179">
        <v>1751</v>
      </c>
      <c r="B605" s="183" t="s">
        <v>670</v>
      </c>
      <c r="C605" s="182" t="s">
        <v>245</v>
      </c>
      <c r="D605" s="180">
        <v>12</v>
      </c>
      <c r="E605" s="181">
        <v>1751000000</v>
      </c>
      <c r="F605" s="182"/>
      <c r="G605" s="309"/>
      <c r="H605" s="203"/>
      <c r="I605" s="182" t="s">
        <v>245</v>
      </c>
      <c r="J605" s="184"/>
      <c r="K605" s="351"/>
      <c r="L605" s="185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 t="s">
        <v>2920</v>
      </c>
      <c r="X605" s="186" t="s">
        <v>2920</v>
      </c>
      <c r="Y605" s="186" t="s">
        <v>2920</v>
      </c>
    </row>
    <row r="606" spans="1:25" s="208" customFormat="1" ht="32.25" customHeight="1" x14ac:dyDescent="0.25">
      <c r="A606" s="37">
        <v>1752</v>
      </c>
      <c r="B606" s="183" t="s">
        <v>671</v>
      </c>
      <c r="C606" s="182" t="s">
        <v>245</v>
      </c>
      <c r="D606" s="57">
        <v>12</v>
      </c>
      <c r="E606" s="69">
        <v>1752000000</v>
      </c>
      <c r="F606" s="47"/>
      <c r="G606" s="70"/>
      <c r="H606" s="51"/>
      <c r="I606" s="182" t="s">
        <v>245</v>
      </c>
      <c r="J606" s="86"/>
      <c r="K606" s="351"/>
      <c r="L606" s="76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 t="s">
        <v>2920</v>
      </c>
      <c r="X606" s="72" t="s">
        <v>2920</v>
      </c>
      <c r="Y606" s="72" t="s">
        <v>2920</v>
      </c>
    </row>
    <row r="607" spans="1:25" s="208" customFormat="1" ht="32.25" customHeight="1" x14ac:dyDescent="0.25">
      <c r="A607" s="37">
        <v>1753</v>
      </c>
      <c r="B607" s="183" t="s">
        <v>672</v>
      </c>
      <c r="C607" s="182" t="s">
        <v>245</v>
      </c>
      <c r="D607" s="57" t="s">
        <v>3555</v>
      </c>
      <c r="E607" s="69">
        <v>1753000000</v>
      </c>
      <c r="F607" s="47"/>
      <c r="G607" s="70"/>
      <c r="H607" s="51"/>
      <c r="I607" s="182" t="s">
        <v>245</v>
      </c>
      <c r="J607" s="86"/>
      <c r="K607" s="351"/>
      <c r="L607" s="76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 t="s">
        <v>2920</v>
      </c>
      <c r="X607" s="72"/>
      <c r="Y607" s="72" t="s">
        <v>2920</v>
      </c>
    </row>
    <row r="608" spans="1:25" s="171" customFormat="1" ht="32.25" customHeight="1" x14ac:dyDescent="0.25">
      <c r="A608" s="179">
        <v>1754</v>
      </c>
      <c r="B608" s="183" t="s">
        <v>3299</v>
      </c>
      <c r="C608" s="182" t="s">
        <v>245</v>
      </c>
      <c r="D608" s="180">
        <v>12</v>
      </c>
      <c r="E608" s="181">
        <v>1754000000</v>
      </c>
      <c r="F608" s="182"/>
      <c r="G608" s="309"/>
      <c r="H608" s="203"/>
      <c r="I608" s="182" t="s">
        <v>245</v>
      </c>
      <c r="J608" s="184"/>
      <c r="K608" s="351"/>
      <c r="L608" s="185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 t="s">
        <v>2920</v>
      </c>
      <c r="X608" s="186" t="s">
        <v>2920</v>
      </c>
      <c r="Y608" s="186" t="s">
        <v>2920</v>
      </c>
    </row>
    <row r="609" spans="1:25" s="171" customFormat="1" ht="32.25" customHeight="1" x14ac:dyDescent="0.25">
      <c r="A609" s="179">
        <v>1755</v>
      </c>
      <c r="B609" s="183" t="s">
        <v>673</v>
      </c>
      <c r="C609" s="182" t="s">
        <v>245</v>
      </c>
      <c r="D609" s="180">
        <v>12</v>
      </c>
      <c r="E609" s="181">
        <v>1755000000</v>
      </c>
      <c r="F609" s="182"/>
      <c r="G609" s="309"/>
      <c r="H609" s="203"/>
      <c r="I609" s="182" t="s">
        <v>245</v>
      </c>
      <c r="J609" s="184"/>
      <c r="K609" s="351"/>
      <c r="L609" s="185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 t="s">
        <v>2920</v>
      </c>
      <c r="X609" s="186"/>
      <c r="Y609" s="186"/>
    </row>
    <row r="610" spans="1:25" s="171" customFormat="1" ht="32.25" customHeight="1" x14ac:dyDescent="0.25">
      <c r="A610" s="179">
        <v>1756</v>
      </c>
      <c r="B610" s="183" t="s">
        <v>674</v>
      </c>
      <c r="C610" s="182" t="s">
        <v>245</v>
      </c>
      <c r="D610" s="180">
        <v>20</v>
      </c>
      <c r="E610" s="181">
        <v>1756000000</v>
      </c>
      <c r="F610" s="182"/>
      <c r="G610" s="309"/>
      <c r="H610" s="203"/>
      <c r="I610" s="182" t="s">
        <v>245</v>
      </c>
      <c r="J610" s="184"/>
      <c r="K610" s="351"/>
      <c r="L610" s="226" t="s">
        <v>2977</v>
      </c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 t="s">
        <v>2920</v>
      </c>
      <c r="X610" s="186" t="s">
        <v>2920</v>
      </c>
      <c r="Y610" s="186" t="s">
        <v>2920</v>
      </c>
    </row>
    <row r="611" spans="1:25" s="171" customFormat="1" ht="32.25" customHeight="1" x14ac:dyDescent="0.25">
      <c r="A611" s="179">
        <v>1757</v>
      </c>
      <c r="B611" s="183" t="s">
        <v>2978</v>
      </c>
      <c r="C611" s="182" t="s">
        <v>245</v>
      </c>
      <c r="D611" s="180">
        <v>20</v>
      </c>
      <c r="E611" s="181">
        <v>1757000000</v>
      </c>
      <c r="F611" s="182"/>
      <c r="G611" s="309"/>
      <c r="H611" s="203"/>
      <c r="I611" s="182" t="s">
        <v>245</v>
      </c>
      <c r="J611" s="184"/>
      <c r="K611" s="351"/>
      <c r="L611" s="185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 t="s">
        <v>2920</v>
      </c>
      <c r="Y611" s="186" t="s">
        <v>2920</v>
      </c>
    </row>
    <row r="612" spans="1:25" s="171" customFormat="1" ht="32.25" customHeight="1" x14ac:dyDescent="0.25">
      <c r="A612" s="179">
        <v>1758</v>
      </c>
      <c r="B612" s="183" t="s">
        <v>675</v>
      </c>
      <c r="C612" s="182" t="s">
        <v>2446</v>
      </c>
      <c r="D612" s="180" t="s">
        <v>2979</v>
      </c>
      <c r="E612" s="181">
        <v>1758000000</v>
      </c>
      <c r="F612" s="182"/>
      <c r="G612" s="309"/>
      <c r="H612" s="203"/>
      <c r="I612" s="182" t="s">
        <v>2446</v>
      </c>
      <c r="J612" s="184"/>
      <c r="K612" s="351"/>
      <c r="L612" s="185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 t="s">
        <v>2920</v>
      </c>
      <c r="Y612" s="186" t="s">
        <v>2920</v>
      </c>
    </row>
    <row r="613" spans="1:25" s="171" customFormat="1" ht="32.25" customHeight="1" x14ac:dyDescent="0.25">
      <c r="A613" s="179">
        <v>1759</v>
      </c>
      <c r="B613" s="183" t="s">
        <v>676</v>
      </c>
      <c r="C613" s="182" t="s">
        <v>245</v>
      </c>
      <c r="D613" s="180">
        <v>20</v>
      </c>
      <c r="E613" s="181">
        <v>1759000000</v>
      </c>
      <c r="F613" s="182"/>
      <c r="G613" s="309"/>
      <c r="H613" s="203"/>
      <c r="I613" s="182" t="s">
        <v>245</v>
      </c>
      <c r="J613" s="184"/>
      <c r="K613" s="351"/>
      <c r="L613" s="185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</row>
    <row r="614" spans="1:25" s="171" customFormat="1" ht="32.25" customHeight="1" x14ac:dyDescent="0.25">
      <c r="A614" s="179">
        <v>1760</v>
      </c>
      <c r="B614" s="183" t="s">
        <v>677</v>
      </c>
      <c r="C614" s="356" t="s">
        <v>229</v>
      </c>
      <c r="D614" s="180">
        <v>13</v>
      </c>
      <c r="E614" s="181">
        <v>1760000000</v>
      </c>
      <c r="F614" s="182"/>
      <c r="G614" s="309"/>
      <c r="H614" s="203"/>
      <c r="I614" s="356" t="s">
        <v>229</v>
      </c>
      <c r="J614" s="184"/>
      <c r="K614" s="351"/>
      <c r="L614" s="185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 t="s">
        <v>2920</v>
      </c>
      <c r="X614" s="186" t="s">
        <v>2920</v>
      </c>
      <c r="Y614" s="186" t="s">
        <v>2920</v>
      </c>
    </row>
    <row r="615" spans="1:25" s="171" customFormat="1" ht="55.5" customHeight="1" x14ac:dyDescent="0.25">
      <c r="A615" s="179">
        <v>1761</v>
      </c>
      <c r="B615" s="183" t="s">
        <v>3205</v>
      </c>
      <c r="C615" s="356" t="s">
        <v>229</v>
      </c>
      <c r="D615" s="180">
        <v>13</v>
      </c>
      <c r="E615" s="181">
        <v>1761000000</v>
      </c>
      <c r="F615" s="182"/>
      <c r="G615" s="309"/>
      <c r="H615" s="203"/>
      <c r="I615" s="356" t="s">
        <v>229</v>
      </c>
      <c r="J615" s="184"/>
      <c r="K615" s="351"/>
      <c r="L615" s="185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 t="s">
        <v>2920</v>
      </c>
      <c r="X615" s="186" t="s">
        <v>2920</v>
      </c>
      <c r="Y615" s="186" t="s">
        <v>2920</v>
      </c>
    </row>
    <row r="616" spans="1:25" s="208" customFormat="1" ht="30" customHeight="1" x14ac:dyDescent="0.25">
      <c r="A616" s="37">
        <v>1762</v>
      </c>
      <c r="B616" s="183" t="s">
        <v>2857</v>
      </c>
      <c r="C616" s="356" t="s">
        <v>229</v>
      </c>
      <c r="D616" s="57">
        <v>13</v>
      </c>
      <c r="E616" s="69">
        <v>1762000000</v>
      </c>
      <c r="F616" s="47"/>
      <c r="G616" s="70"/>
      <c r="H616" s="51"/>
      <c r="I616" s="356" t="s">
        <v>229</v>
      </c>
      <c r="J616" s="86"/>
      <c r="K616" s="351"/>
      <c r="L616" s="76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 t="s">
        <v>2920</v>
      </c>
      <c r="X616" s="72" t="s">
        <v>2920</v>
      </c>
      <c r="Y616" s="72" t="s">
        <v>2920</v>
      </c>
    </row>
    <row r="617" spans="1:25" s="171" customFormat="1" ht="30" customHeight="1" x14ac:dyDescent="0.25">
      <c r="A617" s="179">
        <v>1763</v>
      </c>
      <c r="B617" s="183" t="s">
        <v>678</v>
      </c>
      <c r="C617" s="182" t="s">
        <v>2858</v>
      </c>
      <c r="D617" s="180">
        <v>13</v>
      </c>
      <c r="E617" s="181">
        <v>1763000000</v>
      </c>
      <c r="F617" s="182"/>
      <c r="G617" s="309"/>
      <c r="H617" s="203"/>
      <c r="I617" s="182" t="s">
        <v>2858</v>
      </c>
      <c r="J617" s="184"/>
      <c r="K617" s="351"/>
      <c r="L617" s="185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 t="s">
        <v>2920</v>
      </c>
      <c r="Y617" s="186" t="s">
        <v>2920</v>
      </c>
    </row>
    <row r="618" spans="1:25" s="171" customFormat="1" ht="54.75" customHeight="1" x14ac:dyDescent="0.25">
      <c r="A618" s="179">
        <v>1764</v>
      </c>
      <c r="B618" s="183" t="s">
        <v>679</v>
      </c>
      <c r="C618" s="356" t="s">
        <v>229</v>
      </c>
      <c r="D618" s="180">
        <v>13</v>
      </c>
      <c r="E618" s="181">
        <v>1764000000</v>
      </c>
      <c r="F618" s="182"/>
      <c r="G618" s="309"/>
      <c r="H618" s="203"/>
      <c r="I618" s="356" t="s">
        <v>229</v>
      </c>
      <c r="J618" s="184"/>
      <c r="K618" s="351"/>
      <c r="L618" s="185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 t="s">
        <v>2920</v>
      </c>
    </row>
    <row r="619" spans="1:25" s="171" customFormat="1" ht="25.5" x14ac:dyDescent="0.25">
      <c r="A619" s="179">
        <v>1765</v>
      </c>
      <c r="B619" s="183" t="s">
        <v>3206</v>
      </c>
      <c r="C619" s="356" t="s">
        <v>229</v>
      </c>
      <c r="D619" s="180">
        <v>13</v>
      </c>
      <c r="E619" s="181">
        <v>1765000000</v>
      </c>
      <c r="F619" s="182"/>
      <c r="G619" s="309"/>
      <c r="H619" s="203"/>
      <c r="I619" s="356" t="s">
        <v>229</v>
      </c>
      <c r="J619" s="184"/>
      <c r="K619" s="351"/>
      <c r="L619" s="185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</row>
    <row r="620" spans="1:25" s="171" customFormat="1" ht="25.5" x14ac:dyDescent="0.25">
      <c r="A620" s="179">
        <v>1766</v>
      </c>
      <c r="B620" s="183" t="s">
        <v>680</v>
      </c>
      <c r="C620" s="356" t="s">
        <v>229</v>
      </c>
      <c r="D620" s="180">
        <v>13</v>
      </c>
      <c r="E620" s="181">
        <v>1766000000</v>
      </c>
      <c r="F620" s="182"/>
      <c r="G620" s="309"/>
      <c r="H620" s="203"/>
      <c r="I620" s="356" t="s">
        <v>229</v>
      </c>
      <c r="J620" s="184"/>
      <c r="K620" s="351"/>
      <c r="L620" s="185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</row>
    <row r="621" spans="1:25" s="171" customFormat="1" x14ac:dyDescent="0.25">
      <c r="A621" s="179">
        <v>1767</v>
      </c>
      <c r="B621" s="183"/>
      <c r="C621" s="356" t="s">
        <v>229</v>
      </c>
      <c r="D621" s="180">
        <v>13</v>
      </c>
      <c r="E621" s="181">
        <v>1767000000</v>
      </c>
      <c r="F621" s="182"/>
      <c r="G621" s="309"/>
      <c r="H621" s="203"/>
      <c r="I621" s="356" t="s">
        <v>229</v>
      </c>
      <c r="J621" s="184"/>
      <c r="K621" s="351"/>
      <c r="L621" s="185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</row>
    <row r="622" spans="1:25" s="171" customFormat="1" ht="27.75" customHeight="1" x14ac:dyDescent="0.25">
      <c r="A622" s="179">
        <v>1770</v>
      </c>
      <c r="B622" s="183" t="s">
        <v>681</v>
      </c>
      <c r="C622" s="356" t="s">
        <v>228</v>
      </c>
      <c r="D622" s="180">
        <v>15</v>
      </c>
      <c r="E622" s="181">
        <v>1770000000</v>
      </c>
      <c r="F622" s="182"/>
      <c r="G622" s="309"/>
      <c r="H622" s="203" t="s">
        <v>2447</v>
      </c>
      <c r="I622" s="356" t="s">
        <v>228</v>
      </c>
      <c r="J622" s="184"/>
      <c r="K622" s="351"/>
      <c r="L622" s="185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 t="s">
        <v>2920</v>
      </c>
      <c r="X622" s="186" t="s">
        <v>2920</v>
      </c>
      <c r="Y622" s="186" t="s">
        <v>2920</v>
      </c>
    </row>
    <row r="623" spans="1:25" s="171" customFormat="1" ht="31.5" customHeight="1" x14ac:dyDescent="0.25">
      <c r="A623" s="179">
        <v>1771</v>
      </c>
      <c r="B623" s="183" t="s">
        <v>682</v>
      </c>
      <c r="C623" s="356" t="s">
        <v>228</v>
      </c>
      <c r="D623" s="180">
        <v>15</v>
      </c>
      <c r="E623" s="181">
        <v>1771000000</v>
      </c>
      <c r="F623" s="182"/>
      <c r="G623" s="309"/>
      <c r="H623" s="203">
        <v>356</v>
      </c>
      <c r="I623" s="356" t="s">
        <v>228</v>
      </c>
      <c r="J623" s="184"/>
      <c r="K623" s="351"/>
      <c r="L623" s="185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 t="s">
        <v>2920</v>
      </c>
      <c r="X623" s="186" t="s">
        <v>2920</v>
      </c>
      <c r="Y623" s="186" t="s">
        <v>2920</v>
      </c>
    </row>
    <row r="624" spans="1:25" s="171" customFormat="1" ht="41.25" customHeight="1" x14ac:dyDescent="0.25">
      <c r="A624" s="179">
        <v>1772</v>
      </c>
      <c r="B624" s="183" t="s">
        <v>683</v>
      </c>
      <c r="C624" s="356" t="s">
        <v>228</v>
      </c>
      <c r="D624" s="180">
        <v>15</v>
      </c>
      <c r="E624" s="181">
        <v>1772000000</v>
      </c>
      <c r="F624" s="182"/>
      <c r="G624" s="309"/>
      <c r="H624" s="203">
        <v>350</v>
      </c>
      <c r="I624" s="356" t="s">
        <v>228</v>
      </c>
      <c r="J624" s="184"/>
      <c r="K624" s="351"/>
      <c r="L624" s="185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 t="s">
        <v>2920</v>
      </c>
      <c r="X624" s="186" t="s">
        <v>2920</v>
      </c>
      <c r="Y624" s="186" t="s">
        <v>2920</v>
      </c>
    </row>
    <row r="625" spans="1:25" s="171" customFormat="1" ht="31.5" customHeight="1" x14ac:dyDescent="0.25">
      <c r="A625" s="179">
        <v>1773</v>
      </c>
      <c r="B625" s="183" t="s">
        <v>684</v>
      </c>
      <c r="C625" s="356" t="s">
        <v>228</v>
      </c>
      <c r="D625" s="180">
        <v>15</v>
      </c>
      <c r="E625" s="181">
        <v>1773000000</v>
      </c>
      <c r="F625" s="182"/>
      <c r="G625" s="309"/>
      <c r="H625" s="203">
        <v>359</v>
      </c>
      <c r="I625" s="356" t="s">
        <v>228</v>
      </c>
      <c r="J625" s="184"/>
      <c r="K625" s="351"/>
      <c r="L625" s="185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 t="s">
        <v>2920</v>
      </c>
      <c r="X625" s="186" t="s">
        <v>2920</v>
      </c>
      <c r="Y625" s="186" t="s">
        <v>2920</v>
      </c>
    </row>
    <row r="626" spans="1:25" s="208" customFormat="1" ht="46.5" customHeight="1" x14ac:dyDescent="0.25">
      <c r="A626" s="37">
        <v>1774</v>
      </c>
      <c r="B626" s="183" t="s">
        <v>2980</v>
      </c>
      <c r="C626" s="356" t="s">
        <v>228</v>
      </c>
      <c r="D626" s="57">
        <v>15</v>
      </c>
      <c r="E626" s="69">
        <v>1774000000</v>
      </c>
      <c r="F626" s="47"/>
      <c r="G626" s="70"/>
      <c r="H626" s="51">
        <v>358</v>
      </c>
      <c r="I626" s="356" t="s">
        <v>228</v>
      </c>
      <c r="J626" s="86"/>
      <c r="K626" s="351"/>
      <c r="L626" s="76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 t="s">
        <v>2920</v>
      </c>
      <c r="X626" s="72" t="s">
        <v>2920</v>
      </c>
      <c r="Y626" s="72" t="s">
        <v>2920</v>
      </c>
    </row>
    <row r="627" spans="1:25" s="208" customFormat="1" ht="46.5" customHeight="1" x14ac:dyDescent="0.25">
      <c r="A627" s="37">
        <v>1775</v>
      </c>
      <c r="B627" s="183" t="s">
        <v>685</v>
      </c>
      <c r="C627" s="356" t="s">
        <v>228</v>
      </c>
      <c r="D627" s="57">
        <v>15</v>
      </c>
      <c r="E627" s="69">
        <v>1775000000</v>
      </c>
      <c r="F627" s="47"/>
      <c r="G627" s="70"/>
      <c r="H627" s="51" t="s">
        <v>2448</v>
      </c>
      <c r="I627" s="356" t="s">
        <v>228</v>
      </c>
      <c r="J627" s="86"/>
      <c r="K627" s="351"/>
      <c r="L627" s="76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 t="s">
        <v>2920</v>
      </c>
      <c r="X627" s="72" t="s">
        <v>2920</v>
      </c>
      <c r="Y627" s="72" t="s">
        <v>2920</v>
      </c>
    </row>
    <row r="628" spans="1:25" s="171" customFormat="1" ht="46.5" customHeight="1" x14ac:dyDescent="0.25">
      <c r="A628" s="179">
        <v>1776</v>
      </c>
      <c r="B628" s="183" t="s">
        <v>3207</v>
      </c>
      <c r="C628" s="356" t="s">
        <v>228</v>
      </c>
      <c r="D628" s="180">
        <v>15</v>
      </c>
      <c r="E628" s="181">
        <v>1776000000</v>
      </c>
      <c r="F628" s="182"/>
      <c r="G628" s="309"/>
      <c r="H628" s="203">
        <v>353</v>
      </c>
      <c r="I628" s="356" t="s">
        <v>228</v>
      </c>
      <c r="J628" s="184"/>
      <c r="K628" s="351"/>
      <c r="L628" s="185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 t="s">
        <v>2920</v>
      </c>
      <c r="Y628" s="186" t="s">
        <v>2920</v>
      </c>
    </row>
    <row r="629" spans="1:25" s="208" customFormat="1" ht="46.5" customHeight="1" x14ac:dyDescent="0.25">
      <c r="A629" s="37">
        <v>1777</v>
      </c>
      <c r="B629" s="183" t="s">
        <v>686</v>
      </c>
      <c r="C629" s="356" t="s">
        <v>228</v>
      </c>
      <c r="D629" s="57">
        <v>15</v>
      </c>
      <c r="E629" s="69">
        <v>1777000000</v>
      </c>
      <c r="F629" s="47"/>
      <c r="G629" s="70"/>
      <c r="H629" s="51">
        <v>249</v>
      </c>
      <c r="I629" s="356" t="s">
        <v>228</v>
      </c>
      <c r="J629" s="86"/>
      <c r="K629" s="351"/>
      <c r="L629" s="76" t="s">
        <v>2981</v>
      </c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</row>
    <row r="630" spans="1:25" s="208" customFormat="1" ht="25.5" x14ac:dyDescent="0.25">
      <c r="A630" s="37">
        <v>1778</v>
      </c>
      <c r="B630" s="183" t="s">
        <v>687</v>
      </c>
      <c r="C630" s="356" t="s">
        <v>228</v>
      </c>
      <c r="D630" s="57">
        <v>15</v>
      </c>
      <c r="E630" s="69">
        <v>1778000000</v>
      </c>
      <c r="F630" s="47"/>
      <c r="G630" s="70"/>
      <c r="H630" s="51"/>
      <c r="I630" s="356" t="s">
        <v>228</v>
      </c>
      <c r="J630" s="86"/>
      <c r="K630" s="351"/>
      <c r="L630" s="76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</row>
    <row r="631" spans="1:25" s="208" customFormat="1" ht="38.25" x14ac:dyDescent="0.25">
      <c r="A631" s="37">
        <v>1779</v>
      </c>
      <c r="B631" s="183" t="s">
        <v>688</v>
      </c>
      <c r="C631" s="356" t="s">
        <v>228</v>
      </c>
      <c r="D631" s="57">
        <v>15</v>
      </c>
      <c r="E631" s="69">
        <v>1779000000</v>
      </c>
      <c r="F631" s="47"/>
      <c r="G631" s="70"/>
      <c r="H631" s="51"/>
      <c r="I631" s="356" t="s">
        <v>228</v>
      </c>
      <c r="J631" s="86"/>
      <c r="K631" s="351"/>
      <c r="L631" s="76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</row>
    <row r="632" spans="1:25" s="171" customFormat="1" ht="35.25" customHeight="1" x14ac:dyDescent="0.25">
      <c r="A632" s="179">
        <v>1780</v>
      </c>
      <c r="B632" s="183" t="s">
        <v>689</v>
      </c>
      <c r="C632" s="182" t="s">
        <v>224</v>
      </c>
      <c r="D632" s="180">
        <v>16</v>
      </c>
      <c r="E632" s="181">
        <v>1780000000</v>
      </c>
      <c r="F632" s="182"/>
      <c r="G632" s="309"/>
      <c r="H632" s="203"/>
      <c r="I632" s="182" t="s">
        <v>224</v>
      </c>
      <c r="J632" s="184"/>
      <c r="K632" s="351"/>
      <c r="L632" s="185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 t="s">
        <v>2920</v>
      </c>
      <c r="X632" s="186" t="s">
        <v>2920</v>
      </c>
      <c r="Y632" s="186" t="s">
        <v>2920</v>
      </c>
    </row>
    <row r="633" spans="1:25" s="171" customFormat="1" ht="25.5" x14ac:dyDescent="0.25">
      <c r="A633" s="179">
        <v>1781</v>
      </c>
      <c r="B633" s="183" t="s">
        <v>690</v>
      </c>
      <c r="C633" s="47" t="s">
        <v>231</v>
      </c>
      <c r="D633" s="180">
        <v>1</v>
      </c>
      <c r="E633" s="181">
        <v>1781000000</v>
      </c>
      <c r="F633" s="182"/>
      <c r="G633" s="309"/>
      <c r="H633" s="203"/>
      <c r="I633" s="47" t="s">
        <v>231</v>
      </c>
      <c r="J633" s="184"/>
      <c r="K633" s="351"/>
      <c r="L633" s="185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</row>
    <row r="634" spans="1:25" s="171" customFormat="1" ht="25.5" x14ac:dyDescent="0.25">
      <c r="A634" s="179">
        <v>1782</v>
      </c>
      <c r="B634" s="183" t="s">
        <v>691</v>
      </c>
      <c r="C634" s="182" t="s">
        <v>224</v>
      </c>
      <c r="D634" s="180">
        <v>16</v>
      </c>
      <c r="E634" s="181">
        <v>1782000000</v>
      </c>
      <c r="F634" s="182"/>
      <c r="G634" s="309"/>
      <c r="H634" s="203"/>
      <c r="I634" s="182" t="s">
        <v>224</v>
      </c>
      <c r="J634" s="184"/>
      <c r="K634" s="351"/>
      <c r="L634" s="185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  <c r="W634" s="186"/>
      <c r="X634" s="186"/>
      <c r="Y634" s="186"/>
    </row>
    <row r="635" spans="1:25" s="171" customFormat="1" ht="25.5" x14ac:dyDescent="0.25">
      <c r="A635" s="179">
        <v>1783</v>
      </c>
      <c r="B635" s="183" t="s">
        <v>3172</v>
      </c>
      <c r="C635" s="47" t="s">
        <v>231</v>
      </c>
      <c r="D635" s="180">
        <v>1</v>
      </c>
      <c r="E635" s="181">
        <v>1783000000</v>
      </c>
      <c r="F635" s="182"/>
      <c r="G635" s="309"/>
      <c r="H635" s="203"/>
      <c r="I635" s="47" t="s">
        <v>231</v>
      </c>
      <c r="J635" s="184"/>
      <c r="K635" s="351"/>
      <c r="L635" s="185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</row>
    <row r="636" spans="1:25" s="171" customFormat="1" ht="25.5" x14ac:dyDescent="0.25">
      <c r="A636" s="179">
        <v>1784</v>
      </c>
      <c r="B636" s="183" t="s">
        <v>3425</v>
      </c>
      <c r="C636" s="356" t="s">
        <v>228</v>
      </c>
      <c r="D636" s="180">
        <v>15</v>
      </c>
      <c r="E636" s="181">
        <v>1784000000</v>
      </c>
      <c r="F636" s="182"/>
      <c r="G636" s="309"/>
      <c r="H636" s="203"/>
      <c r="I636" s="356" t="s">
        <v>228</v>
      </c>
      <c r="J636" s="184"/>
      <c r="K636" s="351"/>
      <c r="L636" s="185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</row>
    <row r="637" spans="1:25" s="208" customFormat="1" ht="32.25" customHeight="1" x14ac:dyDescent="0.25">
      <c r="A637" s="37">
        <v>1785</v>
      </c>
      <c r="B637" s="183" t="s">
        <v>3208</v>
      </c>
      <c r="C637" s="182" t="s">
        <v>224</v>
      </c>
      <c r="D637" s="57">
        <v>16</v>
      </c>
      <c r="E637" s="69">
        <v>1785000000</v>
      </c>
      <c r="F637" s="47"/>
      <c r="G637" s="91"/>
      <c r="H637" s="51"/>
      <c r="I637" s="182" t="s">
        <v>224</v>
      </c>
      <c r="J637" s="86"/>
      <c r="K637" s="360"/>
      <c r="L637" s="76"/>
      <c r="M637" s="92"/>
      <c r="N637" s="92"/>
      <c r="O637" s="92"/>
      <c r="P637" s="92"/>
      <c r="Q637" s="92"/>
      <c r="R637" s="92"/>
      <c r="S637" s="72"/>
      <c r="T637" s="72"/>
      <c r="U637" s="72"/>
      <c r="V637" s="72"/>
      <c r="W637" s="72"/>
      <c r="X637" s="72"/>
      <c r="Y637" s="72"/>
    </row>
    <row r="638" spans="1:25" s="208" customFormat="1" ht="43.5" customHeight="1" x14ac:dyDescent="0.25">
      <c r="A638" s="179">
        <v>1786</v>
      </c>
      <c r="B638" s="183" t="s">
        <v>3426</v>
      </c>
      <c r="C638" s="356" t="s">
        <v>228</v>
      </c>
      <c r="D638" s="57">
        <v>15</v>
      </c>
      <c r="E638" s="181">
        <v>1786000000</v>
      </c>
      <c r="F638" s="47"/>
      <c r="G638" s="91"/>
      <c r="H638" s="51"/>
      <c r="I638" s="356" t="s">
        <v>228</v>
      </c>
      <c r="J638" s="86"/>
      <c r="K638" s="360"/>
      <c r="L638" s="76"/>
      <c r="M638" s="92"/>
      <c r="N638" s="92"/>
      <c r="O638" s="92"/>
      <c r="P638" s="92"/>
      <c r="Q638" s="92"/>
      <c r="R638" s="92"/>
      <c r="S638" s="72"/>
      <c r="T638" s="72"/>
      <c r="U638" s="72"/>
      <c r="V638" s="72"/>
      <c r="W638" s="72"/>
      <c r="X638" s="72"/>
      <c r="Y638" s="72"/>
    </row>
    <row r="639" spans="1:25" s="208" customFormat="1" ht="33.75" customHeight="1" x14ac:dyDescent="0.25">
      <c r="A639" s="179">
        <v>1787</v>
      </c>
      <c r="B639" s="183" t="s">
        <v>3427</v>
      </c>
      <c r="C639" s="356" t="s">
        <v>245</v>
      </c>
      <c r="D639" s="57">
        <v>11</v>
      </c>
      <c r="E639" s="181">
        <v>1787000000</v>
      </c>
      <c r="F639" s="47"/>
      <c r="G639" s="91"/>
      <c r="H639" s="51"/>
      <c r="I639" s="356" t="s">
        <v>245</v>
      </c>
      <c r="J639" s="86"/>
      <c r="K639" s="360"/>
      <c r="L639" s="76"/>
      <c r="M639" s="186"/>
      <c r="N639" s="186"/>
      <c r="O639" s="186"/>
      <c r="P639" s="186"/>
      <c r="Q639" s="186"/>
      <c r="R639" s="186"/>
      <c r="S639" s="72"/>
      <c r="T639" s="72"/>
      <c r="U639" s="72"/>
      <c r="V639" s="72"/>
      <c r="W639" s="72"/>
      <c r="X639" s="72"/>
      <c r="Y639" s="72"/>
    </row>
    <row r="640" spans="1:25" s="208" customFormat="1" ht="33.75" customHeight="1" x14ac:dyDescent="0.25">
      <c r="A640" s="179">
        <v>1788</v>
      </c>
      <c r="B640" s="183" t="s">
        <v>3604</v>
      </c>
      <c r="C640" s="356" t="s">
        <v>228</v>
      </c>
      <c r="D640" s="57">
        <v>15</v>
      </c>
      <c r="E640" s="181">
        <v>1788000000</v>
      </c>
      <c r="F640" s="47"/>
      <c r="G640" s="91"/>
      <c r="H640" s="51"/>
      <c r="I640" s="356" t="s">
        <v>228</v>
      </c>
      <c r="J640" s="86"/>
      <c r="K640" s="360"/>
      <c r="L640" s="76"/>
      <c r="M640" s="186"/>
      <c r="N640" s="186"/>
      <c r="O640" s="186"/>
      <c r="P640" s="186"/>
      <c r="Q640" s="186"/>
      <c r="R640" s="186"/>
      <c r="S640" s="72"/>
      <c r="T640" s="72"/>
      <c r="U640" s="72"/>
      <c r="V640" s="72"/>
      <c r="W640" s="72"/>
      <c r="X640" s="72"/>
      <c r="Y640" s="72"/>
    </row>
    <row r="641" spans="1:25" s="171" customFormat="1" ht="27" customHeight="1" x14ac:dyDescent="0.25">
      <c r="A641" s="227">
        <v>1800</v>
      </c>
      <c r="B641" s="183" t="s">
        <v>692</v>
      </c>
      <c r="C641" s="356" t="s">
        <v>228</v>
      </c>
      <c r="D641" s="180"/>
      <c r="E641" s="181">
        <v>1800000000</v>
      </c>
      <c r="F641" s="182"/>
      <c r="G641" s="309"/>
      <c r="H641" s="203"/>
      <c r="I641" s="356" t="s">
        <v>228</v>
      </c>
      <c r="J641" s="184"/>
      <c r="K641" s="351"/>
      <c r="L641" s="185">
        <v>4</v>
      </c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 t="s">
        <v>2920</v>
      </c>
      <c r="X641" s="186" t="s">
        <v>2920</v>
      </c>
      <c r="Y641" s="186" t="s">
        <v>2920</v>
      </c>
    </row>
    <row r="642" spans="1:25" s="171" customFormat="1" ht="27" customHeight="1" x14ac:dyDescent="0.25">
      <c r="A642" s="227">
        <v>1801</v>
      </c>
      <c r="B642" s="183" t="s">
        <v>693</v>
      </c>
      <c r="C642" s="182"/>
      <c r="D642" s="180"/>
      <c r="E642" s="181">
        <v>1801000000</v>
      </c>
      <c r="F642" s="182"/>
      <c r="G642" s="309"/>
      <c r="H642" s="203"/>
      <c r="I642" s="182"/>
      <c r="J642" s="184"/>
      <c r="K642" s="351"/>
      <c r="L642" s="185">
        <v>6</v>
      </c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</row>
    <row r="643" spans="1:25" s="171" customFormat="1" ht="27" customHeight="1" x14ac:dyDescent="0.25">
      <c r="A643" s="227">
        <v>1802</v>
      </c>
      <c r="B643" s="183" t="s">
        <v>694</v>
      </c>
      <c r="C643" s="182"/>
      <c r="D643" s="180"/>
      <c r="E643" s="181">
        <v>1802000000</v>
      </c>
      <c r="F643" s="182"/>
      <c r="G643" s="309"/>
      <c r="H643" s="203"/>
      <c r="I643" s="182"/>
      <c r="J643" s="184"/>
      <c r="K643" s="351"/>
      <c r="L643" s="185">
        <v>7</v>
      </c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</row>
    <row r="644" spans="1:25" s="171" customFormat="1" ht="27" customHeight="1" x14ac:dyDescent="0.25">
      <c r="A644" s="227">
        <v>1803</v>
      </c>
      <c r="B644" s="183" t="s">
        <v>695</v>
      </c>
      <c r="C644" s="182"/>
      <c r="D644" s="180"/>
      <c r="E644" s="181">
        <v>1803000000</v>
      </c>
      <c r="F644" s="182"/>
      <c r="G644" s="309"/>
      <c r="H644" s="203"/>
      <c r="I644" s="182"/>
      <c r="J644" s="184"/>
      <c r="K644" s="351"/>
      <c r="L644" s="185">
        <v>12</v>
      </c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</row>
    <row r="645" spans="1:25" s="171" customFormat="1" ht="27" customHeight="1" x14ac:dyDescent="0.25">
      <c r="A645" s="227">
        <v>1804</v>
      </c>
      <c r="B645" s="183" t="s">
        <v>696</v>
      </c>
      <c r="C645" s="356" t="s">
        <v>228</v>
      </c>
      <c r="D645" s="180"/>
      <c r="E645" s="181">
        <v>1804000000</v>
      </c>
      <c r="F645" s="182"/>
      <c r="G645" s="309"/>
      <c r="H645" s="203"/>
      <c r="I645" s="356" t="s">
        <v>228</v>
      </c>
      <c r="J645" s="184"/>
      <c r="K645" s="351"/>
      <c r="L645" s="185">
        <v>13</v>
      </c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 t="s">
        <v>2920</v>
      </c>
      <c r="X645" s="186" t="s">
        <v>2920</v>
      </c>
      <c r="Y645" s="186" t="s">
        <v>2920</v>
      </c>
    </row>
    <row r="646" spans="1:25" s="171" customFormat="1" ht="27" customHeight="1" x14ac:dyDescent="0.25">
      <c r="A646" s="227">
        <v>1805</v>
      </c>
      <c r="B646" s="183" t="s">
        <v>697</v>
      </c>
      <c r="C646" s="47" t="s">
        <v>231</v>
      </c>
      <c r="D646" s="180"/>
      <c r="E646" s="181">
        <v>1805000000</v>
      </c>
      <c r="F646" s="182"/>
      <c r="G646" s="309"/>
      <c r="H646" s="203"/>
      <c r="I646" s="47" t="s">
        <v>231</v>
      </c>
      <c r="J646" s="184"/>
      <c r="K646" s="351"/>
      <c r="L646" s="185">
        <v>14</v>
      </c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 t="s">
        <v>2920</v>
      </c>
      <c r="X646" s="186" t="s">
        <v>2920</v>
      </c>
      <c r="Y646" s="186" t="s">
        <v>2920</v>
      </c>
    </row>
    <row r="647" spans="1:25" s="171" customFormat="1" ht="27" customHeight="1" x14ac:dyDescent="0.25">
      <c r="A647" s="227">
        <v>1806</v>
      </c>
      <c r="B647" s="183" t="s">
        <v>698</v>
      </c>
      <c r="C647" s="182" t="s">
        <v>245</v>
      </c>
      <c r="D647" s="180"/>
      <c r="E647" s="181">
        <v>1806000000</v>
      </c>
      <c r="F647" s="182"/>
      <c r="G647" s="309"/>
      <c r="H647" s="203"/>
      <c r="I647" s="182" t="s">
        <v>245</v>
      </c>
      <c r="J647" s="184"/>
      <c r="K647" s="351"/>
      <c r="L647" s="185">
        <v>15</v>
      </c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 t="s">
        <v>2920</v>
      </c>
      <c r="X647" s="186" t="s">
        <v>2920</v>
      </c>
      <c r="Y647" s="186" t="s">
        <v>2920</v>
      </c>
    </row>
    <row r="648" spans="1:25" s="171" customFormat="1" ht="27" customHeight="1" x14ac:dyDescent="0.25">
      <c r="A648" s="227">
        <v>1807</v>
      </c>
      <c r="B648" s="183" t="s">
        <v>699</v>
      </c>
      <c r="C648" s="182" t="s">
        <v>224</v>
      </c>
      <c r="D648" s="180"/>
      <c r="E648" s="181">
        <v>1807000000</v>
      </c>
      <c r="F648" s="182"/>
      <c r="G648" s="309"/>
      <c r="H648" s="203"/>
      <c r="I648" s="182" t="s">
        <v>224</v>
      </c>
      <c r="J648" s="184"/>
      <c r="K648" s="351"/>
      <c r="L648" s="185">
        <v>17</v>
      </c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 t="s">
        <v>2920</v>
      </c>
    </row>
    <row r="649" spans="1:25" s="171" customFormat="1" ht="27" customHeight="1" x14ac:dyDescent="0.25">
      <c r="A649" s="227">
        <v>1808</v>
      </c>
      <c r="B649" s="183" t="s">
        <v>700</v>
      </c>
      <c r="C649" s="182" t="s">
        <v>227</v>
      </c>
      <c r="D649" s="180"/>
      <c r="E649" s="181">
        <v>1808000000</v>
      </c>
      <c r="F649" s="182"/>
      <c r="G649" s="309"/>
      <c r="H649" s="203"/>
      <c r="I649" s="182" t="s">
        <v>227</v>
      </c>
      <c r="J649" s="184"/>
      <c r="K649" s="351"/>
      <c r="L649" s="185">
        <v>22</v>
      </c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</row>
    <row r="650" spans="1:25" s="171" customFormat="1" ht="27" customHeight="1" x14ac:dyDescent="0.25">
      <c r="A650" s="227">
        <v>1809</v>
      </c>
      <c r="B650" s="183" t="s">
        <v>701</v>
      </c>
      <c r="C650" s="182" t="s">
        <v>224</v>
      </c>
      <c r="D650" s="180"/>
      <c r="E650" s="181">
        <v>1809000000</v>
      </c>
      <c r="F650" s="182"/>
      <c r="G650" s="309"/>
      <c r="H650" s="203"/>
      <c r="I650" s="182" t="s">
        <v>224</v>
      </c>
      <c r="J650" s="184"/>
      <c r="K650" s="351"/>
      <c r="L650" s="185">
        <v>27</v>
      </c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</row>
    <row r="651" spans="1:25" s="171" customFormat="1" ht="27" customHeight="1" x14ac:dyDescent="0.25">
      <c r="A651" s="227">
        <v>1810</v>
      </c>
      <c r="B651" s="183" t="s">
        <v>702</v>
      </c>
      <c r="C651" s="182" t="s">
        <v>245</v>
      </c>
      <c r="D651" s="180"/>
      <c r="E651" s="181">
        <v>1810000000</v>
      </c>
      <c r="F651" s="182"/>
      <c r="G651" s="309"/>
      <c r="H651" s="203"/>
      <c r="I651" s="182" t="s">
        <v>245</v>
      </c>
      <c r="J651" s="184"/>
      <c r="K651" s="351"/>
      <c r="L651" s="185">
        <v>29</v>
      </c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 t="s">
        <v>2920</v>
      </c>
      <c r="X651" s="186" t="s">
        <v>2920</v>
      </c>
      <c r="Y651" s="186" t="s">
        <v>2920</v>
      </c>
    </row>
    <row r="652" spans="1:25" s="171" customFormat="1" ht="27" customHeight="1" x14ac:dyDescent="0.25">
      <c r="A652" s="227">
        <v>1811</v>
      </c>
      <c r="B652" s="183" t="s">
        <v>703</v>
      </c>
      <c r="C652" s="356" t="s">
        <v>229</v>
      </c>
      <c r="D652" s="180"/>
      <c r="E652" s="181">
        <v>1811000000</v>
      </c>
      <c r="F652" s="182"/>
      <c r="G652" s="309"/>
      <c r="H652" s="203"/>
      <c r="I652" s="356" t="s">
        <v>229</v>
      </c>
      <c r="J652" s="184"/>
      <c r="K652" s="351"/>
      <c r="L652" s="185">
        <v>33</v>
      </c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 t="s">
        <v>2920</v>
      </c>
      <c r="X652" s="186" t="s">
        <v>2920</v>
      </c>
      <c r="Y652" s="186" t="s">
        <v>2920</v>
      </c>
    </row>
    <row r="653" spans="1:25" s="171" customFormat="1" ht="27" customHeight="1" x14ac:dyDescent="0.25">
      <c r="A653" s="227">
        <v>1812</v>
      </c>
      <c r="B653" s="183" t="s">
        <v>704</v>
      </c>
      <c r="C653" s="182" t="s">
        <v>226</v>
      </c>
      <c r="D653" s="180"/>
      <c r="E653" s="181">
        <v>1812000000</v>
      </c>
      <c r="F653" s="182"/>
      <c r="G653" s="309"/>
      <c r="H653" s="203"/>
      <c r="I653" s="182" t="s">
        <v>226</v>
      </c>
      <c r="J653" s="184"/>
      <c r="K653" s="351"/>
      <c r="L653" s="185">
        <v>34</v>
      </c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 t="s">
        <v>2920</v>
      </c>
      <c r="X653" s="186"/>
      <c r="Y653" s="186" t="s">
        <v>2920</v>
      </c>
    </row>
    <row r="654" spans="1:25" s="171" customFormat="1" ht="27" customHeight="1" x14ac:dyDescent="0.25">
      <c r="A654" s="227">
        <v>1813</v>
      </c>
      <c r="B654" s="183" t="s">
        <v>705</v>
      </c>
      <c r="C654" s="182" t="s">
        <v>230</v>
      </c>
      <c r="D654" s="180"/>
      <c r="E654" s="181">
        <v>1813000000</v>
      </c>
      <c r="F654" s="182"/>
      <c r="G654" s="309"/>
      <c r="H654" s="203"/>
      <c r="I654" s="182" t="s">
        <v>230</v>
      </c>
      <c r="J654" s="184"/>
      <c r="K654" s="351"/>
      <c r="L654" s="185">
        <v>35</v>
      </c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 t="s">
        <v>2920</v>
      </c>
      <c r="X654" s="186"/>
      <c r="Y654" s="186" t="s">
        <v>2920</v>
      </c>
    </row>
    <row r="655" spans="1:25" s="171" customFormat="1" ht="27" customHeight="1" x14ac:dyDescent="0.25">
      <c r="A655" s="227">
        <v>1814</v>
      </c>
      <c r="B655" s="183" t="s">
        <v>706</v>
      </c>
      <c r="C655" s="182"/>
      <c r="D655" s="180"/>
      <c r="E655" s="181">
        <v>1814000000</v>
      </c>
      <c r="F655" s="182"/>
      <c r="G655" s="309"/>
      <c r="H655" s="203"/>
      <c r="I655" s="182"/>
      <c r="J655" s="184"/>
      <c r="K655" s="351"/>
      <c r="L655" s="185">
        <v>38</v>
      </c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</row>
    <row r="656" spans="1:25" s="171" customFormat="1" ht="27" customHeight="1" x14ac:dyDescent="0.25">
      <c r="A656" s="227">
        <v>1815</v>
      </c>
      <c r="B656" s="183" t="s">
        <v>707</v>
      </c>
      <c r="C656" s="182"/>
      <c r="D656" s="180"/>
      <c r="E656" s="181">
        <v>1815000000</v>
      </c>
      <c r="F656" s="182"/>
      <c r="G656" s="309"/>
      <c r="H656" s="203"/>
      <c r="I656" s="182"/>
      <c r="J656" s="184"/>
      <c r="K656" s="351"/>
      <c r="L656" s="185">
        <v>74</v>
      </c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</row>
    <row r="657" spans="1:25" s="171" customFormat="1" ht="27" customHeight="1" x14ac:dyDescent="0.25">
      <c r="A657" s="227">
        <v>1816</v>
      </c>
      <c r="B657" s="183" t="s">
        <v>708</v>
      </c>
      <c r="C657" s="182"/>
      <c r="D657" s="180"/>
      <c r="E657" s="181">
        <v>1816000000</v>
      </c>
      <c r="F657" s="182"/>
      <c r="G657" s="309"/>
      <c r="H657" s="203"/>
      <c r="I657" s="182"/>
      <c r="J657" s="184"/>
      <c r="K657" s="351"/>
      <c r="L657" s="185">
        <v>75</v>
      </c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</row>
    <row r="658" spans="1:25" s="171" customFormat="1" ht="27" customHeight="1" x14ac:dyDescent="0.25">
      <c r="A658" s="227">
        <v>1817</v>
      </c>
      <c r="B658" s="183" t="s">
        <v>709</v>
      </c>
      <c r="C658" s="182"/>
      <c r="D658" s="180"/>
      <c r="E658" s="181">
        <v>1817000000</v>
      </c>
      <c r="F658" s="182"/>
      <c r="G658" s="309"/>
      <c r="H658" s="203"/>
      <c r="I658" s="182"/>
      <c r="J658" s="184"/>
      <c r="K658" s="351"/>
      <c r="L658" s="185">
        <v>88</v>
      </c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 t="s">
        <v>2920</v>
      </c>
      <c r="X658" s="186"/>
      <c r="Y658" s="186"/>
    </row>
    <row r="659" spans="1:25" s="171" customFormat="1" ht="27" customHeight="1" x14ac:dyDescent="0.25">
      <c r="A659" s="227">
        <v>1818</v>
      </c>
      <c r="B659" s="183" t="s">
        <v>710</v>
      </c>
      <c r="C659" s="182" t="s">
        <v>245</v>
      </c>
      <c r="D659" s="180"/>
      <c r="E659" s="181">
        <v>1818000000</v>
      </c>
      <c r="F659" s="182"/>
      <c r="G659" s="309"/>
      <c r="H659" s="203"/>
      <c r="I659" s="182" t="s">
        <v>245</v>
      </c>
      <c r="J659" s="184"/>
      <c r="K659" s="351"/>
      <c r="L659" s="185">
        <v>89</v>
      </c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</row>
    <row r="660" spans="1:25" s="171" customFormat="1" ht="27" customHeight="1" x14ac:dyDescent="0.25">
      <c r="A660" s="227">
        <v>1819</v>
      </c>
      <c r="B660" s="183" t="s">
        <v>711</v>
      </c>
      <c r="C660" s="182" t="s">
        <v>245</v>
      </c>
      <c r="D660" s="180"/>
      <c r="E660" s="181">
        <v>1819000000</v>
      </c>
      <c r="F660" s="182"/>
      <c r="G660" s="309"/>
      <c r="H660" s="203"/>
      <c r="I660" s="182" t="s">
        <v>245</v>
      </c>
      <c r="J660" s="184"/>
      <c r="K660" s="351"/>
      <c r="L660" s="185">
        <v>90</v>
      </c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</row>
    <row r="661" spans="1:25" s="171" customFormat="1" ht="27" customHeight="1" x14ac:dyDescent="0.25">
      <c r="A661" s="227">
        <v>1820</v>
      </c>
      <c r="B661" s="183" t="s">
        <v>712</v>
      </c>
      <c r="C661" s="182" t="s">
        <v>224</v>
      </c>
      <c r="D661" s="180"/>
      <c r="E661" s="181">
        <v>1820000000</v>
      </c>
      <c r="F661" s="182"/>
      <c r="G661" s="309"/>
      <c r="H661" s="203"/>
      <c r="I661" s="182" t="s">
        <v>224</v>
      </c>
      <c r="J661" s="184"/>
      <c r="K661" s="351"/>
      <c r="L661" s="185">
        <v>91</v>
      </c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</row>
    <row r="662" spans="1:25" s="171" customFormat="1" ht="27" customHeight="1" x14ac:dyDescent="0.25">
      <c r="A662" s="227">
        <v>1821</v>
      </c>
      <c r="B662" s="183" t="s">
        <v>713</v>
      </c>
      <c r="C662" s="182"/>
      <c r="D662" s="180"/>
      <c r="E662" s="181">
        <v>1821000000</v>
      </c>
      <c r="F662" s="182"/>
      <c r="G662" s="309"/>
      <c r="H662" s="203"/>
      <c r="I662" s="182"/>
      <c r="J662" s="184"/>
      <c r="K662" s="351"/>
      <c r="L662" s="185">
        <v>92</v>
      </c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</row>
    <row r="663" spans="1:25" s="171" customFormat="1" ht="27" customHeight="1" x14ac:dyDescent="0.25">
      <c r="A663" s="227">
        <v>1822</v>
      </c>
      <c r="B663" s="183" t="s">
        <v>714</v>
      </c>
      <c r="C663" s="182" t="s">
        <v>226</v>
      </c>
      <c r="D663" s="180"/>
      <c r="E663" s="181">
        <v>1822000000</v>
      </c>
      <c r="F663" s="182"/>
      <c r="G663" s="309"/>
      <c r="H663" s="203"/>
      <c r="I663" s="182" t="s">
        <v>226</v>
      </c>
      <c r="J663" s="184"/>
      <c r="K663" s="351"/>
      <c r="L663" s="185">
        <v>93</v>
      </c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</row>
    <row r="664" spans="1:25" s="171" customFormat="1" ht="27" customHeight="1" x14ac:dyDescent="0.25">
      <c r="A664" s="227">
        <v>1823</v>
      </c>
      <c r="B664" s="183" t="s">
        <v>715</v>
      </c>
      <c r="C664" s="182" t="s">
        <v>226</v>
      </c>
      <c r="D664" s="180"/>
      <c r="E664" s="181">
        <v>1823000000</v>
      </c>
      <c r="F664" s="182"/>
      <c r="G664" s="309"/>
      <c r="H664" s="203"/>
      <c r="I664" s="182" t="s">
        <v>226</v>
      </c>
      <c r="J664" s="184"/>
      <c r="K664" s="351"/>
      <c r="L664" s="185">
        <v>94</v>
      </c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</row>
    <row r="665" spans="1:25" s="171" customFormat="1" ht="27" customHeight="1" x14ac:dyDescent="0.25">
      <c r="A665" s="227">
        <v>1824</v>
      </c>
      <c r="B665" s="183" t="s">
        <v>716</v>
      </c>
      <c r="C665" s="182"/>
      <c r="D665" s="180"/>
      <c r="E665" s="181">
        <v>1824000000</v>
      </c>
      <c r="F665" s="182"/>
      <c r="G665" s="309"/>
      <c r="H665" s="203"/>
      <c r="I665" s="182"/>
      <c r="J665" s="184"/>
      <c r="K665" s="351"/>
      <c r="L665" s="185">
        <v>95</v>
      </c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</row>
    <row r="666" spans="1:25" s="171" customFormat="1" ht="27" customHeight="1" x14ac:dyDescent="0.25">
      <c r="A666" s="227">
        <v>1825</v>
      </c>
      <c r="B666" s="183" t="s">
        <v>717</v>
      </c>
      <c r="C666" s="182"/>
      <c r="D666" s="180"/>
      <c r="E666" s="181">
        <v>1825000000</v>
      </c>
      <c r="F666" s="182"/>
      <c r="G666" s="309"/>
      <c r="H666" s="203"/>
      <c r="I666" s="182"/>
      <c r="J666" s="184"/>
      <c r="K666" s="351"/>
      <c r="L666" s="185">
        <v>97</v>
      </c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 t="s">
        <v>2920</v>
      </c>
      <c r="X666" s="186"/>
      <c r="Y666" s="186"/>
    </row>
    <row r="667" spans="1:25" s="171" customFormat="1" ht="27" customHeight="1" x14ac:dyDescent="0.25">
      <c r="A667" s="227">
        <v>1826</v>
      </c>
      <c r="B667" s="183" t="s">
        <v>718</v>
      </c>
      <c r="C667" s="182" t="s">
        <v>2425</v>
      </c>
      <c r="D667" s="180"/>
      <c r="E667" s="181">
        <v>1826000000</v>
      </c>
      <c r="F667" s="182"/>
      <c r="G667" s="309"/>
      <c r="H667" s="203"/>
      <c r="I667" s="182" t="s">
        <v>2425</v>
      </c>
      <c r="J667" s="184"/>
      <c r="K667" s="351"/>
      <c r="L667" s="185">
        <v>98</v>
      </c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 t="s">
        <v>2920</v>
      </c>
      <c r="X667" s="186" t="s">
        <v>2920</v>
      </c>
      <c r="Y667" s="186" t="s">
        <v>2920</v>
      </c>
    </row>
    <row r="668" spans="1:25" s="171" customFormat="1" ht="27" customHeight="1" x14ac:dyDescent="0.25">
      <c r="A668" s="227">
        <v>1827</v>
      </c>
      <c r="B668" s="183" t="s">
        <v>719</v>
      </c>
      <c r="C668" s="182" t="s">
        <v>230</v>
      </c>
      <c r="D668" s="180"/>
      <c r="E668" s="181">
        <v>1827000000</v>
      </c>
      <c r="F668" s="182"/>
      <c r="G668" s="309"/>
      <c r="H668" s="203"/>
      <c r="I668" s="182" t="s">
        <v>230</v>
      </c>
      <c r="J668" s="184"/>
      <c r="K668" s="351"/>
      <c r="L668" s="185">
        <v>98</v>
      </c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 t="s">
        <v>2920</v>
      </c>
      <c r="Y668" s="186" t="s">
        <v>2920</v>
      </c>
    </row>
    <row r="669" spans="1:25" s="171" customFormat="1" ht="27" customHeight="1" x14ac:dyDescent="0.25">
      <c r="A669" s="227">
        <v>1828</v>
      </c>
      <c r="B669" s="183" t="s">
        <v>720</v>
      </c>
      <c r="C669" s="182" t="s">
        <v>245</v>
      </c>
      <c r="D669" s="180"/>
      <c r="E669" s="181">
        <v>1828000000</v>
      </c>
      <c r="F669" s="182"/>
      <c r="G669" s="309"/>
      <c r="H669" s="203"/>
      <c r="I669" s="182" t="s">
        <v>245</v>
      </c>
      <c r="J669" s="213"/>
      <c r="K669" s="351"/>
      <c r="L669" s="185">
        <v>98</v>
      </c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 t="s">
        <v>2920</v>
      </c>
      <c r="Y669" s="186" t="s">
        <v>2920</v>
      </c>
    </row>
    <row r="670" spans="1:25" s="171" customFormat="1" ht="22.5" customHeight="1" x14ac:dyDescent="0.25">
      <c r="A670" s="179">
        <v>1851</v>
      </c>
      <c r="B670" s="183" t="s">
        <v>721</v>
      </c>
      <c r="C670" s="182" t="s">
        <v>230</v>
      </c>
      <c r="D670" s="180"/>
      <c r="E670" s="181">
        <v>1851000000</v>
      </c>
      <c r="F670" s="182"/>
      <c r="G670" s="309"/>
      <c r="H670" s="203"/>
      <c r="I670" s="182" t="s">
        <v>230</v>
      </c>
      <c r="J670" s="184"/>
      <c r="K670" s="351"/>
      <c r="L670" s="185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 t="s">
        <v>2920</v>
      </c>
      <c r="X670" s="186" t="s">
        <v>2920</v>
      </c>
      <c r="Y670" s="186" t="s">
        <v>2920</v>
      </c>
    </row>
    <row r="671" spans="1:25" s="171" customFormat="1" ht="22.5" customHeight="1" x14ac:dyDescent="0.25">
      <c r="A671" s="179">
        <v>1852</v>
      </c>
      <c r="B671" s="183" t="s">
        <v>722</v>
      </c>
      <c r="C671" s="182" t="s">
        <v>226</v>
      </c>
      <c r="D671" s="180"/>
      <c r="E671" s="181">
        <v>1852000000</v>
      </c>
      <c r="F671" s="182"/>
      <c r="G671" s="309"/>
      <c r="H671" s="203"/>
      <c r="I671" s="182" t="s">
        <v>226</v>
      </c>
      <c r="J671" s="184"/>
      <c r="K671" s="351"/>
      <c r="L671" s="185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 t="s">
        <v>2920</v>
      </c>
      <c r="X671" s="186"/>
      <c r="Y671" s="186" t="s">
        <v>2920</v>
      </c>
    </row>
    <row r="672" spans="1:25" s="171" customFormat="1" ht="28.5" customHeight="1" x14ac:dyDescent="0.25">
      <c r="A672" s="179">
        <v>1853</v>
      </c>
      <c r="B672" s="183" t="s">
        <v>723</v>
      </c>
      <c r="C672" s="182" t="s">
        <v>3296</v>
      </c>
      <c r="D672" s="180"/>
      <c r="E672" s="181">
        <v>1853000000</v>
      </c>
      <c r="F672" s="182"/>
      <c r="G672" s="309"/>
      <c r="H672" s="203"/>
      <c r="I672" s="182" t="s">
        <v>3296</v>
      </c>
      <c r="J672" s="184"/>
      <c r="K672" s="351"/>
      <c r="L672" s="185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</row>
    <row r="673" spans="1:25" s="171" customFormat="1" ht="22.5" customHeight="1" x14ac:dyDescent="0.25">
      <c r="A673" s="179">
        <v>1854</v>
      </c>
      <c r="B673" s="183" t="s">
        <v>724</v>
      </c>
      <c r="C673" s="182" t="s">
        <v>227</v>
      </c>
      <c r="D673" s="180"/>
      <c r="E673" s="181">
        <v>1854000000</v>
      </c>
      <c r="F673" s="182"/>
      <c r="G673" s="309"/>
      <c r="H673" s="203"/>
      <c r="I673" s="182" t="s">
        <v>227</v>
      </c>
      <c r="J673" s="184"/>
      <c r="K673" s="351"/>
      <c r="L673" s="185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 t="s">
        <v>2920</v>
      </c>
      <c r="X673" s="186" t="s">
        <v>2920</v>
      </c>
      <c r="Y673" s="186" t="s">
        <v>2920</v>
      </c>
    </row>
    <row r="674" spans="1:25" s="171" customFormat="1" ht="22.5" customHeight="1" x14ac:dyDescent="0.25">
      <c r="A674" s="179">
        <v>1855</v>
      </c>
      <c r="B674" s="183" t="s">
        <v>725</v>
      </c>
      <c r="C674" s="182" t="s">
        <v>235</v>
      </c>
      <c r="D674" s="180"/>
      <c r="E674" s="181">
        <v>1855000000</v>
      </c>
      <c r="F674" s="182"/>
      <c r="G674" s="309"/>
      <c r="H674" s="203"/>
      <c r="I674" s="182" t="s">
        <v>235</v>
      </c>
      <c r="J674" s="184"/>
      <c r="K674" s="351"/>
      <c r="L674" s="185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 t="s">
        <v>2920</v>
      </c>
      <c r="X674" s="186" t="s">
        <v>2920</v>
      </c>
      <c r="Y674" s="186" t="s">
        <v>2920</v>
      </c>
    </row>
    <row r="675" spans="1:25" s="171" customFormat="1" ht="22.5" customHeight="1" x14ac:dyDescent="0.25">
      <c r="A675" s="179">
        <v>1856</v>
      </c>
      <c r="B675" s="183" t="s">
        <v>726</v>
      </c>
      <c r="C675" s="182" t="s">
        <v>245</v>
      </c>
      <c r="D675" s="180"/>
      <c r="E675" s="181">
        <v>1856000000</v>
      </c>
      <c r="F675" s="182"/>
      <c r="G675" s="309"/>
      <c r="H675" s="203"/>
      <c r="I675" s="182" t="s">
        <v>245</v>
      </c>
      <c r="J675" s="184"/>
      <c r="K675" s="351"/>
      <c r="L675" s="185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 t="s">
        <v>2920</v>
      </c>
      <c r="X675" s="186"/>
      <c r="Y675" s="186"/>
    </row>
    <row r="676" spans="1:25" s="171" customFormat="1" ht="22.5" customHeight="1" x14ac:dyDescent="0.25">
      <c r="A676" s="179">
        <v>1857</v>
      </c>
      <c r="B676" s="183" t="s">
        <v>727</v>
      </c>
      <c r="C676" s="356" t="s">
        <v>229</v>
      </c>
      <c r="D676" s="180"/>
      <c r="E676" s="181">
        <v>1857000000</v>
      </c>
      <c r="F676" s="182"/>
      <c r="G676" s="309"/>
      <c r="H676" s="203"/>
      <c r="I676" s="356" t="s">
        <v>229</v>
      </c>
      <c r="J676" s="184"/>
      <c r="K676" s="351"/>
      <c r="L676" s="185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 t="s">
        <v>2920</v>
      </c>
    </row>
    <row r="677" spans="1:25" s="171" customFormat="1" ht="15.75" customHeight="1" x14ac:dyDescent="0.25">
      <c r="A677" s="179">
        <v>1858</v>
      </c>
      <c r="B677" s="183" t="s">
        <v>728</v>
      </c>
      <c r="C677" s="356" t="s">
        <v>228</v>
      </c>
      <c r="D677" s="180"/>
      <c r="E677" s="181">
        <v>1858000000</v>
      </c>
      <c r="F677" s="182"/>
      <c r="G677" s="309"/>
      <c r="H677" s="203"/>
      <c r="I677" s="356" t="s">
        <v>228</v>
      </c>
      <c r="J677" s="184"/>
      <c r="K677" s="351"/>
      <c r="L677" s="185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 t="s">
        <v>2920</v>
      </c>
      <c r="X677" s="186" t="s">
        <v>2920</v>
      </c>
      <c r="Y677" s="186" t="s">
        <v>2920</v>
      </c>
    </row>
    <row r="678" spans="1:25" s="171" customFormat="1" ht="27" customHeight="1" x14ac:dyDescent="0.25">
      <c r="A678" s="179">
        <v>1859</v>
      </c>
      <c r="B678" s="183" t="s">
        <v>3428</v>
      </c>
      <c r="C678" s="182" t="s">
        <v>224</v>
      </c>
      <c r="D678" s="180"/>
      <c r="E678" s="181">
        <v>1859000000</v>
      </c>
      <c r="F678" s="182"/>
      <c r="G678" s="309"/>
      <c r="H678" s="203"/>
      <c r="I678" s="182" t="s">
        <v>224</v>
      </c>
      <c r="J678" s="184"/>
      <c r="K678" s="351"/>
      <c r="L678" s="185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 t="s">
        <v>2920</v>
      </c>
      <c r="X678" s="186"/>
      <c r="Y678" s="186"/>
    </row>
    <row r="679" spans="1:25" s="171" customFormat="1" ht="15" customHeight="1" x14ac:dyDescent="0.25">
      <c r="A679" s="237">
        <v>1860</v>
      </c>
      <c r="B679" s="183" t="s">
        <v>729</v>
      </c>
      <c r="C679" s="53" t="s">
        <v>231</v>
      </c>
      <c r="D679" s="312"/>
      <c r="E679" s="313">
        <v>1860000000</v>
      </c>
      <c r="F679" s="273"/>
      <c r="G679" s="314"/>
      <c r="H679" s="315"/>
      <c r="I679" s="53" t="s">
        <v>231</v>
      </c>
      <c r="J679" s="243"/>
      <c r="K679" s="351"/>
      <c r="L679" s="316"/>
      <c r="M679" s="317"/>
      <c r="N679" s="317"/>
      <c r="O679" s="317"/>
      <c r="P679" s="317"/>
      <c r="Q679" s="317"/>
      <c r="R679" s="317"/>
      <c r="S679" s="317"/>
      <c r="T679" s="317"/>
      <c r="U679" s="317"/>
      <c r="V679" s="317"/>
      <c r="W679" s="317" t="s">
        <v>2920</v>
      </c>
      <c r="X679" s="317" t="s">
        <v>2920</v>
      </c>
      <c r="Y679" s="317" t="s">
        <v>2920</v>
      </c>
    </row>
    <row r="680" spans="1:25" s="171" customFormat="1" ht="33" customHeight="1" x14ac:dyDescent="0.25">
      <c r="A680" s="318">
        <v>1861</v>
      </c>
      <c r="B680" s="183" t="s">
        <v>730</v>
      </c>
      <c r="C680" s="319" t="s">
        <v>3292</v>
      </c>
      <c r="D680" s="320"/>
      <c r="E680" s="321">
        <v>1861000000</v>
      </c>
      <c r="F680" s="322"/>
      <c r="G680" s="323"/>
      <c r="H680" s="324"/>
      <c r="I680" s="319" t="s">
        <v>3292</v>
      </c>
      <c r="J680" s="325"/>
      <c r="K680" s="385"/>
      <c r="L680" s="326"/>
      <c r="M680" s="327"/>
      <c r="N680" s="327"/>
      <c r="O680" s="327"/>
      <c r="P680" s="327"/>
      <c r="Q680" s="327"/>
      <c r="R680" s="327"/>
      <c r="S680" s="327"/>
      <c r="T680" s="327"/>
      <c r="U680" s="327"/>
      <c r="V680" s="327"/>
      <c r="W680" s="327" t="s">
        <v>2920</v>
      </c>
      <c r="X680" s="327" t="s">
        <v>2920</v>
      </c>
      <c r="Y680" s="327" t="s">
        <v>2920</v>
      </c>
    </row>
    <row r="681" spans="1:25" s="171" customFormat="1" ht="33" customHeight="1" x14ac:dyDescent="0.25">
      <c r="A681" s="318">
        <v>1862</v>
      </c>
      <c r="B681" s="183" t="s">
        <v>3429</v>
      </c>
      <c r="C681" s="319" t="s">
        <v>3412</v>
      </c>
      <c r="D681" s="320"/>
      <c r="E681" s="321">
        <v>1862000000</v>
      </c>
      <c r="F681" s="322"/>
      <c r="G681" s="323"/>
      <c r="H681" s="324"/>
      <c r="I681" s="319" t="s">
        <v>3412</v>
      </c>
      <c r="J681" s="176" t="s">
        <v>2797</v>
      </c>
      <c r="K681" s="385" t="s">
        <v>284</v>
      </c>
      <c r="L681" s="326"/>
      <c r="M681" s="327"/>
      <c r="N681" s="327"/>
      <c r="O681" s="327"/>
      <c r="P681" s="327"/>
      <c r="Q681" s="327"/>
      <c r="R681" s="327"/>
      <c r="S681" s="327"/>
      <c r="T681" s="327"/>
      <c r="U681" s="327"/>
      <c r="V681" s="327"/>
      <c r="W681" s="327"/>
      <c r="X681" s="327"/>
      <c r="Y681" s="327"/>
    </row>
    <row r="682" spans="1:25" s="171" customFormat="1" ht="25.5" x14ac:dyDescent="0.25">
      <c r="A682" s="172">
        <v>2001</v>
      </c>
      <c r="B682" s="183" t="s">
        <v>731</v>
      </c>
      <c r="C682" s="175" t="s">
        <v>227</v>
      </c>
      <c r="D682" s="173">
        <v>11</v>
      </c>
      <c r="E682" s="174">
        <v>2001000000</v>
      </c>
      <c r="F682" s="175" t="s">
        <v>2810</v>
      </c>
      <c r="G682" s="308" t="s">
        <v>233</v>
      </c>
      <c r="H682" s="229"/>
      <c r="I682" s="175" t="s">
        <v>227</v>
      </c>
      <c r="J682" s="176" t="s">
        <v>2797</v>
      </c>
      <c r="K682" s="387" t="s">
        <v>284</v>
      </c>
      <c r="L682" s="177"/>
      <c r="M682" s="178"/>
      <c r="N682" s="178"/>
      <c r="O682" s="178" t="s">
        <v>2920</v>
      </c>
      <c r="P682" s="178" t="s">
        <v>2920</v>
      </c>
      <c r="Q682" s="178" t="s">
        <v>2920</v>
      </c>
      <c r="R682" s="178" t="s">
        <v>2920</v>
      </c>
      <c r="S682" s="178"/>
      <c r="T682" s="178"/>
      <c r="U682" s="178"/>
      <c r="V682" s="178"/>
      <c r="W682" s="178"/>
      <c r="X682" s="178"/>
      <c r="Y682" s="178"/>
    </row>
    <row r="683" spans="1:25" s="171" customFormat="1" ht="21" customHeight="1" x14ac:dyDescent="0.25">
      <c r="A683" s="179">
        <v>2002</v>
      </c>
      <c r="B683" s="183" t="s">
        <v>732</v>
      </c>
      <c r="C683" s="182" t="s">
        <v>227</v>
      </c>
      <c r="D683" s="180">
        <v>11</v>
      </c>
      <c r="E683" s="181">
        <v>2002000000</v>
      </c>
      <c r="F683" s="182" t="s">
        <v>2810</v>
      </c>
      <c r="G683" s="309" t="s">
        <v>233</v>
      </c>
      <c r="H683" s="203"/>
      <c r="I683" s="182" t="s">
        <v>227</v>
      </c>
      <c r="J683" s="176" t="s">
        <v>2797</v>
      </c>
      <c r="K683" s="351" t="s">
        <v>284</v>
      </c>
      <c r="L683" s="185"/>
      <c r="M683" s="186"/>
      <c r="N683" s="186"/>
      <c r="O683" s="186" t="s">
        <v>2920</v>
      </c>
      <c r="P683" s="186" t="s">
        <v>2920</v>
      </c>
      <c r="Q683" s="186" t="s">
        <v>2920</v>
      </c>
      <c r="R683" s="186"/>
      <c r="S683" s="186"/>
      <c r="T683" s="186" t="s">
        <v>2920</v>
      </c>
      <c r="U683" s="186"/>
      <c r="V683" s="186"/>
      <c r="W683" s="186"/>
      <c r="X683" s="186"/>
      <c r="Y683" s="186"/>
    </row>
    <row r="684" spans="1:25" s="171" customFormat="1" ht="21" customHeight="1" x14ac:dyDescent="0.25">
      <c r="A684" s="179">
        <v>2003</v>
      </c>
      <c r="B684" s="183" t="s">
        <v>733</v>
      </c>
      <c r="C684" s="356" t="s">
        <v>229</v>
      </c>
      <c r="D684" s="180">
        <v>11</v>
      </c>
      <c r="E684" s="181">
        <v>2003000000</v>
      </c>
      <c r="F684" s="182" t="s">
        <v>2810</v>
      </c>
      <c r="G684" s="309" t="s">
        <v>233</v>
      </c>
      <c r="H684" s="364"/>
      <c r="I684" s="356" t="s">
        <v>229</v>
      </c>
      <c r="J684" s="176" t="s">
        <v>2797</v>
      </c>
      <c r="K684" s="351" t="s">
        <v>284</v>
      </c>
      <c r="L684" s="185"/>
      <c r="M684" s="186"/>
      <c r="N684" s="186"/>
      <c r="O684" s="186" t="s">
        <v>2920</v>
      </c>
      <c r="P684" s="186" t="s">
        <v>2920</v>
      </c>
      <c r="Q684" s="186" t="s">
        <v>2920</v>
      </c>
      <c r="R684" s="186" t="s">
        <v>2920</v>
      </c>
      <c r="S684" s="186" t="s">
        <v>2920</v>
      </c>
      <c r="T684" s="186" t="s">
        <v>2920</v>
      </c>
      <c r="U684" s="186"/>
      <c r="V684" s="186"/>
      <c r="W684" s="186"/>
      <c r="X684" s="186"/>
      <c r="Y684" s="186"/>
    </row>
    <row r="685" spans="1:25" s="171" customFormat="1" ht="21" customHeight="1" x14ac:dyDescent="0.25">
      <c r="A685" s="179">
        <v>2004</v>
      </c>
      <c r="B685" s="183" t="s">
        <v>734</v>
      </c>
      <c r="C685" s="356" t="s">
        <v>228</v>
      </c>
      <c r="D685" s="180">
        <v>11</v>
      </c>
      <c r="E685" s="181">
        <v>2004000000</v>
      </c>
      <c r="F685" s="182" t="s">
        <v>2810</v>
      </c>
      <c r="G685" s="309" t="s">
        <v>233</v>
      </c>
      <c r="H685" s="203"/>
      <c r="I685" s="356" t="s">
        <v>228</v>
      </c>
      <c r="J685" s="176" t="s">
        <v>2797</v>
      </c>
      <c r="K685" s="351" t="s">
        <v>284</v>
      </c>
      <c r="L685" s="185"/>
      <c r="M685" s="186"/>
      <c r="N685" s="186"/>
      <c r="O685" s="186" t="s">
        <v>2920</v>
      </c>
      <c r="P685" s="186" t="s">
        <v>2920</v>
      </c>
      <c r="Q685" s="186" t="s">
        <v>2920</v>
      </c>
      <c r="R685" s="186"/>
      <c r="S685" s="186"/>
      <c r="T685" s="186" t="s">
        <v>2920</v>
      </c>
      <c r="U685" s="186" t="s">
        <v>2920</v>
      </c>
      <c r="V685" s="186" t="s">
        <v>2920</v>
      </c>
      <c r="W685" s="186"/>
      <c r="X685" s="186"/>
      <c r="Y685" s="186"/>
    </row>
    <row r="686" spans="1:25" s="171" customFormat="1" ht="21" customHeight="1" x14ac:dyDescent="0.25">
      <c r="A686" s="179">
        <v>2005</v>
      </c>
      <c r="B686" s="183" t="s">
        <v>735</v>
      </c>
      <c r="C686" s="182" t="s">
        <v>227</v>
      </c>
      <c r="D686" s="180">
        <v>11</v>
      </c>
      <c r="E686" s="181">
        <v>2005000000</v>
      </c>
      <c r="F686" s="182" t="s">
        <v>2810</v>
      </c>
      <c r="G686" s="309" t="s">
        <v>233</v>
      </c>
      <c r="H686" s="203"/>
      <c r="I686" s="182" t="s">
        <v>227</v>
      </c>
      <c r="J686" s="176" t="s">
        <v>2797</v>
      </c>
      <c r="K686" s="351" t="s">
        <v>284</v>
      </c>
      <c r="L686" s="185"/>
      <c r="M686" s="186"/>
      <c r="N686" s="186"/>
      <c r="O686" s="186" t="s">
        <v>2920</v>
      </c>
      <c r="P686" s="186" t="s">
        <v>2920</v>
      </c>
      <c r="Q686" s="186" t="s">
        <v>2920</v>
      </c>
      <c r="R686" s="186"/>
      <c r="S686" s="186"/>
      <c r="T686" s="186"/>
      <c r="U686" s="186"/>
      <c r="V686" s="186"/>
      <c r="W686" s="186"/>
      <c r="X686" s="186"/>
      <c r="Y686" s="186"/>
    </row>
    <row r="687" spans="1:25" s="171" customFormat="1" ht="21" customHeight="1" x14ac:dyDescent="0.25">
      <c r="A687" s="179">
        <v>2006</v>
      </c>
      <c r="B687" s="183" t="s">
        <v>736</v>
      </c>
      <c r="C687" s="182" t="s">
        <v>227</v>
      </c>
      <c r="D687" s="180">
        <v>11</v>
      </c>
      <c r="E687" s="181">
        <v>2006000000</v>
      </c>
      <c r="F687" s="182" t="s">
        <v>2810</v>
      </c>
      <c r="G687" s="309" t="s">
        <v>233</v>
      </c>
      <c r="H687" s="203"/>
      <c r="I687" s="182" t="s">
        <v>227</v>
      </c>
      <c r="J687" s="176" t="s">
        <v>2797</v>
      </c>
      <c r="K687" s="351" t="s">
        <v>284</v>
      </c>
      <c r="L687" s="185"/>
      <c r="M687" s="186"/>
      <c r="N687" s="186"/>
      <c r="O687" s="186"/>
      <c r="P687" s="186" t="s">
        <v>2920</v>
      </c>
      <c r="Q687" s="186" t="s">
        <v>2920</v>
      </c>
      <c r="R687" s="186" t="s">
        <v>2920</v>
      </c>
      <c r="S687" s="186"/>
      <c r="T687" s="186"/>
      <c r="U687" s="186"/>
      <c r="V687" s="186"/>
      <c r="W687" s="186"/>
      <c r="X687" s="186"/>
      <c r="Y687" s="186"/>
    </row>
    <row r="688" spans="1:25" s="171" customFormat="1" ht="21" customHeight="1" x14ac:dyDescent="0.25">
      <c r="A688" s="179">
        <v>2007</v>
      </c>
      <c r="B688" s="183" t="s">
        <v>737</v>
      </c>
      <c r="C688" s="182" t="s">
        <v>227</v>
      </c>
      <c r="D688" s="180">
        <v>11</v>
      </c>
      <c r="E688" s="181">
        <v>2007000000</v>
      </c>
      <c r="F688" s="182" t="s">
        <v>2810</v>
      </c>
      <c r="G688" s="309" t="s">
        <v>233</v>
      </c>
      <c r="H688" s="203"/>
      <c r="I688" s="182" t="s">
        <v>227</v>
      </c>
      <c r="J688" s="176" t="s">
        <v>2797</v>
      </c>
      <c r="K688" s="351" t="s">
        <v>284</v>
      </c>
      <c r="L688" s="185"/>
      <c r="M688" s="186"/>
      <c r="N688" s="186"/>
      <c r="O688" s="186"/>
      <c r="P688" s="186" t="s">
        <v>2920</v>
      </c>
      <c r="Q688" s="186" t="s">
        <v>2920</v>
      </c>
      <c r="R688" s="186" t="s">
        <v>2920</v>
      </c>
      <c r="S688" s="215"/>
      <c r="T688" s="186"/>
      <c r="U688" s="186"/>
      <c r="V688" s="186" t="s">
        <v>2920</v>
      </c>
      <c r="W688" s="186"/>
      <c r="X688" s="186"/>
      <c r="Y688" s="186"/>
    </row>
    <row r="689" spans="1:25" s="171" customFormat="1" ht="21" customHeight="1" x14ac:dyDescent="0.25">
      <c r="A689" s="179">
        <v>2008</v>
      </c>
      <c r="B689" s="183" t="s">
        <v>738</v>
      </c>
      <c r="C689" s="356" t="s">
        <v>228</v>
      </c>
      <c r="D689" s="180">
        <v>11</v>
      </c>
      <c r="E689" s="181">
        <v>2008000000</v>
      </c>
      <c r="F689" s="182" t="s">
        <v>2810</v>
      </c>
      <c r="G689" s="309" t="s">
        <v>233</v>
      </c>
      <c r="H689" s="203"/>
      <c r="I689" s="356" t="s">
        <v>228</v>
      </c>
      <c r="J689" s="176" t="s">
        <v>2797</v>
      </c>
      <c r="K689" s="351" t="s">
        <v>284</v>
      </c>
      <c r="L689" s="185"/>
      <c r="M689" s="186"/>
      <c r="N689" s="186"/>
      <c r="O689" s="186"/>
      <c r="P689" s="186" t="s">
        <v>2920</v>
      </c>
      <c r="Q689" s="186" t="s">
        <v>2920</v>
      </c>
      <c r="R689" s="186" t="s">
        <v>2920</v>
      </c>
      <c r="S689" s="186"/>
      <c r="T689" s="186"/>
      <c r="U689" s="186"/>
      <c r="V689" s="186"/>
      <c r="W689" s="186"/>
      <c r="X689" s="186"/>
      <c r="Y689" s="186"/>
    </row>
    <row r="690" spans="1:25" s="171" customFormat="1" ht="21" customHeight="1" x14ac:dyDescent="0.25">
      <c r="A690" s="179">
        <v>2009</v>
      </c>
      <c r="B690" s="183" t="s">
        <v>739</v>
      </c>
      <c r="C690" s="182" t="s">
        <v>227</v>
      </c>
      <c r="D690" s="180">
        <v>11</v>
      </c>
      <c r="E690" s="181">
        <v>2009000000</v>
      </c>
      <c r="F690" s="182" t="s">
        <v>2810</v>
      </c>
      <c r="G690" s="309" t="s">
        <v>233</v>
      </c>
      <c r="H690" s="203"/>
      <c r="I690" s="182" t="s">
        <v>227</v>
      </c>
      <c r="J690" s="176" t="s">
        <v>2797</v>
      </c>
      <c r="K690" s="351" t="s">
        <v>284</v>
      </c>
      <c r="L690" s="185"/>
      <c r="M690" s="186"/>
      <c r="N690" s="186"/>
      <c r="O690" s="186"/>
      <c r="P690" s="186" t="s">
        <v>2920</v>
      </c>
      <c r="Q690" s="186" t="s">
        <v>2920</v>
      </c>
      <c r="R690" s="186" t="s">
        <v>2920</v>
      </c>
      <c r="S690" s="186"/>
      <c r="T690" s="186"/>
      <c r="U690" s="186"/>
      <c r="V690" s="186"/>
      <c r="W690" s="186"/>
      <c r="X690" s="186"/>
      <c r="Y690" s="186"/>
    </row>
    <row r="691" spans="1:25" s="210" customFormat="1" ht="21" customHeight="1" x14ac:dyDescent="0.25">
      <c r="A691" s="179">
        <v>2010</v>
      </c>
      <c r="B691" s="183" t="s">
        <v>740</v>
      </c>
      <c r="C691" s="182" t="s">
        <v>227</v>
      </c>
      <c r="D691" s="180">
        <v>11</v>
      </c>
      <c r="E691" s="181">
        <v>2010000000</v>
      </c>
      <c r="F691" s="182" t="s">
        <v>2810</v>
      </c>
      <c r="G691" s="309" t="s">
        <v>233</v>
      </c>
      <c r="H691" s="203"/>
      <c r="I691" s="182" t="s">
        <v>227</v>
      </c>
      <c r="J691" s="176" t="s">
        <v>2797</v>
      </c>
      <c r="K691" s="351" t="s">
        <v>284</v>
      </c>
      <c r="L691" s="185"/>
      <c r="M691" s="186"/>
      <c r="N691" s="186"/>
      <c r="O691" s="186"/>
      <c r="P691" s="186"/>
      <c r="Q691" s="186"/>
      <c r="R691" s="186" t="s">
        <v>2920</v>
      </c>
      <c r="S691" s="186" t="s">
        <v>2920</v>
      </c>
      <c r="T691" s="186"/>
      <c r="U691" s="186"/>
      <c r="V691" s="186"/>
      <c r="W691" s="186"/>
      <c r="X691" s="186"/>
      <c r="Y691" s="186"/>
    </row>
    <row r="692" spans="1:25" s="210" customFormat="1" ht="21" customHeight="1" x14ac:dyDescent="0.25">
      <c r="A692" s="179">
        <v>2011</v>
      </c>
      <c r="B692" s="183" t="s">
        <v>741</v>
      </c>
      <c r="C692" s="182" t="s">
        <v>227</v>
      </c>
      <c r="D692" s="180">
        <v>11</v>
      </c>
      <c r="E692" s="181">
        <v>2011000000</v>
      </c>
      <c r="F692" s="182" t="s">
        <v>2810</v>
      </c>
      <c r="G692" s="309" t="s">
        <v>233</v>
      </c>
      <c r="H692" s="203"/>
      <c r="I692" s="182" t="s">
        <v>227</v>
      </c>
      <c r="J692" s="176" t="s">
        <v>2797</v>
      </c>
      <c r="K692" s="351" t="s">
        <v>284</v>
      </c>
      <c r="L692" s="185"/>
      <c r="M692" s="186"/>
      <c r="N692" s="186"/>
      <c r="O692" s="186"/>
      <c r="P692" s="186"/>
      <c r="Q692" s="186"/>
      <c r="R692" s="186" t="s">
        <v>2920</v>
      </c>
      <c r="S692" s="186" t="s">
        <v>2920</v>
      </c>
      <c r="T692" s="186" t="s">
        <v>2920</v>
      </c>
      <c r="U692" s="186"/>
      <c r="V692" s="186"/>
      <c r="W692" s="186"/>
      <c r="X692" s="186"/>
      <c r="Y692" s="186"/>
    </row>
    <row r="693" spans="1:25" s="210" customFormat="1" ht="21" customHeight="1" x14ac:dyDescent="0.25">
      <c r="A693" s="179">
        <v>2012</v>
      </c>
      <c r="B693" s="183" t="s">
        <v>742</v>
      </c>
      <c r="C693" s="356" t="s">
        <v>228</v>
      </c>
      <c r="D693" s="180">
        <v>11</v>
      </c>
      <c r="E693" s="181">
        <v>2012000000</v>
      </c>
      <c r="F693" s="182" t="s">
        <v>2810</v>
      </c>
      <c r="G693" s="309" t="s">
        <v>233</v>
      </c>
      <c r="H693" s="203"/>
      <c r="I693" s="356" t="s">
        <v>228</v>
      </c>
      <c r="J693" s="176" t="s">
        <v>2797</v>
      </c>
      <c r="K693" s="351" t="s">
        <v>284</v>
      </c>
      <c r="L693" s="185"/>
      <c r="M693" s="186"/>
      <c r="N693" s="186"/>
      <c r="O693" s="186"/>
      <c r="P693" s="186"/>
      <c r="Q693" s="186"/>
      <c r="R693" s="186" t="s">
        <v>2920</v>
      </c>
      <c r="S693" s="186" t="s">
        <v>2920</v>
      </c>
      <c r="T693" s="186"/>
      <c r="U693" s="186" t="s">
        <v>2920</v>
      </c>
      <c r="V693" s="186"/>
      <c r="W693" s="186"/>
      <c r="X693" s="186"/>
      <c r="Y693" s="186"/>
    </row>
    <row r="694" spans="1:25" s="210" customFormat="1" ht="21" customHeight="1" x14ac:dyDescent="0.25">
      <c r="A694" s="179">
        <v>2013</v>
      </c>
      <c r="B694" s="183" t="s">
        <v>743</v>
      </c>
      <c r="C694" s="182" t="s">
        <v>227</v>
      </c>
      <c r="D694" s="180">
        <v>11</v>
      </c>
      <c r="E694" s="181">
        <v>2013000000</v>
      </c>
      <c r="F694" s="182" t="s">
        <v>2810</v>
      </c>
      <c r="G694" s="309" t="s">
        <v>233</v>
      </c>
      <c r="H694" s="203"/>
      <c r="I694" s="182" t="s">
        <v>227</v>
      </c>
      <c r="J694" s="176" t="s">
        <v>2797</v>
      </c>
      <c r="K694" s="351" t="s">
        <v>284</v>
      </c>
      <c r="L694" s="185"/>
      <c r="M694" s="186"/>
      <c r="N694" s="186"/>
      <c r="O694" s="186"/>
      <c r="P694" s="186"/>
      <c r="Q694" s="186"/>
      <c r="R694" s="186" t="s">
        <v>2920</v>
      </c>
      <c r="S694" s="186" t="s">
        <v>2920</v>
      </c>
      <c r="T694" s="186" t="s">
        <v>2920</v>
      </c>
      <c r="U694" s="186"/>
      <c r="V694" s="186"/>
      <c r="W694" s="186"/>
      <c r="X694" s="186"/>
      <c r="Y694" s="186"/>
    </row>
    <row r="695" spans="1:25" s="210" customFormat="1" ht="21" customHeight="1" x14ac:dyDescent="0.25">
      <c r="A695" s="179">
        <v>2121</v>
      </c>
      <c r="B695" s="183"/>
      <c r="C695" s="182" t="s">
        <v>3296</v>
      </c>
      <c r="D695" s="180" t="s">
        <v>236</v>
      </c>
      <c r="E695" s="181">
        <v>2121000000</v>
      </c>
      <c r="F695" s="182"/>
      <c r="G695" s="309" t="s">
        <v>233</v>
      </c>
      <c r="H695" s="203"/>
      <c r="I695" s="182" t="s">
        <v>3296</v>
      </c>
      <c r="J695" s="184"/>
      <c r="K695" s="351"/>
      <c r="L695" s="185"/>
      <c r="M695" s="186" t="s">
        <v>2920</v>
      </c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</row>
    <row r="696" spans="1:25" s="210" customFormat="1" ht="21" customHeight="1" x14ac:dyDescent="0.25">
      <c r="A696" s="179">
        <v>2283</v>
      </c>
      <c r="B696" s="183" t="s">
        <v>744</v>
      </c>
      <c r="C696" s="182" t="s">
        <v>245</v>
      </c>
      <c r="D696" s="180" t="s">
        <v>2807</v>
      </c>
      <c r="E696" s="181">
        <v>2283000000</v>
      </c>
      <c r="F696" s="182" t="s">
        <v>2811</v>
      </c>
      <c r="G696" s="309" t="s">
        <v>233</v>
      </c>
      <c r="H696" s="203"/>
      <c r="I696" s="182" t="s">
        <v>245</v>
      </c>
      <c r="J696" s="176" t="s">
        <v>2797</v>
      </c>
      <c r="K696" s="351" t="s">
        <v>284</v>
      </c>
      <c r="L696" s="185"/>
      <c r="M696" s="186"/>
      <c r="N696" s="186"/>
      <c r="O696" s="186"/>
      <c r="P696" s="186"/>
      <c r="Q696" s="186" t="s">
        <v>2920</v>
      </c>
      <c r="R696" s="186" t="s">
        <v>2920</v>
      </c>
      <c r="S696" s="186" t="s">
        <v>2920</v>
      </c>
      <c r="T696" s="186" t="s">
        <v>2920</v>
      </c>
      <c r="U696" s="186" t="s">
        <v>2920</v>
      </c>
      <c r="V696" s="186" t="s">
        <v>2920</v>
      </c>
      <c r="W696" s="186"/>
      <c r="X696" s="186"/>
      <c r="Y696" s="186"/>
    </row>
    <row r="697" spans="1:25" s="171" customFormat="1" ht="21" customHeight="1" x14ac:dyDescent="0.25">
      <c r="A697" s="179">
        <v>2284</v>
      </c>
      <c r="B697" s="183" t="s">
        <v>745</v>
      </c>
      <c r="C697" s="182" t="s">
        <v>224</v>
      </c>
      <c r="D697" s="180">
        <v>16</v>
      </c>
      <c r="E697" s="181">
        <v>2284000000</v>
      </c>
      <c r="F697" s="182"/>
      <c r="G697" s="309" t="s">
        <v>233</v>
      </c>
      <c r="H697" s="182"/>
      <c r="I697" s="182" t="s">
        <v>224</v>
      </c>
      <c r="J697" s="184" t="s">
        <v>289</v>
      </c>
      <c r="K697" s="351" t="s">
        <v>283</v>
      </c>
      <c r="L697" s="185"/>
      <c r="M697" s="186"/>
      <c r="N697" s="186"/>
      <c r="O697" s="186"/>
      <c r="P697" s="186"/>
      <c r="Q697" s="186" t="s">
        <v>2920</v>
      </c>
      <c r="R697" s="186"/>
      <c r="S697" s="186"/>
      <c r="T697" s="186"/>
      <c r="U697" s="186"/>
      <c r="V697" s="186"/>
      <c r="W697" s="186"/>
      <c r="X697" s="186"/>
      <c r="Y697" s="186"/>
    </row>
    <row r="698" spans="1:25" s="171" customFormat="1" ht="21" customHeight="1" x14ac:dyDescent="0.25">
      <c r="A698" s="179">
        <v>2285</v>
      </c>
      <c r="B698" s="183" t="s">
        <v>746</v>
      </c>
      <c r="C698" s="182" t="s">
        <v>224</v>
      </c>
      <c r="D698" s="180">
        <v>16</v>
      </c>
      <c r="E698" s="181">
        <v>2285000000</v>
      </c>
      <c r="F698" s="182"/>
      <c r="G698" s="309" t="s">
        <v>233</v>
      </c>
      <c r="H698" s="182"/>
      <c r="I698" s="182" t="s">
        <v>224</v>
      </c>
      <c r="J698" s="184" t="s">
        <v>300</v>
      </c>
      <c r="K698" s="351" t="s">
        <v>283</v>
      </c>
      <c r="L698" s="185"/>
      <c r="M698" s="186"/>
      <c r="N698" s="186"/>
      <c r="O698" s="186"/>
      <c r="P698" s="186"/>
      <c r="Q698" s="186" t="s">
        <v>2920</v>
      </c>
      <c r="R698" s="186" t="s">
        <v>2920</v>
      </c>
      <c r="S698" s="186"/>
      <c r="T698" s="186"/>
      <c r="U698" s="186"/>
      <c r="V698" s="186"/>
      <c r="W698" s="186"/>
      <c r="X698" s="186"/>
      <c r="Y698" s="186"/>
    </row>
    <row r="699" spans="1:25" s="171" customFormat="1" ht="21" customHeight="1" x14ac:dyDescent="0.25">
      <c r="A699" s="179">
        <v>2286</v>
      </c>
      <c r="B699" s="183" t="s">
        <v>747</v>
      </c>
      <c r="C699" s="182" t="s">
        <v>224</v>
      </c>
      <c r="D699" s="180">
        <v>16</v>
      </c>
      <c r="E699" s="181">
        <v>2286000000</v>
      </c>
      <c r="F699" s="182"/>
      <c r="G699" s="309" t="s">
        <v>233</v>
      </c>
      <c r="H699" s="182"/>
      <c r="I699" s="182" t="s">
        <v>224</v>
      </c>
      <c r="J699" s="184" t="s">
        <v>295</v>
      </c>
      <c r="K699" s="351" t="s">
        <v>283</v>
      </c>
      <c r="L699" s="185"/>
      <c r="M699" s="186"/>
      <c r="N699" s="186"/>
      <c r="O699" s="186"/>
      <c r="P699" s="186"/>
      <c r="Q699" s="186" t="s">
        <v>2920</v>
      </c>
      <c r="R699" s="186"/>
      <c r="S699" s="186"/>
      <c r="T699" s="186"/>
      <c r="U699" s="186"/>
      <c r="V699" s="186"/>
      <c r="W699" s="186"/>
      <c r="X699" s="186"/>
      <c r="Y699" s="186"/>
    </row>
    <row r="700" spans="1:25" s="171" customFormat="1" ht="21" customHeight="1" x14ac:dyDescent="0.25">
      <c r="A700" s="179">
        <v>2287</v>
      </c>
      <c r="B700" s="183" t="s">
        <v>748</v>
      </c>
      <c r="C700" s="182" t="s">
        <v>224</v>
      </c>
      <c r="D700" s="180">
        <v>16</v>
      </c>
      <c r="E700" s="181">
        <v>2287000000</v>
      </c>
      <c r="F700" s="182"/>
      <c r="G700" s="309" t="s">
        <v>233</v>
      </c>
      <c r="H700" s="182"/>
      <c r="I700" s="182" t="s">
        <v>224</v>
      </c>
      <c r="J700" s="184" t="s">
        <v>295</v>
      </c>
      <c r="K700" s="351" t="s">
        <v>283</v>
      </c>
      <c r="L700" s="185"/>
      <c r="M700" s="186"/>
      <c r="N700" s="186"/>
      <c r="O700" s="186"/>
      <c r="P700" s="186"/>
      <c r="Q700" s="186" t="s">
        <v>2920</v>
      </c>
      <c r="R700" s="186"/>
      <c r="S700" s="186"/>
      <c r="T700" s="186"/>
      <c r="U700" s="186"/>
      <c r="V700" s="186"/>
      <c r="W700" s="186"/>
      <c r="X700" s="186"/>
      <c r="Y700" s="186"/>
    </row>
    <row r="701" spans="1:25" s="171" customFormat="1" ht="21" customHeight="1" x14ac:dyDescent="0.25">
      <c r="A701" s="179">
        <v>2288</v>
      </c>
      <c r="B701" s="183" t="s">
        <v>749</v>
      </c>
      <c r="C701" s="182" t="s">
        <v>224</v>
      </c>
      <c r="D701" s="180">
        <v>16</v>
      </c>
      <c r="E701" s="181">
        <v>2288000000</v>
      </c>
      <c r="F701" s="182"/>
      <c r="G701" s="309" t="s">
        <v>233</v>
      </c>
      <c r="H701" s="182"/>
      <c r="I701" s="182" t="s">
        <v>224</v>
      </c>
      <c r="J701" s="184" t="s">
        <v>3169</v>
      </c>
      <c r="K701" s="351" t="s">
        <v>283</v>
      </c>
      <c r="L701" s="185"/>
      <c r="M701" s="186"/>
      <c r="N701" s="186"/>
      <c r="O701" s="186"/>
      <c r="P701" s="186"/>
      <c r="Q701" s="186" t="s">
        <v>2920</v>
      </c>
      <c r="R701" s="186"/>
      <c r="S701" s="186"/>
      <c r="T701" s="186"/>
      <c r="U701" s="186"/>
      <c r="V701" s="186"/>
      <c r="W701" s="186"/>
      <c r="X701" s="186"/>
      <c r="Y701" s="186"/>
    </row>
    <row r="702" spans="1:25" s="171" customFormat="1" ht="21" customHeight="1" x14ac:dyDescent="0.25">
      <c r="A702" s="179">
        <v>2289</v>
      </c>
      <c r="B702" s="183" t="s">
        <v>750</v>
      </c>
      <c r="C702" s="182" t="s">
        <v>224</v>
      </c>
      <c r="D702" s="180">
        <v>16</v>
      </c>
      <c r="E702" s="181">
        <v>2289000000</v>
      </c>
      <c r="F702" s="182"/>
      <c r="G702" s="309" t="s">
        <v>233</v>
      </c>
      <c r="H702" s="182"/>
      <c r="I702" s="182" t="s">
        <v>224</v>
      </c>
      <c r="J702" s="184" t="s">
        <v>286</v>
      </c>
      <c r="K702" s="351" t="s">
        <v>283</v>
      </c>
      <c r="L702" s="185"/>
      <c r="M702" s="186"/>
      <c r="N702" s="186"/>
      <c r="O702" s="186"/>
      <c r="P702" s="186"/>
      <c r="Q702" s="186" t="s">
        <v>2920</v>
      </c>
      <c r="R702" s="186"/>
      <c r="S702" s="186"/>
      <c r="T702" s="186"/>
      <c r="U702" s="186"/>
      <c r="V702" s="186"/>
      <c r="W702" s="186"/>
      <c r="X702" s="186"/>
      <c r="Y702" s="186"/>
    </row>
    <row r="703" spans="1:25" s="171" customFormat="1" ht="21" customHeight="1" x14ac:dyDescent="0.25">
      <c r="A703" s="179">
        <v>2290</v>
      </c>
      <c r="B703" s="183" t="s">
        <v>751</v>
      </c>
      <c r="C703" s="182" t="s">
        <v>224</v>
      </c>
      <c r="D703" s="180">
        <v>16</v>
      </c>
      <c r="E703" s="181">
        <v>2290000000</v>
      </c>
      <c r="F703" s="182"/>
      <c r="G703" s="309" t="s">
        <v>233</v>
      </c>
      <c r="H703" s="182"/>
      <c r="I703" s="182" t="s">
        <v>224</v>
      </c>
      <c r="J703" s="184" t="s">
        <v>2797</v>
      </c>
      <c r="K703" s="351" t="s">
        <v>283</v>
      </c>
      <c r="L703" s="185"/>
      <c r="M703" s="186"/>
      <c r="N703" s="186"/>
      <c r="O703" s="186"/>
      <c r="P703" s="186"/>
      <c r="Q703" s="186" t="s">
        <v>2920</v>
      </c>
      <c r="R703" s="186"/>
      <c r="S703" s="186"/>
      <c r="T703" s="186"/>
      <c r="U703" s="186"/>
      <c r="V703" s="186"/>
      <c r="W703" s="186"/>
      <c r="X703" s="186"/>
      <c r="Y703" s="186"/>
    </row>
    <row r="704" spans="1:25" s="171" customFormat="1" ht="21" customHeight="1" x14ac:dyDescent="0.25">
      <c r="A704" s="179">
        <v>2291</v>
      </c>
      <c r="B704" s="183" t="s">
        <v>752</v>
      </c>
      <c r="C704" s="182" t="s">
        <v>224</v>
      </c>
      <c r="D704" s="180">
        <v>16</v>
      </c>
      <c r="E704" s="181">
        <v>2291000000</v>
      </c>
      <c r="F704" s="182"/>
      <c r="G704" s="309" t="s">
        <v>233</v>
      </c>
      <c r="H704" s="182"/>
      <c r="I704" s="182" t="s">
        <v>224</v>
      </c>
      <c r="J704" s="184" t="s">
        <v>289</v>
      </c>
      <c r="K704" s="351" t="s">
        <v>283</v>
      </c>
      <c r="L704" s="185"/>
      <c r="M704" s="186"/>
      <c r="N704" s="186"/>
      <c r="O704" s="186"/>
      <c r="P704" s="186"/>
      <c r="Q704" s="186" t="s">
        <v>2920</v>
      </c>
      <c r="R704" s="186"/>
      <c r="S704" s="186"/>
      <c r="T704" s="186"/>
      <c r="U704" s="186"/>
      <c r="V704" s="186"/>
      <c r="W704" s="186"/>
      <c r="X704" s="186"/>
      <c r="Y704" s="186"/>
    </row>
    <row r="705" spans="1:25" s="171" customFormat="1" ht="21" customHeight="1" x14ac:dyDescent="0.25">
      <c r="A705" s="179">
        <v>2292</v>
      </c>
      <c r="B705" s="183" t="s">
        <v>753</v>
      </c>
      <c r="C705" s="182" t="s">
        <v>224</v>
      </c>
      <c r="D705" s="180">
        <v>16</v>
      </c>
      <c r="E705" s="181">
        <v>2292000000</v>
      </c>
      <c r="F705" s="182"/>
      <c r="G705" s="309" t="s">
        <v>233</v>
      </c>
      <c r="H705" s="182"/>
      <c r="I705" s="182" t="s">
        <v>224</v>
      </c>
      <c r="J705" s="184" t="s">
        <v>2797</v>
      </c>
      <c r="K705" s="351" t="s">
        <v>283</v>
      </c>
      <c r="L705" s="185"/>
      <c r="M705" s="186"/>
      <c r="N705" s="186"/>
      <c r="O705" s="186"/>
      <c r="P705" s="186"/>
      <c r="Q705" s="186" t="s">
        <v>2920</v>
      </c>
      <c r="R705" s="186"/>
      <c r="S705" s="186"/>
      <c r="T705" s="186"/>
      <c r="U705" s="186"/>
      <c r="V705" s="186"/>
      <c r="W705" s="186"/>
      <c r="X705" s="186"/>
      <c r="Y705" s="186"/>
    </row>
    <row r="706" spans="1:25" s="171" customFormat="1" ht="21" customHeight="1" x14ac:dyDescent="0.25">
      <c r="A706" s="179">
        <v>2293</v>
      </c>
      <c r="B706" s="183" t="s">
        <v>754</v>
      </c>
      <c r="C706" s="182" t="s">
        <v>224</v>
      </c>
      <c r="D706" s="180">
        <v>16</v>
      </c>
      <c r="E706" s="181">
        <v>2293000000</v>
      </c>
      <c r="F706" s="182"/>
      <c r="G706" s="309" t="s">
        <v>233</v>
      </c>
      <c r="H706" s="182"/>
      <c r="I706" s="182" t="s">
        <v>224</v>
      </c>
      <c r="J706" s="184" t="s">
        <v>3169</v>
      </c>
      <c r="K706" s="351" t="s">
        <v>283</v>
      </c>
      <c r="L706" s="185"/>
      <c r="M706" s="186"/>
      <c r="N706" s="186"/>
      <c r="O706" s="186"/>
      <c r="P706" s="186"/>
      <c r="Q706" s="186" t="s">
        <v>2920</v>
      </c>
      <c r="R706" s="186" t="s">
        <v>2920</v>
      </c>
      <c r="S706" s="186"/>
      <c r="T706" s="186"/>
      <c r="U706" s="186"/>
      <c r="V706" s="186"/>
      <c r="W706" s="186"/>
      <c r="X706" s="186"/>
      <c r="Y706" s="186"/>
    </row>
    <row r="707" spans="1:25" s="171" customFormat="1" ht="24.75" customHeight="1" x14ac:dyDescent="0.25">
      <c r="A707" s="179">
        <v>2295</v>
      </c>
      <c r="B707" s="183" t="s">
        <v>755</v>
      </c>
      <c r="C707" s="182" t="s">
        <v>3296</v>
      </c>
      <c r="D707" s="180">
        <v>14</v>
      </c>
      <c r="E707" s="181">
        <v>2295000000</v>
      </c>
      <c r="F707" s="182"/>
      <c r="G707" s="309" t="s">
        <v>233</v>
      </c>
      <c r="H707" s="182"/>
      <c r="I707" s="182" t="s">
        <v>3296</v>
      </c>
      <c r="J707" s="184" t="s">
        <v>2797</v>
      </c>
      <c r="K707" s="351" t="s">
        <v>284</v>
      </c>
      <c r="L707" s="185"/>
      <c r="M707" s="186"/>
      <c r="N707" s="186"/>
      <c r="O707" s="186"/>
      <c r="P707" s="186" t="s">
        <v>2920</v>
      </c>
      <c r="Q707" s="186" t="s">
        <v>2920</v>
      </c>
      <c r="R707" s="186" t="s">
        <v>2920</v>
      </c>
      <c r="S707" s="186" t="s">
        <v>2920</v>
      </c>
      <c r="T707" s="186" t="s">
        <v>2920</v>
      </c>
      <c r="U707" s="186"/>
      <c r="V707" s="186" t="s">
        <v>2920</v>
      </c>
      <c r="W707" s="186"/>
      <c r="X707" s="186"/>
      <c r="Y707" s="186"/>
    </row>
    <row r="708" spans="1:25" s="171" customFormat="1" ht="24.75" customHeight="1" x14ac:dyDescent="0.25">
      <c r="A708" s="179">
        <v>2296</v>
      </c>
      <c r="B708" s="183" t="s">
        <v>756</v>
      </c>
      <c r="C708" s="182" t="s">
        <v>224</v>
      </c>
      <c r="D708" s="180">
        <v>16</v>
      </c>
      <c r="E708" s="181">
        <v>2296000000</v>
      </c>
      <c r="F708" s="182"/>
      <c r="G708" s="309" t="s">
        <v>233</v>
      </c>
      <c r="H708" s="182"/>
      <c r="I708" s="182" t="s">
        <v>224</v>
      </c>
      <c r="J708" s="184" t="s">
        <v>2797</v>
      </c>
      <c r="K708" s="351" t="s">
        <v>283</v>
      </c>
      <c r="L708" s="185"/>
      <c r="M708" s="186"/>
      <c r="N708" s="186"/>
      <c r="O708" s="186"/>
      <c r="P708" s="186" t="s">
        <v>2920</v>
      </c>
      <c r="Q708" s="186" t="s">
        <v>2920</v>
      </c>
      <c r="R708" s="186"/>
      <c r="S708" s="186"/>
      <c r="T708" s="186"/>
      <c r="U708" s="186"/>
      <c r="V708" s="186"/>
      <c r="W708" s="186"/>
      <c r="X708" s="186"/>
      <c r="Y708" s="186"/>
    </row>
    <row r="709" spans="1:25" s="171" customFormat="1" ht="24.75" customHeight="1" x14ac:dyDescent="0.25">
      <c r="A709" s="179">
        <v>2297</v>
      </c>
      <c r="B709" s="183" t="s">
        <v>757</v>
      </c>
      <c r="C709" s="182" t="s">
        <v>224</v>
      </c>
      <c r="D709" s="180">
        <v>16</v>
      </c>
      <c r="E709" s="181">
        <v>2297000000</v>
      </c>
      <c r="F709" s="182"/>
      <c r="G709" s="309" t="s">
        <v>233</v>
      </c>
      <c r="H709" s="182"/>
      <c r="I709" s="182" t="s">
        <v>224</v>
      </c>
      <c r="J709" s="184" t="s">
        <v>289</v>
      </c>
      <c r="K709" s="351" t="s">
        <v>283</v>
      </c>
      <c r="L709" s="185"/>
      <c r="M709" s="186"/>
      <c r="N709" s="186"/>
      <c r="O709" s="186"/>
      <c r="P709" s="186" t="s">
        <v>2920</v>
      </c>
      <c r="Q709" s="186"/>
      <c r="R709" s="186"/>
      <c r="S709" s="186"/>
      <c r="T709" s="186"/>
      <c r="U709" s="186"/>
      <c r="V709" s="186"/>
      <c r="W709" s="186"/>
      <c r="X709" s="186"/>
      <c r="Y709" s="186"/>
    </row>
    <row r="710" spans="1:25" s="171" customFormat="1" ht="24.75" customHeight="1" x14ac:dyDescent="0.25">
      <c r="A710" s="179">
        <v>2298</v>
      </c>
      <c r="B710" s="183" t="s">
        <v>758</v>
      </c>
      <c r="C710" s="182" t="s">
        <v>224</v>
      </c>
      <c r="D710" s="180">
        <v>16</v>
      </c>
      <c r="E710" s="181">
        <v>2298000000</v>
      </c>
      <c r="F710" s="182"/>
      <c r="G710" s="309" t="s">
        <v>233</v>
      </c>
      <c r="H710" s="182"/>
      <c r="I710" s="182" t="s">
        <v>224</v>
      </c>
      <c r="J710" s="184" t="s">
        <v>3169</v>
      </c>
      <c r="K710" s="351" t="s">
        <v>283</v>
      </c>
      <c r="L710" s="185"/>
      <c r="M710" s="186"/>
      <c r="N710" s="186"/>
      <c r="O710" s="186"/>
      <c r="P710" s="186" t="s">
        <v>2920</v>
      </c>
      <c r="Q710" s="186"/>
      <c r="R710" s="186"/>
      <c r="S710" s="186"/>
      <c r="T710" s="186"/>
      <c r="U710" s="186"/>
      <c r="V710" s="186"/>
      <c r="W710" s="186"/>
      <c r="X710" s="186"/>
      <c r="Y710" s="186"/>
    </row>
    <row r="711" spans="1:25" s="171" customFormat="1" ht="24.75" customHeight="1" x14ac:dyDescent="0.25">
      <c r="A711" s="179">
        <v>2299</v>
      </c>
      <c r="B711" s="183" t="s">
        <v>759</v>
      </c>
      <c r="C711" s="182" t="s">
        <v>224</v>
      </c>
      <c r="D711" s="180">
        <v>16</v>
      </c>
      <c r="E711" s="181">
        <v>2299000000</v>
      </c>
      <c r="F711" s="182"/>
      <c r="G711" s="309" t="s">
        <v>233</v>
      </c>
      <c r="H711" s="182"/>
      <c r="I711" s="182" t="s">
        <v>224</v>
      </c>
      <c r="J711" s="184" t="s">
        <v>300</v>
      </c>
      <c r="K711" s="351" t="s">
        <v>283</v>
      </c>
      <c r="L711" s="185"/>
      <c r="M711" s="186"/>
      <c r="N711" s="186"/>
      <c r="O711" s="186"/>
      <c r="P711" s="186" t="s">
        <v>2920</v>
      </c>
      <c r="Q711" s="186"/>
      <c r="R711" s="186"/>
      <c r="S711" s="186"/>
      <c r="T711" s="186"/>
      <c r="U711" s="186"/>
      <c r="V711" s="186"/>
      <c r="W711" s="186"/>
      <c r="X711" s="186"/>
      <c r="Y711" s="186"/>
    </row>
    <row r="712" spans="1:25" s="171" customFormat="1" ht="24.75" customHeight="1" x14ac:dyDescent="0.25">
      <c r="A712" s="179">
        <v>2300</v>
      </c>
      <c r="B712" s="183" t="s">
        <v>760</v>
      </c>
      <c r="C712" s="182" t="s">
        <v>224</v>
      </c>
      <c r="D712" s="180">
        <v>16</v>
      </c>
      <c r="E712" s="181">
        <v>2300000000</v>
      </c>
      <c r="F712" s="182"/>
      <c r="G712" s="309" t="s">
        <v>233</v>
      </c>
      <c r="H712" s="182"/>
      <c r="I712" s="182" t="s">
        <v>224</v>
      </c>
      <c r="J712" s="184" t="s">
        <v>286</v>
      </c>
      <c r="K712" s="351" t="s">
        <v>283</v>
      </c>
      <c r="L712" s="185"/>
      <c r="M712" s="186"/>
      <c r="N712" s="186"/>
      <c r="O712" s="186"/>
      <c r="P712" s="186" t="s">
        <v>2920</v>
      </c>
      <c r="Q712" s="186" t="s">
        <v>2920</v>
      </c>
      <c r="R712" s="186"/>
      <c r="S712" s="186"/>
      <c r="T712" s="186"/>
      <c r="U712" s="186"/>
      <c r="V712" s="186"/>
      <c r="W712" s="186"/>
      <c r="X712" s="186"/>
      <c r="Y712" s="186"/>
    </row>
    <row r="713" spans="1:25" s="171" customFormat="1" ht="24.75" customHeight="1" x14ac:dyDescent="0.25">
      <c r="A713" s="179">
        <v>2301</v>
      </c>
      <c r="B713" s="183" t="s">
        <v>761</v>
      </c>
      <c r="C713" s="182" t="s">
        <v>3296</v>
      </c>
      <c r="D713" s="180">
        <v>14</v>
      </c>
      <c r="E713" s="181">
        <v>2301000000</v>
      </c>
      <c r="F713" s="182"/>
      <c r="G713" s="309" t="s">
        <v>233</v>
      </c>
      <c r="H713" s="182"/>
      <c r="I713" s="182" t="s">
        <v>3296</v>
      </c>
      <c r="J713" s="184" t="s">
        <v>2797</v>
      </c>
      <c r="K713" s="351" t="s">
        <v>283</v>
      </c>
      <c r="L713" s="185"/>
      <c r="M713" s="186"/>
      <c r="N713" s="186"/>
      <c r="O713" s="186"/>
      <c r="P713" s="186" t="s">
        <v>2920</v>
      </c>
      <c r="Q713" s="186" t="s">
        <v>2920</v>
      </c>
      <c r="R713" s="186" t="s">
        <v>2920</v>
      </c>
      <c r="S713" s="186" t="s">
        <v>2920</v>
      </c>
      <c r="T713" s="186"/>
      <c r="U713" s="186"/>
      <c r="V713" s="186"/>
      <c r="W713" s="186"/>
      <c r="X713" s="186"/>
      <c r="Y713" s="186"/>
    </row>
    <row r="714" spans="1:25" s="171" customFormat="1" ht="24.75" customHeight="1" x14ac:dyDescent="0.25">
      <c r="A714" s="179">
        <v>2302</v>
      </c>
      <c r="B714" s="183" t="s">
        <v>762</v>
      </c>
      <c r="C714" s="356" t="s">
        <v>228</v>
      </c>
      <c r="D714" s="180">
        <v>14</v>
      </c>
      <c r="E714" s="181">
        <v>2302000000</v>
      </c>
      <c r="F714" s="182"/>
      <c r="G714" s="309" t="s">
        <v>233</v>
      </c>
      <c r="H714" s="182"/>
      <c r="I714" s="356" t="s">
        <v>228</v>
      </c>
      <c r="J714" s="184" t="s">
        <v>286</v>
      </c>
      <c r="K714" s="351" t="s">
        <v>283</v>
      </c>
      <c r="L714" s="185"/>
      <c r="M714" s="186"/>
      <c r="N714" s="186"/>
      <c r="O714" s="186"/>
      <c r="P714" s="186" t="s">
        <v>2920</v>
      </c>
      <c r="Q714" s="186" t="s">
        <v>2920</v>
      </c>
      <c r="R714" s="186"/>
      <c r="S714" s="186"/>
      <c r="T714" s="186"/>
      <c r="U714" s="186"/>
      <c r="V714" s="186"/>
      <c r="W714" s="186"/>
      <c r="X714" s="186"/>
      <c r="Y714" s="186"/>
    </row>
    <row r="715" spans="1:25" s="171" customFormat="1" ht="24.75" customHeight="1" x14ac:dyDescent="0.25">
      <c r="A715" s="179">
        <v>2303</v>
      </c>
      <c r="B715" s="183" t="s">
        <v>763</v>
      </c>
      <c r="C715" s="182" t="s">
        <v>224</v>
      </c>
      <c r="D715" s="180">
        <v>14</v>
      </c>
      <c r="E715" s="181">
        <v>2303000000</v>
      </c>
      <c r="F715" s="182"/>
      <c r="G715" s="309" t="s">
        <v>233</v>
      </c>
      <c r="H715" s="364"/>
      <c r="I715" s="182" t="s">
        <v>224</v>
      </c>
      <c r="J715" s="184" t="s">
        <v>295</v>
      </c>
      <c r="K715" s="351" t="s">
        <v>283</v>
      </c>
      <c r="L715" s="185"/>
      <c r="M715" s="186"/>
      <c r="N715" s="186"/>
      <c r="O715" s="186"/>
      <c r="P715" s="186" t="s">
        <v>2920</v>
      </c>
      <c r="Q715" s="186" t="s">
        <v>2920</v>
      </c>
      <c r="R715" s="186"/>
      <c r="S715" s="186"/>
      <c r="T715" s="186"/>
      <c r="U715" s="186"/>
      <c r="V715" s="186"/>
      <c r="W715" s="186"/>
      <c r="X715" s="186"/>
      <c r="Y715" s="186"/>
    </row>
    <row r="716" spans="1:25" s="171" customFormat="1" ht="24.75" customHeight="1" x14ac:dyDescent="0.25">
      <c r="A716" s="179">
        <v>2304</v>
      </c>
      <c r="B716" s="183" t="s">
        <v>764</v>
      </c>
      <c r="C716" s="182" t="s">
        <v>226</v>
      </c>
      <c r="D716" s="180">
        <v>14</v>
      </c>
      <c r="E716" s="181">
        <v>2304000000</v>
      </c>
      <c r="F716" s="182"/>
      <c r="G716" s="309" t="s">
        <v>233</v>
      </c>
      <c r="H716" s="364"/>
      <c r="I716" s="182" t="s">
        <v>226</v>
      </c>
      <c r="J716" s="184" t="s">
        <v>295</v>
      </c>
      <c r="K716" s="351" t="s">
        <v>283</v>
      </c>
      <c r="L716" s="185"/>
      <c r="M716" s="186"/>
      <c r="N716" s="186"/>
      <c r="O716" s="186"/>
      <c r="P716" s="186" t="s">
        <v>2920</v>
      </c>
      <c r="Q716" s="186" t="s">
        <v>2920</v>
      </c>
      <c r="R716" s="186"/>
      <c r="S716" s="186"/>
      <c r="T716" s="186"/>
      <c r="U716" s="186"/>
      <c r="V716" s="186"/>
      <c r="W716" s="186"/>
      <c r="X716" s="186"/>
      <c r="Y716" s="186"/>
    </row>
    <row r="717" spans="1:25" s="171" customFormat="1" ht="18.75" customHeight="1" x14ac:dyDescent="0.25">
      <c r="A717" s="179">
        <v>2305</v>
      </c>
      <c r="B717" s="183" t="s">
        <v>765</v>
      </c>
      <c r="C717" s="182" t="s">
        <v>226</v>
      </c>
      <c r="D717" s="180">
        <v>14</v>
      </c>
      <c r="E717" s="181">
        <v>2305000000</v>
      </c>
      <c r="F717" s="182"/>
      <c r="G717" s="309" t="s">
        <v>233</v>
      </c>
      <c r="H717" s="364"/>
      <c r="I717" s="182" t="s">
        <v>226</v>
      </c>
      <c r="J717" s="184" t="s">
        <v>295</v>
      </c>
      <c r="K717" s="351" t="s">
        <v>283</v>
      </c>
      <c r="L717" s="185"/>
      <c r="M717" s="186"/>
      <c r="N717" s="186"/>
      <c r="O717" s="186"/>
      <c r="P717" s="186" t="s">
        <v>2920</v>
      </c>
      <c r="Q717" s="186"/>
      <c r="R717" s="186"/>
      <c r="S717" s="186"/>
      <c r="T717" s="186"/>
      <c r="U717" s="186"/>
      <c r="V717" s="186"/>
      <c r="W717" s="186"/>
      <c r="X717" s="186"/>
      <c r="Y717" s="186"/>
    </row>
    <row r="718" spans="1:25" s="171" customFormat="1" ht="18.75" customHeight="1" x14ac:dyDescent="0.25">
      <c r="A718" s="179">
        <v>2306</v>
      </c>
      <c r="B718" s="183" t="s">
        <v>766</v>
      </c>
      <c r="C718" s="182" t="s">
        <v>227</v>
      </c>
      <c r="D718" s="180">
        <v>14</v>
      </c>
      <c r="E718" s="181">
        <v>2306000000</v>
      </c>
      <c r="F718" s="182"/>
      <c r="G718" s="309" t="s">
        <v>233</v>
      </c>
      <c r="H718" s="182"/>
      <c r="I718" s="182" t="s">
        <v>227</v>
      </c>
      <c r="J718" s="184" t="s">
        <v>2797</v>
      </c>
      <c r="K718" s="351" t="s">
        <v>284</v>
      </c>
      <c r="L718" s="185"/>
      <c r="M718" s="186"/>
      <c r="N718" s="186"/>
      <c r="O718" s="186"/>
      <c r="P718" s="186" t="s">
        <v>2920</v>
      </c>
      <c r="Q718" s="186"/>
      <c r="R718" s="186"/>
      <c r="S718" s="186"/>
      <c r="T718" s="186"/>
      <c r="U718" s="186"/>
      <c r="V718" s="186"/>
      <c r="W718" s="186"/>
      <c r="X718" s="186"/>
      <c r="Y718" s="186"/>
    </row>
    <row r="719" spans="1:25" s="171" customFormat="1" ht="18.75" customHeight="1" x14ac:dyDescent="0.25">
      <c r="A719" s="179">
        <v>2307</v>
      </c>
      <c r="B719" s="183" t="s">
        <v>767</v>
      </c>
      <c r="C719" s="182" t="s">
        <v>227</v>
      </c>
      <c r="D719" s="180">
        <v>14</v>
      </c>
      <c r="E719" s="181">
        <v>2307000000</v>
      </c>
      <c r="F719" s="182"/>
      <c r="G719" s="309" t="s">
        <v>233</v>
      </c>
      <c r="H719" s="182"/>
      <c r="I719" s="182" t="s">
        <v>227</v>
      </c>
      <c r="J719" s="184" t="s">
        <v>2797</v>
      </c>
      <c r="K719" s="351" t="s">
        <v>284</v>
      </c>
      <c r="L719" s="185"/>
      <c r="M719" s="186"/>
      <c r="N719" s="186"/>
      <c r="O719" s="186"/>
      <c r="P719" s="186" t="s">
        <v>2920</v>
      </c>
      <c r="Q719" s="186" t="s">
        <v>2920</v>
      </c>
      <c r="R719" s="186"/>
      <c r="S719" s="186"/>
      <c r="T719" s="186"/>
      <c r="U719" s="186"/>
      <c r="V719" s="186"/>
      <c r="W719" s="186"/>
      <c r="X719" s="186"/>
      <c r="Y719" s="186"/>
    </row>
    <row r="720" spans="1:25" s="171" customFormat="1" ht="18.75" customHeight="1" x14ac:dyDescent="0.25">
      <c r="A720" s="179">
        <v>2308</v>
      </c>
      <c r="B720" s="183" t="s">
        <v>768</v>
      </c>
      <c r="C720" s="182" t="s">
        <v>226</v>
      </c>
      <c r="D720" s="180">
        <v>14</v>
      </c>
      <c r="E720" s="181">
        <v>2308000000</v>
      </c>
      <c r="F720" s="182"/>
      <c r="G720" s="309" t="s">
        <v>233</v>
      </c>
      <c r="H720" s="182"/>
      <c r="I720" s="182" t="s">
        <v>226</v>
      </c>
      <c r="J720" s="184" t="s">
        <v>286</v>
      </c>
      <c r="K720" s="351" t="s">
        <v>283</v>
      </c>
      <c r="L720" s="185"/>
      <c r="M720" s="186"/>
      <c r="N720" s="186"/>
      <c r="O720" s="186"/>
      <c r="P720" s="186" t="s">
        <v>2920</v>
      </c>
      <c r="Q720" s="186"/>
      <c r="R720" s="186"/>
      <c r="S720" s="186"/>
      <c r="T720" s="186"/>
      <c r="U720" s="186"/>
      <c r="V720" s="186"/>
      <c r="W720" s="186"/>
      <c r="X720" s="186"/>
      <c r="Y720" s="186"/>
    </row>
    <row r="721" spans="1:25" s="171" customFormat="1" ht="18.75" customHeight="1" x14ac:dyDescent="0.25">
      <c r="A721" s="179">
        <v>2309</v>
      </c>
      <c r="B721" s="183" t="s">
        <v>769</v>
      </c>
      <c r="C721" s="182" t="s">
        <v>226</v>
      </c>
      <c r="D721" s="180">
        <v>14</v>
      </c>
      <c r="E721" s="181">
        <v>2309000000</v>
      </c>
      <c r="F721" s="182"/>
      <c r="G721" s="309" t="s">
        <v>233</v>
      </c>
      <c r="H721" s="364"/>
      <c r="I721" s="182" t="s">
        <v>226</v>
      </c>
      <c r="J721" s="184" t="s">
        <v>295</v>
      </c>
      <c r="K721" s="351" t="s">
        <v>283</v>
      </c>
      <c r="L721" s="185"/>
      <c r="M721" s="186"/>
      <c r="N721" s="186"/>
      <c r="O721" s="186"/>
      <c r="P721" s="186" t="s">
        <v>2920</v>
      </c>
      <c r="Q721" s="186" t="s">
        <v>2920</v>
      </c>
      <c r="R721" s="186"/>
      <c r="S721" s="186"/>
      <c r="T721" s="186"/>
      <c r="U721" s="186"/>
      <c r="V721" s="186"/>
      <c r="W721" s="186"/>
      <c r="X721" s="186"/>
      <c r="Y721" s="186"/>
    </row>
    <row r="722" spans="1:25" s="171" customFormat="1" ht="18.75" customHeight="1" x14ac:dyDescent="0.25">
      <c r="A722" s="179">
        <v>2310</v>
      </c>
      <c r="B722" s="183" t="s">
        <v>770</v>
      </c>
      <c r="C722" s="356" t="s">
        <v>229</v>
      </c>
      <c r="D722" s="180">
        <v>14</v>
      </c>
      <c r="E722" s="181">
        <v>2310000000</v>
      </c>
      <c r="F722" s="182"/>
      <c r="G722" s="309" t="s">
        <v>233</v>
      </c>
      <c r="H722" s="364"/>
      <c r="I722" s="356" t="s">
        <v>229</v>
      </c>
      <c r="J722" s="184" t="s">
        <v>2797</v>
      </c>
      <c r="K722" s="351" t="s">
        <v>283</v>
      </c>
      <c r="L722" s="185"/>
      <c r="M722" s="186"/>
      <c r="N722" s="186"/>
      <c r="O722" s="186"/>
      <c r="P722" s="186" t="s">
        <v>2920</v>
      </c>
      <c r="Q722" s="186" t="s">
        <v>2920</v>
      </c>
      <c r="R722" s="186" t="s">
        <v>2920</v>
      </c>
      <c r="S722" s="186"/>
      <c r="T722" s="186"/>
      <c r="U722" s="186"/>
      <c r="V722" s="186"/>
      <c r="W722" s="186"/>
      <c r="X722" s="186"/>
      <c r="Y722" s="186"/>
    </row>
    <row r="723" spans="1:25" s="171" customFormat="1" ht="18.75" customHeight="1" x14ac:dyDescent="0.25">
      <c r="A723" s="179">
        <v>2311</v>
      </c>
      <c r="B723" s="183" t="s">
        <v>365</v>
      </c>
      <c r="C723" s="182"/>
      <c r="D723" s="180">
        <v>14</v>
      </c>
      <c r="E723" s="181">
        <v>2311000000</v>
      </c>
      <c r="F723" s="182"/>
      <c r="G723" s="309" t="s">
        <v>233</v>
      </c>
      <c r="H723" s="364"/>
      <c r="I723" s="182"/>
      <c r="J723" s="184" t="s">
        <v>2797</v>
      </c>
      <c r="K723" s="351" t="s">
        <v>284</v>
      </c>
      <c r="L723" s="185"/>
      <c r="M723" s="186"/>
      <c r="N723" s="186"/>
      <c r="O723" s="186"/>
      <c r="P723" s="186" t="s">
        <v>2920</v>
      </c>
      <c r="Q723" s="186"/>
      <c r="R723" s="186"/>
      <c r="S723" s="186"/>
      <c r="T723" s="186"/>
      <c r="U723" s="186"/>
      <c r="V723" s="186"/>
      <c r="W723" s="186"/>
      <c r="X723" s="186"/>
      <c r="Y723" s="186"/>
    </row>
    <row r="724" spans="1:25" s="171" customFormat="1" ht="18.75" customHeight="1" x14ac:dyDescent="0.25">
      <c r="A724" s="179">
        <v>2312</v>
      </c>
      <c r="B724" s="183" t="s">
        <v>771</v>
      </c>
      <c r="C724" s="356" t="s">
        <v>229</v>
      </c>
      <c r="D724" s="180">
        <v>14</v>
      </c>
      <c r="E724" s="181">
        <v>2312000000</v>
      </c>
      <c r="F724" s="182"/>
      <c r="G724" s="309" t="s">
        <v>233</v>
      </c>
      <c r="H724" s="182"/>
      <c r="I724" s="356" t="s">
        <v>229</v>
      </c>
      <c r="J724" s="184" t="s">
        <v>2797</v>
      </c>
      <c r="K724" s="351" t="s">
        <v>283</v>
      </c>
      <c r="L724" s="185"/>
      <c r="M724" s="186"/>
      <c r="N724" s="186"/>
      <c r="O724" s="186"/>
      <c r="P724" s="186" t="s">
        <v>2920</v>
      </c>
      <c r="Q724" s="186" t="s">
        <v>2920</v>
      </c>
      <c r="R724" s="186" t="s">
        <v>2920</v>
      </c>
      <c r="S724" s="186"/>
      <c r="T724" s="186"/>
      <c r="U724" s="186"/>
      <c r="V724" s="186"/>
      <c r="W724" s="186"/>
      <c r="X724" s="186"/>
      <c r="Y724" s="186"/>
    </row>
    <row r="725" spans="1:25" s="171" customFormat="1" ht="18.75" customHeight="1" x14ac:dyDescent="0.25">
      <c r="A725" s="179">
        <v>2313</v>
      </c>
      <c r="B725" s="183" t="s">
        <v>772</v>
      </c>
      <c r="C725" s="182"/>
      <c r="D725" s="180">
        <v>14</v>
      </c>
      <c r="E725" s="181">
        <v>2313000000</v>
      </c>
      <c r="F725" s="182"/>
      <c r="G725" s="309" t="s">
        <v>233</v>
      </c>
      <c r="H725" s="182"/>
      <c r="I725" s="182"/>
      <c r="J725" s="184" t="s">
        <v>2797</v>
      </c>
      <c r="K725" s="351" t="s">
        <v>284</v>
      </c>
      <c r="L725" s="185"/>
      <c r="M725" s="186"/>
      <c r="N725" s="186"/>
      <c r="O725" s="186"/>
      <c r="P725" s="186" t="s">
        <v>2920</v>
      </c>
      <c r="Q725" s="186"/>
      <c r="R725" s="186"/>
      <c r="S725" s="186"/>
      <c r="T725" s="186"/>
      <c r="U725" s="186"/>
      <c r="V725" s="186"/>
      <c r="W725" s="186"/>
      <c r="X725" s="186"/>
      <c r="Y725" s="186"/>
    </row>
    <row r="726" spans="1:25" s="171" customFormat="1" ht="18.75" customHeight="1" x14ac:dyDescent="0.25">
      <c r="A726" s="179">
        <v>2314</v>
      </c>
      <c r="B726" s="183" t="s">
        <v>773</v>
      </c>
      <c r="C726" s="356" t="s">
        <v>229</v>
      </c>
      <c r="D726" s="180">
        <v>14</v>
      </c>
      <c r="E726" s="181">
        <v>2314000000</v>
      </c>
      <c r="F726" s="182"/>
      <c r="G726" s="309" t="s">
        <v>233</v>
      </c>
      <c r="H726" s="364"/>
      <c r="I726" s="356" t="s">
        <v>229</v>
      </c>
      <c r="J726" s="184" t="s">
        <v>2797</v>
      </c>
      <c r="K726" s="351" t="s">
        <v>284</v>
      </c>
      <c r="L726" s="185"/>
      <c r="M726" s="186"/>
      <c r="N726" s="186"/>
      <c r="O726" s="186"/>
      <c r="P726" s="186" t="s">
        <v>2920</v>
      </c>
      <c r="Q726" s="186" t="s">
        <v>2920</v>
      </c>
      <c r="R726" s="186" t="s">
        <v>2920</v>
      </c>
      <c r="S726" s="186" t="s">
        <v>2920</v>
      </c>
      <c r="T726" s="186"/>
      <c r="U726" s="186"/>
      <c r="V726" s="186"/>
      <c r="W726" s="186"/>
      <c r="X726" s="186"/>
      <c r="Y726" s="186"/>
    </row>
    <row r="727" spans="1:25" s="171" customFormat="1" ht="18.75" customHeight="1" x14ac:dyDescent="0.25">
      <c r="A727" s="179">
        <v>2315</v>
      </c>
      <c r="B727" s="183" t="s">
        <v>774</v>
      </c>
      <c r="C727" s="356" t="s">
        <v>229</v>
      </c>
      <c r="D727" s="180">
        <v>14</v>
      </c>
      <c r="E727" s="181">
        <v>2315000000</v>
      </c>
      <c r="F727" s="182"/>
      <c r="G727" s="309" t="s">
        <v>233</v>
      </c>
      <c r="H727" s="182"/>
      <c r="I727" s="356" t="s">
        <v>229</v>
      </c>
      <c r="J727" s="184" t="s">
        <v>2797</v>
      </c>
      <c r="K727" s="351" t="s">
        <v>284</v>
      </c>
      <c r="L727" s="185"/>
      <c r="M727" s="186"/>
      <c r="N727" s="186"/>
      <c r="O727" s="186"/>
      <c r="P727" s="186" t="s">
        <v>2920</v>
      </c>
      <c r="Q727" s="186" t="s">
        <v>2920</v>
      </c>
      <c r="R727" s="186" t="s">
        <v>2920</v>
      </c>
      <c r="S727" s="186" t="s">
        <v>2920</v>
      </c>
      <c r="T727" s="186"/>
      <c r="U727" s="186"/>
      <c r="V727" s="186"/>
      <c r="W727" s="186"/>
      <c r="X727" s="186"/>
      <c r="Y727" s="186"/>
    </row>
    <row r="728" spans="1:25" s="171" customFormat="1" ht="18.75" customHeight="1" x14ac:dyDescent="0.25">
      <c r="A728" s="179">
        <v>2316</v>
      </c>
      <c r="B728" s="183" t="s">
        <v>775</v>
      </c>
      <c r="C728" s="356" t="s">
        <v>229</v>
      </c>
      <c r="D728" s="180">
        <v>14</v>
      </c>
      <c r="E728" s="181">
        <v>2316000000</v>
      </c>
      <c r="F728" s="182"/>
      <c r="G728" s="309" t="s">
        <v>233</v>
      </c>
      <c r="H728" s="182"/>
      <c r="I728" s="356" t="s">
        <v>229</v>
      </c>
      <c r="J728" s="184" t="s">
        <v>2797</v>
      </c>
      <c r="K728" s="351" t="s">
        <v>283</v>
      </c>
      <c r="L728" s="185"/>
      <c r="M728" s="186"/>
      <c r="N728" s="186"/>
      <c r="O728" s="186"/>
      <c r="P728" s="186" t="s">
        <v>2920</v>
      </c>
      <c r="Q728" s="186" t="s">
        <v>2920</v>
      </c>
      <c r="R728" s="186" t="s">
        <v>2920</v>
      </c>
      <c r="S728" s="186"/>
      <c r="T728" s="186"/>
      <c r="U728" s="186"/>
      <c r="V728" s="186"/>
      <c r="W728" s="186"/>
      <c r="X728" s="186"/>
      <c r="Y728" s="186"/>
    </row>
    <row r="729" spans="1:25" s="171" customFormat="1" ht="18.75" customHeight="1" x14ac:dyDescent="0.25">
      <c r="A729" s="179">
        <v>2317</v>
      </c>
      <c r="B729" s="183" t="s">
        <v>776</v>
      </c>
      <c r="C729" s="356" t="s">
        <v>229</v>
      </c>
      <c r="D729" s="180">
        <v>14</v>
      </c>
      <c r="E729" s="181">
        <v>2317000000</v>
      </c>
      <c r="F729" s="182"/>
      <c r="G729" s="309" t="s">
        <v>233</v>
      </c>
      <c r="H729" s="182"/>
      <c r="I729" s="356" t="s">
        <v>229</v>
      </c>
      <c r="J729" s="184" t="s">
        <v>2797</v>
      </c>
      <c r="K729" s="351" t="s">
        <v>284</v>
      </c>
      <c r="L729" s="185"/>
      <c r="M729" s="186"/>
      <c r="N729" s="186"/>
      <c r="O729" s="186"/>
      <c r="P729" s="186" t="s">
        <v>2920</v>
      </c>
      <c r="Q729" s="186"/>
      <c r="R729" s="186"/>
      <c r="S729" s="186"/>
      <c r="T729" s="186"/>
      <c r="U729" s="186"/>
      <c r="V729" s="186"/>
      <c r="W729" s="186"/>
      <c r="X729" s="186"/>
      <c r="Y729" s="186"/>
    </row>
    <row r="730" spans="1:25" s="171" customFormat="1" ht="18.75" customHeight="1" x14ac:dyDescent="0.25">
      <c r="A730" s="179">
        <v>2318</v>
      </c>
      <c r="B730" s="183" t="s">
        <v>777</v>
      </c>
      <c r="C730" s="47" t="s">
        <v>231</v>
      </c>
      <c r="D730" s="180">
        <v>14</v>
      </c>
      <c r="E730" s="181">
        <v>2318000000</v>
      </c>
      <c r="F730" s="182"/>
      <c r="G730" s="309" t="s">
        <v>233</v>
      </c>
      <c r="H730" s="182"/>
      <c r="I730" s="47" t="s">
        <v>231</v>
      </c>
      <c r="J730" s="184" t="s">
        <v>2797</v>
      </c>
      <c r="K730" s="351" t="s">
        <v>283</v>
      </c>
      <c r="L730" s="185"/>
      <c r="M730" s="186"/>
      <c r="N730" s="186"/>
      <c r="O730" s="186"/>
      <c r="P730" s="186" t="s">
        <v>2920</v>
      </c>
      <c r="Q730" s="186" t="s">
        <v>2920</v>
      </c>
      <c r="R730" s="186" t="s">
        <v>2920</v>
      </c>
      <c r="S730" s="186"/>
      <c r="T730" s="186"/>
      <c r="U730" s="186"/>
      <c r="V730" s="186"/>
      <c r="W730" s="186"/>
      <c r="X730" s="186"/>
      <c r="Y730" s="186"/>
    </row>
    <row r="731" spans="1:25" s="171" customFormat="1" ht="18.75" customHeight="1" x14ac:dyDescent="0.25">
      <c r="A731" s="179">
        <v>2319</v>
      </c>
      <c r="B731" s="183" t="s">
        <v>778</v>
      </c>
      <c r="C731" s="182" t="s">
        <v>230</v>
      </c>
      <c r="D731" s="180">
        <v>9</v>
      </c>
      <c r="E731" s="181">
        <v>2319005018</v>
      </c>
      <c r="F731" s="182"/>
      <c r="G731" s="309" t="s">
        <v>233</v>
      </c>
      <c r="H731" s="182"/>
      <c r="I731" s="182" t="s">
        <v>230</v>
      </c>
      <c r="J731" s="184" t="s">
        <v>2797</v>
      </c>
      <c r="K731" s="351" t="s">
        <v>283</v>
      </c>
      <c r="L731" s="185"/>
      <c r="M731" s="186"/>
      <c r="N731" s="186"/>
      <c r="O731" s="186"/>
      <c r="P731" s="186"/>
      <c r="Q731" s="186" t="s">
        <v>2920</v>
      </c>
      <c r="R731" s="186"/>
      <c r="S731" s="186"/>
      <c r="T731" s="186"/>
      <c r="U731" s="186"/>
      <c r="V731" s="186"/>
      <c r="W731" s="186"/>
      <c r="X731" s="186"/>
      <c r="Y731" s="186"/>
    </row>
    <row r="732" spans="1:25" s="171" customFormat="1" ht="18.75" customHeight="1" x14ac:dyDescent="0.25">
      <c r="A732" s="179">
        <v>2320</v>
      </c>
      <c r="B732" s="183" t="s">
        <v>779</v>
      </c>
      <c r="C732" s="182" t="s">
        <v>226</v>
      </c>
      <c r="D732" s="180">
        <v>14</v>
      </c>
      <c r="E732" s="181">
        <v>2320000000</v>
      </c>
      <c r="F732" s="182"/>
      <c r="G732" s="309" t="s">
        <v>233</v>
      </c>
      <c r="H732" s="182"/>
      <c r="I732" s="182" t="s">
        <v>226</v>
      </c>
      <c r="J732" s="184" t="s">
        <v>285</v>
      </c>
      <c r="K732" s="351" t="s">
        <v>283</v>
      </c>
      <c r="L732" s="185"/>
      <c r="M732" s="186"/>
      <c r="N732" s="186"/>
      <c r="O732" s="186"/>
      <c r="P732" s="186"/>
      <c r="Q732" s="186" t="s">
        <v>2920</v>
      </c>
      <c r="R732" s="186" t="s">
        <v>2920</v>
      </c>
      <c r="S732" s="186"/>
      <c r="T732" s="186"/>
      <c r="U732" s="186"/>
      <c r="V732" s="186"/>
      <c r="W732" s="186"/>
      <c r="X732" s="186"/>
      <c r="Y732" s="186"/>
    </row>
    <row r="733" spans="1:25" s="171" customFormat="1" ht="18.75" customHeight="1" x14ac:dyDescent="0.25">
      <c r="A733" s="179">
        <v>2321</v>
      </c>
      <c r="B733" s="183" t="s">
        <v>780</v>
      </c>
      <c r="C733" s="182" t="s">
        <v>226</v>
      </c>
      <c r="D733" s="180">
        <v>14</v>
      </c>
      <c r="E733" s="181">
        <v>2321000000</v>
      </c>
      <c r="F733" s="182"/>
      <c r="G733" s="309" t="s">
        <v>233</v>
      </c>
      <c r="H733" s="182"/>
      <c r="I733" s="182" t="s">
        <v>226</v>
      </c>
      <c r="J733" s="184" t="s">
        <v>2797</v>
      </c>
      <c r="K733" s="351" t="s">
        <v>284</v>
      </c>
      <c r="L733" s="185"/>
      <c r="M733" s="186"/>
      <c r="N733" s="186"/>
      <c r="O733" s="186"/>
      <c r="P733" s="186"/>
      <c r="Q733" s="186" t="s">
        <v>2920</v>
      </c>
      <c r="R733" s="186"/>
      <c r="S733" s="186"/>
      <c r="T733" s="186"/>
      <c r="U733" s="186"/>
      <c r="V733" s="186"/>
      <c r="W733" s="186"/>
      <c r="X733" s="186"/>
      <c r="Y733" s="186"/>
    </row>
    <row r="734" spans="1:25" s="171" customFormat="1" ht="24.75" customHeight="1" x14ac:dyDescent="0.25">
      <c r="A734" s="179">
        <v>2322</v>
      </c>
      <c r="B734" s="183" t="s">
        <v>781</v>
      </c>
      <c r="C734" s="182" t="s">
        <v>227</v>
      </c>
      <c r="D734" s="180">
        <v>14</v>
      </c>
      <c r="E734" s="181">
        <v>2322000000</v>
      </c>
      <c r="F734" s="182"/>
      <c r="G734" s="309" t="s">
        <v>233</v>
      </c>
      <c r="H734" s="182"/>
      <c r="I734" s="182" t="s">
        <v>227</v>
      </c>
      <c r="J734" s="184" t="s">
        <v>2797</v>
      </c>
      <c r="K734" s="351" t="s">
        <v>284</v>
      </c>
      <c r="L734" s="185"/>
      <c r="M734" s="186"/>
      <c r="N734" s="186"/>
      <c r="O734" s="186"/>
      <c r="P734" s="186"/>
      <c r="Q734" s="186" t="s">
        <v>2920</v>
      </c>
      <c r="R734" s="186"/>
      <c r="S734" s="186"/>
      <c r="T734" s="186"/>
      <c r="U734" s="186"/>
      <c r="V734" s="186"/>
      <c r="W734" s="186"/>
      <c r="X734" s="186"/>
      <c r="Y734" s="186"/>
    </row>
    <row r="735" spans="1:25" s="171" customFormat="1" ht="24.75" customHeight="1" x14ac:dyDescent="0.25">
      <c r="A735" s="179">
        <v>2323</v>
      </c>
      <c r="B735" s="183" t="s">
        <v>782</v>
      </c>
      <c r="C735" s="182" t="s">
        <v>227</v>
      </c>
      <c r="D735" s="180">
        <v>14</v>
      </c>
      <c r="E735" s="181">
        <v>2323000000</v>
      </c>
      <c r="F735" s="182"/>
      <c r="G735" s="309" t="s">
        <v>233</v>
      </c>
      <c r="H735" s="182"/>
      <c r="I735" s="182" t="s">
        <v>227</v>
      </c>
      <c r="J735" s="184" t="s">
        <v>2797</v>
      </c>
      <c r="K735" s="351" t="s">
        <v>284</v>
      </c>
      <c r="L735" s="185"/>
      <c r="M735" s="186"/>
      <c r="N735" s="186"/>
      <c r="O735" s="186"/>
      <c r="P735" s="186"/>
      <c r="Q735" s="186" t="s">
        <v>2920</v>
      </c>
      <c r="R735" s="186"/>
      <c r="S735" s="186"/>
      <c r="T735" s="186"/>
      <c r="U735" s="186"/>
      <c r="V735" s="186"/>
      <c r="W735" s="186"/>
      <c r="X735" s="186"/>
      <c r="Y735" s="186"/>
    </row>
    <row r="736" spans="1:25" s="171" customFormat="1" ht="24.75" customHeight="1" x14ac:dyDescent="0.25">
      <c r="A736" s="179">
        <v>2324</v>
      </c>
      <c r="B736" s="183" t="s">
        <v>783</v>
      </c>
      <c r="C736" s="182" t="s">
        <v>227</v>
      </c>
      <c r="D736" s="180">
        <v>14</v>
      </c>
      <c r="E736" s="181">
        <v>2324000000</v>
      </c>
      <c r="F736" s="182"/>
      <c r="G736" s="309" t="s">
        <v>233</v>
      </c>
      <c r="H736" s="182"/>
      <c r="I736" s="182" t="s">
        <v>227</v>
      </c>
      <c r="J736" s="184" t="s">
        <v>2797</v>
      </c>
      <c r="K736" s="351" t="s">
        <v>284</v>
      </c>
      <c r="L736" s="185"/>
      <c r="M736" s="186"/>
      <c r="N736" s="186"/>
      <c r="O736" s="186"/>
      <c r="P736" s="186"/>
      <c r="Q736" s="186" t="s">
        <v>2920</v>
      </c>
      <c r="R736" s="186" t="s">
        <v>2920</v>
      </c>
      <c r="S736" s="186"/>
      <c r="T736" s="186"/>
      <c r="U736" s="186"/>
      <c r="V736" s="186"/>
      <c r="W736" s="186"/>
      <c r="X736" s="186"/>
      <c r="Y736" s="186"/>
    </row>
    <row r="737" spans="1:25" s="171" customFormat="1" ht="24.75" customHeight="1" x14ac:dyDescent="0.25">
      <c r="A737" s="179">
        <v>2325</v>
      </c>
      <c r="B737" s="183" t="s">
        <v>784</v>
      </c>
      <c r="C737" s="182" t="s">
        <v>227</v>
      </c>
      <c r="D737" s="180">
        <v>14</v>
      </c>
      <c r="E737" s="181">
        <v>2325000000</v>
      </c>
      <c r="F737" s="182"/>
      <c r="G737" s="309" t="s">
        <v>233</v>
      </c>
      <c r="H737" s="182"/>
      <c r="I737" s="182" t="s">
        <v>227</v>
      </c>
      <c r="J737" s="184" t="s">
        <v>2797</v>
      </c>
      <c r="K737" s="351" t="s">
        <v>284</v>
      </c>
      <c r="L737" s="185"/>
      <c r="M737" s="186"/>
      <c r="N737" s="186"/>
      <c r="O737" s="186"/>
      <c r="P737" s="186"/>
      <c r="Q737" s="186" t="s">
        <v>2920</v>
      </c>
      <c r="R737" s="186"/>
      <c r="S737" s="186"/>
      <c r="T737" s="186"/>
      <c r="U737" s="186"/>
      <c r="V737" s="186"/>
      <c r="W737" s="186"/>
      <c r="X737" s="186"/>
      <c r="Y737" s="186"/>
    </row>
    <row r="738" spans="1:25" s="171" customFormat="1" ht="24.75" customHeight="1" x14ac:dyDescent="0.25">
      <c r="A738" s="179">
        <v>2326</v>
      </c>
      <c r="B738" s="183" t="s">
        <v>785</v>
      </c>
      <c r="C738" s="182" t="s">
        <v>227</v>
      </c>
      <c r="D738" s="180">
        <v>14</v>
      </c>
      <c r="E738" s="181">
        <v>2326000000</v>
      </c>
      <c r="F738" s="182"/>
      <c r="G738" s="309" t="s">
        <v>233</v>
      </c>
      <c r="H738" s="182"/>
      <c r="I738" s="182" t="s">
        <v>227</v>
      </c>
      <c r="J738" s="184" t="s">
        <v>2797</v>
      </c>
      <c r="K738" s="351" t="s">
        <v>284</v>
      </c>
      <c r="L738" s="185"/>
      <c r="M738" s="186"/>
      <c r="N738" s="186"/>
      <c r="O738" s="186"/>
      <c r="P738" s="186"/>
      <c r="Q738" s="186" t="s">
        <v>2920</v>
      </c>
      <c r="R738" s="186"/>
      <c r="S738" s="186" t="s">
        <v>2920</v>
      </c>
      <c r="T738" s="186"/>
      <c r="U738" s="186"/>
      <c r="V738" s="186"/>
      <c r="W738" s="186"/>
      <c r="X738" s="186"/>
      <c r="Y738" s="186"/>
    </row>
    <row r="739" spans="1:25" s="171" customFormat="1" ht="24.75" customHeight="1" x14ac:dyDescent="0.25">
      <c r="A739" s="179">
        <v>2327</v>
      </c>
      <c r="B739" s="183" t="s">
        <v>786</v>
      </c>
      <c r="C739" s="182" t="s">
        <v>227</v>
      </c>
      <c r="D739" s="180">
        <v>14</v>
      </c>
      <c r="E739" s="181">
        <v>2327000000</v>
      </c>
      <c r="F739" s="182"/>
      <c r="G739" s="309" t="s">
        <v>233</v>
      </c>
      <c r="H739" s="182"/>
      <c r="I739" s="182" t="s">
        <v>227</v>
      </c>
      <c r="J739" s="184" t="s">
        <v>2797</v>
      </c>
      <c r="K739" s="351" t="s">
        <v>284</v>
      </c>
      <c r="L739" s="185"/>
      <c r="M739" s="186"/>
      <c r="N739" s="186"/>
      <c r="O739" s="186"/>
      <c r="P739" s="186"/>
      <c r="Q739" s="186" t="s">
        <v>2920</v>
      </c>
      <c r="R739" s="186" t="s">
        <v>2920</v>
      </c>
      <c r="S739" s="186" t="s">
        <v>2920</v>
      </c>
      <c r="T739" s="186"/>
      <c r="U739" s="186"/>
      <c r="V739" s="186"/>
      <c r="W739" s="186"/>
      <c r="X739" s="186"/>
      <c r="Y739" s="186"/>
    </row>
    <row r="740" spans="1:25" s="171" customFormat="1" ht="18.75" customHeight="1" x14ac:dyDescent="0.25">
      <c r="A740" s="179">
        <v>2328</v>
      </c>
      <c r="B740" s="183" t="s">
        <v>787</v>
      </c>
      <c r="C740" s="356" t="s">
        <v>229</v>
      </c>
      <c r="D740" s="180">
        <v>14</v>
      </c>
      <c r="E740" s="181">
        <v>2328000000</v>
      </c>
      <c r="F740" s="182"/>
      <c r="G740" s="309" t="s">
        <v>233</v>
      </c>
      <c r="H740" s="182"/>
      <c r="I740" s="356" t="s">
        <v>229</v>
      </c>
      <c r="J740" s="184" t="s">
        <v>2797</v>
      </c>
      <c r="K740" s="351" t="s">
        <v>284</v>
      </c>
      <c r="L740" s="185"/>
      <c r="M740" s="186"/>
      <c r="N740" s="186"/>
      <c r="O740" s="186"/>
      <c r="P740" s="186"/>
      <c r="Q740" s="186" t="s">
        <v>2920</v>
      </c>
      <c r="R740" s="186" t="s">
        <v>2920</v>
      </c>
      <c r="S740" s="186" t="s">
        <v>2920</v>
      </c>
      <c r="T740" s="186"/>
      <c r="U740" s="186"/>
      <c r="V740" s="186"/>
      <c r="W740" s="186"/>
      <c r="X740" s="186"/>
      <c r="Y740" s="186"/>
    </row>
    <row r="741" spans="1:25" s="171" customFormat="1" ht="18.75" customHeight="1" x14ac:dyDescent="0.25">
      <c r="A741" s="179">
        <v>2329</v>
      </c>
      <c r="B741" s="183" t="s">
        <v>788</v>
      </c>
      <c r="C741" s="182" t="s">
        <v>226</v>
      </c>
      <c r="D741" s="180">
        <v>14</v>
      </c>
      <c r="E741" s="181">
        <v>2329000000</v>
      </c>
      <c r="F741" s="182"/>
      <c r="G741" s="309" t="s">
        <v>233</v>
      </c>
      <c r="H741" s="182"/>
      <c r="I741" s="182" t="s">
        <v>226</v>
      </c>
      <c r="J741" s="184" t="s">
        <v>295</v>
      </c>
      <c r="K741" s="351" t="s">
        <v>283</v>
      </c>
      <c r="L741" s="185"/>
      <c r="M741" s="186"/>
      <c r="N741" s="186"/>
      <c r="O741" s="186"/>
      <c r="P741" s="186"/>
      <c r="Q741" s="186" t="s">
        <v>2920</v>
      </c>
      <c r="R741" s="186" t="s">
        <v>2920</v>
      </c>
      <c r="S741" s="186"/>
      <c r="T741" s="186"/>
      <c r="U741" s="186"/>
      <c r="V741" s="186"/>
      <c r="W741" s="186"/>
      <c r="X741" s="186"/>
      <c r="Y741" s="186"/>
    </row>
    <row r="742" spans="1:25" s="171" customFormat="1" ht="18.75" customHeight="1" x14ac:dyDescent="0.25">
      <c r="A742" s="179">
        <v>2330</v>
      </c>
      <c r="B742" s="183" t="s">
        <v>789</v>
      </c>
      <c r="C742" s="182" t="s">
        <v>245</v>
      </c>
      <c r="D742" s="180">
        <v>14</v>
      </c>
      <c r="E742" s="181">
        <v>2330000000</v>
      </c>
      <c r="F742" s="182"/>
      <c r="G742" s="309" t="s">
        <v>233</v>
      </c>
      <c r="H742" s="182"/>
      <c r="I742" s="182" t="s">
        <v>245</v>
      </c>
      <c r="J742" s="184" t="s">
        <v>2797</v>
      </c>
      <c r="K742" s="351" t="s">
        <v>284</v>
      </c>
      <c r="L742" s="185"/>
      <c r="M742" s="186"/>
      <c r="N742" s="186"/>
      <c r="O742" s="186"/>
      <c r="P742" s="186"/>
      <c r="Q742" s="186" t="s">
        <v>2920</v>
      </c>
      <c r="R742" s="186" t="s">
        <v>2920</v>
      </c>
      <c r="S742" s="186" t="s">
        <v>2920</v>
      </c>
      <c r="T742" s="186" t="s">
        <v>2920</v>
      </c>
      <c r="U742" s="186"/>
      <c r="V742" s="186"/>
      <c r="W742" s="186"/>
      <c r="X742" s="186"/>
      <c r="Y742" s="186"/>
    </row>
    <row r="743" spans="1:25" s="171" customFormat="1" ht="18.75" customHeight="1" x14ac:dyDescent="0.25">
      <c r="A743" s="179">
        <v>2331</v>
      </c>
      <c r="B743" s="183" t="s">
        <v>790</v>
      </c>
      <c r="C743" s="182" t="s">
        <v>227</v>
      </c>
      <c r="D743" s="180">
        <v>14</v>
      </c>
      <c r="E743" s="181">
        <v>2331000000</v>
      </c>
      <c r="F743" s="182"/>
      <c r="G743" s="309" t="s">
        <v>233</v>
      </c>
      <c r="H743" s="182"/>
      <c r="I743" s="182" t="s">
        <v>227</v>
      </c>
      <c r="J743" s="184" t="s">
        <v>2797</v>
      </c>
      <c r="K743" s="351" t="s">
        <v>284</v>
      </c>
      <c r="L743" s="185"/>
      <c r="M743" s="186"/>
      <c r="N743" s="186"/>
      <c r="O743" s="186"/>
      <c r="P743" s="186"/>
      <c r="Q743" s="186" t="s">
        <v>2920</v>
      </c>
      <c r="R743" s="186" t="s">
        <v>2920</v>
      </c>
      <c r="S743" s="186" t="s">
        <v>2920</v>
      </c>
      <c r="T743" s="186"/>
      <c r="U743" s="186"/>
      <c r="V743" s="186"/>
      <c r="W743" s="186"/>
      <c r="X743" s="186"/>
      <c r="Y743" s="186"/>
    </row>
    <row r="744" spans="1:25" s="171" customFormat="1" ht="18.75" customHeight="1" x14ac:dyDescent="0.25">
      <c r="A744" s="179">
        <v>2332</v>
      </c>
      <c r="B744" s="183" t="s">
        <v>791</v>
      </c>
      <c r="C744" s="182" t="s">
        <v>227</v>
      </c>
      <c r="D744" s="180">
        <v>14</v>
      </c>
      <c r="E744" s="181">
        <v>2332000000</v>
      </c>
      <c r="F744" s="182"/>
      <c r="G744" s="309" t="s">
        <v>233</v>
      </c>
      <c r="H744" s="182"/>
      <c r="I744" s="182" t="s">
        <v>227</v>
      </c>
      <c r="J744" s="184" t="s">
        <v>2797</v>
      </c>
      <c r="K744" s="351" t="s">
        <v>284</v>
      </c>
      <c r="L744" s="185"/>
      <c r="M744" s="186"/>
      <c r="N744" s="186"/>
      <c r="O744" s="186"/>
      <c r="P744" s="186"/>
      <c r="Q744" s="186" t="s">
        <v>2920</v>
      </c>
      <c r="R744" s="186" t="s">
        <v>2920</v>
      </c>
      <c r="S744" s="186" t="s">
        <v>2920</v>
      </c>
      <c r="T744" s="186"/>
      <c r="U744" s="186"/>
      <c r="V744" s="186"/>
      <c r="W744" s="186"/>
      <c r="X744" s="186"/>
      <c r="Y744" s="186"/>
    </row>
    <row r="745" spans="1:25" s="171" customFormat="1" ht="18.75" customHeight="1" x14ac:dyDescent="0.25">
      <c r="A745" s="179">
        <v>2333</v>
      </c>
      <c r="B745" s="183" t="s">
        <v>792</v>
      </c>
      <c r="C745" s="182" t="s">
        <v>245</v>
      </c>
      <c r="D745" s="180">
        <v>12</v>
      </c>
      <c r="E745" s="181">
        <v>2333000000</v>
      </c>
      <c r="F745" s="182"/>
      <c r="G745" s="309" t="s">
        <v>233</v>
      </c>
      <c r="H745" s="182"/>
      <c r="I745" s="182" t="s">
        <v>245</v>
      </c>
      <c r="J745" s="184" t="s">
        <v>289</v>
      </c>
      <c r="K745" s="351" t="s">
        <v>284</v>
      </c>
      <c r="L745" s="185"/>
      <c r="M745" s="186"/>
      <c r="N745" s="186"/>
      <c r="O745" s="186"/>
      <c r="P745" s="186"/>
      <c r="Q745" s="186" t="s">
        <v>2920</v>
      </c>
      <c r="R745" s="186"/>
      <c r="S745" s="186"/>
      <c r="T745" s="186"/>
      <c r="U745" s="186"/>
      <c r="V745" s="186"/>
      <c r="W745" s="186"/>
      <c r="X745" s="186"/>
      <c r="Y745" s="186"/>
    </row>
    <row r="746" spans="1:25" s="210" customFormat="1" ht="62.25" customHeight="1" x14ac:dyDescent="0.25">
      <c r="A746" s="179">
        <v>2501</v>
      </c>
      <c r="B746" s="183" t="s">
        <v>793</v>
      </c>
      <c r="C746" s="356" t="s">
        <v>229</v>
      </c>
      <c r="D746" s="180">
        <v>7</v>
      </c>
      <c r="E746" s="181">
        <v>2501001810</v>
      </c>
      <c r="F746" s="182" t="s">
        <v>250</v>
      </c>
      <c r="G746" s="309" t="s">
        <v>233</v>
      </c>
      <c r="H746" s="182"/>
      <c r="I746" s="356" t="s">
        <v>229</v>
      </c>
      <c r="J746" s="184" t="s">
        <v>3169</v>
      </c>
      <c r="K746" s="351" t="s">
        <v>284</v>
      </c>
      <c r="L746" s="185"/>
      <c r="M746" s="186"/>
      <c r="N746" s="186"/>
      <c r="O746" s="186"/>
      <c r="P746" s="186"/>
      <c r="Q746" s="186"/>
      <c r="R746" s="186" t="s">
        <v>2920</v>
      </c>
      <c r="S746" s="186"/>
      <c r="T746" s="186"/>
      <c r="U746" s="186"/>
      <c r="V746" s="186"/>
      <c r="W746" s="186"/>
      <c r="X746" s="186"/>
      <c r="Y746" s="186"/>
    </row>
    <row r="747" spans="1:25" s="210" customFormat="1" ht="62.25" customHeight="1" x14ac:dyDescent="0.25">
      <c r="A747" s="179">
        <v>2502</v>
      </c>
      <c r="B747" s="183" t="s">
        <v>794</v>
      </c>
      <c r="C747" s="356" t="s">
        <v>229</v>
      </c>
      <c r="D747" s="180">
        <v>7</v>
      </c>
      <c r="E747" s="181">
        <v>2502001131</v>
      </c>
      <c r="F747" s="182" t="s">
        <v>250</v>
      </c>
      <c r="G747" s="309" t="s">
        <v>233</v>
      </c>
      <c r="H747" s="182"/>
      <c r="I747" s="356" t="s">
        <v>229</v>
      </c>
      <c r="J747" s="184" t="s">
        <v>300</v>
      </c>
      <c r="K747" s="351" t="s">
        <v>284</v>
      </c>
      <c r="L747" s="185"/>
      <c r="M747" s="186"/>
      <c r="N747" s="186"/>
      <c r="O747" s="186"/>
      <c r="P747" s="186"/>
      <c r="Q747" s="186"/>
      <c r="R747" s="186" t="s">
        <v>2920</v>
      </c>
      <c r="S747" s="186"/>
      <c r="T747" s="186"/>
      <c r="U747" s="186"/>
      <c r="V747" s="186"/>
      <c r="W747" s="186"/>
      <c r="X747" s="186"/>
      <c r="Y747" s="186"/>
    </row>
    <row r="748" spans="1:25" s="210" customFormat="1" ht="23.25" customHeight="1" x14ac:dyDescent="0.25">
      <c r="A748" s="179">
        <v>2503</v>
      </c>
      <c r="B748" s="183" t="s">
        <v>795</v>
      </c>
      <c r="C748" s="356" t="s">
        <v>229</v>
      </c>
      <c r="D748" s="180">
        <v>14</v>
      </c>
      <c r="E748" s="181">
        <v>2503000000</v>
      </c>
      <c r="F748" s="182" t="s">
        <v>250</v>
      </c>
      <c r="G748" s="309" t="s">
        <v>233</v>
      </c>
      <c r="H748" s="182"/>
      <c r="I748" s="356" t="s">
        <v>229</v>
      </c>
      <c r="J748" s="184" t="s">
        <v>2797</v>
      </c>
      <c r="K748" s="351" t="s">
        <v>283</v>
      </c>
      <c r="L748" s="185"/>
      <c r="M748" s="186"/>
      <c r="N748" s="186"/>
      <c r="O748" s="186"/>
      <c r="P748" s="186"/>
      <c r="Q748" s="186"/>
      <c r="R748" s="186" t="s">
        <v>2920</v>
      </c>
      <c r="S748" s="186" t="s">
        <v>2920</v>
      </c>
      <c r="T748" s="186" t="s">
        <v>2920</v>
      </c>
      <c r="U748" s="186" t="s">
        <v>2920</v>
      </c>
      <c r="V748" s="186" t="s">
        <v>2920</v>
      </c>
      <c r="W748" s="186" t="s">
        <v>2920</v>
      </c>
      <c r="X748" s="186"/>
      <c r="Y748" s="186"/>
    </row>
    <row r="749" spans="1:25" s="210" customFormat="1" ht="23.25" customHeight="1" x14ac:dyDescent="0.25">
      <c r="A749" s="179">
        <v>2504</v>
      </c>
      <c r="B749" s="183" t="s">
        <v>796</v>
      </c>
      <c r="C749" s="356" t="s">
        <v>229</v>
      </c>
      <c r="D749" s="180">
        <v>14</v>
      </c>
      <c r="E749" s="181">
        <v>2504000000</v>
      </c>
      <c r="F749" s="182" t="s">
        <v>250</v>
      </c>
      <c r="G749" s="309" t="s">
        <v>233</v>
      </c>
      <c r="H749" s="182"/>
      <c r="I749" s="356" t="s">
        <v>229</v>
      </c>
      <c r="J749" s="184" t="s">
        <v>300</v>
      </c>
      <c r="K749" s="351" t="s">
        <v>283</v>
      </c>
      <c r="L749" s="185"/>
      <c r="M749" s="186"/>
      <c r="N749" s="186"/>
      <c r="O749" s="186"/>
      <c r="P749" s="186"/>
      <c r="Q749" s="186"/>
      <c r="R749" s="186" t="s">
        <v>2920</v>
      </c>
      <c r="S749" s="186" t="s">
        <v>2920</v>
      </c>
      <c r="T749" s="186" t="s">
        <v>2920</v>
      </c>
      <c r="U749" s="186" t="s">
        <v>2920</v>
      </c>
      <c r="V749" s="186" t="s">
        <v>2920</v>
      </c>
      <c r="W749" s="186" t="s">
        <v>2920</v>
      </c>
      <c r="X749" s="186"/>
      <c r="Y749" s="186" t="s">
        <v>2920</v>
      </c>
    </row>
    <row r="750" spans="1:25" s="210" customFormat="1" ht="23.25" customHeight="1" x14ac:dyDescent="0.25">
      <c r="A750" s="179">
        <v>2505</v>
      </c>
      <c r="B750" s="183" t="s">
        <v>106</v>
      </c>
      <c r="C750" s="356" t="s">
        <v>229</v>
      </c>
      <c r="D750" s="180">
        <v>14</v>
      </c>
      <c r="E750" s="181">
        <v>2505000000</v>
      </c>
      <c r="F750" s="182" t="s">
        <v>250</v>
      </c>
      <c r="G750" s="309" t="s">
        <v>233</v>
      </c>
      <c r="H750" s="182"/>
      <c r="I750" s="356" t="s">
        <v>229</v>
      </c>
      <c r="J750" s="184" t="s">
        <v>2797</v>
      </c>
      <c r="K750" s="351" t="s">
        <v>283</v>
      </c>
      <c r="L750" s="185"/>
      <c r="M750" s="186"/>
      <c r="N750" s="186"/>
      <c r="O750" s="186"/>
      <c r="P750" s="186"/>
      <c r="Q750" s="186"/>
      <c r="R750" s="186" t="s">
        <v>2920</v>
      </c>
      <c r="S750" s="186" t="s">
        <v>2920</v>
      </c>
      <c r="T750" s="186" t="s">
        <v>2920</v>
      </c>
      <c r="U750" s="186" t="s">
        <v>2920</v>
      </c>
      <c r="V750" s="186"/>
      <c r="W750" s="186"/>
      <c r="X750" s="186" t="s">
        <v>2920</v>
      </c>
      <c r="Y750" s="186" t="s">
        <v>2920</v>
      </c>
    </row>
    <row r="751" spans="1:25" s="210" customFormat="1" ht="23.25" customHeight="1" x14ac:dyDescent="0.25">
      <c r="A751" s="179">
        <v>2506</v>
      </c>
      <c r="B751" s="183" t="s">
        <v>107</v>
      </c>
      <c r="C751" s="356" t="s">
        <v>229</v>
      </c>
      <c r="D751" s="180">
        <v>14</v>
      </c>
      <c r="E751" s="181">
        <v>2506000000</v>
      </c>
      <c r="F751" s="182" t="s">
        <v>250</v>
      </c>
      <c r="G751" s="309" t="s">
        <v>233</v>
      </c>
      <c r="H751" s="182"/>
      <c r="I751" s="356" t="s">
        <v>229</v>
      </c>
      <c r="J751" s="184" t="s">
        <v>2797</v>
      </c>
      <c r="K751" s="351" t="s">
        <v>283</v>
      </c>
      <c r="L751" s="185"/>
      <c r="M751" s="186"/>
      <c r="N751" s="186"/>
      <c r="O751" s="186"/>
      <c r="P751" s="186"/>
      <c r="Q751" s="186"/>
      <c r="R751" s="186"/>
      <c r="S751" s="186" t="s">
        <v>2920</v>
      </c>
      <c r="T751" s="186" t="s">
        <v>2920</v>
      </c>
      <c r="U751" s="186" t="s">
        <v>2920</v>
      </c>
      <c r="V751" s="186" t="s">
        <v>2920</v>
      </c>
      <c r="W751" s="186" t="s">
        <v>2920</v>
      </c>
      <c r="X751" s="186" t="s">
        <v>2920</v>
      </c>
      <c r="Y751" s="186"/>
    </row>
    <row r="752" spans="1:25" s="210" customFormat="1" ht="23.25" customHeight="1" x14ac:dyDescent="0.25">
      <c r="A752" s="179">
        <v>2507</v>
      </c>
      <c r="B752" s="183" t="s">
        <v>797</v>
      </c>
      <c r="C752" s="356" t="s">
        <v>229</v>
      </c>
      <c r="D752" s="180">
        <v>14</v>
      </c>
      <c r="E752" s="181">
        <v>2507000000</v>
      </c>
      <c r="F752" s="182" t="s">
        <v>250</v>
      </c>
      <c r="G752" s="309" t="s">
        <v>233</v>
      </c>
      <c r="H752" s="182"/>
      <c r="I752" s="356" t="s">
        <v>229</v>
      </c>
      <c r="J752" s="184" t="s">
        <v>295</v>
      </c>
      <c r="K752" s="351" t="s">
        <v>283</v>
      </c>
      <c r="L752" s="185"/>
      <c r="M752" s="186"/>
      <c r="N752" s="186"/>
      <c r="O752" s="186"/>
      <c r="P752" s="186"/>
      <c r="Q752" s="186"/>
      <c r="R752" s="186"/>
      <c r="S752" s="186" t="s">
        <v>2920</v>
      </c>
      <c r="T752" s="186"/>
      <c r="U752" s="186"/>
      <c r="V752" s="186"/>
      <c r="W752" s="186"/>
      <c r="X752" s="186"/>
      <c r="Y752" s="186"/>
    </row>
    <row r="753" spans="1:25" s="210" customFormat="1" ht="46.5" customHeight="1" x14ac:dyDescent="0.25">
      <c r="A753" s="179">
        <v>2508</v>
      </c>
      <c r="B753" s="183" t="s">
        <v>798</v>
      </c>
      <c r="C753" s="356" t="s">
        <v>229</v>
      </c>
      <c r="D753" s="180">
        <v>14</v>
      </c>
      <c r="E753" s="181">
        <v>2508000000</v>
      </c>
      <c r="F753" s="182" t="s">
        <v>250</v>
      </c>
      <c r="G753" s="309" t="s">
        <v>233</v>
      </c>
      <c r="H753" s="182"/>
      <c r="I753" s="356" t="s">
        <v>229</v>
      </c>
      <c r="J753" s="184" t="s">
        <v>300</v>
      </c>
      <c r="K753" s="351" t="s">
        <v>283</v>
      </c>
      <c r="L753" s="185"/>
      <c r="M753" s="186"/>
      <c r="N753" s="186"/>
      <c r="O753" s="186"/>
      <c r="P753" s="186"/>
      <c r="Q753" s="186"/>
      <c r="R753" s="186"/>
      <c r="S753" s="186" t="s">
        <v>2920</v>
      </c>
      <c r="T753" s="186"/>
      <c r="U753" s="186"/>
      <c r="V753" s="186"/>
      <c r="W753" s="186"/>
      <c r="X753" s="186"/>
      <c r="Y753" s="186"/>
    </row>
    <row r="754" spans="1:25" s="210" customFormat="1" ht="34.5" customHeight="1" x14ac:dyDescent="0.25">
      <c r="A754" s="179">
        <v>2509</v>
      </c>
      <c r="B754" s="183" t="s">
        <v>799</v>
      </c>
      <c r="C754" s="356" t="s">
        <v>229</v>
      </c>
      <c r="D754" s="180">
        <v>14</v>
      </c>
      <c r="E754" s="181">
        <v>2509000000</v>
      </c>
      <c r="F754" s="182" t="s">
        <v>250</v>
      </c>
      <c r="G754" s="309" t="s">
        <v>233</v>
      </c>
      <c r="H754" s="182"/>
      <c r="I754" s="356" t="s">
        <v>229</v>
      </c>
      <c r="J754" s="184" t="s">
        <v>2797</v>
      </c>
      <c r="K754" s="351" t="s">
        <v>283</v>
      </c>
      <c r="L754" s="185"/>
      <c r="M754" s="186"/>
      <c r="N754" s="186"/>
      <c r="O754" s="186"/>
      <c r="P754" s="186"/>
      <c r="Q754" s="186"/>
      <c r="R754" s="186"/>
      <c r="S754" s="186"/>
      <c r="T754" s="186" t="s">
        <v>2920</v>
      </c>
      <c r="U754" s="186" t="s">
        <v>2920</v>
      </c>
      <c r="V754" s="186" t="s">
        <v>2920</v>
      </c>
      <c r="W754" s="186" t="s">
        <v>2920</v>
      </c>
      <c r="X754" s="186" t="s">
        <v>2920</v>
      </c>
      <c r="Y754" s="186" t="s">
        <v>2920</v>
      </c>
    </row>
    <row r="755" spans="1:25" s="210" customFormat="1" x14ac:dyDescent="0.25">
      <c r="A755" s="179">
        <v>2510</v>
      </c>
      <c r="B755" s="183" t="s">
        <v>800</v>
      </c>
      <c r="C755" s="356" t="s">
        <v>229</v>
      </c>
      <c r="D755" s="180">
        <v>14</v>
      </c>
      <c r="E755" s="181">
        <v>2510000000</v>
      </c>
      <c r="F755" s="182" t="s">
        <v>250</v>
      </c>
      <c r="G755" s="309" t="s">
        <v>233</v>
      </c>
      <c r="H755" s="182"/>
      <c r="I755" s="356" t="s">
        <v>229</v>
      </c>
      <c r="J755" s="184" t="s">
        <v>2797</v>
      </c>
      <c r="K755" s="351" t="s">
        <v>283</v>
      </c>
      <c r="L755" s="185"/>
      <c r="M755" s="186"/>
      <c r="N755" s="186"/>
      <c r="O755" s="186"/>
      <c r="P755" s="186"/>
      <c r="Q755" s="186"/>
      <c r="R755" s="186"/>
      <c r="S755" s="186"/>
      <c r="T755" s="186" t="s">
        <v>2920</v>
      </c>
      <c r="U755" s="186" t="s">
        <v>2920</v>
      </c>
      <c r="V755" s="186" t="s">
        <v>2920</v>
      </c>
      <c r="W755" s="186" t="s">
        <v>2920</v>
      </c>
      <c r="X755" s="186" t="s">
        <v>2920</v>
      </c>
      <c r="Y755" s="186" t="s">
        <v>2920</v>
      </c>
    </row>
    <row r="756" spans="1:25" s="210" customFormat="1" x14ac:dyDescent="0.25">
      <c r="A756" s="179">
        <v>2511</v>
      </c>
      <c r="B756" s="183" t="s">
        <v>801</v>
      </c>
      <c r="C756" s="356" t="s">
        <v>229</v>
      </c>
      <c r="D756" s="180">
        <v>14</v>
      </c>
      <c r="E756" s="181">
        <v>2511000000</v>
      </c>
      <c r="F756" s="182" t="s">
        <v>250</v>
      </c>
      <c r="G756" s="309" t="s">
        <v>233</v>
      </c>
      <c r="H756" s="182"/>
      <c r="I756" s="356" t="s">
        <v>229</v>
      </c>
      <c r="J756" s="184" t="s">
        <v>2797</v>
      </c>
      <c r="K756" s="351" t="s">
        <v>283</v>
      </c>
      <c r="L756" s="185"/>
      <c r="M756" s="186"/>
      <c r="N756" s="186"/>
      <c r="O756" s="186"/>
      <c r="P756" s="186"/>
      <c r="Q756" s="186"/>
      <c r="R756" s="186"/>
      <c r="S756" s="186"/>
      <c r="T756" s="186" t="s">
        <v>2920</v>
      </c>
      <c r="U756" s="186" t="s">
        <v>2920</v>
      </c>
      <c r="V756" s="186"/>
      <c r="W756" s="186"/>
      <c r="X756" s="186"/>
      <c r="Y756" s="186"/>
    </row>
    <row r="757" spans="1:25" s="231" customFormat="1" ht="39.75" customHeight="1" x14ac:dyDescent="0.25">
      <c r="A757" s="179">
        <v>2512</v>
      </c>
      <c r="B757" s="183" t="s">
        <v>802</v>
      </c>
      <c r="C757" s="356" t="s">
        <v>229</v>
      </c>
      <c r="D757" s="180">
        <v>14</v>
      </c>
      <c r="E757" s="181">
        <v>2512000000</v>
      </c>
      <c r="F757" s="182" t="s">
        <v>250</v>
      </c>
      <c r="G757" s="309" t="s">
        <v>233</v>
      </c>
      <c r="H757" s="182"/>
      <c r="I757" s="356" t="s">
        <v>229</v>
      </c>
      <c r="J757" s="184" t="s">
        <v>2797</v>
      </c>
      <c r="K757" s="351" t="s">
        <v>283</v>
      </c>
      <c r="L757" s="185"/>
      <c r="M757" s="217"/>
      <c r="N757" s="217"/>
      <c r="O757" s="217"/>
      <c r="P757" s="217"/>
      <c r="Q757" s="217"/>
      <c r="R757" s="217"/>
      <c r="S757" s="217"/>
      <c r="T757" s="217" t="s">
        <v>2920</v>
      </c>
      <c r="U757" s="217" t="s">
        <v>2920</v>
      </c>
      <c r="V757" s="217" t="s">
        <v>2920</v>
      </c>
      <c r="W757" s="217" t="s">
        <v>2920</v>
      </c>
      <c r="X757" s="217" t="s">
        <v>2920</v>
      </c>
      <c r="Y757" s="217" t="s">
        <v>2920</v>
      </c>
    </row>
    <row r="758" spans="1:25" s="231" customFormat="1" ht="39.75" customHeight="1" x14ac:dyDescent="0.25">
      <c r="A758" s="179">
        <v>2513</v>
      </c>
      <c r="B758" s="183" t="s">
        <v>803</v>
      </c>
      <c r="C758" s="356" t="s">
        <v>229</v>
      </c>
      <c r="D758" s="180">
        <v>14</v>
      </c>
      <c r="E758" s="181">
        <v>2513000000</v>
      </c>
      <c r="F758" s="182" t="s">
        <v>250</v>
      </c>
      <c r="G758" s="309" t="s">
        <v>233</v>
      </c>
      <c r="H758" s="182"/>
      <c r="I758" s="356" t="s">
        <v>229</v>
      </c>
      <c r="J758" s="184" t="s">
        <v>286</v>
      </c>
      <c r="K758" s="351" t="s">
        <v>283</v>
      </c>
      <c r="L758" s="185"/>
      <c r="M758" s="217"/>
      <c r="N758" s="217"/>
      <c r="O758" s="217"/>
      <c r="P758" s="217"/>
      <c r="Q758" s="217"/>
      <c r="R758" s="217"/>
      <c r="S758" s="217"/>
      <c r="T758" s="217" t="s">
        <v>2920</v>
      </c>
      <c r="U758" s="217" t="s">
        <v>2920</v>
      </c>
      <c r="V758" s="217" t="s">
        <v>2920</v>
      </c>
      <c r="W758" s="217" t="s">
        <v>2920</v>
      </c>
      <c r="X758" s="217" t="s">
        <v>2920</v>
      </c>
      <c r="Y758" s="186" t="s">
        <v>2920</v>
      </c>
    </row>
    <row r="759" spans="1:25" s="231" customFormat="1" ht="39.75" customHeight="1" x14ac:dyDescent="0.25">
      <c r="A759" s="179">
        <v>2514</v>
      </c>
      <c r="B759" s="183" t="s">
        <v>804</v>
      </c>
      <c r="C759" s="356" t="s">
        <v>229</v>
      </c>
      <c r="D759" s="180">
        <v>14</v>
      </c>
      <c r="E759" s="181">
        <v>2514000000</v>
      </c>
      <c r="F759" s="182" t="s">
        <v>250</v>
      </c>
      <c r="G759" s="309"/>
      <c r="H759" s="182"/>
      <c r="I759" s="356" t="s">
        <v>229</v>
      </c>
      <c r="J759" s="184" t="s">
        <v>2797</v>
      </c>
      <c r="K759" s="351" t="s">
        <v>283</v>
      </c>
      <c r="L759" s="185"/>
      <c r="M759" s="217"/>
      <c r="N759" s="217"/>
      <c r="O759" s="217"/>
      <c r="P759" s="217"/>
      <c r="Q759" s="217"/>
      <c r="R759" s="217"/>
      <c r="S759" s="217"/>
      <c r="T759" s="217"/>
      <c r="U759" s="217" t="s">
        <v>2920</v>
      </c>
      <c r="V759" s="217" t="s">
        <v>2920</v>
      </c>
      <c r="W759" s="217" t="s">
        <v>2920</v>
      </c>
      <c r="X759" s="217" t="s">
        <v>2920</v>
      </c>
      <c r="Y759" s="217" t="s">
        <v>2920</v>
      </c>
    </row>
    <row r="760" spans="1:25" s="231" customFormat="1" x14ac:dyDescent="0.25">
      <c r="A760" s="179">
        <v>2515</v>
      </c>
      <c r="B760" s="183" t="s">
        <v>805</v>
      </c>
      <c r="C760" s="356" t="s">
        <v>229</v>
      </c>
      <c r="D760" s="180">
        <v>14</v>
      </c>
      <c r="E760" s="181">
        <v>2515000000</v>
      </c>
      <c r="F760" s="182" t="s">
        <v>250</v>
      </c>
      <c r="G760" s="309"/>
      <c r="H760" s="182"/>
      <c r="I760" s="356" t="s">
        <v>229</v>
      </c>
      <c r="J760" s="184" t="s">
        <v>2797</v>
      </c>
      <c r="K760" s="351" t="s">
        <v>283</v>
      </c>
      <c r="L760" s="185"/>
      <c r="M760" s="217"/>
      <c r="N760" s="217"/>
      <c r="O760" s="217"/>
      <c r="P760" s="217"/>
      <c r="Q760" s="217"/>
      <c r="R760" s="217"/>
      <c r="S760" s="217"/>
      <c r="T760" s="217"/>
      <c r="U760" s="217" t="s">
        <v>2920</v>
      </c>
      <c r="V760" s="217" t="s">
        <v>2920</v>
      </c>
      <c r="W760" s="217" t="s">
        <v>2920</v>
      </c>
      <c r="X760" s="217" t="s">
        <v>2920</v>
      </c>
      <c r="Y760" s="217" t="s">
        <v>2920</v>
      </c>
    </row>
    <row r="761" spans="1:25" s="231" customFormat="1" x14ac:dyDescent="0.25">
      <c r="A761" s="179">
        <v>2516</v>
      </c>
      <c r="B761" s="183" t="s">
        <v>806</v>
      </c>
      <c r="C761" s="356" t="s">
        <v>229</v>
      </c>
      <c r="D761" s="180">
        <v>14</v>
      </c>
      <c r="E761" s="181">
        <v>2516000000</v>
      </c>
      <c r="F761" s="182" t="s">
        <v>250</v>
      </c>
      <c r="G761" s="309"/>
      <c r="H761" s="182"/>
      <c r="I761" s="356" t="s">
        <v>229</v>
      </c>
      <c r="J761" s="184" t="s">
        <v>2797</v>
      </c>
      <c r="K761" s="351" t="s">
        <v>284</v>
      </c>
      <c r="L761" s="185"/>
      <c r="M761" s="217"/>
      <c r="N761" s="217"/>
      <c r="O761" s="217"/>
      <c r="P761" s="217"/>
      <c r="Q761" s="217"/>
      <c r="R761" s="217"/>
      <c r="S761" s="217"/>
      <c r="T761" s="217"/>
      <c r="U761" s="217"/>
      <c r="V761" s="217"/>
      <c r="W761" s="217"/>
      <c r="X761" s="217"/>
      <c r="Y761" s="217"/>
    </row>
    <row r="762" spans="1:25" s="231" customFormat="1" ht="37.5" customHeight="1" x14ac:dyDescent="0.25">
      <c r="A762" s="179">
        <v>2517</v>
      </c>
      <c r="B762" s="183" t="s">
        <v>807</v>
      </c>
      <c r="C762" s="356" t="s">
        <v>229</v>
      </c>
      <c r="D762" s="180">
        <v>14</v>
      </c>
      <c r="E762" s="181">
        <v>2517000000</v>
      </c>
      <c r="F762" s="182" t="s">
        <v>250</v>
      </c>
      <c r="G762" s="309"/>
      <c r="H762" s="182"/>
      <c r="I762" s="356" t="s">
        <v>229</v>
      </c>
      <c r="J762" s="184" t="s">
        <v>285</v>
      </c>
      <c r="K762" s="351" t="s">
        <v>283</v>
      </c>
      <c r="L762" s="185"/>
      <c r="M762" s="217"/>
      <c r="N762" s="217"/>
      <c r="O762" s="217"/>
      <c r="P762" s="217"/>
      <c r="Q762" s="217"/>
      <c r="R762" s="217"/>
      <c r="S762" s="217"/>
      <c r="T762" s="217"/>
      <c r="U762" s="217" t="s">
        <v>2920</v>
      </c>
      <c r="V762" s="217" t="s">
        <v>2920</v>
      </c>
      <c r="W762" s="217" t="s">
        <v>2920</v>
      </c>
      <c r="X762" s="217" t="s">
        <v>2920</v>
      </c>
      <c r="Y762" s="186" t="s">
        <v>2920</v>
      </c>
    </row>
    <row r="763" spans="1:25" s="231" customFormat="1" ht="37.5" customHeight="1" x14ac:dyDescent="0.25">
      <c r="A763" s="179">
        <v>2518</v>
      </c>
      <c r="B763" s="183" t="s">
        <v>108</v>
      </c>
      <c r="C763" s="356" t="s">
        <v>229</v>
      </c>
      <c r="D763" s="180">
        <v>14</v>
      </c>
      <c r="E763" s="181">
        <v>2518000000</v>
      </c>
      <c r="F763" s="182" t="s">
        <v>250</v>
      </c>
      <c r="G763" s="309"/>
      <c r="H763" s="182"/>
      <c r="I763" s="356" t="s">
        <v>229</v>
      </c>
      <c r="J763" s="184" t="s">
        <v>289</v>
      </c>
      <c r="K763" s="351" t="s">
        <v>283</v>
      </c>
      <c r="L763" s="185"/>
      <c r="M763" s="217"/>
      <c r="N763" s="217"/>
      <c r="O763" s="217"/>
      <c r="P763" s="217"/>
      <c r="Q763" s="217"/>
      <c r="R763" s="217"/>
      <c r="S763" s="217"/>
      <c r="T763" s="217"/>
      <c r="U763" s="217"/>
      <c r="V763" s="217" t="s">
        <v>2920</v>
      </c>
      <c r="W763" s="217" t="s">
        <v>2920</v>
      </c>
      <c r="X763" s="217" t="s">
        <v>2920</v>
      </c>
      <c r="Y763" s="186" t="s">
        <v>2920</v>
      </c>
    </row>
    <row r="764" spans="1:25" s="231" customFormat="1" ht="37.5" customHeight="1" x14ac:dyDescent="0.25">
      <c r="A764" s="179">
        <v>2519</v>
      </c>
      <c r="B764" s="183" t="s">
        <v>808</v>
      </c>
      <c r="C764" s="356" t="s">
        <v>229</v>
      </c>
      <c r="D764" s="180">
        <v>14</v>
      </c>
      <c r="E764" s="181">
        <v>2519000000</v>
      </c>
      <c r="F764" s="182" t="s">
        <v>250</v>
      </c>
      <c r="G764" s="309"/>
      <c r="H764" s="182"/>
      <c r="I764" s="356" t="s">
        <v>229</v>
      </c>
      <c r="J764" s="184" t="s">
        <v>285</v>
      </c>
      <c r="K764" s="351" t="s">
        <v>283</v>
      </c>
      <c r="L764" s="185"/>
      <c r="M764" s="217"/>
      <c r="N764" s="217"/>
      <c r="O764" s="217"/>
      <c r="P764" s="217"/>
      <c r="Q764" s="217"/>
      <c r="R764" s="217"/>
      <c r="S764" s="217"/>
      <c r="T764" s="217"/>
      <c r="U764" s="217" t="s">
        <v>2920</v>
      </c>
      <c r="V764" s="217" t="s">
        <v>2920</v>
      </c>
      <c r="W764" s="217" t="s">
        <v>2920</v>
      </c>
      <c r="X764" s="217" t="s">
        <v>2920</v>
      </c>
      <c r="Y764" s="186" t="s">
        <v>2920</v>
      </c>
    </row>
    <row r="765" spans="1:25" s="231" customFormat="1" ht="37.5" customHeight="1" x14ac:dyDescent="0.25">
      <c r="A765" s="179">
        <v>2520</v>
      </c>
      <c r="B765" s="183" t="s">
        <v>809</v>
      </c>
      <c r="C765" s="356" t="s">
        <v>229</v>
      </c>
      <c r="D765" s="180">
        <v>14</v>
      </c>
      <c r="E765" s="181">
        <v>2520000000</v>
      </c>
      <c r="F765" s="182" t="s">
        <v>250</v>
      </c>
      <c r="G765" s="309"/>
      <c r="H765" s="182"/>
      <c r="I765" s="356" t="s">
        <v>229</v>
      </c>
      <c r="J765" s="184" t="s">
        <v>286</v>
      </c>
      <c r="K765" s="351" t="s">
        <v>283</v>
      </c>
      <c r="L765" s="185"/>
      <c r="M765" s="217"/>
      <c r="N765" s="217"/>
      <c r="O765" s="217"/>
      <c r="P765" s="217"/>
      <c r="Q765" s="217"/>
      <c r="R765" s="217"/>
      <c r="S765" s="217"/>
      <c r="T765" s="217"/>
      <c r="U765" s="217" t="s">
        <v>2920</v>
      </c>
      <c r="V765" s="217" t="s">
        <v>2920</v>
      </c>
      <c r="W765" s="217" t="s">
        <v>2920</v>
      </c>
      <c r="X765" s="217" t="s">
        <v>2920</v>
      </c>
      <c r="Y765" s="186" t="s">
        <v>2920</v>
      </c>
    </row>
    <row r="766" spans="1:25" s="210" customFormat="1" ht="25.5" customHeight="1" x14ac:dyDescent="0.25">
      <c r="A766" s="179">
        <v>2521</v>
      </c>
      <c r="B766" s="183" t="s">
        <v>810</v>
      </c>
      <c r="C766" s="182" t="s">
        <v>230</v>
      </c>
      <c r="D766" s="180">
        <v>14</v>
      </c>
      <c r="E766" s="181">
        <v>2521000000</v>
      </c>
      <c r="F766" s="182" t="s">
        <v>250</v>
      </c>
      <c r="G766" s="309" t="s">
        <v>233</v>
      </c>
      <c r="H766" s="182"/>
      <c r="I766" s="182" t="s">
        <v>230</v>
      </c>
      <c r="J766" s="184" t="s">
        <v>2797</v>
      </c>
      <c r="K766" s="351" t="s">
        <v>283</v>
      </c>
      <c r="L766" s="185"/>
      <c r="M766" s="186"/>
      <c r="N766" s="186"/>
      <c r="O766" s="186"/>
      <c r="P766" s="186"/>
      <c r="Q766" s="186"/>
      <c r="R766" s="186" t="s">
        <v>2920</v>
      </c>
      <c r="S766" s="186" t="s">
        <v>2920</v>
      </c>
      <c r="T766" s="186" t="s">
        <v>2920</v>
      </c>
      <c r="U766" s="186" t="s">
        <v>2920</v>
      </c>
      <c r="V766" s="186" t="s">
        <v>2920</v>
      </c>
      <c r="W766" s="186"/>
      <c r="X766" s="186"/>
      <c r="Y766" s="186"/>
    </row>
    <row r="767" spans="1:25" s="210" customFormat="1" ht="25.5" customHeight="1" x14ac:dyDescent="0.25">
      <c r="A767" s="179">
        <v>2522</v>
      </c>
      <c r="B767" s="183" t="s">
        <v>811</v>
      </c>
      <c r="C767" s="182" t="s">
        <v>230</v>
      </c>
      <c r="D767" s="180">
        <v>14</v>
      </c>
      <c r="E767" s="181">
        <v>2522000000</v>
      </c>
      <c r="F767" s="182" t="s">
        <v>250</v>
      </c>
      <c r="G767" s="309" t="s">
        <v>233</v>
      </c>
      <c r="H767" s="182"/>
      <c r="I767" s="182" t="s">
        <v>230</v>
      </c>
      <c r="J767" s="184" t="s">
        <v>2797</v>
      </c>
      <c r="K767" s="351" t="s">
        <v>283</v>
      </c>
      <c r="L767" s="185"/>
      <c r="M767" s="186"/>
      <c r="N767" s="186"/>
      <c r="O767" s="186"/>
      <c r="P767" s="186"/>
      <c r="Q767" s="186"/>
      <c r="R767" s="186"/>
      <c r="S767" s="186" t="s">
        <v>2920</v>
      </c>
      <c r="T767" s="186" t="s">
        <v>2920</v>
      </c>
      <c r="U767" s="186" t="s">
        <v>2920</v>
      </c>
      <c r="V767" s="186" t="s">
        <v>2920</v>
      </c>
      <c r="W767" s="186" t="s">
        <v>2920</v>
      </c>
      <c r="X767" s="186"/>
      <c r="Y767" s="186"/>
    </row>
    <row r="768" spans="1:25" s="210" customFormat="1" ht="37.5" customHeight="1" x14ac:dyDescent="0.25">
      <c r="A768" s="179">
        <v>2523</v>
      </c>
      <c r="B768" s="183" t="s">
        <v>812</v>
      </c>
      <c r="C768" s="182" t="s">
        <v>230</v>
      </c>
      <c r="D768" s="180">
        <v>14</v>
      </c>
      <c r="E768" s="181">
        <v>2523000000</v>
      </c>
      <c r="F768" s="182" t="s">
        <v>250</v>
      </c>
      <c r="G768" s="309" t="s">
        <v>233</v>
      </c>
      <c r="H768" s="182"/>
      <c r="I768" s="182" t="s">
        <v>230</v>
      </c>
      <c r="J768" s="184" t="s">
        <v>2797</v>
      </c>
      <c r="K768" s="351" t="s">
        <v>283</v>
      </c>
      <c r="L768" s="185"/>
      <c r="M768" s="186"/>
      <c r="N768" s="186"/>
      <c r="O768" s="186"/>
      <c r="P768" s="186"/>
      <c r="Q768" s="186"/>
      <c r="R768" s="186"/>
      <c r="S768" s="186" t="s">
        <v>2920</v>
      </c>
      <c r="T768" s="186" t="s">
        <v>2920</v>
      </c>
      <c r="U768" s="186" t="s">
        <v>2920</v>
      </c>
      <c r="V768" s="186" t="s">
        <v>2920</v>
      </c>
      <c r="W768" s="186" t="s">
        <v>2920</v>
      </c>
      <c r="X768" s="186" t="s">
        <v>2920</v>
      </c>
      <c r="Y768" s="186" t="s">
        <v>2920</v>
      </c>
    </row>
    <row r="769" spans="1:25" s="210" customFormat="1" x14ac:dyDescent="0.25">
      <c r="A769" s="179">
        <v>2524</v>
      </c>
      <c r="B769" s="183" t="s">
        <v>813</v>
      </c>
      <c r="C769" s="182" t="s">
        <v>230</v>
      </c>
      <c r="D769" s="361">
        <v>14</v>
      </c>
      <c r="E769" s="362">
        <v>2524000000</v>
      </c>
      <c r="F769" s="356" t="s">
        <v>250</v>
      </c>
      <c r="G769" s="309" t="s">
        <v>233</v>
      </c>
      <c r="H769" s="364"/>
      <c r="I769" s="182" t="s">
        <v>230</v>
      </c>
      <c r="J769" s="357" t="s">
        <v>2797</v>
      </c>
      <c r="K769" s="351" t="s">
        <v>283</v>
      </c>
      <c r="L769" s="382"/>
      <c r="M769" s="367"/>
      <c r="N769" s="367"/>
      <c r="O769" s="367"/>
      <c r="P769" s="367"/>
      <c r="Q769" s="367"/>
      <c r="R769" s="367"/>
      <c r="S769" s="367" t="s">
        <v>2920</v>
      </c>
      <c r="T769" s="367" t="s">
        <v>2920</v>
      </c>
      <c r="U769" s="367" t="s">
        <v>2920</v>
      </c>
      <c r="V769" s="367" t="s">
        <v>2920</v>
      </c>
      <c r="W769" s="367" t="s">
        <v>2920</v>
      </c>
      <c r="X769" s="367"/>
      <c r="Y769" s="367"/>
    </row>
    <row r="770" spans="1:25" s="210" customFormat="1" ht="33" customHeight="1" x14ac:dyDescent="0.25">
      <c r="A770" s="179">
        <v>2525</v>
      </c>
      <c r="B770" s="183" t="s">
        <v>814</v>
      </c>
      <c r="C770" s="182" t="s">
        <v>230</v>
      </c>
      <c r="D770" s="180">
        <v>14</v>
      </c>
      <c r="E770" s="362">
        <v>2525000000</v>
      </c>
      <c r="F770" s="182" t="s">
        <v>250</v>
      </c>
      <c r="G770" s="309"/>
      <c r="H770" s="364"/>
      <c r="I770" s="182" t="s">
        <v>230</v>
      </c>
      <c r="J770" s="357" t="s">
        <v>295</v>
      </c>
      <c r="K770" s="351" t="s">
        <v>283</v>
      </c>
      <c r="L770" s="382"/>
      <c r="M770" s="367"/>
      <c r="N770" s="367"/>
      <c r="O770" s="367"/>
      <c r="P770" s="367"/>
      <c r="Q770" s="367"/>
      <c r="R770" s="367"/>
      <c r="S770" s="367"/>
      <c r="T770" s="367"/>
      <c r="U770" s="367"/>
      <c r="V770" s="367"/>
      <c r="W770" s="367"/>
      <c r="X770" s="367"/>
      <c r="Y770" s="367"/>
    </row>
    <row r="771" spans="1:25" s="210" customFormat="1" ht="18.75" customHeight="1" x14ac:dyDescent="0.25">
      <c r="A771" s="179">
        <v>2526</v>
      </c>
      <c r="B771" s="183" t="s">
        <v>815</v>
      </c>
      <c r="C771" s="182" t="s">
        <v>230</v>
      </c>
      <c r="D771" s="180">
        <v>14</v>
      </c>
      <c r="E771" s="362">
        <v>2526000000</v>
      </c>
      <c r="F771" s="182" t="s">
        <v>250</v>
      </c>
      <c r="G771" s="309"/>
      <c r="H771" s="364"/>
      <c r="I771" s="182" t="s">
        <v>230</v>
      </c>
      <c r="J771" s="357" t="s">
        <v>285</v>
      </c>
      <c r="K771" s="351" t="s">
        <v>283</v>
      </c>
      <c r="L771" s="382"/>
      <c r="M771" s="367"/>
      <c r="N771" s="367"/>
      <c r="O771" s="367"/>
      <c r="P771" s="367"/>
      <c r="Q771" s="367"/>
      <c r="R771" s="367"/>
      <c r="S771" s="367"/>
      <c r="T771" s="367"/>
      <c r="U771" s="367"/>
      <c r="V771" s="367" t="s">
        <v>2920</v>
      </c>
      <c r="W771" s="367" t="s">
        <v>2920</v>
      </c>
      <c r="X771" s="367" t="s">
        <v>2920</v>
      </c>
      <c r="Y771" s="186" t="s">
        <v>2920</v>
      </c>
    </row>
    <row r="772" spans="1:25" s="210" customFormat="1" ht="18.75" customHeight="1" x14ac:dyDescent="0.25">
      <c r="A772" s="179">
        <v>2527</v>
      </c>
      <c r="B772" s="183" t="s">
        <v>816</v>
      </c>
      <c r="C772" s="182" t="s">
        <v>230</v>
      </c>
      <c r="D772" s="180">
        <v>14</v>
      </c>
      <c r="E772" s="362">
        <v>2527000000</v>
      </c>
      <c r="F772" s="182" t="s">
        <v>250</v>
      </c>
      <c r="G772" s="309"/>
      <c r="H772" s="364"/>
      <c r="I772" s="182" t="s">
        <v>230</v>
      </c>
      <c r="J772" s="357" t="s">
        <v>286</v>
      </c>
      <c r="K772" s="351" t="s">
        <v>283</v>
      </c>
      <c r="L772" s="382"/>
      <c r="M772" s="367"/>
      <c r="N772" s="367"/>
      <c r="O772" s="367"/>
      <c r="P772" s="367"/>
      <c r="Q772" s="367"/>
      <c r="R772" s="367"/>
      <c r="S772" s="367"/>
      <c r="T772" s="367"/>
      <c r="U772" s="367"/>
      <c r="V772" s="367" t="s">
        <v>2920</v>
      </c>
      <c r="W772" s="367" t="s">
        <v>2920</v>
      </c>
      <c r="X772" s="367" t="s">
        <v>2920</v>
      </c>
      <c r="Y772" s="186" t="s">
        <v>2920</v>
      </c>
    </row>
    <row r="773" spans="1:25" s="210" customFormat="1" ht="33" customHeight="1" x14ac:dyDescent="0.25">
      <c r="A773" s="179">
        <v>2528</v>
      </c>
      <c r="B773" s="183" t="s">
        <v>110</v>
      </c>
      <c r="C773" s="182" t="s">
        <v>230</v>
      </c>
      <c r="D773" s="180">
        <v>14</v>
      </c>
      <c r="E773" s="362">
        <v>2528000000</v>
      </c>
      <c r="F773" s="182" t="s">
        <v>250</v>
      </c>
      <c r="G773" s="309"/>
      <c r="H773" s="364"/>
      <c r="I773" s="182" t="s">
        <v>230</v>
      </c>
      <c r="J773" s="357" t="s">
        <v>285</v>
      </c>
      <c r="K773" s="351" t="s">
        <v>283</v>
      </c>
      <c r="L773" s="382"/>
      <c r="M773" s="367"/>
      <c r="N773" s="367"/>
      <c r="O773" s="367"/>
      <c r="P773" s="367"/>
      <c r="Q773" s="367"/>
      <c r="R773" s="367"/>
      <c r="S773" s="367"/>
      <c r="T773" s="367"/>
      <c r="U773" s="367"/>
      <c r="V773" s="367"/>
      <c r="W773" s="367" t="s">
        <v>2920</v>
      </c>
      <c r="X773" s="367" t="s">
        <v>2920</v>
      </c>
      <c r="Y773" s="186" t="s">
        <v>2920</v>
      </c>
    </row>
    <row r="774" spans="1:25" s="210" customFormat="1" ht="18.75" customHeight="1" x14ac:dyDescent="0.25">
      <c r="A774" s="179">
        <v>2529</v>
      </c>
      <c r="B774" s="183" t="s">
        <v>817</v>
      </c>
      <c r="C774" s="182" t="s">
        <v>230</v>
      </c>
      <c r="D774" s="180">
        <v>14</v>
      </c>
      <c r="E774" s="362">
        <v>2529000000</v>
      </c>
      <c r="F774" s="182" t="s">
        <v>250</v>
      </c>
      <c r="G774" s="309"/>
      <c r="H774" s="364"/>
      <c r="I774" s="182" t="s">
        <v>230</v>
      </c>
      <c r="J774" s="357" t="s">
        <v>2797</v>
      </c>
      <c r="K774" s="351" t="s">
        <v>283</v>
      </c>
      <c r="L774" s="382"/>
      <c r="M774" s="367"/>
      <c r="N774" s="367"/>
      <c r="O774" s="367"/>
      <c r="P774" s="367"/>
      <c r="Q774" s="367"/>
      <c r="R774" s="367"/>
      <c r="S774" s="367"/>
      <c r="T774" s="367"/>
      <c r="U774" s="367"/>
      <c r="V774" s="367"/>
      <c r="W774" s="367"/>
      <c r="X774" s="367"/>
      <c r="Y774" s="186" t="s">
        <v>2920</v>
      </c>
    </row>
    <row r="775" spans="1:25" s="210" customFormat="1" ht="18.75" customHeight="1" x14ac:dyDescent="0.25">
      <c r="A775" s="179">
        <v>2530</v>
      </c>
      <c r="B775" s="183" t="s">
        <v>111</v>
      </c>
      <c r="C775" s="182" t="s">
        <v>230</v>
      </c>
      <c r="D775" s="180">
        <v>14</v>
      </c>
      <c r="E775" s="362">
        <v>2530000000</v>
      </c>
      <c r="F775" s="182" t="s">
        <v>250</v>
      </c>
      <c r="G775" s="309"/>
      <c r="H775" s="364"/>
      <c r="I775" s="182" t="s">
        <v>230</v>
      </c>
      <c r="J775" s="357" t="s">
        <v>289</v>
      </c>
      <c r="K775" s="351" t="s">
        <v>283</v>
      </c>
      <c r="L775" s="382"/>
      <c r="M775" s="367"/>
      <c r="N775" s="367"/>
      <c r="O775" s="367"/>
      <c r="P775" s="367"/>
      <c r="Q775" s="367"/>
      <c r="R775" s="367"/>
      <c r="S775" s="367"/>
      <c r="T775" s="367"/>
      <c r="U775" s="367"/>
      <c r="V775" s="367"/>
      <c r="W775" s="367"/>
      <c r="X775" s="367"/>
      <c r="Y775" s="186" t="s">
        <v>2920</v>
      </c>
    </row>
    <row r="776" spans="1:25" s="210" customFormat="1" ht="18.75" customHeight="1" x14ac:dyDescent="0.25">
      <c r="A776" s="179">
        <v>2531</v>
      </c>
      <c r="B776" s="183" t="s">
        <v>207</v>
      </c>
      <c r="C776" s="182" t="s">
        <v>230</v>
      </c>
      <c r="D776" s="180">
        <v>14</v>
      </c>
      <c r="E776" s="362">
        <v>2531000000</v>
      </c>
      <c r="F776" s="182" t="s">
        <v>2812</v>
      </c>
      <c r="G776" s="309"/>
      <c r="H776" s="364"/>
      <c r="I776" s="182" t="s">
        <v>230</v>
      </c>
      <c r="J776" s="357" t="s">
        <v>2797</v>
      </c>
      <c r="K776" s="351" t="s">
        <v>283</v>
      </c>
      <c r="L776" s="382"/>
      <c r="M776" s="367"/>
      <c r="N776" s="367"/>
      <c r="O776" s="367"/>
      <c r="P776" s="367"/>
      <c r="Q776" s="367"/>
      <c r="R776" s="367"/>
      <c r="S776" s="367"/>
      <c r="T776" s="367"/>
      <c r="U776" s="367"/>
      <c r="V776" s="367"/>
      <c r="W776" s="367"/>
      <c r="X776" s="367"/>
      <c r="Y776" s="186" t="s">
        <v>2920</v>
      </c>
    </row>
    <row r="777" spans="1:25" s="210" customFormat="1" ht="18.75" customHeight="1" x14ac:dyDescent="0.25">
      <c r="A777" s="179">
        <v>2532</v>
      </c>
      <c r="B777" s="183" t="s">
        <v>818</v>
      </c>
      <c r="C777" s="356" t="s">
        <v>229</v>
      </c>
      <c r="D777" s="180">
        <v>14</v>
      </c>
      <c r="E777" s="362">
        <v>2532000000</v>
      </c>
      <c r="F777" s="182" t="s">
        <v>250</v>
      </c>
      <c r="G777" s="309"/>
      <c r="H777" s="364"/>
      <c r="I777" s="356" t="s">
        <v>229</v>
      </c>
      <c r="J777" s="357" t="s">
        <v>289</v>
      </c>
      <c r="K777" s="351" t="s">
        <v>283</v>
      </c>
      <c r="L777" s="382"/>
      <c r="M777" s="367"/>
      <c r="N777" s="367"/>
      <c r="O777" s="367"/>
      <c r="P777" s="367"/>
      <c r="Q777" s="367"/>
      <c r="R777" s="367"/>
      <c r="S777" s="367"/>
      <c r="T777" s="367"/>
      <c r="U777" s="367"/>
      <c r="V777" s="367"/>
      <c r="W777" s="367"/>
      <c r="X777" s="367"/>
      <c r="Y777" s="186" t="s">
        <v>2920</v>
      </c>
    </row>
    <row r="778" spans="1:25" s="210" customFormat="1" ht="36.75" customHeight="1" x14ac:dyDescent="0.25">
      <c r="A778" s="179">
        <v>2533</v>
      </c>
      <c r="B778" s="183" t="s">
        <v>819</v>
      </c>
      <c r="C778" s="356" t="s">
        <v>229</v>
      </c>
      <c r="D778" s="180">
        <v>14</v>
      </c>
      <c r="E778" s="362">
        <v>2533000000</v>
      </c>
      <c r="F778" s="182" t="s">
        <v>250</v>
      </c>
      <c r="G778" s="309"/>
      <c r="H778" s="364"/>
      <c r="I778" s="356" t="s">
        <v>229</v>
      </c>
      <c r="J778" s="357" t="s">
        <v>2797</v>
      </c>
      <c r="K778" s="351" t="s">
        <v>283</v>
      </c>
      <c r="L778" s="382"/>
      <c r="M778" s="367"/>
      <c r="N778" s="367"/>
      <c r="O778" s="367"/>
      <c r="P778" s="367"/>
      <c r="Q778" s="367"/>
      <c r="R778" s="367"/>
      <c r="S778" s="367"/>
      <c r="T778" s="367"/>
      <c r="U778" s="367"/>
      <c r="V778" s="367"/>
      <c r="W778" s="367"/>
      <c r="X778" s="367"/>
      <c r="Y778" s="186" t="s">
        <v>2920</v>
      </c>
    </row>
    <row r="779" spans="1:25" s="210" customFormat="1" ht="36.75" customHeight="1" x14ac:dyDescent="0.25">
      <c r="A779" s="179">
        <v>2534</v>
      </c>
      <c r="B779" s="183" t="s">
        <v>820</v>
      </c>
      <c r="C779" s="356" t="s">
        <v>229</v>
      </c>
      <c r="D779" s="180">
        <v>14</v>
      </c>
      <c r="E779" s="362">
        <v>2534000000</v>
      </c>
      <c r="F779" s="182" t="s">
        <v>250</v>
      </c>
      <c r="G779" s="309"/>
      <c r="H779" s="364"/>
      <c r="I779" s="356" t="s">
        <v>229</v>
      </c>
      <c r="J779" s="357" t="s">
        <v>2797</v>
      </c>
      <c r="K779" s="351" t="s">
        <v>283</v>
      </c>
      <c r="L779" s="382"/>
      <c r="M779" s="367"/>
      <c r="N779" s="367"/>
      <c r="O779" s="367"/>
      <c r="P779" s="367"/>
      <c r="Q779" s="367"/>
      <c r="R779" s="367"/>
      <c r="S779" s="367"/>
      <c r="T779" s="367"/>
      <c r="U779" s="367"/>
      <c r="V779" s="367"/>
      <c r="W779" s="367"/>
      <c r="X779" s="367"/>
      <c r="Y779" s="186" t="s">
        <v>2920</v>
      </c>
    </row>
    <row r="780" spans="1:25" s="210" customFormat="1" ht="36.75" customHeight="1" x14ac:dyDescent="0.25">
      <c r="A780" s="179">
        <v>2535</v>
      </c>
      <c r="B780" s="183" t="s">
        <v>821</v>
      </c>
      <c r="C780" s="182" t="s">
        <v>230</v>
      </c>
      <c r="D780" s="180">
        <v>14</v>
      </c>
      <c r="E780" s="362">
        <v>2535000000</v>
      </c>
      <c r="F780" s="182" t="s">
        <v>250</v>
      </c>
      <c r="G780" s="309"/>
      <c r="H780" s="364"/>
      <c r="I780" s="182" t="s">
        <v>230</v>
      </c>
      <c r="J780" s="357" t="s">
        <v>285</v>
      </c>
      <c r="K780" s="351" t="s">
        <v>283</v>
      </c>
      <c r="L780" s="382"/>
      <c r="M780" s="367"/>
      <c r="N780" s="367"/>
      <c r="O780" s="367"/>
      <c r="P780" s="367"/>
      <c r="Q780" s="367"/>
      <c r="R780" s="367"/>
      <c r="S780" s="367"/>
      <c r="T780" s="367"/>
      <c r="U780" s="367"/>
      <c r="V780" s="367"/>
      <c r="W780" s="367"/>
      <c r="X780" s="367"/>
      <c r="Y780" s="186" t="s">
        <v>2920</v>
      </c>
    </row>
    <row r="781" spans="1:25" s="210" customFormat="1" ht="36.75" customHeight="1" x14ac:dyDescent="0.25">
      <c r="A781" s="179">
        <v>2536</v>
      </c>
      <c r="B781" s="183" t="s">
        <v>822</v>
      </c>
      <c r="C781" s="182" t="s">
        <v>227</v>
      </c>
      <c r="D781" s="180">
        <v>14</v>
      </c>
      <c r="E781" s="181">
        <v>2536000000</v>
      </c>
      <c r="F781" s="182" t="s">
        <v>250</v>
      </c>
      <c r="G781" s="309" t="s">
        <v>233</v>
      </c>
      <c r="H781" s="182"/>
      <c r="I781" s="182" t="s">
        <v>227</v>
      </c>
      <c r="J781" s="184" t="s">
        <v>2797</v>
      </c>
      <c r="K781" s="351" t="s">
        <v>284</v>
      </c>
      <c r="L781" s="185"/>
      <c r="M781" s="186"/>
      <c r="N781" s="186"/>
      <c r="O781" s="186"/>
      <c r="P781" s="186"/>
      <c r="Q781" s="186"/>
      <c r="R781" s="186" t="s">
        <v>2920</v>
      </c>
      <c r="S781" s="186"/>
      <c r="T781" s="186"/>
      <c r="U781" s="186"/>
      <c r="V781" s="186"/>
      <c r="W781" s="186"/>
      <c r="X781" s="186" t="s">
        <v>2920</v>
      </c>
      <c r="Y781" s="186" t="s">
        <v>2920</v>
      </c>
    </row>
    <row r="782" spans="1:25" s="210" customFormat="1" ht="36.75" customHeight="1" x14ac:dyDescent="0.25">
      <c r="A782" s="179">
        <v>2537</v>
      </c>
      <c r="B782" s="183" t="s">
        <v>823</v>
      </c>
      <c r="C782" s="47" t="s">
        <v>231</v>
      </c>
      <c r="D782" s="180">
        <v>14</v>
      </c>
      <c r="E782" s="181">
        <v>2537000000</v>
      </c>
      <c r="F782" s="182" t="s">
        <v>250</v>
      </c>
      <c r="G782" s="309"/>
      <c r="H782" s="182"/>
      <c r="I782" s="47" t="s">
        <v>231</v>
      </c>
      <c r="J782" s="184" t="s">
        <v>2797</v>
      </c>
      <c r="K782" s="351" t="s">
        <v>283</v>
      </c>
      <c r="L782" s="185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 t="s">
        <v>2920</v>
      </c>
    </row>
    <row r="783" spans="1:25" s="210" customFormat="1" ht="36.75" customHeight="1" x14ac:dyDescent="0.25">
      <c r="A783" s="179">
        <v>2538</v>
      </c>
      <c r="B783" s="183" t="s">
        <v>824</v>
      </c>
      <c r="C783" s="182" t="s">
        <v>230</v>
      </c>
      <c r="D783" s="180">
        <v>14</v>
      </c>
      <c r="E783" s="362">
        <v>2538000000</v>
      </c>
      <c r="F783" s="182" t="s">
        <v>250</v>
      </c>
      <c r="G783" s="309"/>
      <c r="H783" s="182"/>
      <c r="I783" s="182" t="s">
        <v>230</v>
      </c>
      <c r="J783" s="184" t="s">
        <v>2797</v>
      </c>
      <c r="K783" s="351" t="s">
        <v>283</v>
      </c>
      <c r="L783" s="185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 t="s">
        <v>2920</v>
      </c>
    </row>
    <row r="784" spans="1:25" s="210" customFormat="1" x14ac:dyDescent="0.25">
      <c r="A784" s="179">
        <v>2539</v>
      </c>
      <c r="B784" s="183" t="s">
        <v>825</v>
      </c>
      <c r="C784" s="47" t="s">
        <v>231</v>
      </c>
      <c r="D784" s="180">
        <v>14</v>
      </c>
      <c r="E784" s="181">
        <v>2539000000</v>
      </c>
      <c r="F784" s="182" t="s">
        <v>250</v>
      </c>
      <c r="G784" s="309"/>
      <c r="H784" s="182"/>
      <c r="I784" s="47" t="s">
        <v>231</v>
      </c>
      <c r="J784" s="184" t="s">
        <v>2797</v>
      </c>
      <c r="K784" s="351" t="s">
        <v>283</v>
      </c>
      <c r="L784" s="185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</row>
    <row r="785" spans="1:25" s="210" customFormat="1" ht="36" customHeight="1" x14ac:dyDescent="0.25">
      <c r="A785" s="179">
        <v>2541</v>
      </c>
      <c r="B785" s="183" t="s">
        <v>826</v>
      </c>
      <c r="C785" s="182" t="s">
        <v>235</v>
      </c>
      <c r="D785" s="180">
        <v>14</v>
      </c>
      <c r="E785" s="181">
        <v>2541000000</v>
      </c>
      <c r="F785" s="182" t="s">
        <v>250</v>
      </c>
      <c r="G785" s="309" t="s">
        <v>233</v>
      </c>
      <c r="H785" s="182"/>
      <c r="I785" s="182" t="s">
        <v>235</v>
      </c>
      <c r="J785" s="184" t="s">
        <v>2797</v>
      </c>
      <c r="K785" s="351" t="s">
        <v>284</v>
      </c>
      <c r="L785" s="185"/>
      <c r="M785" s="186"/>
      <c r="N785" s="186"/>
      <c r="O785" s="186"/>
      <c r="P785" s="186"/>
      <c r="Q785" s="186"/>
      <c r="R785" s="186" t="s">
        <v>2920</v>
      </c>
      <c r="S785" s="186" t="s">
        <v>2920</v>
      </c>
      <c r="T785" s="186" t="s">
        <v>2920</v>
      </c>
      <c r="U785" s="186" t="s">
        <v>2920</v>
      </c>
      <c r="V785" s="186" t="s">
        <v>2920</v>
      </c>
      <c r="W785" s="186" t="s">
        <v>2920</v>
      </c>
      <c r="X785" s="186"/>
      <c r="Y785" s="186"/>
    </row>
    <row r="786" spans="1:25" s="210" customFormat="1" ht="27.75" customHeight="1" x14ac:dyDescent="0.25">
      <c r="A786" s="179">
        <v>2542</v>
      </c>
      <c r="B786" s="183" t="s">
        <v>827</v>
      </c>
      <c r="C786" s="182" t="s">
        <v>227</v>
      </c>
      <c r="D786" s="180">
        <v>14</v>
      </c>
      <c r="E786" s="181">
        <v>2542000000</v>
      </c>
      <c r="F786" s="182" t="s">
        <v>250</v>
      </c>
      <c r="G786" s="309" t="s">
        <v>233</v>
      </c>
      <c r="H786" s="182"/>
      <c r="I786" s="182" t="s">
        <v>227</v>
      </c>
      <c r="J786" s="184" t="s">
        <v>2797</v>
      </c>
      <c r="K786" s="351" t="s">
        <v>284</v>
      </c>
      <c r="L786" s="185"/>
      <c r="M786" s="186"/>
      <c r="N786" s="186"/>
      <c r="O786" s="186"/>
      <c r="P786" s="186"/>
      <c r="Q786" s="186"/>
      <c r="R786" s="186" t="s">
        <v>2920</v>
      </c>
      <c r="S786" s="186" t="s">
        <v>2920</v>
      </c>
      <c r="T786" s="186" t="s">
        <v>2920</v>
      </c>
      <c r="U786" s="186" t="s">
        <v>2920</v>
      </c>
      <c r="V786" s="186" t="s">
        <v>2920</v>
      </c>
      <c r="W786" s="186" t="s">
        <v>2920</v>
      </c>
      <c r="X786" s="186"/>
      <c r="Y786" s="186"/>
    </row>
    <row r="787" spans="1:25" s="210" customFormat="1" ht="27.75" customHeight="1" x14ac:dyDescent="0.25">
      <c r="A787" s="179">
        <v>2543</v>
      </c>
      <c r="B787" s="183" t="s">
        <v>828</v>
      </c>
      <c r="C787" s="182" t="s">
        <v>235</v>
      </c>
      <c r="D787" s="180">
        <v>14</v>
      </c>
      <c r="E787" s="181">
        <v>2543000000</v>
      </c>
      <c r="F787" s="182" t="s">
        <v>250</v>
      </c>
      <c r="G787" s="309" t="s">
        <v>233</v>
      </c>
      <c r="H787" s="182"/>
      <c r="I787" s="182" t="s">
        <v>235</v>
      </c>
      <c r="J787" s="184" t="s">
        <v>2797</v>
      </c>
      <c r="K787" s="351" t="s">
        <v>284</v>
      </c>
      <c r="L787" s="185"/>
      <c r="M787" s="186"/>
      <c r="N787" s="186"/>
      <c r="O787" s="186"/>
      <c r="P787" s="186"/>
      <c r="Q787" s="186"/>
      <c r="R787" s="186"/>
      <c r="S787" s="186"/>
      <c r="T787" s="186"/>
      <c r="U787" s="186" t="s">
        <v>2920</v>
      </c>
      <c r="V787" s="186" t="s">
        <v>2920</v>
      </c>
      <c r="W787" s="186" t="s">
        <v>2920</v>
      </c>
      <c r="X787" s="186"/>
      <c r="Y787" s="186"/>
    </row>
    <row r="788" spans="1:25" s="210" customFormat="1" ht="27.75" customHeight="1" x14ac:dyDescent="0.25">
      <c r="A788" s="179">
        <v>2544</v>
      </c>
      <c r="B788" s="183" t="s">
        <v>829</v>
      </c>
      <c r="C788" s="182" t="s">
        <v>235</v>
      </c>
      <c r="D788" s="180">
        <v>14</v>
      </c>
      <c r="E788" s="181">
        <v>2544000000</v>
      </c>
      <c r="F788" s="182" t="s">
        <v>250</v>
      </c>
      <c r="G788" s="309" t="s">
        <v>233</v>
      </c>
      <c r="H788" s="182"/>
      <c r="I788" s="182" t="s">
        <v>235</v>
      </c>
      <c r="J788" s="184" t="s">
        <v>2797</v>
      </c>
      <c r="K788" s="351" t="s">
        <v>284</v>
      </c>
      <c r="L788" s="185"/>
      <c r="M788" s="186"/>
      <c r="N788" s="186"/>
      <c r="O788" s="186"/>
      <c r="P788" s="186"/>
      <c r="Q788" s="186"/>
      <c r="R788" s="186"/>
      <c r="S788" s="186"/>
      <c r="T788" s="186"/>
      <c r="U788" s="186" t="s">
        <v>2920</v>
      </c>
      <c r="V788" s="186" t="s">
        <v>2920</v>
      </c>
      <c r="W788" s="186" t="s">
        <v>2920</v>
      </c>
      <c r="X788" s="186" t="s">
        <v>2920</v>
      </c>
      <c r="Y788" s="186" t="s">
        <v>2920</v>
      </c>
    </row>
    <row r="789" spans="1:25" s="210" customFormat="1" ht="27.75" customHeight="1" x14ac:dyDescent="0.25">
      <c r="A789" s="179">
        <v>2545</v>
      </c>
      <c r="B789" s="183" t="s">
        <v>830</v>
      </c>
      <c r="C789" s="182" t="s">
        <v>235</v>
      </c>
      <c r="D789" s="180">
        <v>14</v>
      </c>
      <c r="E789" s="181">
        <v>2545000000</v>
      </c>
      <c r="F789" s="182" t="s">
        <v>250</v>
      </c>
      <c r="G789" s="309" t="s">
        <v>233</v>
      </c>
      <c r="H789" s="182"/>
      <c r="I789" s="182" t="s">
        <v>235</v>
      </c>
      <c r="J789" s="184" t="s">
        <v>300</v>
      </c>
      <c r="K789" s="351" t="s">
        <v>283</v>
      </c>
      <c r="L789" s="185"/>
      <c r="M789" s="186"/>
      <c r="N789" s="186"/>
      <c r="O789" s="186"/>
      <c r="P789" s="186"/>
      <c r="Q789" s="186"/>
      <c r="R789" s="186"/>
      <c r="S789" s="186"/>
      <c r="T789" s="186"/>
      <c r="U789" s="186" t="s">
        <v>2920</v>
      </c>
      <c r="V789" s="186" t="s">
        <v>2920</v>
      </c>
      <c r="W789" s="186" t="s">
        <v>2920</v>
      </c>
      <c r="X789" s="186" t="s">
        <v>2920</v>
      </c>
      <c r="Y789" s="186" t="s">
        <v>2920</v>
      </c>
    </row>
    <row r="790" spans="1:25" s="210" customFormat="1" ht="27.75" customHeight="1" x14ac:dyDescent="0.25">
      <c r="A790" s="179">
        <v>2546</v>
      </c>
      <c r="B790" s="183" t="s">
        <v>831</v>
      </c>
      <c r="C790" s="182" t="s">
        <v>235</v>
      </c>
      <c r="D790" s="180">
        <v>14</v>
      </c>
      <c r="E790" s="181">
        <v>2546000000</v>
      </c>
      <c r="F790" s="182" t="s">
        <v>250</v>
      </c>
      <c r="G790" s="309"/>
      <c r="H790" s="182"/>
      <c r="I790" s="182" t="s">
        <v>235</v>
      </c>
      <c r="J790" s="184" t="s">
        <v>2797</v>
      </c>
      <c r="K790" s="351" t="s">
        <v>284</v>
      </c>
      <c r="L790" s="185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 t="s">
        <v>2920</v>
      </c>
      <c r="X790" s="186" t="s">
        <v>2920</v>
      </c>
      <c r="Y790" s="186" t="s">
        <v>2920</v>
      </c>
    </row>
    <row r="791" spans="1:25" s="210" customFormat="1" ht="27.75" customHeight="1" x14ac:dyDescent="0.25">
      <c r="A791" s="179">
        <v>2547</v>
      </c>
      <c r="B791" s="183" t="s">
        <v>832</v>
      </c>
      <c r="C791" s="182" t="s">
        <v>227</v>
      </c>
      <c r="D791" s="180">
        <v>14</v>
      </c>
      <c r="E791" s="181">
        <v>2547000000</v>
      </c>
      <c r="F791" s="182" t="s">
        <v>250</v>
      </c>
      <c r="G791" s="309"/>
      <c r="H791" s="182"/>
      <c r="I791" s="182" t="s">
        <v>227</v>
      </c>
      <c r="J791" s="184" t="s">
        <v>289</v>
      </c>
      <c r="K791" s="351" t="s">
        <v>284</v>
      </c>
      <c r="L791" s="185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 t="s">
        <v>2920</v>
      </c>
      <c r="X791" s="186"/>
      <c r="Y791" s="186"/>
    </row>
    <row r="792" spans="1:25" s="210" customFormat="1" ht="27.75" customHeight="1" x14ac:dyDescent="0.25">
      <c r="A792" s="179">
        <v>2551</v>
      </c>
      <c r="B792" s="183" t="s">
        <v>833</v>
      </c>
      <c r="C792" s="182" t="s">
        <v>226</v>
      </c>
      <c r="D792" s="180">
        <v>14</v>
      </c>
      <c r="E792" s="181">
        <v>2551000000</v>
      </c>
      <c r="F792" s="182" t="s">
        <v>250</v>
      </c>
      <c r="G792" s="309" t="s">
        <v>233</v>
      </c>
      <c r="H792" s="182"/>
      <c r="I792" s="182" t="s">
        <v>226</v>
      </c>
      <c r="J792" s="184" t="s">
        <v>3169</v>
      </c>
      <c r="K792" s="351" t="s">
        <v>283</v>
      </c>
      <c r="L792" s="185"/>
      <c r="M792" s="186"/>
      <c r="N792" s="186"/>
      <c r="O792" s="186"/>
      <c r="P792" s="186"/>
      <c r="Q792" s="186"/>
      <c r="R792" s="186" t="s">
        <v>2920</v>
      </c>
      <c r="S792" s="186" t="s">
        <v>2920</v>
      </c>
      <c r="T792" s="186" t="s">
        <v>2920</v>
      </c>
      <c r="U792" s="186"/>
      <c r="V792" s="186"/>
      <c r="W792" s="186"/>
      <c r="X792" s="186"/>
      <c r="Y792" s="186"/>
    </row>
    <row r="793" spans="1:25" s="210" customFormat="1" ht="20.25" customHeight="1" x14ac:dyDescent="0.25">
      <c r="A793" s="179">
        <v>2552</v>
      </c>
      <c r="B793" s="183" t="s">
        <v>834</v>
      </c>
      <c r="C793" s="182" t="s">
        <v>226</v>
      </c>
      <c r="D793" s="180">
        <v>14</v>
      </c>
      <c r="E793" s="181">
        <v>2552000000</v>
      </c>
      <c r="F793" s="182" t="s">
        <v>250</v>
      </c>
      <c r="G793" s="309" t="s">
        <v>233</v>
      </c>
      <c r="H793" s="182"/>
      <c r="I793" s="182" t="s">
        <v>226</v>
      </c>
      <c r="J793" s="184" t="s">
        <v>285</v>
      </c>
      <c r="K793" s="351" t="s">
        <v>283</v>
      </c>
      <c r="L793" s="185"/>
      <c r="M793" s="186"/>
      <c r="N793" s="186"/>
      <c r="O793" s="186"/>
      <c r="P793" s="186"/>
      <c r="Q793" s="186"/>
      <c r="R793" s="186" t="s">
        <v>2920</v>
      </c>
      <c r="S793" s="186" t="s">
        <v>2920</v>
      </c>
      <c r="T793" s="186" t="s">
        <v>2920</v>
      </c>
      <c r="U793" s="186" t="s">
        <v>2920</v>
      </c>
      <c r="V793" s="186" t="s">
        <v>2920</v>
      </c>
      <c r="W793" s="186" t="s">
        <v>2920</v>
      </c>
      <c r="X793" s="186" t="s">
        <v>2920</v>
      </c>
      <c r="Y793" s="186" t="s">
        <v>2920</v>
      </c>
    </row>
    <row r="794" spans="1:25" s="210" customFormat="1" ht="20.25" customHeight="1" x14ac:dyDescent="0.25">
      <c r="A794" s="179">
        <v>2553</v>
      </c>
      <c r="B794" s="183" t="s">
        <v>835</v>
      </c>
      <c r="C794" s="182" t="s">
        <v>226</v>
      </c>
      <c r="D794" s="180">
        <v>14</v>
      </c>
      <c r="E794" s="181">
        <v>2553000000</v>
      </c>
      <c r="F794" s="182" t="s">
        <v>250</v>
      </c>
      <c r="G794" s="309" t="s">
        <v>233</v>
      </c>
      <c r="H794" s="182"/>
      <c r="I794" s="182" t="s">
        <v>226</v>
      </c>
      <c r="J794" s="184" t="s">
        <v>285</v>
      </c>
      <c r="K794" s="351" t="s">
        <v>283</v>
      </c>
      <c r="L794" s="185"/>
      <c r="M794" s="186"/>
      <c r="N794" s="186"/>
      <c r="O794" s="186"/>
      <c r="P794" s="186"/>
      <c r="Q794" s="186"/>
      <c r="R794" s="186"/>
      <c r="S794" s="186" t="s">
        <v>2920</v>
      </c>
      <c r="T794" s="186" t="s">
        <v>2920</v>
      </c>
      <c r="U794" s="186"/>
      <c r="V794" s="186"/>
      <c r="W794" s="186"/>
      <c r="X794" s="186"/>
      <c r="Y794" s="186"/>
    </row>
    <row r="795" spans="1:25" s="210" customFormat="1" ht="20.25" customHeight="1" x14ac:dyDescent="0.25">
      <c r="A795" s="179">
        <v>2554</v>
      </c>
      <c r="B795" s="183" t="s">
        <v>836</v>
      </c>
      <c r="C795" s="182" t="s">
        <v>226</v>
      </c>
      <c r="D795" s="180">
        <v>14</v>
      </c>
      <c r="E795" s="181">
        <v>2554000000</v>
      </c>
      <c r="F795" s="182" t="s">
        <v>250</v>
      </c>
      <c r="G795" s="309" t="s">
        <v>233</v>
      </c>
      <c r="H795" s="182"/>
      <c r="I795" s="182" t="s">
        <v>226</v>
      </c>
      <c r="J795" s="184" t="s">
        <v>3169</v>
      </c>
      <c r="K795" s="351" t="s">
        <v>283</v>
      </c>
      <c r="L795" s="185"/>
      <c r="M795" s="186"/>
      <c r="N795" s="186"/>
      <c r="O795" s="186"/>
      <c r="P795" s="186"/>
      <c r="Q795" s="186"/>
      <c r="R795" s="186"/>
      <c r="S795" s="186" t="s">
        <v>2920</v>
      </c>
      <c r="T795" s="186"/>
      <c r="U795" s="186"/>
      <c r="V795" s="186"/>
      <c r="W795" s="186"/>
      <c r="X795" s="186"/>
      <c r="Y795" s="186"/>
    </row>
    <row r="796" spans="1:25" s="210" customFormat="1" ht="33" customHeight="1" x14ac:dyDescent="0.25">
      <c r="A796" s="179">
        <v>2555</v>
      </c>
      <c r="B796" s="183" t="s">
        <v>837</v>
      </c>
      <c r="C796" s="182" t="s">
        <v>226</v>
      </c>
      <c r="D796" s="180">
        <v>14</v>
      </c>
      <c r="E796" s="181">
        <v>2555000000</v>
      </c>
      <c r="F796" s="182" t="s">
        <v>250</v>
      </c>
      <c r="G796" s="309" t="s">
        <v>233</v>
      </c>
      <c r="H796" s="182"/>
      <c r="I796" s="182" t="s">
        <v>226</v>
      </c>
      <c r="J796" s="184" t="s">
        <v>2797</v>
      </c>
      <c r="K796" s="351" t="s">
        <v>283</v>
      </c>
      <c r="L796" s="185"/>
      <c r="M796" s="186"/>
      <c r="N796" s="186"/>
      <c r="O796" s="186"/>
      <c r="P796" s="186"/>
      <c r="Q796" s="186"/>
      <c r="R796" s="186"/>
      <c r="S796" s="186" t="s">
        <v>2920</v>
      </c>
      <c r="T796" s="186" t="s">
        <v>2920</v>
      </c>
      <c r="U796" s="186" t="s">
        <v>2920</v>
      </c>
      <c r="V796" s="186"/>
      <c r="W796" s="186"/>
      <c r="X796" s="186"/>
      <c r="Y796" s="186"/>
    </row>
    <row r="797" spans="1:25" s="210" customFormat="1" ht="21" customHeight="1" x14ac:dyDescent="0.25">
      <c r="A797" s="179">
        <v>2556</v>
      </c>
      <c r="B797" s="183" t="s">
        <v>838</v>
      </c>
      <c r="C797" s="182" t="s">
        <v>226</v>
      </c>
      <c r="D797" s="180">
        <v>14</v>
      </c>
      <c r="E797" s="181">
        <v>2556000000</v>
      </c>
      <c r="F797" s="182" t="s">
        <v>250</v>
      </c>
      <c r="G797" s="309" t="s">
        <v>233</v>
      </c>
      <c r="H797" s="182"/>
      <c r="I797" s="182" t="s">
        <v>226</v>
      </c>
      <c r="J797" s="184" t="s">
        <v>2797</v>
      </c>
      <c r="K797" s="351" t="s">
        <v>284</v>
      </c>
      <c r="L797" s="185"/>
      <c r="M797" s="186"/>
      <c r="N797" s="186"/>
      <c r="O797" s="186"/>
      <c r="P797" s="186"/>
      <c r="Q797" s="186"/>
      <c r="R797" s="186"/>
      <c r="S797" s="186" t="s">
        <v>2920</v>
      </c>
      <c r="T797" s="186"/>
      <c r="U797" s="186"/>
      <c r="V797" s="186"/>
      <c r="W797" s="186"/>
      <c r="X797" s="186"/>
      <c r="Y797" s="186"/>
    </row>
    <row r="798" spans="1:25" s="210" customFormat="1" ht="21" customHeight="1" x14ac:dyDescent="0.25">
      <c r="A798" s="179">
        <v>2557</v>
      </c>
      <c r="B798" s="183" t="s">
        <v>839</v>
      </c>
      <c r="C798" s="182" t="s">
        <v>226</v>
      </c>
      <c r="D798" s="180">
        <v>14</v>
      </c>
      <c r="E798" s="181">
        <v>2557000000</v>
      </c>
      <c r="F798" s="182" t="s">
        <v>250</v>
      </c>
      <c r="G798" s="309" t="s">
        <v>233</v>
      </c>
      <c r="H798" s="182"/>
      <c r="I798" s="182" t="s">
        <v>226</v>
      </c>
      <c r="J798" s="184" t="s">
        <v>286</v>
      </c>
      <c r="K798" s="351" t="s">
        <v>283</v>
      </c>
      <c r="L798" s="185"/>
      <c r="M798" s="186"/>
      <c r="N798" s="186"/>
      <c r="O798" s="186"/>
      <c r="P798" s="186"/>
      <c r="Q798" s="186"/>
      <c r="R798" s="186"/>
      <c r="S798" s="186"/>
      <c r="T798" s="186"/>
      <c r="U798" s="186" t="s">
        <v>2920</v>
      </c>
      <c r="V798" s="186" t="s">
        <v>2920</v>
      </c>
      <c r="W798" s="186"/>
      <c r="X798" s="186"/>
      <c r="Y798" s="186"/>
    </row>
    <row r="799" spans="1:25" s="210" customFormat="1" ht="21" customHeight="1" x14ac:dyDescent="0.25">
      <c r="A799" s="179">
        <v>2558</v>
      </c>
      <c r="B799" s="183" t="s">
        <v>840</v>
      </c>
      <c r="C799" s="182" t="s">
        <v>226</v>
      </c>
      <c r="D799" s="180">
        <v>14</v>
      </c>
      <c r="E799" s="181">
        <v>2558000000</v>
      </c>
      <c r="F799" s="182" t="s">
        <v>250</v>
      </c>
      <c r="G799" s="309" t="s">
        <v>233</v>
      </c>
      <c r="H799" s="182"/>
      <c r="I799" s="182" t="s">
        <v>226</v>
      </c>
      <c r="J799" s="184" t="s">
        <v>286</v>
      </c>
      <c r="K799" s="351" t="s">
        <v>283</v>
      </c>
      <c r="L799" s="185"/>
      <c r="M799" s="186"/>
      <c r="N799" s="186"/>
      <c r="O799" s="186"/>
      <c r="P799" s="186"/>
      <c r="Q799" s="186"/>
      <c r="R799" s="186"/>
      <c r="S799" s="186"/>
      <c r="T799" s="186"/>
      <c r="U799" s="186" t="s">
        <v>2920</v>
      </c>
      <c r="V799" s="186" t="s">
        <v>2920</v>
      </c>
      <c r="W799" s="186" t="s">
        <v>2920</v>
      </c>
      <c r="X799" s="186" t="s">
        <v>2920</v>
      </c>
      <c r="Y799" s="186" t="s">
        <v>2920</v>
      </c>
    </row>
    <row r="800" spans="1:25" s="210" customFormat="1" ht="21" customHeight="1" x14ac:dyDescent="0.25">
      <c r="A800" s="179">
        <v>2559</v>
      </c>
      <c r="B800" s="183" t="s">
        <v>841</v>
      </c>
      <c r="C800" s="182" t="s">
        <v>227</v>
      </c>
      <c r="D800" s="180">
        <v>14</v>
      </c>
      <c r="E800" s="181">
        <v>2559000000</v>
      </c>
      <c r="F800" s="182" t="s">
        <v>250</v>
      </c>
      <c r="G800" s="309"/>
      <c r="H800" s="182"/>
      <c r="I800" s="182" t="s">
        <v>227</v>
      </c>
      <c r="J800" s="184" t="s">
        <v>3169</v>
      </c>
      <c r="K800" s="351" t="s">
        <v>283</v>
      </c>
      <c r="L800" s="185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 t="s">
        <v>2920</v>
      </c>
      <c r="W800" s="186" t="s">
        <v>2920</v>
      </c>
      <c r="X800" s="186" t="s">
        <v>2920</v>
      </c>
      <c r="Y800" s="186"/>
    </row>
    <row r="801" spans="1:25" s="210" customFormat="1" ht="33.75" customHeight="1" x14ac:dyDescent="0.25">
      <c r="A801" s="179">
        <v>2560</v>
      </c>
      <c r="B801" s="183" t="s">
        <v>842</v>
      </c>
      <c r="C801" s="182" t="s">
        <v>226</v>
      </c>
      <c r="D801" s="180">
        <v>14</v>
      </c>
      <c r="E801" s="181">
        <v>2560000000</v>
      </c>
      <c r="F801" s="182" t="s">
        <v>250</v>
      </c>
      <c r="G801" s="309"/>
      <c r="H801" s="182"/>
      <c r="I801" s="182" t="s">
        <v>226</v>
      </c>
      <c r="J801" s="184" t="s">
        <v>300</v>
      </c>
      <c r="K801" s="351" t="s">
        <v>283</v>
      </c>
      <c r="L801" s="185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 t="s">
        <v>2920</v>
      </c>
      <c r="Y801" s="186" t="s">
        <v>2920</v>
      </c>
    </row>
    <row r="802" spans="1:25" s="210" customFormat="1" ht="22.5" customHeight="1" x14ac:dyDescent="0.25">
      <c r="A802" s="179">
        <v>2564</v>
      </c>
      <c r="B802" s="183" t="s">
        <v>843</v>
      </c>
      <c r="C802" s="356" t="s">
        <v>228</v>
      </c>
      <c r="D802" s="180">
        <v>15</v>
      </c>
      <c r="E802" s="181">
        <v>2564000000</v>
      </c>
      <c r="F802" s="182" t="s">
        <v>250</v>
      </c>
      <c r="G802" s="309"/>
      <c r="H802" s="182"/>
      <c r="I802" s="356" t="s">
        <v>228</v>
      </c>
      <c r="J802" s="184" t="s">
        <v>285</v>
      </c>
      <c r="K802" s="351" t="s">
        <v>283</v>
      </c>
      <c r="L802" s="185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 t="s">
        <v>2920</v>
      </c>
      <c r="Y802" s="186" t="s">
        <v>2920</v>
      </c>
    </row>
    <row r="803" spans="1:25" s="210" customFormat="1" ht="22.5" customHeight="1" x14ac:dyDescent="0.25">
      <c r="A803" s="179">
        <v>2565</v>
      </c>
      <c r="B803" s="183" t="s">
        <v>844</v>
      </c>
      <c r="C803" s="356" t="s">
        <v>228</v>
      </c>
      <c r="D803" s="180">
        <v>15</v>
      </c>
      <c r="E803" s="181">
        <v>2565000000</v>
      </c>
      <c r="F803" s="182" t="s">
        <v>250</v>
      </c>
      <c r="G803" s="309"/>
      <c r="H803" s="182"/>
      <c r="I803" s="356" t="s">
        <v>228</v>
      </c>
      <c r="J803" s="184" t="s">
        <v>3169</v>
      </c>
      <c r="K803" s="351" t="s">
        <v>283</v>
      </c>
      <c r="L803" s="185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 t="s">
        <v>2920</v>
      </c>
      <c r="Y803" s="186" t="s">
        <v>2920</v>
      </c>
    </row>
    <row r="804" spans="1:25" s="210" customFormat="1" ht="22.5" customHeight="1" x14ac:dyDescent="0.25">
      <c r="A804" s="179">
        <v>2566</v>
      </c>
      <c r="B804" s="183" t="s">
        <v>845</v>
      </c>
      <c r="C804" s="356" t="s">
        <v>228</v>
      </c>
      <c r="D804" s="180">
        <v>14</v>
      </c>
      <c r="E804" s="181">
        <v>2566000000</v>
      </c>
      <c r="F804" s="182" t="s">
        <v>250</v>
      </c>
      <c r="G804" s="309" t="s">
        <v>233</v>
      </c>
      <c r="H804" s="182"/>
      <c r="I804" s="356" t="s">
        <v>228</v>
      </c>
      <c r="J804" s="184" t="s">
        <v>300</v>
      </c>
      <c r="K804" s="351" t="s">
        <v>283</v>
      </c>
      <c r="L804" s="185"/>
      <c r="M804" s="186"/>
      <c r="N804" s="186"/>
      <c r="O804" s="186"/>
      <c r="P804" s="186"/>
      <c r="Q804" s="186"/>
      <c r="R804" s="186" t="s">
        <v>2920</v>
      </c>
      <c r="S804" s="186" t="s">
        <v>2920</v>
      </c>
      <c r="T804" s="186"/>
      <c r="U804" s="186"/>
      <c r="V804" s="186"/>
      <c r="W804" s="186"/>
      <c r="X804" s="186"/>
      <c r="Y804" s="186"/>
    </row>
    <row r="805" spans="1:25" s="210" customFormat="1" ht="22.5" customHeight="1" x14ac:dyDescent="0.25">
      <c r="A805" s="179">
        <v>2567</v>
      </c>
      <c r="B805" s="183" t="s">
        <v>2449</v>
      </c>
      <c r="C805" s="356" t="s">
        <v>228</v>
      </c>
      <c r="D805" s="180">
        <v>14</v>
      </c>
      <c r="E805" s="181">
        <v>2567000000</v>
      </c>
      <c r="F805" s="182" t="s">
        <v>250</v>
      </c>
      <c r="G805" s="309" t="s">
        <v>233</v>
      </c>
      <c r="H805" s="182"/>
      <c r="I805" s="356" t="s">
        <v>228</v>
      </c>
      <c r="J805" s="184" t="s">
        <v>300</v>
      </c>
      <c r="K805" s="351" t="s">
        <v>283</v>
      </c>
      <c r="L805" s="185"/>
      <c r="M805" s="186"/>
      <c r="N805" s="186"/>
      <c r="O805" s="186"/>
      <c r="P805" s="186"/>
      <c r="Q805" s="186"/>
      <c r="R805" s="186"/>
      <c r="S805" s="186" t="s">
        <v>2920</v>
      </c>
      <c r="T805" s="186" t="s">
        <v>2920</v>
      </c>
      <c r="U805" s="186" t="s">
        <v>2920</v>
      </c>
      <c r="V805" s="186"/>
      <c r="W805" s="186"/>
      <c r="X805" s="186"/>
      <c r="Y805" s="186"/>
    </row>
    <row r="806" spans="1:25" s="171" customFormat="1" ht="22.5" customHeight="1" x14ac:dyDescent="0.25">
      <c r="A806" s="179">
        <v>2568</v>
      </c>
      <c r="B806" s="183" t="s">
        <v>846</v>
      </c>
      <c r="C806" s="356" t="s">
        <v>228</v>
      </c>
      <c r="D806" s="180">
        <v>14</v>
      </c>
      <c r="E806" s="181">
        <v>2568000000</v>
      </c>
      <c r="F806" s="182" t="s">
        <v>250</v>
      </c>
      <c r="G806" s="309" t="s">
        <v>233</v>
      </c>
      <c r="H806" s="182"/>
      <c r="I806" s="356" t="s">
        <v>228</v>
      </c>
      <c r="J806" s="184" t="s">
        <v>300</v>
      </c>
      <c r="K806" s="351" t="s">
        <v>283</v>
      </c>
      <c r="L806" s="185" t="s">
        <v>2982</v>
      </c>
      <c r="M806" s="217"/>
      <c r="N806" s="217"/>
      <c r="O806" s="217"/>
      <c r="P806" s="217"/>
      <c r="Q806" s="217"/>
      <c r="R806" s="217"/>
      <c r="S806" s="217"/>
      <c r="T806" s="217" t="s">
        <v>2920</v>
      </c>
      <c r="U806" s="217" t="s">
        <v>2920</v>
      </c>
      <c r="V806" s="217" t="s">
        <v>2920</v>
      </c>
      <c r="W806" s="217" t="s">
        <v>2920</v>
      </c>
      <c r="X806" s="217" t="s">
        <v>2920</v>
      </c>
      <c r="Y806" s="217" t="s">
        <v>2920</v>
      </c>
    </row>
    <row r="807" spans="1:25" s="171" customFormat="1" x14ac:dyDescent="0.25">
      <c r="A807" s="179">
        <v>2569</v>
      </c>
      <c r="B807" s="183" t="s">
        <v>847</v>
      </c>
      <c r="C807" s="356" t="s">
        <v>228</v>
      </c>
      <c r="D807" s="180">
        <v>14</v>
      </c>
      <c r="E807" s="181">
        <v>2569000000</v>
      </c>
      <c r="F807" s="232" t="s">
        <v>2812</v>
      </c>
      <c r="G807" s="309" t="s">
        <v>233</v>
      </c>
      <c r="H807" s="182"/>
      <c r="I807" s="356" t="s">
        <v>228</v>
      </c>
      <c r="J807" s="184" t="s">
        <v>289</v>
      </c>
      <c r="K807" s="351" t="s">
        <v>283</v>
      </c>
      <c r="L807" s="185"/>
      <c r="M807" s="217"/>
      <c r="N807" s="217"/>
      <c r="O807" s="217"/>
      <c r="P807" s="217"/>
      <c r="Q807" s="217"/>
      <c r="R807" s="217"/>
      <c r="S807" s="217"/>
      <c r="T807" s="217" t="s">
        <v>2920</v>
      </c>
      <c r="U807" s="217" t="s">
        <v>2920</v>
      </c>
      <c r="V807" s="217" t="s">
        <v>2920</v>
      </c>
      <c r="W807" s="217" t="s">
        <v>2920</v>
      </c>
      <c r="X807" s="217" t="s">
        <v>2920</v>
      </c>
      <c r="Y807" s="186" t="s">
        <v>2920</v>
      </c>
    </row>
    <row r="808" spans="1:25" s="171" customFormat="1" ht="25.5" x14ac:dyDescent="0.25">
      <c r="A808" s="179">
        <v>2570</v>
      </c>
      <c r="B808" s="183" t="s">
        <v>848</v>
      </c>
      <c r="C808" s="356" t="s">
        <v>228</v>
      </c>
      <c r="D808" s="180">
        <v>14</v>
      </c>
      <c r="E808" s="181">
        <v>2570000000</v>
      </c>
      <c r="F808" s="182" t="s">
        <v>250</v>
      </c>
      <c r="G808" s="309" t="s">
        <v>233</v>
      </c>
      <c r="H808" s="182"/>
      <c r="I808" s="356" t="s">
        <v>228</v>
      </c>
      <c r="J808" s="184" t="s">
        <v>289</v>
      </c>
      <c r="K808" s="351" t="s">
        <v>283</v>
      </c>
      <c r="L808" s="185"/>
      <c r="M808" s="217"/>
      <c r="N808" s="217"/>
      <c r="O808" s="217"/>
      <c r="P808" s="217"/>
      <c r="Q808" s="217"/>
      <c r="R808" s="217"/>
      <c r="S808" s="217"/>
      <c r="T808" s="217" t="s">
        <v>2920</v>
      </c>
      <c r="U808" s="217" t="s">
        <v>2920</v>
      </c>
      <c r="V808" s="217" t="s">
        <v>2920</v>
      </c>
      <c r="W808" s="217" t="s">
        <v>2920</v>
      </c>
      <c r="X808" s="217"/>
      <c r="Y808" s="217"/>
    </row>
    <row r="809" spans="1:25" s="210" customFormat="1" ht="38.25" x14ac:dyDescent="0.25">
      <c r="A809" s="179">
        <v>2571</v>
      </c>
      <c r="B809" s="183" t="s">
        <v>2450</v>
      </c>
      <c r="C809" s="182" t="s">
        <v>224</v>
      </c>
      <c r="D809" s="180">
        <v>14</v>
      </c>
      <c r="E809" s="181">
        <v>2571000000</v>
      </c>
      <c r="F809" s="182" t="s">
        <v>250</v>
      </c>
      <c r="G809" s="309" t="s">
        <v>233</v>
      </c>
      <c r="H809" s="182"/>
      <c r="I809" s="182" t="s">
        <v>224</v>
      </c>
      <c r="J809" s="184" t="s">
        <v>295</v>
      </c>
      <c r="K809" s="351" t="s">
        <v>283</v>
      </c>
      <c r="L809" s="185"/>
      <c r="M809" s="186"/>
      <c r="N809" s="186"/>
      <c r="O809" s="186"/>
      <c r="P809" s="186"/>
      <c r="Q809" s="186"/>
      <c r="R809" s="186" t="s">
        <v>2920</v>
      </c>
      <c r="S809" s="186" t="s">
        <v>2920</v>
      </c>
      <c r="T809" s="186" t="s">
        <v>2920</v>
      </c>
      <c r="U809" s="186" t="s">
        <v>2920</v>
      </c>
      <c r="V809" s="186" t="s">
        <v>2920</v>
      </c>
      <c r="W809" s="186"/>
      <c r="X809" s="186"/>
      <c r="Y809" s="186"/>
    </row>
    <row r="810" spans="1:25" s="210" customFormat="1" ht="38.25" x14ac:dyDescent="0.25">
      <c r="A810" s="179">
        <v>2572</v>
      </c>
      <c r="B810" s="183" t="s">
        <v>849</v>
      </c>
      <c r="C810" s="182" t="s">
        <v>224</v>
      </c>
      <c r="D810" s="180">
        <v>14</v>
      </c>
      <c r="E810" s="181">
        <v>2572000000</v>
      </c>
      <c r="F810" s="182" t="s">
        <v>250</v>
      </c>
      <c r="G810" s="309" t="s">
        <v>233</v>
      </c>
      <c r="H810" s="182"/>
      <c r="I810" s="182" t="s">
        <v>224</v>
      </c>
      <c r="J810" s="184" t="s">
        <v>286</v>
      </c>
      <c r="K810" s="351" t="s">
        <v>283</v>
      </c>
      <c r="L810" s="185"/>
      <c r="M810" s="186"/>
      <c r="N810" s="186"/>
      <c r="O810" s="186"/>
      <c r="P810" s="186"/>
      <c r="Q810" s="186"/>
      <c r="R810" s="186"/>
      <c r="S810" s="186" t="s">
        <v>2920</v>
      </c>
      <c r="T810" s="186"/>
      <c r="U810" s="186"/>
      <c r="V810" s="186"/>
      <c r="W810" s="186"/>
      <c r="X810" s="186"/>
      <c r="Y810" s="186"/>
    </row>
    <row r="811" spans="1:25" s="210" customFormat="1" ht="38.25" x14ac:dyDescent="0.25">
      <c r="A811" s="179">
        <v>2573</v>
      </c>
      <c r="B811" s="183" t="s">
        <v>850</v>
      </c>
      <c r="C811" s="182" t="s">
        <v>224</v>
      </c>
      <c r="D811" s="180">
        <v>14</v>
      </c>
      <c r="E811" s="181">
        <v>2573000000</v>
      </c>
      <c r="F811" s="182" t="s">
        <v>250</v>
      </c>
      <c r="G811" s="309" t="s">
        <v>233</v>
      </c>
      <c r="H811" s="182"/>
      <c r="I811" s="182" t="s">
        <v>224</v>
      </c>
      <c r="J811" s="184" t="s">
        <v>295</v>
      </c>
      <c r="K811" s="351" t="s">
        <v>283</v>
      </c>
      <c r="L811" s="185"/>
      <c r="M811" s="186"/>
      <c r="N811" s="186"/>
      <c r="O811" s="186"/>
      <c r="P811" s="186"/>
      <c r="Q811" s="186"/>
      <c r="R811" s="186"/>
      <c r="S811" s="186" t="s">
        <v>2920</v>
      </c>
      <c r="T811" s="186"/>
      <c r="U811" s="186"/>
      <c r="V811" s="186"/>
      <c r="W811" s="186"/>
      <c r="X811" s="186"/>
      <c r="Y811" s="186"/>
    </row>
    <row r="812" spans="1:25" s="210" customFormat="1" ht="38.25" x14ac:dyDescent="0.25">
      <c r="A812" s="179">
        <v>2574</v>
      </c>
      <c r="B812" s="183" t="s">
        <v>851</v>
      </c>
      <c r="C812" s="182" t="s">
        <v>224</v>
      </c>
      <c r="D812" s="180">
        <v>14</v>
      </c>
      <c r="E812" s="181">
        <v>2574000000</v>
      </c>
      <c r="F812" s="182" t="s">
        <v>250</v>
      </c>
      <c r="G812" s="309" t="s">
        <v>233</v>
      </c>
      <c r="H812" s="182"/>
      <c r="I812" s="182" t="s">
        <v>224</v>
      </c>
      <c r="J812" s="184" t="s">
        <v>285</v>
      </c>
      <c r="K812" s="351" t="s">
        <v>283</v>
      </c>
      <c r="L812" s="185"/>
      <c r="M812" s="186"/>
      <c r="N812" s="186"/>
      <c r="O812" s="186"/>
      <c r="P812" s="186"/>
      <c r="Q812" s="186"/>
      <c r="R812" s="186"/>
      <c r="S812" s="186" t="s">
        <v>2920</v>
      </c>
      <c r="T812" s="186"/>
      <c r="U812" s="186"/>
      <c r="V812" s="186"/>
      <c r="W812" s="186"/>
      <c r="X812" s="186"/>
      <c r="Y812" s="186"/>
    </row>
    <row r="813" spans="1:25" s="210" customFormat="1" ht="38.25" x14ac:dyDescent="0.25">
      <c r="A813" s="179">
        <v>2575</v>
      </c>
      <c r="B813" s="183" t="s">
        <v>852</v>
      </c>
      <c r="C813" s="182" t="s">
        <v>224</v>
      </c>
      <c r="D813" s="180">
        <v>14</v>
      </c>
      <c r="E813" s="181">
        <v>2575000000</v>
      </c>
      <c r="F813" s="182" t="s">
        <v>250</v>
      </c>
      <c r="G813" s="309" t="s">
        <v>233</v>
      </c>
      <c r="H813" s="182"/>
      <c r="I813" s="182" t="s">
        <v>224</v>
      </c>
      <c r="J813" s="184" t="s">
        <v>289</v>
      </c>
      <c r="K813" s="351" t="s">
        <v>283</v>
      </c>
      <c r="L813" s="185"/>
      <c r="M813" s="186"/>
      <c r="N813" s="186"/>
      <c r="O813" s="186"/>
      <c r="P813" s="186"/>
      <c r="Q813" s="186"/>
      <c r="R813" s="186"/>
      <c r="S813" s="186" t="s">
        <v>2920</v>
      </c>
      <c r="T813" s="186"/>
      <c r="U813" s="186"/>
      <c r="V813" s="186"/>
      <c r="W813" s="186"/>
      <c r="X813" s="186"/>
      <c r="Y813" s="186"/>
    </row>
    <row r="814" spans="1:25" s="210" customFormat="1" ht="38.25" x14ac:dyDescent="0.25">
      <c r="A814" s="179">
        <v>2576</v>
      </c>
      <c r="B814" s="183" t="s">
        <v>853</v>
      </c>
      <c r="C814" s="182" t="s">
        <v>224</v>
      </c>
      <c r="D814" s="180">
        <v>14</v>
      </c>
      <c r="E814" s="181">
        <v>2576000000</v>
      </c>
      <c r="F814" s="182" t="s">
        <v>250</v>
      </c>
      <c r="G814" s="309" t="s">
        <v>233</v>
      </c>
      <c r="H814" s="182"/>
      <c r="I814" s="182" t="s">
        <v>224</v>
      </c>
      <c r="J814" s="184" t="s">
        <v>289</v>
      </c>
      <c r="K814" s="351" t="s">
        <v>283</v>
      </c>
      <c r="L814" s="185"/>
      <c r="M814" s="186"/>
      <c r="N814" s="186"/>
      <c r="O814" s="186"/>
      <c r="P814" s="186"/>
      <c r="Q814" s="186"/>
      <c r="R814" s="186"/>
      <c r="S814" s="186" t="s">
        <v>2920</v>
      </c>
      <c r="T814" s="186"/>
      <c r="U814" s="186"/>
      <c r="V814" s="186"/>
      <c r="W814" s="186"/>
      <c r="X814" s="186"/>
      <c r="Y814" s="186"/>
    </row>
    <row r="815" spans="1:25" s="210" customFormat="1" ht="38.25" x14ac:dyDescent="0.25">
      <c r="A815" s="179">
        <v>2577</v>
      </c>
      <c r="B815" s="183" t="s">
        <v>854</v>
      </c>
      <c r="C815" s="182" t="s">
        <v>224</v>
      </c>
      <c r="D815" s="180">
        <v>14</v>
      </c>
      <c r="E815" s="181">
        <v>2577000000</v>
      </c>
      <c r="F815" s="182" t="s">
        <v>250</v>
      </c>
      <c r="G815" s="309" t="s">
        <v>233</v>
      </c>
      <c r="H815" s="182"/>
      <c r="I815" s="182" t="s">
        <v>224</v>
      </c>
      <c r="J815" s="184" t="s">
        <v>289</v>
      </c>
      <c r="K815" s="351" t="s">
        <v>283</v>
      </c>
      <c r="L815" s="185"/>
      <c r="M815" s="186"/>
      <c r="N815" s="186"/>
      <c r="O815" s="186"/>
      <c r="P815" s="186"/>
      <c r="Q815" s="186"/>
      <c r="R815" s="186"/>
      <c r="S815" s="186" t="s">
        <v>2920</v>
      </c>
      <c r="T815" s="186"/>
      <c r="U815" s="186"/>
      <c r="V815" s="186"/>
      <c r="W815" s="186"/>
      <c r="X815" s="186"/>
      <c r="Y815" s="186"/>
    </row>
    <row r="816" spans="1:25" s="210" customFormat="1" ht="51" x14ac:dyDescent="0.25">
      <c r="A816" s="179">
        <v>2578</v>
      </c>
      <c r="B816" s="183" t="s">
        <v>855</v>
      </c>
      <c r="C816" s="182" t="s">
        <v>224</v>
      </c>
      <c r="D816" s="180">
        <v>14</v>
      </c>
      <c r="E816" s="181">
        <v>2578000000</v>
      </c>
      <c r="F816" s="182" t="s">
        <v>250</v>
      </c>
      <c r="G816" s="309" t="s">
        <v>233</v>
      </c>
      <c r="H816" s="182"/>
      <c r="I816" s="182" t="s">
        <v>224</v>
      </c>
      <c r="J816" s="184" t="s">
        <v>3169</v>
      </c>
      <c r="K816" s="351" t="s">
        <v>283</v>
      </c>
      <c r="L816" s="185"/>
      <c r="M816" s="186"/>
      <c r="N816" s="186"/>
      <c r="O816" s="186"/>
      <c r="P816" s="186"/>
      <c r="Q816" s="186"/>
      <c r="R816" s="186"/>
      <c r="S816" s="186" t="s">
        <v>2920</v>
      </c>
      <c r="T816" s="186" t="s">
        <v>2920</v>
      </c>
      <c r="U816" s="186"/>
      <c r="V816" s="186"/>
      <c r="W816" s="186"/>
      <c r="X816" s="186"/>
      <c r="Y816" s="186"/>
    </row>
    <row r="817" spans="1:25" s="210" customFormat="1" ht="25.5" x14ac:dyDescent="0.25">
      <c r="A817" s="179">
        <v>2579</v>
      </c>
      <c r="B817" s="183" t="s">
        <v>856</v>
      </c>
      <c r="C817" s="182" t="s">
        <v>224</v>
      </c>
      <c r="D817" s="180">
        <v>14</v>
      </c>
      <c r="E817" s="181">
        <v>2579000000</v>
      </c>
      <c r="F817" s="182" t="s">
        <v>250</v>
      </c>
      <c r="G817" s="309" t="s">
        <v>233</v>
      </c>
      <c r="H817" s="182"/>
      <c r="I817" s="182" t="s">
        <v>224</v>
      </c>
      <c r="J817" s="184" t="s">
        <v>295</v>
      </c>
      <c r="K817" s="351" t="s">
        <v>283</v>
      </c>
      <c r="L817" s="185"/>
      <c r="M817" s="186"/>
      <c r="N817" s="186"/>
      <c r="O817" s="186"/>
      <c r="P817" s="186"/>
      <c r="Q817" s="186"/>
      <c r="R817" s="186" t="s">
        <v>2920</v>
      </c>
      <c r="S817" s="186" t="s">
        <v>2920</v>
      </c>
      <c r="T817" s="186" t="s">
        <v>2920</v>
      </c>
      <c r="U817" s="186" t="s">
        <v>2920</v>
      </c>
      <c r="V817" s="186" t="s">
        <v>2920</v>
      </c>
      <c r="W817" s="186" t="s">
        <v>2920</v>
      </c>
      <c r="X817" s="186" t="s">
        <v>2920</v>
      </c>
      <c r="Y817" s="186"/>
    </row>
    <row r="818" spans="1:25" s="210" customFormat="1" ht="25.5" x14ac:dyDescent="0.25">
      <c r="A818" s="179">
        <v>2580</v>
      </c>
      <c r="B818" s="183" t="s">
        <v>857</v>
      </c>
      <c r="C818" s="182" t="s">
        <v>224</v>
      </c>
      <c r="D818" s="180">
        <v>14</v>
      </c>
      <c r="E818" s="181">
        <v>2580000000</v>
      </c>
      <c r="F818" s="182" t="s">
        <v>250</v>
      </c>
      <c r="G818" s="309" t="s">
        <v>233</v>
      </c>
      <c r="H818" s="182"/>
      <c r="I818" s="182" t="s">
        <v>224</v>
      </c>
      <c r="J818" s="184" t="s">
        <v>295</v>
      </c>
      <c r="K818" s="351" t="s">
        <v>283</v>
      </c>
      <c r="L818" s="185"/>
      <c r="M818" s="186"/>
      <c r="N818" s="186"/>
      <c r="O818" s="186"/>
      <c r="P818" s="186"/>
      <c r="Q818" s="186"/>
      <c r="R818" s="186" t="s">
        <v>2920</v>
      </c>
      <c r="S818" s="186" t="s">
        <v>2920</v>
      </c>
      <c r="T818" s="186"/>
      <c r="U818" s="186"/>
      <c r="V818" s="186"/>
      <c r="W818" s="186"/>
      <c r="X818" s="186"/>
      <c r="Y818" s="186"/>
    </row>
    <row r="819" spans="1:25" s="210" customFormat="1" ht="25.5" x14ac:dyDescent="0.25">
      <c r="A819" s="179">
        <v>2581</v>
      </c>
      <c r="B819" s="183" t="s">
        <v>858</v>
      </c>
      <c r="C819" s="182" t="s">
        <v>224</v>
      </c>
      <c r="D819" s="180" t="s">
        <v>2798</v>
      </c>
      <c r="E819" s="181">
        <v>2581000000</v>
      </c>
      <c r="F819" s="182" t="s">
        <v>2813</v>
      </c>
      <c r="G819" s="309" t="s">
        <v>233</v>
      </c>
      <c r="H819" s="182"/>
      <c r="I819" s="182" t="s">
        <v>224</v>
      </c>
      <c r="J819" s="184" t="s">
        <v>295</v>
      </c>
      <c r="K819" s="351" t="s">
        <v>283</v>
      </c>
      <c r="L819" s="185"/>
      <c r="M819" s="186"/>
      <c r="N819" s="186"/>
      <c r="O819" s="186"/>
      <c r="P819" s="186"/>
      <c r="Q819" s="186"/>
      <c r="R819" s="186"/>
      <c r="S819" s="186" t="s">
        <v>2920</v>
      </c>
      <c r="T819" s="186" t="s">
        <v>2920</v>
      </c>
      <c r="U819" s="186" t="s">
        <v>2920</v>
      </c>
      <c r="V819" s="186" t="s">
        <v>2920</v>
      </c>
      <c r="W819" s="186" t="s">
        <v>2920</v>
      </c>
      <c r="X819" s="186" t="s">
        <v>2920</v>
      </c>
      <c r="Y819" s="186" t="s">
        <v>2920</v>
      </c>
    </row>
    <row r="820" spans="1:25" s="210" customFormat="1" x14ac:dyDescent="0.25">
      <c r="A820" s="179">
        <v>2582</v>
      </c>
      <c r="B820" s="183" t="s">
        <v>859</v>
      </c>
      <c r="C820" s="182" t="s">
        <v>224</v>
      </c>
      <c r="D820" s="180">
        <v>14</v>
      </c>
      <c r="E820" s="181">
        <v>2582000000</v>
      </c>
      <c r="F820" s="182" t="s">
        <v>250</v>
      </c>
      <c r="G820" s="309" t="s">
        <v>233</v>
      </c>
      <c r="H820" s="182"/>
      <c r="I820" s="182" t="s">
        <v>224</v>
      </c>
      <c r="J820" s="184" t="s">
        <v>2797</v>
      </c>
      <c r="K820" s="351" t="s">
        <v>283</v>
      </c>
      <c r="L820" s="185"/>
      <c r="M820" s="186"/>
      <c r="N820" s="186"/>
      <c r="O820" s="186"/>
      <c r="P820" s="186"/>
      <c r="Q820" s="186"/>
      <c r="R820" s="186" t="s">
        <v>2920</v>
      </c>
      <c r="S820" s="186" t="s">
        <v>2920</v>
      </c>
      <c r="T820" s="186" t="s">
        <v>2920</v>
      </c>
      <c r="U820" s="186" t="s">
        <v>2920</v>
      </c>
      <c r="V820" s="186"/>
      <c r="W820" s="186" t="s">
        <v>2920</v>
      </c>
      <c r="X820" s="186"/>
      <c r="Y820" s="186"/>
    </row>
    <row r="821" spans="1:25" s="210" customFormat="1" ht="25.5" x14ac:dyDescent="0.25">
      <c r="A821" s="179">
        <v>2583</v>
      </c>
      <c r="B821" s="183" t="s">
        <v>860</v>
      </c>
      <c r="C821" s="182" t="s">
        <v>224</v>
      </c>
      <c r="D821" s="180">
        <v>14</v>
      </c>
      <c r="E821" s="181">
        <v>2583000000</v>
      </c>
      <c r="F821" s="182" t="s">
        <v>2812</v>
      </c>
      <c r="G821" s="309" t="s">
        <v>233</v>
      </c>
      <c r="H821" s="182"/>
      <c r="I821" s="182" t="s">
        <v>224</v>
      </c>
      <c r="J821" s="184" t="s">
        <v>295</v>
      </c>
      <c r="K821" s="351" t="s">
        <v>283</v>
      </c>
      <c r="L821" s="185"/>
      <c r="M821" s="186"/>
      <c r="N821" s="186"/>
      <c r="O821" s="186"/>
      <c r="P821" s="186"/>
      <c r="Q821" s="186"/>
      <c r="R821" s="186"/>
      <c r="S821" s="186" t="s">
        <v>2920</v>
      </c>
      <c r="T821" s="186"/>
      <c r="U821" s="186"/>
      <c r="V821" s="186"/>
      <c r="W821" s="186"/>
      <c r="X821" s="186" t="s">
        <v>2920</v>
      </c>
      <c r="Y821" s="186" t="s">
        <v>2920</v>
      </c>
    </row>
    <row r="822" spans="1:25" s="210" customFormat="1" ht="25.5" x14ac:dyDescent="0.25">
      <c r="A822" s="179">
        <v>2584</v>
      </c>
      <c r="B822" s="183" t="s">
        <v>861</v>
      </c>
      <c r="C822" s="182" t="s">
        <v>224</v>
      </c>
      <c r="D822" s="180">
        <v>14</v>
      </c>
      <c r="E822" s="181">
        <v>2584000000</v>
      </c>
      <c r="F822" s="182" t="s">
        <v>250</v>
      </c>
      <c r="G822" s="309" t="s">
        <v>233</v>
      </c>
      <c r="H822" s="182"/>
      <c r="I822" s="182" t="s">
        <v>224</v>
      </c>
      <c r="J822" s="184" t="s">
        <v>295</v>
      </c>
      <c r="K822" s="351" t="s">
        <v>283</v>
      </c>
      <c r="L822" s="185"/>
      <c r="M822" s="186"/>
      <c r="N822" s="186"/>
      <c r="O822" s="186"/>
      <c r="P822" s="186"/>
      <c r="Q822" s="186"/>
      <c r="R822" s="186"/>
      <c r="S822" s="186" t="s">
        <v>2920</v>
      </c>
      <c r="T822" s="186" t="s">
        <v>2920</v>
      </c>
      <c r="U822" s="186" t="s">
        <v>2920</v>
      </c>
      <c r="V822" s="186" t="s">
        <v>2920</v>
      </c>
      <c r="W822" s="186" t="s">
        <v>2920</v>
      </c>
      <c r="X822" s="186"/>
      <c r="Y822" s="186" t="s">
        <v>2920</v>
      </c>
    </row>
    <row r="823" spans="1:25" s="210" customFormat="1" x14ac:dyDescent="0.25">
      <c r="A823" s="179">
        <v>2585</v>
      </c>
      <c r="B823" s="183" t="s">
        <v>862</v>
      </c>
      <c r="C823" s="182" t="s">
        <v>224</v>
      </c>
      <c r="D823" s="180">
        <v>14</v>
      </c>
      <c r="E823" s="181">
        <v>2585000000</v>
      </c>
      <c r="F823" s="182" t="s">
        <v>250</v>
      </c>
      <c r="G823" s="309" t="s">
        <v>233</v>
      </c>
      <c r="H823" s="182"/>
      <c r="I823" s="182" t="s">
        <v>224</v>
      </c>
      <c r="J823" s="184" t="s">
        <v>2797</v>
      </c>
      <c r="K823" s="351" t="s">
        <v>283</v>
      </c>
      <c r="L823" s="185"/>
      <c r="M823" s="186"/>
      <c r="N823" s="186"/>
      <c r="O823" s="186"/>
      <c r="P823" s="186"/>
      <c r="Q823" s="186"/>
      <c r="R823" s="186"/>
      <c r="S823" s="186" t="s">
        <v>2920</v>
      </c>
      <c r="T823" s="186" t="s">
        <v>2920</v>
      </c>
      <c r="U823" s="186" t="s">
        <v>2920</v>
      </c>
      <c r="V823" s="186"/>
      <c r="W823" s="186"/>
      <c r="X823" s="186" t="s">
        <v>2920</v>
      </c>
      <c r="Y823" s="186"/>
    </row>
    <row r="824" spans="1:25" s="210" customFormat="1" x14ac:dyDescent="0.25">
      <c r="A824" s="179">
        <v>2586</v>
      </c>
      <c r="B824" s="183" t="s">
        <v>173</v>
      </c>
      <c r="C824" s="182" t="s">
        <v>224</v>
      </c>
      <c r="D824" s="180">
        <v>14</v>
      </c>
      <c r="E824" s="181">
        <v>2586000000</v>
      </c>
      <c r="F824" s="182" t="s">
        <v>250</v>
      </c>
      <c r="G824" s="309" t="s">
        <v>233</v>
      </c>
      <c r="H824" s="182"/>
      <c r="I824" s="182" t="s">
        <v>224</v>
      </c>
      <c r="J824" s="184" t="s">
        <v>2797</v>
      </c>
      <c r="K824" s="351" t="s">
        <v>283</v>
      </c>
      <c r="L824" s="185"/>
      <c r="M824" s="186"/>
      <c r="N824" s="186"/>
      <c r="O824" s="186"/>
      <c r="P824" s="186"/>
      <c r="Q824" s="186"/>
      <c r="R824" s="186"/>
      <c r="S824" s="186" t="s">
        <v>2920</v>
      </c>
      <c r="T824" s="186" t="s">
        <v>2920</v>
      </c>
      <c r="U824" s="186" t="s">
        <v>2920</v>
      </c>
      <c r="V824" s="186" t="s">
        <v>2920</v>
      </c>
      <c r="W824" s="186"/>
      <c r="X824" s="186"/>
      <c r="Y824" s="186"/>
    </row>
    <row r="825" spans="1:25" s="210" customFormat="1" ht="25.5" x14ac:dyDescent="0.25">
      <c r="A825" s="179">
        <v>2587</v>
      </c>
      <c r="B825" s="183" t="s">
        <v>863</v>
      </c>
      <c r="C825" s="182" t="s">
        <v>224</v>
      </c>
      <c r="D825" s="180">
        <v>14</v>
      </c>
      <c r="E825" s="181">
        <v>2587000000</v>
      </c>
      <c r="F825" s="182" t="s">
        <v>250</v>
      </c>
      <c r="G825" s="309" t="s">
        <v>233</v>
      </c>
      <c r="H825" s="182"/>
      <c r="I825" s="182" t="s">
        <v>224</v>
      </c>
      <c r="J825" s="184" t="s">
        <v>286</v>
      </c>
      <c r="K825" s="351" t="s">
        <v>283</v>
      </c>
      <c r="L825" s="185"/>
      <c r="M825" s="186"/>
      <c r="N825" s="186"/>
      <c r="O825" s="186"/>
      <c r="P825" s="186"/>
      <c r="Q825" s="186"/>
      <c r="R825" s="186"/>
      <c r="S825" s="186" t="s">
        <v>2920</v>
      </c>
      <c r="T825" s="186" t="s">
        <v>2920</v>
      </c>
      <c r="U825" s="186" t="s">
        <v>2920</v>
      </c>
      <c r="V825" s="186" t="s">
        <v>2920</v>
      </c>
      <c r="W825" s="186" t="s">
        <v>2920</v>
      </c>
      <c r="X825" s="186" t="s">
        <v>2920</v>
      </c>
      <c r="Y825" s="186" t="s">
        <v>2920</v>
      </c>
    </row>
    <row r="826" spans="1:25" s="210" customFormat="1" x14ac:dyDescent="0.25">
      <c r="A826" s="179">
        <v>2588</v>
      </c>
      <c r="B826" s="183" t="s">
        <v>174</v>
      </c>
      <c r="C826" s="182" t="s">
        <v>224</v>
      </c>
      <c r="D826" s="180">
        <v>14</v>
      </c>
      <c r="E826" s="181">
        <v>2588000000</v>
      </c>
      <c r="F826" s="182" t="s">
        <v>250</v>
      </c>
      <c r="G826" s="309" t="s">
        <v>233</v>
      </c>
      <c r="H826" s="182"/>
      <c r="I826" s="182" t="s">
        <v>224</v>
      </c>
      <c r="J826" s="184" t="s">
        <v>289</v>
      </c>
      <c r="K826" s="351" t="s">
        <v>283</v>
      </c>
      <c r="L826" s="185"/>
      <c r="M826" s="186"/>
      <c r="N826" s="186"/>
      <c r="O826" s="186"/>
      <c r="P826" s="186"/>
      <c r="Q826" s="186"/>
      <c r="R826" s="186"/>
      <c r="S826" s="186" t="s">
        <v>2920</v>
      </c>
      <c r="T826" s="186" t="s">
        <v>2920</v>
      </c>
      <c r="U826" s="186" t="s">
        <v>2920</v>
      </c>
      <c r="V826" s="186" t="s">
        <v>2920</v>
      </c>
      <c r="W826" s="186" t="s">
        <v>2920</v>
      </c>
      <c r="X826" s="186" t="s">
        <v>2920</v>
      </c>
      <c r="Y826" s="186" t="s">
        <v>2920</v>
      </c>
    </row>
    <row r="827" spans="1:25" s="210" customFormat="1" ht="25.5" x14ac:dyDescent="0.25">
      <c r="A827" s="179">
        <v>2589</v>
      </c>
      <c r="B827" s="183" t="s">
        <v>864</v>
      </c>
      <c r="C827" s="182" t="s">
        <v>224</v>
      </c>
      <c r="D827" s="180">
        <v>14</v>
      </c>
      <c r="E827" s="181">
        <v>2589000000</v>
      </c>
      <c r="F827" s="182" t="s">
        <v>250</v>
      </c>
      <c r="G827" s="309" t="s">
        <v>233</v>
      </c>
      <c r="H827" s="182"/>
      <c r="I827" s="182" t="s">
        <v>224</v>
      </c>
      <c r="J827" s="184" t="s">
        <v>286</v>
      </c>
      <c r="K827" s="351" t="s">
        <v>283</v>
      </c>
      <c r="L827" s="185"/>
      <c r="M827" s="186"/>
      <c r="N827" s="186"/>
      <c r="O827" s="186"/>
      <c r="P827" s="186"/>
      <c r="Q827" s="186"/>
      <c r="R827" s="186"/>
      <c r="S827" s="186"/>
      <c r="T827" s="186" t="s">
        <v>2920</v>
      </c>
      <c r="U827" s="186" t="s">
        <v>2920</v>
      </c>
      <c r="V827" s="186" t="s">
        <v>2920</v>
      </c>
      <c r="W827" s="186" t="s">
        <v>2920</v>
      </c>
      <c r="X827" s="186"/>
      <c r="Y827" s="186"/>
    </row>
    <row r="828" spans="1:25" s="210" customFormat="1" ht="25.5" x14ac:dyDescent="0.25">
      <c r="A828" s="179">
        <v>2590</v>
      </c>
      <c r="B828" s="183" t="s">
        <v>865</v>
      </c>
      <c r="C828" s="182" t="s">
        <v>224</v>
      </c>
      <c r="D828" s="180">
        <v>14</v>
      </c>
      <c r="E828" s="181">
        <v>2590000000</v>
      </c>
      <c r="F828" s="182" t="s">
        <v>250</v>
      </c>
      <c r="G828" s="309" t="s">
        <v>233</v>
      </c>
      <c r="H828" s="182"/>
      <c r="I828" s="182" t="s">
        <v>224</v>
      </c>
      <c r="J828" s="184" t="s">
        <v>300</v>
      </c>
      <c r="K828" s="351" t="s">
        <v>283</v>
      </c>
      <c r="L828" s="185"/>
      <c r="M828" s="186"/>
      <c r="N828" s="186"/>
      <c r="O828" s="186"/>
      <c r="P828" s="186"/>
      <c r="Q828" s="186"/>
      <c r="R828" s="186"/>
      <c r="S828" s="186"/>
      <c r="T828" s="186" t="s">
        <v>2920</v>
      </c>
      <c r="U828" s="186" t="s">
        <v>2920</v>
      </c>
      <c r="V828" s="186" t="s">
        <v>2920</v>
      </c>
      <c r="W828" s="186" t="s">
        <v>2920</v>
      </c>
      <c r="X828" s="186" t="s">
        <v>2920</v>
      </c>
      <c r="Y828" s="186" t="s">
        <v>2920</v>
      </c>
    </row>
    <row r="829" spans="1:25" s="210" customFormat="1" ht="25.5" x14ac:dyDescent="0.25">
      <c r="A829" s="179">
        <v>2591</v>
      </c>
      <c r="B829" s="183" t="s">
        <v>866</v>
      </c>
      <c r="C829" s="182" t="s">
        <v>224</v>
      </c>
      <c r="D829" s="180">
        <v>14</v>
      </c>
      <c r="E829" s="181">
        <v>2591000000</v>
      </c>
      <c r="F829" s="182" t="s">
        <v>250</v>
      </c>
      <c r="G829" s="309" t="s">
        <v>233</v>
      </c>
      <c r="H829" s="182"/>
      <c r="I829" s="182" t="s">
        <v>224</v>
      </c>
      <c r="J829" s="184" t="s">
        <v>3169</v>
      </c>
      <c r="K829" s="351" t="s">
        <v>283</v>
      </c>
      <c r="L829" s="185"/>
      <c r="M829" s="186"/>
      <c r="N829" s="186"/>
      <c r="O829" s="186"/>
      <c r="P829" s="186"/>
      <c r="Q829" s="186"/>
      <c r="R829" s="186"/>
      <c r="S829" s="186"/>
      <c r="T829" s="186" t="s">
        <v>2920</v>
      </c>
      <c r="U829" s="186" t="s">
        <v>2920</v>
      </c>
      <c r="V829" s="186" t="s">
        <v>2920</v>
      </c>
      <c r="W829" s="186" t="s">
        <v>2920</v>
      </c>
      <c r="X829" s="186" t="s">
        <v>2920</v>
      </c>
      <c r="Y829" s="186"/>
    </row>
    <row r="830" spans="1:25" s="210" customFormat="1" x14ac:dyDescent="0.25">
      <c r="A830" s="179">
        <v>2592</v>
      </c>
      <c r="B830" s="183" t="s">
        <v>867</v>
      </c>
      <c r="C830" s="182" t="s">
        <v>224</v>
      </c>
      <c r="D830" s="180">
        <v>14</v>
      </c>
      <c r="E830" s="181">
        <v>2592000000</v>
      </c>
      <c r="F830" s="182" t="s">
        <v>250</v>
      </c>
      <c r="G830" s="309" t="s">
        <v>233</v>
      </c>
      <c r="H830" s="182"/>
      <c r="I830" s="182" t="s">
        <v>224</v>
      </c>
      <c r="J830" s="184" t="s">
        <v>2797</v>
      </c>
      <c r="K830" s="351" t="s">
        <v>283</v>
      </c>
      <c r="L830" s="185"/>
      <c r="M830" s="186"/>
      <c r="N830" s="186"/>
      <c r="O830" s="186"/>
      <c r="P830" s="186"/>
      <c r="Q830" s="186"/>
      <c r="R830" s="186"/>
      <c r="S830" s="186"/>
      <c r="T830" s="186" t="s">
        <v>2920</v>
      </c>
      <c r="U830" s="186" t="s">
        <v>2920</v>
      </c>
      <c r="V830" s="186" t="s">
        <v>2920</v>
      </c>
      <c r="W830" s="186" t="s">
        <v>2920</v>
      </c>
      <c r="X830" s="186" t="s">
        <v>2920</v>
      </c>
      <c r="Y830" s="186" t="s">
        <v>2920</v>
      </c>
    </row>
    <row r="831" spans="1:25" s="210" customFormat="1" x14ac:dyDescent="0.25">
      <c r="A831" s="179">
        <v>2593</v>
      </c>
      <c r="B831" s="183" t="s">
        <v>175</v>
      </c>
      <c r="C831" s="182" t="s">
        <v>224</v>
      </c>
      <c r="D831" s="180">
        <v>14</v>
      </c>
      <c r="E831" s="181">
        <v>2593000000</v>
      </c>
      <c r="F831" s="182" t="s">
        <v>250</v>
      </c>
      <c r="G831" s="309" t="s">
        <v>233</v>
      </c>
      <c r="H831" s="182"/>
      <c r="I831" s="182" t="s">
        <v>224</v>
      </c>
      <c r="J831" s="184" t="s">
        <v>2797</v>
      </c>
      <c r="K831" s="351" t="s">
        <v>283</v>
      </c>
      <c r="L831" s="185"/>
      <c r="M831" s="186"/>
      <c r="N831" s="186"/>
      <c r="O831" s="186"/>
      <c r="P831" s="186"/>
      <c r="Q831" s="186"/>
      <c r="R831" s="186"/>
      <c r="S831" s="186"/>
      <c r="T831" s="186" t="s">
        <v>2920</v>
      </c>
      <c r="U831" s="186" t="s">
        <v>2920</v>
      </c>
      <c r="V831" s="186" t="s">
        <v>2920</v>
      </c>
      <c r="W831" s="186" t="s">
        <v>2920</v>
      </c>
      <c r="X831" s="186"/>
      <c r="Y831" s="186"/>
    </row>
    <row r="832" spans="1:25" s="210" customFormat="1" ht="25.5" x14ac:dyDescent="0.25">
      <c r="A832" s="179">
        <v>2594</v>
      </c>
      <c r="B832" s="183" t="s">
        <v>868</v>
      </c>
      <c r="C832" s="182" t="s">
        <v>224</v>
      </c>
      <c r="D832" s="180">
        <v>14</v>
      </c>
      <c r="E832" s="181">
        <v>2594000000</v>
      </c>
      <c r="F832" s="182" t="s">
        <v>250</v>
      </c>
      <c r="G832" s="309" t="s">
        <v>233</v>
      </c>
      <c r="H832" s="182"/>
      <c r="I832" s="182" t="s">
        <v>224</v>
      </c>
      <c r="J832" s="184" t="s">
        <v>3169</v>
      </c>
      <c r="K832" s="351" t="s">
        <v>283</v>
      </c>
      <c r="L832" s="185"/>
      <c r="M832" s="186"/>
      <c r="N832" s="186"/>
      <c r="O832" s="186"/>
      <c r="P832" s="186"/>
      <c r="Q832" s="186"/>
      <c r="R832" s="186"/>
      <c r="S832" s="186"/>
      <c r="T832" s="186" t="s">
        <v>2920</v>
      </c>
      <c r="U832" s="186" t="s">
        <v>2920</v>
      </c>
      <c r="V832" s="186" t="s">
        <v>2920</v>
      </c>
      <c r="W832" s="186" t="s">
        <v>2920</v>
      </c>
      <c r="X832" s="186" t="s">
        <v>2920</v>
      </c>
      <c r="Y832" s="186"/>
    </row>
    <row r="833" spans="1:25" s="210" customFormat="1" ht="25.5" x14ac:dyDescent="0.25">
      <c r="A833" s="179">
        <v>2595</v>
      </c>
      <c r="B833" s="183" t="s">
        <v>869</v>
      </c>
      <c r="C833" s="182" t="s">
        <v>224</v>
      </c>
      <c r="D833" s="180">
        <v>14</v>
      </c>
      <c r="E833" s="181">
        <v>2595000000</v>
      </c>
      <c r="F833" s="182" t="s">
        <v>250</v>
      </c>
      <c r="G833" s="309" t="s">
        <v>233</v>
      </c>
      <c r="H833" s="182"/>
      <c r="I833" s="182" t="s">
        <v>224</v>
      </c>
      <c r="J833" s="184" t="s">
        <v>295</v>
      </c>
      <c r="K833" s="351" t="s">
        <v>283</v>
      </c>
      <c r="L833" s="185"/>
      <c r="M833" s="186"/>
      <c r="N833" s="186"/>
      <c r="O833" s="186"/>
      <c r="P833" s="186"/>
      <c r="Q833" s="186"/>
      <c r="R833" s="186"/>
      <c r="S833" s="186"/>
      <c r="T833" s="186"/>
      <c r="U833" s="186" t="s">
        <v>2920</v>
      </c>
      <c r="V833" s="186" t="s">
        <v>2920</v>
      </c>
      <c r="W833" s="186"/>
      <c r="X833" s="186"/>
      <c r="Y833" s="186"/>
    </row>
    <row r="834" spans="1:25" s="210" customFormat="1" x14ac:dyDescent="0.25">
      <c r="A834" s="179">
        <v>2596</v>
      </c>
      <c r="B834" s="183" t="s">
        <v>870</v>
      </c>
      <c r="C834" s="182" t="s">
        <v>224</v>
      </c>
      <c r="D834" s="180">
        <v>14</v>
      </c>
      <c r="E834" s="181">
        <v>2596000000</v>
      </c>
      <c r="F834" s="182" t="s">
        <v>250</v>
      </c>
      <c r="G834" s="309" t="s">
        <v>233</v>
      </c>
      <c r="H834" s="182"/>
      <c r="I834" s="182" t="s">
        <v>224</v>
      </c>
      <c r="J834" s="184" t="s">
        <v>2797</v>
      </c>
      <c r="K834" s="351" t="s">
        <v>283</v>
      </c>
      <c r="L834" s="185"/>
      <c r="M834" s="186"/>
      <c r="N834" s="186"/>
      <c r="O834" s="186"/>
      <c r="P834" s="186"/>
      <c r="Q834" s="186"/>
      <c r="R834" s="186"/>
      <c r="S834" s="186"/>
      <c r="T834" s="186"/>
      <c r="U834" s="186" t="s">
        <v>2920</v>
      </c>
      <c r="V834" s="186" t="s">
        <v>2920</v>
      </c>
      <c r="W834" s="186" t="s">
        <v>2920</v>
      </c>
      <c r="X834" s="186" t="s">
        <v>2920</v>
      </c>
      <c r="Y834" s="186"/>
    </row>
    <row r="835" spans="1:25" s="210" customFormat="1" x14ac:dyDescent="0.25">
      <c r="A835" s="179">
        <v>2597</v>
      </c>
      <c r="B835" s="183" t="s">
        <v>871</v>
      </c>
      <c r="C835" s="182" t="s">
        <v>224</v>
      </c>
      <c r="D835" s="180">
        <v>14</v>
      </c>
      <c r="E835" s="181">
        <v>2597000000</v>
      </c>
      <c r="F835" s="182" t="s">
        <v>250</v>
      </c>
      <c r="G835" s="309"/>
      <c r="H835" s="182"/>
      <c r="I835" s="182" t="s">
        <v>224</v>
      </c>
      <c r="J835" s="184" t="s">
        <v>2797</v>
      </c>
      <c r="K835" s="351" t="s">
        <v>283</v>
      </c>
      <c r="L835" s="185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 t="s">
        <v>2920</v>
      </c>
      <c r="W835" s="186" t="s">
        <v>2920</v>
      </c>
      <c r="X835" s="186" t="s">
        <v>2920</v>
      </c>
      <c r="Y835" s="186" t="s">
        <v>2920</v>
      </c>
    </row>
    <row r="836" spans="1:25" s="210" customFormat="1" x14ac:dyDescent="0.25">
      <c r="A836" s="179">
        <v>2598</v>
      </c>
      <c r="B836" s="183" t="s">
        <v>872</v>
      </c>
      <c r="C836" s="182" t="s">
        <v>224</v>
      </c>
      <c r="D836" s="180">
        <v>14</v>
      </c>
      <c r="E836" s="181">
        <v>2598000000</v>
      </c>
      <c r="F836" s="182" t="s">
        <v>250</v>
      </c>
      <c r="G836" s="309"/>
      <c r="H836" s="182"/>
      <c r="I836" s="182" t="s">
        <v>224</v>
      </c>
      <c r="J836" s="184" t="s">
        <v>300</v>
      </c>
      <c r="K836" s="351" t="s">
        <v>283</v>
      </c>
      <c r="L836" s="185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 t="s">
        <v>2920</v>
      </c>
      <c r="W836" s="186" t="s">
        <v>2920</v>
      </c>
      <c r="X836" s="186" t="s">
        <v>2920</v>
      </c>
      <c r="Y836" s="186" t="s">
        <v>2920</v>
      </c>
    </row>
    <row r="837" spans="1:25" s="210" customFormat="1" x14ac:dyDescent="0.25">
      <c r="A837" s="179">
        <v>2599</v>
      </c>
      <c r="B837" s="183" t="s">
        <v>873</v>
      </c>
      <c r="C837" s="182" t="s">
        <v>224</v>
      </c>
      <c r="D837" s="180">
        <v>14</v>
      </c>
      <c r="E837" s="181">
        <v>2599000000</v>
      </c>
      <c r="F837" s="182" t="s">
        <v>250</v>
      </c>
      <c r="G837" s="309"/>
      <c r="H837" s="182"/>
      <c r="I837" s="182" t="s">
        <v>224</v>
      </c>
      <c r="J837" s="184" t="s">
        <v>289</v>
      </c>
      <c r="K837" s="351" t="s">
        <v>283</v>
      </c>
      <c r="L837" s="185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 t="s">
        <v>2920</v>
      </c>
      <c r="W837" s="186" t="s">
        <v>2920</v>
      </c>
      <c r="X837" s="186" t="s">
        <v>2920</v>
      </c>
      <c r="Y837" s="186" t="s">
        <v>2920</v>
      </c>
    </row>
    <row r="838" spans="1:25" s="210" customFormat="1" x14ac:dyDescent="0.25">
      <c r="A838" s="179">
        <v>2600</v>
      </c>
      <c r="B838" s="183" t="s">
        <v>874</v>
      </c>
      <c r="C838" s="182" t="s">
        <v>224</v>
      </c>
      <c r="D838" s="180">
        <v>14</v>
      </c>
      <c r="E838" s="181">
        <v>2600000000</v>
      </c>
      <c r="F838" s="182" t="s">
        <v>250</v>
      </c>
      <c r="G838" s="309"/>
      <c r="H838" s="182"/>
      <c r="I838" s="182" t="s">
        <v>224</v>
      </c>
      <c r="J838" s="184" t="s">
        <v>300</v>
      </c>
      <c r="K838" s="351" t="s">
        <v>283</v>
      </c>
      <c r="L838" s="185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 t="s">
        <v>2920</v>
      </c>
      <c r="W838" s="186" t="s">
        <v>2920</v>
      </c>
      <c r="X838" s="186" t="s">
        <v>2920</v>
      </c>
      <c r="Y838" s="186" t="s">
        <v>2920</v>
      </c>
    </row>
    <row r="839" spans="1:25" s="210" customFormat="1" ht="25.5" x14ac:dyDescent="0.25">
      <c r="A839" s="179">
        <v>2601</v>
      </c>
      <c r="B839" s="183" t="s">
        <v>875</v>
      </c>
      <c r="C839" s="182" t="s">
        <v>224</v>
      </c>
      <c r="D839" s="180">
        <v>14</v>
      </c>
      <c r="E839" s="181">
        <v>2601000000</v>
      </c>
      <c r="F839" s="182" t="s">
        <v>250</v>
      </c>
      <c r="G839" s="309"/>
      <c r="H839" s="182"/>
      <c r="I839" s="182" t="s">
        <v>224</v>
      </c>
      <c r="J839" s="184" t="s">
        <v>3169</v>
      </c>
      <c r="K839" s="351" t="s">
        <v>283</v>
      </c>
      <c r="L839" s="185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 t="s">
        <v>2920</v>
      </c>
      <c r="W839" s="186" t="s">
        <v>2920</v>
      </c>
      <c r="X839" s="186" t="s">
        <v>2920</v>
      </c>
      <c r="Y839" s="186" t="s">
        <v>2920</v>
      </c>
    </row>
    <row r="840" spans="1:25" s="210" customFormat="1" x14ac:dyDescent="0.25">
      <c r="A840" s="179">
        <v>2602</v>
      </c>
      <c r="B840" s="183" t="s">
        <v>876</v>
      </c>
      <c r="C840" s="182" t="s">
        <v>224</v>
      </c>
      <c r="D840" s="180">
        <v>14</v>
      </c>
      <c r="E840" s="181">
        <v>2602000000</v>
      </c>
      <c r="F840" s="182" t="s">
        <v>250</v>
      </c>
      <c r="G840" s="309"/>
      <c r="H840" s="182"/>
      <c r="I840" s="182" t="s">
        <v>224</v>
      </c>
      <c r="J840" s="184" t="s">
        <v>2797</v>
      </c>
      <c r="K840" s="351" t="s">
        <v>283</v>
      </c>
      <c r="L840" s="185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 t="s">
        <v>2920</v>
      </c>
      <c r="Y840" s="186" t="s">
        <v>2920</v>
      </c>
    </row>
    <row r="841" spans="1:25" s="210" customFormat="1" x14ac:dyDescent="0.25">
      <c r="A841" s="179">
        <v>2603</v>
      </c>
      <c r="B841" s="183" t="s">
        <v>877</v>
      </c>
      <c r="C841" s="182" t="s">
        <v>224</v>
      </c>
      <c r="D841" s="180">
        <v>14</v>
      </c>
      <c r="E841" s="181">
        <v>2603000000</v>
      </c>
      <c r="F841" s="182" t="s">
        <v>250</v>
      </c>
      <c r="G841" s="309"/>
      <c r="H841" s="182"/>
      <c r="I841" s="182" t="s">
        <v>224</v>
      </c>
      <c r="J841" s="184" t="s">
        <v>2797</v>
      </c>
      <c r="K841" s="351" t="s">
        <v>283</v>
      </c>
      <c r="L841" s="185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 t="s">
        <v>2920</v>
      </c>
      <c r="Y841" s="186" t="s">
        <v>2920</v>
      </c>
    </row>
    <row r="842" spans="1:25" s="210" customFormat="1" x14ac:dyDescent="0.25">
      <c r="A842" s="179">
        <v>2604</v>
      </c>
      <c r="B842" s="183" t="s">
        <v>878</v>
      </c>
      <c r="C842" s="182" t="s">
        <v>224</v>
      </c>
      <c r="D842" s="180">
        <v>14</v>
      </c>
      <c r="E842" s="181">
        <v>2604000000</v>
      </c>
      <c r="F842" s="182" t="s">
        <v>250</v>
      </c>
      <c r="G842" s="309"/>
      <c r="H842" s="182"/>
      <c r="I842" s="182" t="s">
        <v>224</v>
      </c>
      <c r="J842" s="184" t="s">
        <v>2797</v>
      </c>
      <c r="K842" s="351" t="s">
        <v>283</v>
      </c>
      <c r="L842" s="185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 t="s">
        <v>2920</v>
      </c>
      <c r="Y842" s="186" t="s">
        <v>2920</v>
      </c>
    </row>
    <row r="843" spans="1:25" s="210" customFormat="1" x14ac:dyDescent="0.25">
      <c r="A843" s="179">
        <v>2605</v>
      </c>
      <c r="B843" s="183" t="s">
        <v>879</v>
      </c>
      <c r="C843" s="182" t="s">
        <v>224</v>
      </c>
      <c r="D843" s="180">
        <v>14</v>
      </c>
      <c r="E843" s="181">
        <v>2605000000</v>
      </c>
      <c r="F843" s="182" t="s">
        <v>250</v>
      </c>
      <c r="G843" s="309"/>
      <c r="H843" s="182"/>
      <c r="I843" s="182" t="s">
        <v>224</v>
      </c>
      <c r="J843" s="184" t="s">
        <v>2797</v>
      </c>
      <c r="K843" s="351" t="s">
        <v>283</v>
      </c>
      <c r="L843" s="185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 t="s">
        <v>2920</v>
      </c>
      <c r="Y843" s="186" t="s">
        <v>2920</v>
      </c>
    </row>
    <row r="844" spans="1:25" s="210" customFormat="1" ht="25.5" x14ac:dyDescent="0.25">
      <c r="A844" s="179">
        <v>2606</v>
      </c>
      <c r="B844" s="183" t="s">
        <v>880</v>
      </c>
      <c r="C844" s="182" t="s">
        <v>224</v>
      </c>
      <c r="D844" s="180">
        <v>14</v>
      </c>
      <c r="E844" s="181">
        <v>2606000000</v>
      </c>
      <c r="F844" s="182" t="s">
        <v>250</v>
      </c>
      <c r="G844" s="309"/>
      <c r="H844" s="182"/>
      <c r="I844" s="182" t="s">
        <v>224</v>
      </c>
      <c r="J844" s="184" t="s">
        <v>3169</v>
      </c>
      <c r="K844" s="351" t="s">
        <v>283</v>
      </c>
      <c r="L844" s="185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 t="s">
        <v>2920</v>
      </c>
      <c r="Y844" s="186" t="s">
        <v>2920</v>
      </c>
    </row>
    <row r="845" spans="1:25" s="210" customFormat="1" ht="25.5" x14ac:dyDescent="0.25">
      <c r="A845" s="179">
        <v>2607</v>
      </c>
      <c r="B845" s="183" t="s">
        <v>881</v>
      </c>
      <c r="C845" s="182" t="s">
        <v>224</v>
      </c>
      <c r="D845" s="180">
        <v>14</v>
      </c>
      <c r="E845" s="181">
        <v>2607000000</v>
      </c>
      <c r="F845" s="182" t="s">
        <v>250</v>
      </c>
      <c r="G845" s="309"/>
      <c r="H845" s="182"/>
      <c r="I845" s="182" t="s">
        <v>224</v>
      </c>
      <c r="J845" s="184" t="s">
        <v>286</v>
      </c>
      <c r="K845" s="351" t="s">
        <v>283</v>
      </c>
      <c r="L845" s="185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 t="s">
        <v>2920</v>
      </c>
      <c r="Y845" s="186"/>
    </row>
    <row r="846" spans="1:25" s="210" customFormat="1" ht="29.25" customHeight="1" x14ac:dyDescent="0.25">
      <c r="A846" s="179">
        <v>2608</v>
      </c>
      <c r="B846" s="183" t="s">
        <v>882</v>
      </c>
      <c r="C846" s="182" t="s">
        <v>224</v>
      </c>
      <c r="D846" s="180">
        <v>14</v>
      </c>
      <c r="E846" s="181">
        <v>2608000000</v>
      </c>
      <c r="F846" s="182" t="s">
        <v>250</v>
      </c>
      <c r="G846" s="309"/>
      <c r="H846" s="182"/>
      <c r="I846" s="182" t="s">
        <v>224</v>
      </c>
      <c r="J846" s="184" t="s">
        <v>295</v>
      </c>
      <c r="K846" s="351" t="s">
        <v>283</v>
      </c>
      <c r="L846" s="185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</row>
    <row r="847" spans="1:25" s="210" customFormat="1" ht="18.75" customHeight="1" x14ac:dyDescent="0.25">
      <c r="A847" s="179">
        <v>2609</v>
      </c>
      <c r="B847" s="183" t="s">
        <v>883</v>
      </c>
      <c r="C847" s="182" t="s">
        <v>224</v>
      </c>
      <c r="D847" s="180">
        <v>14</v>
      </c>
      <c r="E847" s="181">
        <v>2609000000</v>
      </c>
      <c r="F847" s="182" t="s">
        <v>250</v>
      </c>
      <c r="G847" s="309"/>
      <c r="H847" s="182"/>
      <c r="I847" s="182" t="s">
        <v>224</v>
      </c>
      <c r="J847" s="184" t="s">
        <v>2797</v>
      </c>
      <c r="K847" s="351" t="s">
        <v>283</v>
      </c>
      <c r="L847" s="185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 t="s">
        <v>2920</v>
      </c>
      <c r="Y847" s="186" t="s">
        <v>2920</v>
      </c>
    </row>
    <row r="848" spans="1:25" s="210" customFormat="1" ht="25.5" customHeight="1" x14ac:dyDescent="0.25">
      <c r="A848" s="179">
        <v>2610</v>
      </c>
      <c r="B848" s="183" t="s">
        <v>884</v>
      </c>
      <c r="C848" s="182" t="s">
        <v>224</v>
      </c>
      <c r="D848" s="180">
        <v>14</v>
      </c>
      <c r="E848" s="181">
        <v>2610000000</v>
      </c>
      <c r="F848" s="182" t="s">
        <v>250</v>
      </c>
      <c r="G848" s="309"/>
      <c r="H848" s="182"/>
      <c r="I848" s="182" t="s">
        <v>224</v>
      </c>
      <c r="J848" s="184" t="s">
        <v>295</v>
      </c>
      <c r="K848" s="351" t="s">
        <v>283</v>
      </c>
      <c r="L848" s="185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 t="s">
        <v>2920</v>
      </c>
      <c r="Y848" s="186" t="s">
        <v>2920</v>
      </c>
    </row>
    <row r="849" spans="1:25" s="210" customFormat="1" ht="25.5" customHeight="1" x14ac:dyDescent="0.25">
      <c r="A849" s="179">
        <v>2611</v>
      </c>
      <c r="B849" s="183" t="s">
        <v>885</v>
      </c>
      <c r="C849" s="182" t="s">
        <v>224</v>
      </c>
      <c r="D849" s="180">
        <v>14</v>
      </c>
      <c r="E849" s="181">
        <v>2611000000</v>
      </c>
      <c r="F849" s="182" t="s">
        <v>250</v>
      </c>
      <c r="G849" s="309"/>
      <c r="H849" s="182"/>
      <c r="I849" s="182" t="s">
        <v>224</v>
      </c>
      <c r="J849" s="184" t="s">
        <v>2797</v>
      </c>
      <c r="K849" s="351" t="s">
        <v>283</v>
      </c>
      <c r="L849" s="185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 t="s">
        <v>2920</v>
      </c>
      <c r="Y849" s="186" t="s">
        <v>2920</v>
      </c>
    </row>
    <row r="850" spans="1:25" s="210" customFormat="1" ht="25.5" customHeight="1" x14ac:dyDescent="0.25">
      <c r="A850" s="179">
        <v>2612</v>
      </c>
      <c r="B850" s="183" t="s">
        <v>886</v>
      </c>
      <c r="C850" s="182" t="s">
        <v>224</v>
      </c>
      <c r="D850" s="180">
        <v>14</v>
      </c>
      <c r="E850" s="181">
        <v>2612000000</v>
      </c>
      <c r="F850" s="182" t="s">
        <v>250</v>
      </c>
      <c r="G850" s="309"/>
      <c r="H850" s="182"/>
      <c r="I850" s="182" t="s">
        <v>224</v>
      </c>
      <c r="J850" s="184" t="s">
        <v>2797</v>
      </c>
      <c r="K850" s="351" t="s">
        <v>283</v>
      </c>
      <c r="L850" s="185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 t="s">
        <v>2920</v>
      </c>
      <c r="Y850" s="186" t="s">
        <v>2920</v>
      </c>
    </row>
    <row r="851" spans="1:25" s="210" customFormat="1" ht="25.5" customHeight="1" x14ac:dyDescent="0.25">
      <c r="A851" s="179">
        <v>2613</v>
      </c>
      <c r="B851" s="183" t="s">
        <v>887</v>
      </c>
      <c r="C851" s="182" t="s">
        <v>224</v>
      </c>
      <c r="D851" s="180">
        <v>14</v>
      </c>
      <c r="E851" s="181">
        <v>2613000000</v>
      </c>
      <c r="F851" s="182" t="s">
        <v>250</v>
      </c>
      <c r="G851" s="309"/>
      <c r="H851" s="182"/>
      <c r="I851" s="182" t="s">
        <v>224</v>
      </c>
      <c r="J851" s="184" t="s">
        <v>2797</v>
      </c>
      <c r="K851" s="351" t="s">
        <v>283</v>
      </c>
      <c r="L851" s="185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 t="s">
        <v>2920</v>
      </c>
      <c r="Y851" s="186" t="s">
        <v>2920</v>
      </c>
    </row>
    <row r="852" spans="1:25" s="210" customFormat="1" ht="25.5" customHeight="1" x14ac:dyDescent="0.25">
      <c r="A852" s="179">
        <v>2614</v>
      </c>
      <c r="B852" s="183" t="s">
        <v>888</v>
      </c>
      <c r="C852" s="182" t="s">
        <v>224</v>
      </c>
      <c r="D852" s="180">
        <v>14</v>
      </c>
      <c r="E852" s="181">
        <v>2614000000</v>
      </c>
      <c r="F852" s="182" t="s">
        <v>250</v>
      </c>
      <c r="G852" s="309"/>
      <c r="H852" s="182"/>
      <c r="I852" s="182" t="s">
        <v>224</v>
      </c>
      <c r="J852" s="184" t="s">
        <v>2797</v>
      </c>
      <c r="K852" s="351" t="s">
        <v>283</v>
      </c>
      <c r="L852" s="185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 t="s">
        <v>2920</v>
      </c>
      <c r="Y852" s="186" t="s">
        <v>2920</v>
      </c>
    </row>
    <row r="853" spans="1:25" s="210" customFormat="1" ht="25.5" customHeight="1" x14ac:dyDescent="0.25">
      <c r="A853" s="179">
        <v>2615</v>
      </c>
      <c r="B853" s="183" t="s">
        <v>889</v>
      </c>
      <c r="C853" s="182" t="s">
        <v>224</v>
      </c>
      <c r="D853" s="180">
        <v>14</v>
      </c>
      <c r="E853" s="181">
        <v>2615000000</v>
      </c>
      <c r="F853" s="182" t="s">
        <v>250</v>
      </c>
      <c r="G853" s="309"/>
      <c r="H853" s="182"/>
      <c r="I853" s="182" t="s">
        <v>224</v>
      </c>
      <c r="J853" s="184" t="s">
        <v>2797</v>
      </c>
      <c r="K853" s="351" t="s">
        <v>283</v>
      </c>
      <c r="L853" s="185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 t="s">
        <v>2920</v>
      </c>
    </row>
    <row r="854" spans="1:25" s="210" customFormat="1" ht="25.5" customHeight="1" x14ac:dyDescent="0.25">
      <c r="A854" s="179">
        <v>2616</v>
      </c>
      <c r="B854" s="183" t="s">
        <v>890</v>
      </c>
      <c r="C854" s="182" t="s">
        <v>224</v>
      </c>
      <c r="D854" s="180">
        <v>14</v>
      </c>
      <c r="E854" s="181">
        <v>2616000000</v>
      </c>
      <c r="F854" s="182" t="s">
        <v>250</v>
      </c>
      <c r="G854" s="309"/>
      <c r="H854" s="182"/>
      <c r="I854" s="182" t="s">
        <v>224</v>
      </c>
      <c r="J854" s="184" t="s">
        <v>2797</v>
      </c>
      <c r="K854" s="351" t="s">
        <v>283</v>
      </c>
      <c r="L854" s="185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 t="s">
        <v>2920</v>
      </c>
    </row>
    <row r="855" spans="1:25" s="210" customFormat="1" ht="25.5" customHeight="1" x14ac:dyDescent="0.25">
      <c r="A855" s="179">
        <v>2617</v>
      </c>
      <c r="B855" s="183" t="s">
        <v>891</v>
      </c>
      <c r="C855" s="182" t="s">
        <v>224</v>
      </c>
      <c r="D855" s="180">
        <v>14</v>
      </c>
      <c r="E855" s="181">
        <v>2617000000</v>
      </c>
      <c r="F855" s="182" t="s">
        <v>250</v>
      </c>
      <c r="G855" s="309"/>
      <c r="H855" s="182"/>
      <c r="I855" s="182" t="s">
        <v>224</v>
      </c>
      <c r="J855" s="184" t="s">
        <v>3169</v>
      </c>
      <c r="K855" s="351" t="s">
        <v>283</v>
      </c>
      <c r="L855" s="185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 t="s">
        <v>2920</v>
      </c>
    </row>
    <row r="856" spans="1:25" s="210" customFormat="1" ht="25.5" customHeight="1" x14ac:dyDescent="0.25">
      <c r="A856" s="179">
        <v>2618</v>
      </c>
      <c r="B856" s="183" t="s">
        <v>892</v>
      </c>
      <c r="C856" s="182" t="s">
        <v>224</v>
      </c>
      <c r="D856" s="180">
        <v>14</v>
      </c>
      <c r="E856" s="181">
        <v>2618000000</v>
      </c>
      <c r="F856" s="182" t="s">
        <v>250</v>
      </c>
      <c r="G856" s="309"/>
      <c r="H856" s="182"/>
      <c r="I856" s="182" t="s">
        <v>224</v>
      </c>
      <c r="J856" s="184" t="s">
        <v>295</v>
      </c>
      <c r="K856" s="351" t="s">
        <v>283</v>
      </c>
      <c r="L856" s="185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 t="s">
        <v>2920</v>
      </c>
    </row>
    <row r="857" spans="1:25" s="210" customFormat="1" ht="25.5" customHeight="1" x14ac:dyDescent="0.25">
      <c r="A857" s="179">
        <v>2619</v>
      </c>
      <c r="B857" s="183" t="s">
        <v>893</v>
      </c>
      <c r="C857" s="182" t="s">
        <v>224</v>
      </c>
      <c r="D857" s="180">
        <v>14</v>
      </c>
      <c r="E857" s="181">
        <v>2619000000</v>
      </c>
      <c r="F857" s="182" t="s">
        <v>250</v>
      </c>
      <c r="G857" s="309"/>
      <c r="H857" s="182"/>
      <c r="I857" s="182" t="s">
        <v>224</v>
      </c>
      <c r="J857" s="184" t="s">
        <v>295</v>
      </c>
      <c r="K857" s="351" t="s">
        <v>283</v>
      </c>
      <c r="L857" s="185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 t="s">
        <v>2920</v>
      </c>
    </row>
    <row r="858" spans="1:25" s="223" customFormat="1" ht="25.5" customHeight="1" x14ac:dyDescent="0.25">
      <c r="A858" s="37">
        <v>2620</v>
      </c>
      <c r="B858" s="183" t="s">
        <v>894</v>
      </c>
      <c r="C858" s="182" t="s">
        <v>224</v>
      </c>
      <c r="D858" s="57">
        <v>25</v>
      </c>
      <c r="E858" s="69">
        <v>2620000000</v>
      </c>
      <c r="F858" s="47"/>
      <c r="G858" s="70"/>
      <c r="H858" s="47"/>
      <c r="I858" s="182" t="s">
        <v>224</v>
      </c>
      <c r="J858" s="86" t="s">
        <v>2797</v>
      </c>
      <c r="K858" s="351" t="s">
        <v>284</v>
      </c>
      <c r="L858" s="76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</row>
    <row r="859" spans="1:25" s="210" customFormat="1" x14ac:dyDescent="0.25">
      <c r="A859" s="233">
        <v>2681</v>
      </c>
      <c r="B859" s="183" t="s">
        <v>895</v>
      </c>
      <c r="C859" s="182" t="s">
        <v>235</v>
      </c>
      <c r="D859" s="180">
        <v>14</v>
      </c>
      <c r="E859" s="181">
        <v>2681000000</v>
      </c>
      <c r="F859" s="182" t="s">
        <v>250</v>
      </c>
      <c r="G859" s="309"/>
      <c r="H859" s="182"/>
      <c r="I859" s="182" t="s">
        <v>235</v>
      </c>
      <c r="J859" s="184" t="s">
        <v>2797</v>
      </c>
      <c r="K859" s="351" t="s">
        <v>284</v>
      </c>
      <c r="L859" s="185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  <c r="W859" s="186" t="s">
        <v>2920</v>
      </c>
      <c r="X859" s="186" t="s">
        <v>2920</v>
      </c>
      <c r="Y859" s="186" t="s">
        <v>2920</v>
      </c>
    </row>
    <row r="860" spans="1:25" s="210" customFormat="1" x14ac:dyDescent="0.25">
      <c r="A860" s="233">
        <v>2682</v>
      </c>
      <c r="B860" s="183" t="s">
        <v>896</v>
      </c>
      <c r="C860" s="182" t="s">
        <v>235</v>
      </c>
      <c r="D860" s="180">
        <v>14</v>
      </c>
      <c r="E860" s="181">
        <v>2682000000</v>
      </c>
      <c r="F860" s="182" t="s">
        <v>250</v>
      </c>
      <c r="G860" s="309"/>
      <c r="H860" s="182"/>
      <c r="I860" s="182" t="s">
        <v>235</v>
      </c>
      <c r="J860" s="184" t="s">
        <v>2797</v>
      </c>
      <c r="K860" s="351" t="s">
        <v>284</v>
      </c>
      <c r="L860" s="185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 t="s">
        <v>2920</v>
      </c>
      <c r="Y860" s="186" t="s">
        <v>2920</v>
      </c>
    </row>
    <row r="861" spans="1:25" s="210" customFormat="1" x14ac:dyDescent="0.25">
      <c r="A861" s="233">
        <v>2683</v>
      </c>
      <c r="B861" s="183" t="s">
        <v>897</v>
      </c>
      <c r="C861" s="182" t="s">
        <v>235</v>
      </c>
      <c r="D861" s="180">
        <v>14</v>
      </c>
      <c r="E861" s="181">
        <v>2683000000</v>
      </c>
      <c r="F861" s="182" t="s">
        <v>250</v>
      </c>
      <c r="G861" s="309"/>
      <c r="H861" s="182"/>
      <c r="I861" s="182" t="s">
        <v>235</v>
      </c>
      <c r="J861" s="184" t="s">
        <v>2797</v>
      </c>
      <c r="K861" s="351" t="s">
        <v>284</v>
      </c>
      <c r="L861" s="185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 t="s">
        <v>2920</v>
      </c>
      <c r="Y861" s="186"/>
    </row>
    <row r="862" spans="1:25" s="210" customFormat="1" x14ac:dyDescent="0.25">
      <c r="A862" s="233">
        <v>2684</v>
      </c>
      <c r="B862" s="183" t="s">
        <v>898</v>
      </c>
      <c r="C862" s="182" t="s">
        <v>235</v>
      </c>
      <c r="D862" s="180">
        <v>14</v>
      </c>
      <c r="E862" s="181">
        <v>2684000000</v>
      </c>
      <c r="F862" s="182" t="s">
        <v>250</v>
      </c>
      <c r="G862" s="309"/>
      <c r="H862" s="182"/>
      <c r="I862" s="182" t="s">
        <v>235</v>
      </c>
      <c r="J862" s="184" t="s">
        <v>2797</v>
      </c>
      <c r="K862" s="351" t="s">
        <v>284</v>
      </c>
      <c r="L862" s="185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 t="s">
        <v>2920</v>
      </c>
    </row>
    <row r="863" spans="1:25" s="210" customFormat="1" x14ac:dyDescent="0.25">
      <c r="A863" s="233">
        <v>2708</v>
      </c>
      <c r="B863" s="183" t="s">
        <v>899</v>
      </c>
      <c r="C863" s="356" t="s">
        <v>229</v>
      </c>
      <c r="D863" s="180">
        <v>14</v>
      </c>
      <c r="E863" s="181">
        <v>2708000000</v>
      </c>
      <c r="F863" s="182" t="s">
        <v>250</v>
      </c>
      <c r="G863" s="309"/>
      <c r="H863" s="182"/>
      <c r="I863" s="356" t="s">
        <v>229</v>
      </c>
      <c r="J863" s="184" t="s">
        <v>2797</v>
      </c>
      <c r="K863" s="351" t="s">
        <v>283</v>
      </c>
      <c r="L863" s="185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 t="s">
        <v>2920</v>
      </c>
    </row>
    <row r="864" spans="1:25" s="210" customFormat="1" ht="25.5" x14ac:dyDescent="0.25">
      <c r="A864" s="233">
        <v>2709</v>
      </c>
      <c r="B864" s="183" t="s">
        <v>900</v>
      </c>
      <c r="C864" s="356" t="s">
        <v>229</v>
      </c>
      <c r="D864" s="180">
        <v>14</v>
      </c>
      <c r="E864" s="181">
        <v>2709000000</v>
      </c>
      <c r="F864" s="182" t="s">
        <v>250</v>
      </c>
      <c r="G864" s="309"/>
      <c r="H864" s="182"/>
      <c r="I864" s="356" t="s">
        <v>229</v>
      </c>
      <c r="J864" s="184" t="s">
        <v>3169</v>
      </c>
      <c r="K864" s="351" t="s">
        <v>283</v>
      </c>
      <c r="L864" s="185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  <c r="W864" s="186"/>
      <c r="X864" s="186"/>
      <c r="Y864" s="186" t="s">
        <v>2920</v>
      </c>
    </row>
    <row r="865" spans="1:25" s="210" customFormat="1" x14ac:dyDescent="0.25">
      <c r="A865" s="233">
        <v>2710</v>
      </c>
      <c r="B865" s="183" t="s">
        <v>901</v>
      </c>
      <c r="C865" s="356" t="s">
        <v>229</v>
      </c>
      <c r="D865" s="180">
        <v>14</v>
      </c>
      <c r="E865" s="181">
        <v>2710000000</v>
      </c>
      <c r="F865" s="182" t="s">
        <v>250</v>
      </c>
      <c r="G865" s="309"/>
      <c r="H865" s="182"/>
      <c r="I865" s="356" t="s">
        <v>229</v>
      </c>
      <c r="J865" s="184" t="s">
        <v>2797</v>
      </c>
      <c r="K865" s="351" t="s">
        <v>283</v>
      </c>
      <c r="L865" s="185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 t="s">
        <v>2920</v>
      </c>
    </row>
    <row r="866" spans="1:25" s="210" customFormat="1" x14ac:dyDescent="0.25">
      <c r="A866" s="233">
        <v>2711</v>
      </c>
      <c r="B866" s="183" t="s">
        <v>902</v>
      </c>
      <c r="C866" s="356" t="s">
        <v>229</v>
      </c>
      <c r="D866" s="180">
        <v>14</v>
      </c>
      <c r="E866" s="181">
        <v>2711000000</v>
      </c>
      <c r="F866" s="182" t="s">
        <v>250</v>
      </c>
      <c r="G866" s="309"/>
      <c r="H866" s="182"/>
      <c r="I866" s="356" t="s">
        <v>229</v>
      </c>
      <c r="J866" s="184" t="s">
        <v>2797</v>
      </c>
      <c r="K866" s="351" t="s">
        <v>283</v>
      </c>
      <c r="L866" s="185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 t="s">
        <v>2920</v>
      </c>
      <c r="X866" s="186" t="s">
        <v>2920</v>
      </c>
      <c r="Y866" s="186" t="s">
        <v>2920</v>
      </c>
    </row>
    <row r="867" spans="1:25" s="210" customFormat="1" x14ac:dyDescent="0.25">
      <c r="A867" s="233">
        <v>2712</v>
      </c>
      <c r="B867" s="183" t="s">
        <v>903</v>
      </c>
      <c r="C867" s="356" t="s">
        <v>229</v>
      </c>
      <c r="D867" s="180">
        <v>14</v>
      </c>
      <c r="E867" s="181">
        <v>2712000000</v>
      </c>
      <c r="F867" s="182" t="s">
        <v>250</v>
      </c>
      <c r="G867" s="309"/>
      <c r="H867" s="182"/>
      <c r="I867" s="356" t="s">
        <v>229</v>
      </c>
      <c r="J867" s="184" t="s">
        <v>2797</v>
      </c>
      <c r="K867" s="351" t="s">
        <v>283</v>
      </c>
      <c r="L867" s="185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 t="s">
        <v>2920</v>
      </c>
      <c r="X867" s="186" t="s">
        <v>2920</v>
      </c>
      <c r="Y867" s="186" t="s">
        <v>2920</v>
      </c>
    </row>
    <row r="868" spans="1:25" s="210" customFormat="1" ht="38.25" x14ac:dyDescent="0.25">
      <c r="A868" s="233">
        <v>2713</v>
      </c>
      <c r="B868" s="183" t="s">
        <v>904</v>
      </c>
      <c r="C868" s="356" t="s">
        <v>229</v>
      </c>
      <c r="D868" s="180">
        <v>14</v>
      </c>
      <c r="E868" s="181">
        <v>2713000000</v>
      </c>
      <c r="F868" s="182" t="s">
        <v>250</v>
      </c>
      <c r="G868" s="309"/>
      <c r="H868" s="182"/>
      <c r="I868" s="356" t="s">
        <v>229</v>
      </c>
      <c r="J868" s="184" t="s">
        <v>2797</v>
      </c>
      <c r="K868" s="351" t="s">
        <v>283</v>
      </c>
      <c r="L868" s="185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 t="s">
        <v>2920</v>
      </c>
      <c r="X868" s="186" t="s">
        <v>2920</v>
      </c>
      <c r="Y868" s="186" t="s">
        <v>2920</v>
      </c>
    </row>
    <row r="869" spans="1:25" s="210" customFormat="1" x14ac:dyDescent="0.25">
      <c r="A869" s="179">
        <v>2714</v>
      </c>
      <c r="B869" s="183" t="s">
        <v>905</v>
      </c>
      <c r="C869" s="356" t="s">
        <v>229</v>
      </c>
      <c r="D869" s="180">
        <v>14</v>
      </c>
      <c r="E869" s="181">
        <v>2714000000</v>
      </c>
      <c r="F869" s="182" t="s">
        <v>250</v>
      </c>
      <c r="G869" s="309"/>
      <c r="H869" s="182"/>
      <c r="I869" s="356" t="s">
        <v>229</v>
      </c>
      <c r="J869" s="184" t="s">
        <v>2797</v>
      </c>
      <c r="K869" s="351" t="s">
        <v>283</v>
      </c>
      <c r="L869" s="185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 t="s">
        <v>2920</v>
      </c>
      <c r="X869" s="186" t="s">
        <v>2920</v>
      </c>
      <c r="Y869" s="186" t="s">
        <v>2920</v>
      </c>
    </row>
    <row r="870" spans="1:25" s="210" customFormat="1" ht="25.5" x14ac:dyDescent="0.25">
      <c r="A870" s="179">
        <v>2715</v>
      </c>
      <c r="B870" s="183" t="s">
        <v>906</v>
      </c>
      <c r="C870" s="356" t="s">
        <v>229</v>
      </c>
      <c r="D870" s="180">
        <v>14</v>
      </c>
      <c r="E870" s="181">
        <v>2715000000</v>
      </c>
      <c r="F870" s="182" t="s">
        <v>250</v>
      </c>
      <c r="G870" s="309"/>
      <c r="H870" s="182"/>
      <c r="I870" s="356" t="s">
        <v>229</v>
      </c>
      <c r="J870" s="184" t="s">
        <v>3169</v>
      </c>
      <c r="K870" s="351" t="s">
        <v>283</v>
      </c>
      <c r="L870" s="185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 t="s">
        <v>2920</v>
      </c>
      <c r="Y870" s="186" t="s">
        <v>2920</v>
      </c>
    </row>
    <row r="871" spans="1:25" s="210" customFormat="1" x14ac:dyDescent="0.25">
      <c r="A871" s="179">
        <v>2716</v>
      </c>
      <c r="B871" s="183" t="s">
        <v>907</v>
      </c>
      <c r="C871" s="356" t="s">
        <v>229</v>
      </c>
      <c r="D871" s="180">
        <v>14</v>
      </c>
      <c r="E871" s="181">
        <v>2716000000</v>
      </c>
      <c r="F871" s="182" t="s">
        <v>250</v>
      </c>
      <c r="G871" s="309"/>
      <c r="H871" s="182"/>
      <c r="I871" s="356" t="s">
        <v>229</v>
      </c>
      <c r="J871" s="184" t="s">
        <v>2797</v>
      </c>
      <c r="K871" s="351" t="s">
        <v>283</v>
      </c>
      <c r="L871" s="185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 t="s">
        <v>2920</v>
      </c>
      <c r="Y871" s="186" t="s">
        <v>2920</v>
      </c>
    </row>
    <row r="872" spans="1:25" s="210" customFormat="1" x14ac:dyDescent="0.25">
      <c r="A872" s="179">
        <v>2717</v>
      </c>
      <c r="B872" s="183" t="s">
        <v>908</v>
      </c>
      <c r="C872" s="356" t="s">
        <v>229</v>
      </c>
      <c r="D872" s="180">
        <v>14</v>
      </c>
      <c r="E872" s="181">
        <v>2717000000</v>
      </c>
      <c r="F872" s="182" t="s">
        <v>250</v>
      </c>
      <c r="G872" s="309"/>
      <c r="H872" s="182"/>
      <c r="I872" s="356" t="s">
        <v>229</v>
      </c>
      <c r="J872" s="184" t="s">
        <v>2797</v>
      </c>
      <c r="K872" s="351" t="s">
        <v>283</v>
      </c>
      <c r="L872" s="185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  <c r="W872" s="186"/>
      <c r="X872" s="186" t="s">
        <v>2920</v>
      </c>
      <c r="Y872" s="186" t="s">
        <v>2920</v>
      </c>
    </row>
    <row r="873" spans="1:25" s="210" customFormat="1" x14ac:dyDescent="0.25">
      <c r="A873" s="179">
        <v>2718</v>
      </c>
      <c r="B873" s="183" t="s">
        <v>909</v>
      </c>
      <c r="C873" s="356" t="s">
        <v>229</v>
      </c>
      <c r="D873" s="180">
        <v>14</v>
      </c>
      <c r="E873" s="181">
        <v>2718000000</v>
      </c>
      <c r="F873" s="182" t="s">
        <v>250</v>
      </c>
      <c r="G873" s="309"/>
      <c r="H873" s="182"/>
      <c r="I873" s="356" t="s">
        <v>229</v>
      </c>
      <c r="J873" s="184" t="s">
        <v>2797</v>
      </c>
      <c r="K873" s="351" t="s">
        <v>283</v>
      </c>
      <c r="L873" s="185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 t="s">
        <v>2920</v>
      </c>
      <c r="Y873" s="186" t="s">
        <v>2920</v>
      </c>
    </row>
    <row r="874" spans="1:25" s="210" customFormat="1" ht="25.5" x14ac:dyDescent="0.25">
      <c r="A874" s="179">
        <v>2719</v>
      </c>
      <c r="B874" s="183" t="s">
        <v>910</v>
      </c>
      <c r="C874" s="356" t="s">
        <v>229</v>
      </c>
      <c r="D874" s="180">
        <v>14</v>
      </c>
      <c r="E874" s="181">
        <v>2719000000</v>
      </c>
      <c r="F874" s="182" t="s">
        <v>250</v>
      </c>
      <c r="G874" s="309"/>
      <c r="H874" s="182"/>
      <c r="I874" s="356" t="s">
        <v>229</v>
      </c>
      <c r="J874" s="184" t="s">
        <v>295</v>
      </c>
      <c r="K874" s="351" t="s">
        <v>283</v>
      </c>
      <c r="L874" s="185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 t="s">
        <v>2920</v>
      </c>
      <c r="Y874" s="186" t="s">
        <v>2920</v>
      </c>
    </row>
    <row r="875" spans="1:25" s="210" customFormat="1" ht="25.5" x14ac:dyDescent="0.25">
      <c r="A875" s="179">
        <v>2720</v>
      </c>
      <c r="B875" s="183" t="s">
        <v>911</v>
      </c>
      <c r="C875" s="47" t="s">
        <v>231</v>
      </c>
      <c r="D875" s="180">
        <v>14</v>
      </c>
      <c r="E875" s="181">
        <v>2720000000</v>
      </c>
      <c r="F875" s="182" t="s">
        <v>250</v>
      </c>
      <c r="G875" s="309"/>
      <c r="H875" s="182"/>
      <c r="I875" s="47" t="s">
        <v>231</v>
      </c>
      <c r="J875" s="184" t="s">
        <v>2797</v>
      </c>
      <c r="K875" s="351" t="s">
        <v>283</v>
      </c>
      <c r="L875" s="185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 t="s">
        <v>2920</v>
      </c>
    </row>
    <row r="876" spans="1:25" s="210" customFormat="1" ht="25.5" x14ac:dyDescent="0.25">
      <c r="A876" s="179">
        <v>2721</v>
      </c>
      <c r="B876" s="183" t="s">
        <v>912</v>
      </c>
      <c r="C876" s="47" t="s">
        <v>231</v>
      </c>
      <c r="D876" s="180">
        <v>14</v>
      </c>
      <c r="E876" s="181">
        <v>2721000000</v>
      </c>
      <c r="F876" s="182" t="s">
        <v>250</v>
      </c>
      <c r="G876" s="309" t="s">
        <v>233</v>
      </c>
      <c r="H876" s="182"/>
      <c r="I876" s="47" t="s">
        <v>231</v>
      </c>
      <c r="J876" s="184" t="s">
        <v>3169</v>
      </c>
      <c r="K876" s="351" t="s">
        <v>283</v>
      </c>
      <c r="L876" s="185"/>
      <c r="M876" s="186"/>
      <c r="N876" s="186"/>
      <c r="O876" s="186"/>
      <c r="P876" s="186"/>
      <c r="Q876" s="186"/>
      <c r="R876" s="186" t="s">
        <v>2920</v>
      </c>
      <c r="S876" s="186" t="s">
        <v>2920</v>
      </c>
      <c r="T876" s="186" t="s">
        <v>2920</v>
      </c>
      <c r="U876" s="186" t="s">
        <v>2920</v>
      </c>
      <c r="V876" s="186" t="s">
        <v>2920</v>
      </c>
      <c r="W876" s="186" t="s">
        <v>2920</v>
      </c>
      <c r="X876" s="186" t="s">
        <v>2920</v>
      </c>
      <c r="Y876" s="186" t="s">
        <v>2920</v>
      </c>
    </row>
    <row r="877" spans="1:25" s="210" customFormat="1" ht="25.5" x14ac:dyDescent="0.25">
      <c r="A877" s="179">
        <v>2722</v>
      </c>
      <c r="B877" s="183" t="s">
        <v>913</v>
      </c>
      <c r="C877" s="47" t="s">
        <v>231</v>
      </c>
      <c r="D877" s="180">
        <v>14</v>
      </c>
      <c r="E877" s="181">
        <v>2722000000</v>
      </c>
      <c r="F877" s="182" t="s">
        <v>250</v>
      </c>
      <c r="G877" s="309"/>
      <c r="H877" s="182"/>
      <c r="I877" s="47" t="s">
        <v>231</v>
      </c>
      <c r="J877" s="184" t="s">
        <v>3169</v>
      </c>
      <c r="K877" s="351" t="s">
        <v>283</v>
      </c>
      <c r="L877" s="185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 t="s">
        <v>2920</v>
      </c>
      <c r="Y877" s="186" t="s">
        <v>2920</v>
      </c>
    </row>
    <row r="878" spans="1:25" s="210" customFormat="1" ht="38.25" x14ac:dyDescent="0.25">
      <c r="A878" s="179">
        <v>2723</v>
      </c>
      <c r="B878" s="183" t="s">
        <v>914</v>
      </c>
      <c r="C878" s="47" t="s">
        <v>231</v>
      </c>
      <c r="D878" s="180">
        <v>14</v>
      </c>
      <c r="E878" s="181">
        <v>2723000000</v>
      </c>
      <c r="F878" s="182" t="s">
        <v>250</v>
      </c>
      <c r="G878" s="309"/>
      <c r="H878" s="182"/>
      <c r="I878" s="47" t="s">
        <v>231</v>
      </c>
      <c r="J878" s="184" t="s">
        <v>300</v>
      </c>
      <c r="K878" s="351" t="s">
        <v>283</v>
      </c>
      <c r="L878" s="185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  <c r="W878" s="186"/>
      <c r="X878" s="186" t="s">
        <v>2920</v>
      </c>
      <c r="Y878" s="186" t="s">
        <v>2920</v>
      </c>
    </row>
    <row r="879" spans="1:25" s="210" customFormat="1" ht="22.5" customHeight="1" x14ac:dyDescent="0.25">
      <c r="A879" s="179">
        <v>2724</v>
      </c>
      <c r="B879" s="183" t="s">
        <v>915</v>
      </c>
      <c r="C879" s="47" t="s">
        <v>231</v>
      </c>
      <c r="D879" s="180">
        <v>14</v>
      </c>
      <c r="E879" s="181">
        <v>2724000000</v>
      </c>
      <c r="F879" s="182" t="s">
        <v>250</v>
      </c>
      <c r="G879" s="309"/>
      <c r="H879" s="182"/>
      <c r="I879" s="47" t="s">
        <v>231</v>
      </c>
      <c r="J879" s="184" t="s">
        <v>286</v>
      </c>
      <c r="K879" s="351" t="s">
        <v>283</v>
      </c>
      <c r="L879" s="185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 t="s">
        <v>2920</v>
      </c>
    </row>
    <row r="880" spans="1:25" s="210" customFormat="1" x14ac:dyDescent="0.25">
      <c r="A880" s="179">
        <v>2725</v>
      </c>
      <c r="B880" s="183" t="s">
        <v>916</v>
      </c>
      <c r="C880" s="47" t="s">
        <v>231</v>
      </c>
      <c r="D880" s="180">
        <v>14</v>
      </c>
      <c r="E880" s="181">
        <v>2725000000</v>
      </c>
      <c r="F880" s="182" t="s">
        <v>250</v>
      </c>
      <c r="G880" s="309"/>
      <c r="H880" s="182"/>
      <c r="I880" s="47" t="s">
        <v>231</v>
      </c>
      <c r="J880" s="184" t="s">
        <v>2797</v>
      </c>
      <c r="K880" s="351" t="s">
        <v>283</v>
      </c>
      <c r="L880" s="185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 t="s">
        <v>2920</v>
      </c>
    </row>
    <row r="881" spans="1:25" s="210" customFormat="1" ht="25.5" x14ac:dyDescent="0.25">
      <c r="A881" s="179">
        <v>2726</v>
      </c>
      <c r="B881" s="183" t="s">
        <v>917</v>
      </c>
      <c r="C881" s="356" t="s">
        <v>228</v>
      </c>
      <c r="D881" s="180">
        <v>14</v>
      </c>
      <c r="E881" s="181">
        <v>2726000000</v>
      </c>
      <c r="F881" s="182" t="s">
        <v>250</v>
      </c>
      <c r="G881" s="309" t="s">
        <v>233</v>
      </c>
      <c r="H881" s="182"/>
      <c r="I881" s="356" t="s">
        <v>228</v>
      </c>
      <c r="J881" s="184" t="s">
        <v>285</v>
      </c>
      <c r="K881" s="351" t="s">
        <v>283</v>
      </c>
      <c r="L881" s="185"/>
      <c r="M881" s="186"/>
      <c r="N881" s="186"/>
      <c r="O881" s="186"/>
      <c r="P881" s="186"/>
      <c r="Q881" s="186"/>
      <c r="R881" s="186"/>
      <c r="S881" s="186"/>
      <c r="T881" s="186" t="s">
        <v>2920</v>
      </c>
      <c r="U881" s="186" t="s">
        <v>2920</v>
      </c>
      <c r="V881" s="186" t="s">
        <v>2920</v>
      </c>
      <c r="W881" s="186"/>
      <c r="X881" s="186"/>
      <c r="Y881" s="186"/>
    </row>
    <row r="882" spans="1:25" s="210" customFormat="1" ht="25.5" x14ac:dyDescent="0.25">
      <c r="A882" s="179">
        <v>2727</v>
      </c>
      <c r="B882" s="183" t="s">
        <v>918</v>
      </c>
      <c r="C882" s="356" t="s">
        <v>228</v>
      </c>
      <c r="D882" s="180">
        <v>14</v>
      </c>
      <c r="E882" s="181">
        <v>2727000000</v>
      </c>
      <c r="F882" s="182" t="s">
        <v>250</v>
      </c>
      <c r="G882" s="309" t="s">
        <v>233</v>
      </c>
      <c r="H882" s="182"/>
      <c r="I882" s="356" t="s">
        <v>228</v>
      </c>
      <c r="J882" s="184" t="s">
        <v>289</v>
      </c>
      <c r="K882" s="351" t="s">
        <v>283</v>
      </c>
      <c r="L882" s="185"/>
      <c r="M882" s="186"/>
      <c r="N882" s="186"/>
      <c r="O882" s="186"/>
      <c r="P882" s="186"/>
      <c r="Q882" s="186"/>
      <c r="R882" s="186"/>
      <c r="S882" s="186"/>
      <c r="T882" s="186" t="s">
        <v>2920</v>
      </c>
      <c r="U882" s="186" t="s">
        <v>2920</v>
      </c>
      <c r="V882" s="186" t="s">
        <v>2920</v>
      </c>
      <c r="W882" s="186" t="s">
        <v>2920</v>
      </c>
      <c r="X882" s="186" t="s">
        <v>2920</v>
      </c>
      <c r="Y882" s="186" t="s">
        <v>2920</v>
      </c>
    </row>
    <row r="883" spans="1:25" s="210" customFormat="1" ht="25.5" x14ac:dyDescent="0.25">
      <c r="A883" s="179">
        <v>2728</v>
      </c>
      <c r="B883" s="183" t="s">
        <v>919</v>
      </c>
      <c r="C883" s="356" t="s">
        <v>228</v>
      </c>
      <c r="D883" s="180">
        <v>14</v>
      </c>
      <c r="E883" s="181">
        <v>2728000000</v>
      </c>
      <c r="F883" s="182" t="s">
        <v>250</v>
      </c>
      <c r="G883" s="309" t="s">
        <v>233</v>
      </c>
      <c r="H883" s="182"/>
      <c r="I883" s="356" t="s">
        <v>228</v>
      </c>
      <c r="J883" s="184" t="s">
        <v>295</v>
      </c>
      <c r="K883" s="351" t="s">
        <v>283</v>
      </c>
      <c r="L883" s="185"/>
      <c r="M883" s="186"/>
      <c r="N883" s="186"/>
      <c r="O883" s="186"/>
      <c r="P883" s="186"/>
      <c r="Q883" s="186"/>
      <c r="R883" s="186"/>
      <c r="S883" s="186"/>
      <c r="T883" s="186" t="s">
        <v>2920</v>
      </c>
      <c r="U883" s="186" t="s">
        <v>2920</v>
      </c>
      <c r="V883" s="186" t="s">
        <v>2920</v>
      </c>
      <c r="W883" s="186"/>
      <c r="X883" s="186"/>
      <c r="Y883" s="186"/>
    </row>
    <row r="884" spans="1:25" s="210" customFormat="1" ht="25.5" x14ac:dyDescent="0.25">
      <c r="A884" s="179">
        <v>2729</v>
      </c>
      <c r="B884" s="183" t="s">
        <v>920</v>
      </c>
      <c r="C884" s="356" t="s">
        <v>228</v>
      </c>
      <c r="D884" s="180">
        <v>14</v>
      </c>
      <c r="E884" s="181">
        <v>2729000000</v>
      </c>
      <c r="F884" s="182" t="s">
        <v>250</v>
      </c>
      <c r="G884" s="309" t="s">
        <v>233</v>
      </c>
      <c r="H884" s="182"/>
      <c r="I884" s="356" t="s">
        <v>228</v>
      </c>
      <c r="J884" s="184" t="s">
        <v>285</v>
      </c>
      <c r="K884" s="351" t="s">
        <v>283</v>
      </c>
      <c r="L884" s="185"/>
      <c r="M884" s="186"/>
      <c r="N884" s="186"/>
      <c r="O884" s="186"/>
      <c r="P884" s="186"/>
      <c r="Q884" s="186"/>
      <c r="R884" s="186"/>
      <c r="S884" s="186"/>
      <c r="T884" s="186" t="s">
        <v>2920</v>
      </c>
      <c r="U884" s="186" t="s">
        <v>2920</v>
      </c>
      <c r="V884" s="186" t="s">
        <v>2920</v>
      </c>
      <c r="W884" s="186" t="s">
        <v>2920</v>
      </c>
      <c r="X884" s="186"/>
      <c r="Y884" s="186"/>
    </row>
    <row r="885" spans="1:25" s="210" customFormat="1" ht="25.5" x14ac:dyDescent="0.25">
      <c r="A885" s="179">
        <v>2730</v>
      </c>
      <c r="B885" s="183" t="s">
        <v>921</v>
      </c>
      <c r="C885" s="356" t="s">
        <v>228</v>
      </c>
      <c r="D885" s="180">
        <v>14</v>
      </c>
      <c r="E885" s="181">
        <v>2730000000</v>
      </c>
      <c r="F885" s="182" t="s">
        <v>250</v>
      </c>
      <c r="G885" s="309" t="s">
        <v>233</v>
      </c>
      <c r="H885" s="182"/>
      <c r="I885" s="356" t="s">
        <v>228</v>
      </c>
      <c r="J885" s="184" t="s">
        <v>285</v>
      </c>
      <c r="K885" s="351" t="s">
        <v>283</v>
      </c>
      <c r="L885" s="185"/>
      <c r="M885" s="186"/>
      <c r="N885" s="186"/>
      <c r="O885" s="186"/>
      <c r="P885" s="186"/>
      <c r="Q885" s="186"/>
      <c r="R885" s="186"/>
      <c r="S885" s="186"/>
      <c r="T885" s="186" t="s">
        <v>2920</v>
      </c>
      <c r="U885" s="186" t="s">
        <v>2920</v>
      </c>
      <c r="V885" s="186" t="s">
        <v>2920</v>
      </c>
      <c r="W885" s="186" t="s">
        <v>2920</v>
      </c>
      <c r="X885" s="186" t="s">
        <v>2920</v>
      </c>
      <c r="Y885" s="186"/>
    </row>
    <row r="886" spans="1:25" s="210" customFormat="1" ht="25.5" x14ac:dyDescent="0.25">
      <c r="A886" s="179">
        <v>2731</v>
      </c>
      <c r="B886" s="183" t="s">
        <v>922</v>
      </c>
      <c r="C886" s="356" t="s">
        <v>228</v>
      </c>
      <c r="D886" s="180">
        <v>14</v>
      </c>
      <c r="E886" s="181">
        <v>2731000000</v>
      </c>
      <c r="F886" s="182" t="s">
        <v>250</v>
      </c>
      <c r="G886" s="309" t="s">
        <v>233</v>
      </c>
      <c r="H886" s="182"/>
      <c r="I886" s="356" t="s">
        <v>228</v>
      </c>
      <c r="J886" s="184" t="s">
        <v>289</v>
      </c>
      <c r="K886" s="351" t="s">
        <v>283</v>
      </c>
      <c r="L886" s="185"/>
      <c r="M886" s="186"/>
      <c r="N886" s="186"/>
      <c r="O886" s="186"/>
      <c r="P886" s="186"/>
      <c r="Q886" s="186"/>
      <c r="R886" s="186"/>
      <c r="S886" s="186"/>
      <c r="T886" s="186" t="s">
        <v>2920</v>
      </c>
      <c r="U886" s="186" t="s">
        <v>2920</v>
      </c>
      <c r="V886" s="186" t="s">
        <v>2920</v>
      </c>
      <c r="W886" s="186" t="s">
        <v>2920</v>
      </c>
      <c r="X886" s="186" t="s">
        <v>2920</v>
      </c>
      <c r="Y886" s="186" t="s">
        <v>2920</v>
      </c>
    </row>
    <row r="887" spans="1:25" s="210" customFormat="1" ht="25.5" x14ac:dyDescent="0.25">
      <c r="A887" s="179">
        <v>2732</v>
      </c>
      <c r="B887" s="183" t="s">
        <v>923</v>
      </c>
      <c r="C887" s="356" t="s">
        <v>228</v>
      </c>
      <c r="D887" s="180">
        <v>14</v>
      </c>
      <c r="E887" s="181">
        <v>2732000000</v>
      </c>
      <c r="F887" s="182" t="s">
        <v>250</v>
      </c>
      <c r="G887" s="309" t="s">
        <v>233</v>
      </c>
      <c r="H887" s="182"/>
      <c r="I887" s="356" t="s">
        <v>228</v>
      </c>
      <c r="J887" s="184" t="s">
        <v>295</v>
      </c>
      <c r="K887" s="351" t="s">
        <v>283</v>
      </c>
      <c r="L887" s="185"/>
      <c r="M887" s="186"/>
      <c r="N887" s="186"/>
      <c r="O887" s="186"/>
      <c r="P887" s="186"/>
      <c r="Q887" s="186"/>
      <c r="R887" s="186"/>
      <c r="S887" s="186"/>
      <c r="T887" s="186" t="s">
        <v>2920</v>
      </c>
      <c r="U887" s="186" t="s">
        <v>2920</v>
      </c>
      <c r="V887" s="186" t="s">
        <v>2920</v>
      </c>
      <c r="W887" s="186" t="s">
        <v>2920</v>
      </c>
      <c r="X887" s="186" t="s">
        <v>2920</v>
      </c>
      <c r="Y887" s="186"/>
    </row>
    <row r="888" spans="1:25" s="210" customFormat="1" ht="25.5" x14ac:dyDescent="0.25">
      <c r="A888" s="179">
        <v>2733</v>
      </c>
      <c r="B888" s="183" t="s">
        <v>924</v>
      </c>
      <c r="C888" s="356" t="s">
        <v>228</v>
      </c>
      <c r="D888" s="180">
        <v>14</v>
      </c>
      <c r="E888" s="181">
        <v>2733000000</v>
      </c>
      <c r="F888" s="182" t="s">
        <v>250</v>
      </c>
      <c r="G888" s="309" t="s">
        <v>233</v>
      </c>
      <c r="H888" s="182"/>
      <c r="I888" s="356" t="s">
        <v>228</v>
      </c>
      <c r="J888" s="184" t="s">
        <v>295</v>
      </c>
      <c r="K888" s="351" t="s">
        <v>283</v>
      </c>
      <c r="L888" s="185"/>
      <c r="M888" s="186"/>
      <c r="N888" s="186"/>
      <c r="O888" s="186"/>
      <c r="P888" s="186"/>
      <c r="Q888" s="186"/>
      <c r="R888" s="186"/>
      <c r="S888" s="186"/>
      <c r="T888" s="186"/>
      <c r="U888" s="186" t="s">
        <v>2920</v>
      </c>
      <c r="V888" s="186" t="s">
        <v>2920</v>
      </c>
      <c r="W888" s="186" t="s">
        <v>2920</v>
      </c>
      <c r="X888" s="186" t="s">
        <v>2920</v>
      </c>
      <c r="Y888" s="186"/>
    </row>
    <row r="889" spans="1:25" s="210" customFormat="1" ht="25.5" x14ac:dyDescent="0.25">
      <c r="A889" s="179">
        <v>2734</v>
      </c>
      <c r="B889" s="183" t="s">
        <v>925</v>
      </c>
      <c r="C889" s="356" t="s">
        <v>228</v>
      </c>
      <c r="D889" s="180">
        <v>14</v>
      </c>
      <c r="E889" s="181">
        <v>2734000000</v>
      </c>
      <c r="F889" s="182" t="s">
        <v>250</v>
      </c>
      <c r="G889" s="309"/>
      <c r="H889" s="182"/>
      <c r="I889" s="356" t="s">
        <v>228</v>
      </c>
      <c r="J889" s="184" t="s">
        <v>289</v>
      </c>
      <c r="K889" s="351" t="s">
        <v>283</v>
      </c>
      <c r="L889" s="185"/>
      <c r="M889" s="186"/>
      <c r="N889" s="186"/>
      <c r="O889" s="186"/>
      <c r="P889" s="186"/>
      <c r="Q889" s="186"/>
      <c r="R889" s="186"/>
      <c r="S889" s="186"/>
      <c r="T889" s="186"/>
      <c r="U889" s="186" t="s">
        <v>2920</v>
      </c>
      <c r="V889" s="186" t="s">
        <v>2920</v>
      </c>
      <c r="W889" s="186"/>
      <c r="X889" s="186"/>
      <c r="Y889" s="186"/>
    </row>
    <row r="890" spans="1:25" s="210" customFormat="1" ht="25.5" x14ac:dyDescent="0.25">
      <c r="A890" s="179">
        <v>2735</v>
      </c>
      <c r="B890" s="183" t="s">
        <v>926</v>
      </c>
      <c r="C890" s="356" t="s">
        <v>228</v>
      </c>
      <c r="D890" s="180">
        <v>14</v>
      </c>
      <c r="E890" s="181">
        <v>2735000000</v>
      </c>
      <c r="F890" s="182" t="s">
        <v>250</v>
      </c>
      <c r="G890" s="309"/>
      <c r="H890" s="182"/>
      <c r="I890" s="356" t="s">
        <v>228</v>
      </c>
      <c r="J890" s="184" t="s">
        <v>285</v>
      </c>
      <c r="K890" s="351" t="s">
        <v>283</v>
      </c>
      <c r="L890" s="185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 t="s">
        <v>2920</v>
      </c>
      <c r="W890" s="186" t="s">
        <v>2920</v>
      </c>
      <c r="X890" s="186" t="s">
        <v>2920</v>
      </c>
      <c r="Y890" s="186" t="s">
        <v>2920</v>
      </c>
    </row>
    <row r="891" spans="1:25" s="210" customFormat="1" ht="25.5" x14ac:dyDescent="0.25">
      <c r="A891" s="179">
        <v>2736</v>
      </c>
      <c r="B891" s="183" t="s">
        <v>927</v>
      </c>
      <c r="C891" s="356" t="s">
        <v>228</v>
      </c>
      <c r="D891" s="180">
        <v>14</v>
      </c>
      <c r="E891" s="181">
        <v>2736000000</v>
      </c>
      <c r="F891" s="182" t="s">
        <v>250</v>
      </c>
      <c r="G891" s="309"/>
      <c r="H891" s="182"/>
      <c r="I891" s="356" t="s">
        <v>228</v>
      </c>
      <c r="J891" s="184" t="s">
        <v>285</v>
      </c>
      <c r="K891" s="351" t="s">
        <v>283</v>
      </c>
      <c r="L891" s="185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 t="s">
        <v>2920</v>
      </c>
      <c r="W891" s="186" t="s">
        <v>2920</v>
      </c>
      <c r="X891" s="186" t="s">
        <v>2920</v>
      </c>
      <c r="Y891" s="186" t="s">
        <v>2920</v>
      </c>
    </row>
    <row r="892" spans="1:25" s="210" customFormat="1" ht="25.5" x14ac:dyDescent="0.25">
      <c r="A892" s="179">
        <v>2737</v>
      </c>
      <c r="B892" s="183" t="s">
        <v>928</v>
      </c>
      <c r="C892" s="356" t="s">
        <v>228</v>
      </c>
      <c r="D892" s="180">
        <v>14</v>
      </c>
      <c r="E892" s="181">
        <v>2737000000</v>
      </c>
      <c r="F892" s="182" t="s">
        <v>250</v>
      </c>
      <c r="G892" s="309"/>
      <c r="H892" s="182"/>
      <c r="I892" s="356" t="s">
        <v>228</v>
      </c>
      <c r="J892" s="184" t="s">
        <v>286</v>
      </c>
      <c r="K892" s="351" t="s">
        <v>283</v>
      </c>
      <c r="L892" s="185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 t="s">
        <v>2920</v>
      </c>
      <c r="X892" s="186" t="s">
        <v>2920</v>
      </c>
      <c r="Y892" s="186" t="s">
        <v>2920</v>
      </c>
    </row>
    <row r="893" spans="1:25" s="210" customFormat="1" ht="25.5" x14ac:dyDescent="0.25">
      <c r="A893" s="179">
        <v>2738</v>
      </c>
      <c r="B893" s="183" t="s">
        <v>929</v>
      </c>
      <c r="C893" s="356" t="s">
        <v>228</v>
      </c>
      <c r="D893" s="180">
        <v>14</v>
      </c>
      <c r="E893" s="181">
        <v>2738000000</v>
      </c>
      <c r="F893" s="182" t="s">
        <v>250</v>
      </c>
      <c r="G893" s="309"/>
      <c r="H893" s="182"/>
      <c r="I893" s="356" t="s">
        <v>228</v>
      </c>
      <c r="J893" s="184" t="s">
        <v>3169</v>
      </c>
      <c r="K893" s="351" t="s">
        <v>283</v>
      </c>
      <c r="L893" s="185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 t="s">
        <v>2920</v>
      </c>
      <c r="W893" s="186" t="s">
        <v>2920</v>
      </c>
      <c r="X893" s="186" t="s">
        <v>2920</v>
      </c>
      <c r="Y893" s="186" t="s">
        <v>2920</v>
      </c>
    </row>
    <row r="894" spans="1:25" s="210" customFormat="1" ht="25.5" x14ac:dyDescent="0.25">
      <c r="A894" s="179">
        <v>2739</v>
      </c>
      <c r="B894" s="183" t="s">
        <v>930</v>
      </c>
      <c r="C894" s="356" t="s">
        <v>228</v>
      </c>
      <c r="D894" s="180">
        <v>14</v>
      </c>
      <c r="E894" s="181">
        <v>2739000000</v>
      </c>
      <c r="F894" s="182" t="s">
        <v>250</v>
      </c>
      <c r="G894" s="309"/>
      <c r="H894" s="182"/>
      <c r="I894" s="356" t="s">
        <v>228</v>
      </c>
      <c r="J894" s="184" t="s">
        <v>285</v>
      </c>
      <c r="K894" s="351" t="s">
        <v>283</v>
      </c>
      <c r="L894" s="185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 t="s">
        <v>2920</v>
      </c>
      <c r="X894" s="186" t="s">
        <v>2920</v>
      </c>
      <c r="Y894" s="186" t="s">
        <v>2920</v>
      </c>
    </row>
    <row r="895" spans="1:25" s="210" customFormat="1" x14ac:dyDescent="0.25">
      <c r="A895" s="179">
        <v>2740</v>
      </c>
      <c r="B895" s="183" t="s">
        <v>931</v>
      </c>
      <c r="C895" s="356" t="s">
        <v>228</v>
      </c>
      <c r="D895" s="180">
        <v>14</v>
      </c>
      <c r="E895" s="181">
        <v>2740000000</v>
      </c>
      <c r="F895" s="182" t="s">
        <v>250</v>
      </c>
      <c r="G895" s="309"/>
      <c r="H895" s="182"/>
      <c r="I895" s="356" t="s">
        <v>228</v>
      </c>
      <c r="J895" s="184" t="s">
        <v>289</v>
      </c>
      <c r="K895" s="351" t="s">
        <v>283</v>
      </c>
      <c r="L895" s="185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 t="s">
        <v>2920</v>
      </c>
      <c r="Y895" s="186" t="s">
        <v>2920</v>
      </c>
    </row>
    <row r="896" spans="1:25" s="210" customFormat="1" x14ac:dyDescent="0.25">
      <c r="A896" s="179">
        <v>2741</v>
      </c>
      <c r="B896" s="183" t="s">
        <v>932</v>
      </c>
      <c r="C896" s="356" t="s">
        <v>228</v>
      </c>
      <c r="D896" s="180">
        <v>14</v>
      </c>
      <c r="E896" s="181">
        <v>2741000000</v>
      </c>
      <c r="F896" s="182" t="s">
        <v>250</v>
      </c>
      <c r="G896" s="309"/>
      <c r="H896" s="182"/>
      <c r="I896" s="356" t="s">
        <v>228</v>
      </c>
      <c r="J896" s="184" t="s">
        <v>289</v>
      </c>
      <c r="K896" s="351" t="s">
        <v>283</v>
      </c>
      <c r="L896" s="185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 t="s">
        <v>2920</v>
      </c>
      <c r="Y896" s="186" t="s">
        <v>2920</v>
      </c>
    </row>
    <row r="897" spans="1:25" s="210" customFormat="1" ht="25.5" x14ac:dyDescent="0.25">
      <c r="A897" s="179">
        <v>2742</v>
      </c>
      <c r="B897" s="183" t="s">
        <v>933</v>
      </c>
      <c r="C897" s="356" t="s">
        <v>228</v>
      </c>
      <c r="D897" s="180" t="s">
        <v>2814</v>
      </c>
      <c r="E897" s="181">
        <v>2742000000</v>
      </c>
      <c r="F897" s="182" t="s">
        <v>250</v>
      </c>
      <c r="G897" s="309"/>
      <c r="H897" s="182"/>
      <c r="I897" s="356" t="s">
        <v>228</v>
      </c>
      <c r="J897" s="184" t="s">
        <v>285</v>
      </c>
      <c r="K897" s="351" t="s">
        <v>283</v>
      </c>
      <c r="L897" s="185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 t="s">
        <v>2920</v>
      </c>
      <c r="Y897" s="186" t="s">
        <v>2920</v>
      </c>
    </row>
    <row r="898" spans="1:25" s="210" customFormat="1" x14ac:dyDescent="0.25">
      <c r="A898" s="179">
        <v>2743</v>
      </c>
      <c r="B898" s="183" t="s">
        <v>934</v>
      </c>
      <c r="C898" s="356" t="s">
        <v>228</v>
      </c>
      <c r="D898" s="180" t="s">
        <v>2814</v>
      </c>
      <c r="E898" s="181">
        <v>2743000000</v>
      </c>
      <c r="F898" s="182" t="s">
        <v>250</v>
      </c>
      <c r="G898" s="309"/>
      <c r="H898" s="182"/>
      <c r="I898" s="356" t="s">
        <v>228</v>
      </c>
      <c r="J898" s="184" t="s">
        <v>289</v>
      </c>
      <c r="K898" s="351" t="s">
        <v>283</v>
      </c>
      <c r="L898" s="185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 t="s">
        <v>2920</v>
      </c>
      <c r="Y898" s="186" t="s">
        <v>2920</v>
      </c>
    </row>
    <row r="899" spans="1:25" s="210" customFormat="1" x14ac:dyDescent="0.25">
      <c r="A899" s="179">
        <v>2744</v>
      </c>
      <c r="B899" s="183" t="s">
        <v>935</v>
      </c>
      <c r="C899" s="356" t="s">
        <v>228</v>
      </c>
      <c r="D899" s="180">
        <v>14</v>
      </c>
      <c r="E899" s="181">
        <v>2744000000</v>
      </c>
      <c r="F899" s="182" t="s">
        <v>250</v>
      </c>
      <c r="G899" s="309"/>
      <c r="H899" s="182"/>
      <c r="I899" s="356" t="s">
        <v>228</v>
      </c>
      <c r="J899" s="184" t="s">
        <v>2797</v>
      </c>
      <c r="K899" s="351" t="s">
        <v>283</v>
      </c>
      <c r="L899" s="185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 t="s">
        <v>2920</v>
      </c>
    </row>
    <row r="900" spans="1:25" s="210" customFormat="1" x14ac:dyDescent="0.25">
      <c r="A900" s="179">
        <v>2745</v>
      </c>
      <c r="B900" s="183" t="s">
        <v>936</v>
      </c>
      <c r="C900" s="356" t="s">
        <v>228</v>
      </c>
      <c r="D900" s="180">
        <v>14</v>
      </c>
      <c r="E900" s="181">
        <v>2745000000</v>
      </c>
      <c r="F900" s="182" t="s">
        <v>250</v>
      </c>
      <c r="G900" s="309"/>
      <c r="H900" s="182"/>
      <c r="I900" s="356" t="s">
        <v>228</v>
      </c>
      <c r="J900" s="184" t="s">
        <v>2797</v>
      </c>
      <c r="K900" s="351" t="s">
        <v>283</v>
      </c>
      <c r="L900" s="185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</row>
    <row r="901" spans="1:25" s="210" customFormat="1" x14ac:dyDescent="0.25">
      <c r="A901" s="179">
        <v>2746</v>
      </c>
      <c r="B901" s="183" t="s">
        <v>937</v>
      </c>
      <c r="C901" s="356" t="s">
        <v>229</v>
      </c>
      <c r="D901" s="180">
        <v>14</v>
      </c>
      <c r="E901" s="181">
        <v>2746000000</v>
      </c>
      <c r="F901" s="182" t="s">
        <v>250</v>
      </c>
      <c r="G901" s="309"/>
      <c r="H901" s="182"/>
      <c r="I901" s="356" t="s">
        <v>229</v>
      </c>
      <c r="J901" s="184" t="s">
        <v>2797</v>
      </c>
      <c r="K901" s="351" t="s">
        <v>284</v>
      </c>
      <c r="L901" s="185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 t="s">
        <v>2920</v>
      </c>
      <c r="W901" s="186"/>
      <c r="X901" s="186"/>
      <c r="Y901" s="186"/>
    </row>
    <row r="902" spans="1:25" s="210" customFormat="1" ht="25.5" x14ac:dyDescent="0.25">
      <c r="A902" s="179">
        <v>2747</v>
      </c>
      <c r="B902" s="183" t="s">
        <v>938</v>
      </c>
      <c r="C902" s="356" t="s">
        <v>229</v>
      </c>
      <c r="D902" s="180">
        <v>14</v>
      </c>
      <c r="E902" s="181">
        <v>2747000000</v>
      </c>
      <c r="F902" s="182" t="s">
        <v>250</v>
      </c>
      <c r="G902" s="309"/>
      <c r="H902" s="182"/>
      <c r="I902" s="356" t="s">
        <v>229</v>
      </c>
      <c r="J902" s="184" t="s">
        <v>2797</v>
      </c>
      <c r="K902" s="351" t="s">
        <v>283</v>
      </c>
      <c r="L902" s="185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 t="s">
        <v>2920</v>
      </c>
      <c r="W902" s="186" t="s">
        <v>2920</v>
      </c>
      <c r="X902" s="186" t="s">
        <v>2920</v>
      </c>
      <c r="Y902" s="186" t="s">
        <v>2920</v>
      </c>
    </row>
    <row r="903" spans="1:25" s="210" customFormat="1" x14ac:dyDescent="0.25">
      <c r="A903" s="179">
        <v>2748</v>
      </c>
      <c r="B903" s="183" t="s">
        <v>939</v>
      </c>
      <c r="C903" s="356" t="s">
        <v>229</v>
      </c>
      <c r="D903" s="180">
        <v>14</v>
      </c>
      <c r="E903" s="181">
        <v>2748000000</v>
      </c>
      <c r="F903" s="182" t="s">
        <v>250</v>
      </c>
      <c r="G903" s="309"/>
      <c r="H903" s="182"/>
      <c r="I903" s="356" t="s">
        <v>229</v>
      </c>
      <c r="J903" s="184" t="s">
        <v>2797</v>
      </c>
      <c r="K903" s="351" t="s">
        <v>283</v>
      </c>
      <c r="L903" s="185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 t="s">
        <v>2920</v>
      </c>
      <c r="W903" s="186" t="s">
        <v>2920</v>
      </c>
      <c r="X903" s="186" t="s">
        <v>2920</v>
      </c>
      <c r="Y903" s="186" t="s">
        <v>2920</v>
      </c>
    </row>
    <row r="904" spans="1:25" s="210" customFormat="1" ht="25.5" x14ac:dyDescent="0.25">
      <c r="A904" s="179">
        <v>2749</v>
      </c>
      <c r="B904" s="183" t="s">
        <v>189</v>
      </c>
      <c r="C904" s="356" t="s">
        <v>229</v>
      </c>
      <c r="D904" s="180">
        <v>14</v>
      </c>
      <c r="E904" s="181">
        <v>2749000000</v>
      </c>
      <c r="F904" s="182" t="s">
        <v>250</v>
      </c>
      <c r="G904" s="309"/>
      <c r="H904" s="182"/>
      <c r="I904" s="356" t="s">
        <v>229</v>
      </c>
      <c r="J904" s="184" t="s">
        <v>2797</v>
      </c>
      <c r="K904" s="351" t="s">
        <v>283</v>
      </c>
      <c r="L904" s="185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 t="s">
        <v>2920</v>
      </c>
      <c r="W904" s="186" t="s">
        <v>2920</v>
      </c>
      <c r="X904" s="186" t="s">
        <v>2920</v>
      </c>
      <c r="Y904" s="186" t="s">
        <v>2920</v>
      </c>
    </row>
    <row r="905" spans="1:25" s="210" customFormat="1" ht="18" customHeight="1" x14ac:dyDescent="0.25">
      <c r="A905" s="179">
        <v>2750</v>
      </c>
      <c r="B905" s="183" t="s">
        <v>940</v>
      </c>
      <c r="C905" s="356" t="s">
        <v>229</v>
      </c>
      <c r="D905" s="180">
        <v>14</v>
      </c>
      <c r="E905" s="181">
        <v>2750000000</v>
      </c>
      <c r="F905" s="182" t="s">
        <v>250</v>
      </c>
      <c r="G905" s="309"/>
      <c r="H905" s="182"/>
      <c r="I905" s="356" t="s">
        <v>229</v>
      </c>
      <c r="J905" s="184" t="s">
        <v>2797</v>
      </c>
      <c r="K905" s="351" t="s">
        <v>283</v>
      </c>
      <c r="L905" s="185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 t="s">
        <v>2920</v>
      </c>
      <c r="X905" s="186" t="s">
        <v>2920</v>
      </c>
      <c r="Y905" s="186" t="s">
        <v>2920</v>
      </c>
    </row>
    <row r="906" spans="1:25" s="210" customFormat="1" ht="28.5" customHeight="1" x14ac:dyDescent="0.25">
      <c r="A906" s="179">
        <v>2751</v>
      </c>
      <c r="B906" s="183" t="s">
        <v>941</v>
      </c>
      <c r="C906" s="356" t="s">
        <v>228</v>
      </c>
      <c r="D906" s="180">
        <v>14</v>
      </c>
      <c r="E906" s="181">
        <v>2751000000</v>
      </c>
      <c r="F906" s="182" t="s">
        <v>2815</v>
      </c>
      <c r="G906" s="309"/>
      <c r="H906" s="182"/>
      <c r="I906" s="356" t="s">
        <v>228</v>
      </c>
      <c r="J906" s="184" t="s">
        <v>2797</v>
      </c>
      <c r="K906" s="351" t="s">
        <v>284</v>
      </c>
      <c r="L906" s="185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 t="s">
        <v>2920</v>
      </c>
    </row>
    <row r="907" spans="1:25" s="210" customFormat="1" ht="18" customHeight="1" x14ac:dyDescent="0.25">
      <c r="A907" s="179">
        <v>2752</v>
      </c>
      <c r="B907" s="183" t="s">
        <v>942</v>
      </c>
      <c r="C907" s="356" t="s">
        <v>228</v>
      </c>
      <c r="D907" s="180">
        <v>14</v>
      </c>
      <c r="E907" s="181">
        <v>2752000000</v>
      </c>
      <c r="F907" s="182" t="s">
        <v>2815</v>
      </c>
      <c r="G907" s="309"/>
      <c r="H907" s="182"/>
      <c r="I907" s="356" t="s">
        <v>228</v>
      </c>
      <c r="J907" s="184" t="s">
        <v>2797</v>
      </c>
      <c r="K907" s="351" t="s">
        <v>284</v>
      </c>
      <c r="L907" s="185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 t="s">
        <v>2920</v>
      </c>
    </row>
    <row r="908" spans="1:25" s="210" customFormat="1" ht="18" customHeight="1" x14ac:dyDescent="0.25">
      <c r="A908" s="179">
        <v>2753</v>
      </c>
      <c r="B908" s="183" t="s">
        <v>943</v>
      </c>
      <c r="C908" s="356" t="s">
        <v>228</v>
      </c>
      <c r="D908" s="180">
        <v>14</v>
      </c>
      <c r="E908" s="181">
        <v>2753000000</v>
      </c>
      <c r="F908" s="182" t="s">
        <v>2815</v>
      </c>
      <c r="G908" s="309"/>
      <c r="H908" s="182"/>
      <c r="I908" s="356" t="s">
        <v>228</v>
      </c>
      <c r="J908" s="184" t="s">
        <v>2797</v>
      </c>
      <c r="K908" s="351" t="s">
        <v>284</v>
      </c>
      <c r="L908" s="185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 t="s">
        <v>2920</v>
      </c>
    </row>
    <row r="909" spans="1:25" s="210" customFormat="1" ht="24" customHeight="1" x14ac:dyDescent="0.25">
      <c r="A909" s="179">
        <v>2754</v>
      </c>
      <c r="B909" s="183" t="s">
        <v>944</v>
      </c>
      <c r="C909" s="356" t="s">
        <v>228</v>
      </c>
      <c r="D909" s="180">
        <v>14</v>
      </c>
      <c r="E909" s="181">
        <v>2754000000</v>
      </c>
      <c r="F909" s="182" t="s">
        <v>2815</v>
      </c>
      <c r="G909" s="309"/>
      <c r="H909" s="182"/>
      <c r="I909" s="356" t="s">
        <v>228</v>
      </c>
      <c r="J909" s="184" t="s">
        <v>2797</v>
      </c>
      <c r="K909" s="351" t="s">
        <v>284</v>
      </c>
      <c r="L909" s="185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 t="s">
        <v>2920</v>
      </c>
    </row>
    <row r="910" spans="1:25" s="210" customFormat="1" ht="54" customHeight="1" x14ac:dyDescent="0.25">
      <c r="A910" s="179">
        <v>2755</v>
      </c>
      <c r="B910" s="183" t="s">
        <v>945</v>
      </c>
      <c r="C910" s="182" t="s">
        <v>227</v>
      </c>
      <c r="D910" s="180">
        <v>14</v>
      </c>
      <c r="E910" s="181">
        <v>2755000000</v>
      </c>
      <c r="F910" s="182" t="s">
        <v>2815</v>
      </c>
      <c r="G910" s="309"/>
      <c r="H910" s="182"/>
      <c r="I910" s="182" t="s">
        <v>227</v>
      </c>
      <c r="J910" s="184" t="s">
        <v>2797</v>
      </c>
      <c r="K910" s="351" t="s">
        <v>284</v>
      </c>
      <c r="L910" s="185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 t="s">
        <v>2920</v>
      </c>
    </row>
    <row r="911" spans="1:25" s="210" customFormat="1" ht="25.5" x14ac:dyDescent="0.25">
      <c r="A911" s="179">
        <v>2756</v>
      </c>
      <c r="B911" s="183" t="s">
        <v>946</v>
      </c>
      <c r="C911" s="182" t="s">
        <v>226</v>
      </c>
      <c r="D911" s="180">
        <v>14</v>
      </c>
      <c r="E911" s="181">
        <v>2756000000</v>
      </c>
      <c r="F911" s="182" t="s">
        <v>2815</v>
      </c>
      <c r="G911" s="309" t="s">
        <v>233</v>
      </c>
      <c r="H911" s="182"/>
      <c r="I911" s="182" t="s">
        <v>226</v>
      </c>
      <c r="J911" s="184" t="s">
        <v>2797</v>
      </c>
      <c r="K911" s="351" t="s">
        <v>284</v>
      </c>
      <c r="L911" s="185"/>
      <c r="M911" s="186"/>
      <c r="N911" s="186"/>
      <c r="O911" s="186"/>
      <c r="P911" s="186"/>
      <c r="Q911" s="186"/>
      <c r="R911" s="186"/>
      <c r="S911" s="186" t="s">
        <v>2920</v>
      </c>
      <c r="T911" s="186" t="s">
        <v>2920</v>
      </c>
      <c r="U911" s="186" t="s">
        <v>2920</v>
      </c>
      <c r="V911" s="186" t="s">
        <v>2920</v>
      </c>
      <c r="W911" s="186"/>
      <c r="X911" s="186"/>
      <c r="Y911" s="186"/>
    </row>
    <row r="912" spans="1:25" s="210" customFormat="1" x14ac:dyDescent="0.25">
      <c r="A912" s="179">
        <v>2757</v>
      </c>
      <c r="B912" s="183"/>
      <c r="C912" s="182"/>
      <c r="D912" s="180"/>
      <c r="E912" s="181"/>
      <c r="F912" s="182" t="s">
        <v>2815</v>
      </c>
      <c r="G912" s="309"/>
      <c r="H912" s="182"/>
      <c r="I912" s="182"/>
      <c r="J912" s="184"/>
      <c r="K912" s="351"/>
      <c r="L912" s="185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 t="s">
        <v>2920</v>
      </c>
      <c r="Y912" s="186"/>
    </row>
    <row r="913" spans="1:25" s="210" customFormat="1" x14ac:dyDescent="0.25">
      <c r="A913" s="179">
        <v>2758</v>
      </c>
      <c r="B913" s="183" t="s">
        <v>947</v>
      </c>
      <c r="C913" s="356" t="s">
        <v>228</v>
      </c>
      <c r="D913" s="180">
        <v>14</v>
      </c>
      <c r="E913" s="181">
        <v>2758000000</v>
      </c>
      <c r="F913" s="182" t="s">
        <v>2815</v>
      </c>
      <c r="G913" s="309"/>
      <c r="H913" s="182"/>
      <c r="I913" s="356" t="s">
        <v>228</v>
      </c>
      <c r="J913" s="184" t="s">
        <v>2797</v>
      </c>
      <c r="K913" s="351" t="s">
        <v>284</v>
      </c>
      <c r="L913" s="185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 t="s">
        <v>2920</v>
      </c>
      <c r="Y913" s="186" t="s">
        <v>2920</v>
      </c>
    </row>
    <row r="914" spans="1:25" s="210" customFormat="1" ht="25.5" x14ac:dyDescent="0.25">
      <c r="A914" s="179">
        <v>2759</v>
      </c>
      <c r="B914" s="183" t="s">
        <v>948</v>
      </c>
      <c r="C914" s="356" t="s">
        <v>228</v>
      </c>
      <c r="D914" s="180">
        <v>14</v>
      </c>
      <c r="E914" s="181">
        <v>2759000000</v>
      </c>
      <c r="F914" s="182" t="s">
        <v>2815</v>
      </c>
      <c r="G914" s="309"/>
      <c r="H914" s="182"/>
      <c r="I914" s="356" t="s">
        <v>228</v>
      </c>
      <c r="J914" s="184" t="s">
        <v>2797</v>
      </c>
      <c r="K914" s="351" t="s">
        <v>284</v>
      </c>
      <c r="L914" s="185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 t="s">
        <v>2920</v>
      </c>
      <c r="Y914" s="186" t="s">
        <v>2920</v>
      </c>
    </row>
    <row r="915" spans="1:25" s="210" customFormat="1" ht="25.5" x14ac:dyDescent="0.25">
      <c r="A915" s="179">
        <v>2760</v>
      </c>
      <c r="B915" s="183" t="s">
        <v>949</v>
      </c>
      <c r="C915" s="356" t="s">
        <v>228</v>
      </c>
      <c r="D915" s="180">
        <v>14</v>
      </c>
      <c r="E915" s="181">
        <v>2760000000</v>
      </c>
      <c r="F915" s="182" t="s">
        <v>2815</v>
      </c>
      <c r="G915" s="309"/>
      <c r="H915" s="182"/>
      <c r="I915" s="356" t="s">
        <v>228</v>
      </c>
      <c r="J915" s="357" t="s">
        <v>2797</v>
      </c>
      <c r="K915" s="351" t="s">
        <v>284</v>
      </c>
      <c r="L915" s="185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 t="s">
        <v>2920</v>
      </c>
      <c r="Y915" s="186" t="s">
        <v>2920</v>
      </c>
    </row>
    <row r="916" spans="1:25" s="210" customFormat="1" ht="25.5" x14ac:dyDescent="0.25">
      <c r="A916" s="179">
        <v>2761</v>
      </c>
      <c r="B916" s="183" t="s">
        <v>950</v>
      </c>
      <c r="C916" s="356" t="s">
        <v>228</v>
      </c>
      <c r="D916" s="180">
        <v>14</v>
      </c>
      <c r="E916" s="181">
        <v>2761000000</v>
      </c>
      <c r="F916" s="182" t="s">
        <v>2815</v>
      </c>
      <c r="G916" s="309" t="s">
        <v>233</v>
      </c>
      <c r="H916" s="182"/>
      <c r="I916" s="356" t="s">
        <v>228</v>
      </c>
      <c r="J916" s="184" t="s">
        <v>2797</v>
      </c>
      <c r="K916" s="351" t="s">
        <v>284</v>
      </c>
      <c r="L916" s="185"/>
      <c r="M916" s="186"/>
      <c r="N916" s="186"/>
      <c r="O916" s="186"/>
      <c r="P916" s="186"/>
      <c r="Q916" s="186"/>
      <c r="R916" s="186" t="s">
        <v>2920</v>
      </c>
      <c r="S916" s="186" t="s">
        <v>2920</v>
      </c>
      <c r="T916" s="186"/>
      <c r="U916" s="186"/>
      <c r="V916" s="186"/>
      <c r="W916" s="186"/>
      <c r="X916" s="186"/>
      <c r="Y916" s="186"/>
    </row>
    <row r="917" spans="1:25" s="210" customFormat="1" ht="38.25" x14ac:dyDescent="0.25">
      <c r="A917" s="179">
        <v>2762</v>
      </c>
      <c r="B917" s="183" t="s">
        <v>951</v>
      </c>
      <c r="C917" s="356" t="s">
        <v>228</v>
      </c>
      <c r="D917" s="180">
        <v>14</v>
      </c>
      <c r="E917" s="181">
        <v>2762000000</v>
      </c>
      <c r="F917" s="182" t="s">
        <v>2815</v>
      </c>
      <c r="G917" s="309" t="s">
        <v>233</v>
      </c>
      <c r="H917" s="182"/>
      <c r="I917" s="356" t="s">
        <v>228</v>
      </c>
      <c r="J917" s="184" t="s">
        <v>2797</v>
      </c>
      <c r="K917" s="351" t="s">
        <v>284</v>
      </c>
      <c r="L917" s="185"/>
      <c r="M917" s="186"/>
      <c r="N917" s="186"/>
      <c r="O917" s="186"/>
      <c r="P917" s="186"/>
      <c r="Q917" s="186"/>
      <c r="R917" s="186"/>
      <c r="S917" s="186" t="s">
        <v>2920</v>
      </c>
      <c r="T917" s="186" t="s">
        <v>2920</v>
      </c>
      <c r="U917" s="186" t="s">
        <v>2920</v>
      </c>
      <c r="V917" s="186" t="s">
        <v>2920</v>
      </c>
      <c r="W917" s="186" t="s">
        <v>2920</v>
      </c>
      <c r="X917" s="186" t="s">
        <v>2920</v>
      </c>
      <c r="Y917" s="186"/>
    </row>
    <row r="918" spans="1:25" s="210" customFormat="1" ht="25.5" x14ac:dyDescent="0.25">
      <c r="A918" s="179">
        <v>2763</v>
      </c>
      <c r="B918" s="183" t="s">
        <v>952</v>
      </c>
      <c r="C918" s="356" t="s">
        <v>228</v>
      </c>
      <c r="D918" s="361">
        <v>14</v>
      </c>
      <c r="E918" s="362">
        <v>2763000000</v>
      </c>
      <c r="F918" s="356" t="s">
        <v>2815</v>
      </c>
      <c r="G918" s="309" t="s">
        <v>233</v>
      </c>
      <c r="H918" s="364"/>
      <c r="I918" s="356" t="s">
        <v>228</v>
      </c>
      <c r="J918" s="357" t="s">
        <v>2797</v>
      </c>
      <c r="K918" s="351" t="s">
        <v>284</v>
      </c>
      <c r="L918" s="366"/>
      <c r="M918" s="367"/>
      <c r="N918" s="367"/>
      <c r="O918" s="367"/>
      <c r="P918" s="367"/>
      <c r="Q918" s="367"/>
      <c r="R918" s="367"/>
      <c r="S918" s="367" t="s">
        <v>2920</v>
      </c>
      <c r="T918" s="367" t="s">
        <v>2920</v>
      </c>
      <c r="U918" s="367" t="s">
        <v>2920</v>
      </c>
      <c r="V918" s="367" t="s">
        <v>2920</v>
      </c>
      <c r="W918" s="367" t="s">
        <v>2920</v>
      </c>
      <c r="X918" s="367"/>
      <c r="Y918" s="367"/>
    </row>
    <row r="919" spans="1:25" s="210" customFormat="1" ht="25.5" x14ac:dyDescent="0.25">
      <c r="A919" s="179">
        <v>2764</v>
      </c>
      <c r="B919" s="183" t="s">
        <v>953</v>
      </c>
      <c r="C919" s="356" t="s">
        <v>228</v>
      </c>
      <c r="D919" s="361">
        <v>14</v>
      </c>
      <c r="E919" s="362">
        <v>2764000000</v>
      </c>
      <c r="F919" s="356" t="s">
        <v>2815</v>
      </c>
      <c r="G919" s="309" t="s">
        <v>233</v>
      </c>
      <c r="H919" s="364"/>
      <c r="I919" s="356" t="s">
        <v>228</v>
      </c>
      <c r="J919" s="357" t="s">
        <v>2797</v>
      </c>
      <c r="K919" s="351" t="s">
        <v>284</v>
      </c>
      <c r="L919" s="366"/>
      <c r="M919" s="367"/>
      <c r="N919" s="367"/>
      <c r="O919" s="367"/>
      <c r="P919" s="367"/>
      <c r="Q919" s="367"/>
      <c r="R919" s="367"/>
      <c r="S919" s="367"/>
      <c r="T919" s="367" t="s">
        <v>2920</v>
      </c>
      <c r="U919" s="367" t="s">
        <v>2920</v>
      </c>
      <c r="V919" s="367" t="s">
        <v>2920</v>
      </c>
      <c r="W919" s="367" t="s">
        <v>2920</v>
      </c>
      <c r="X919" s="367" t="s">
        <v>2920</v>
      </c>
      <c r="Y919" s="186" t="s">
        <v>2920</v>
      </c>
    </row>
    <row r="920" spans="1:25" s="210" customFormat="1" ht="51" x14ac:dyDescent="0.25">
      <c r="A920" s="179">
        <v>2765</v>
      </c>
      <c r="B920" s="183" t="s">
        <v>954</v>
      </c>
      <c r="C920" s="356" t="s">
        <v>228</v>
      </c>
      <c r="D920" s="361">
        <v>14</v>
      </c>
      <c r="E920" s="362">
        <v>2765005509</v>
      </c>
      <c r="F920" s="356" t="s">
        <v>2815</v>
      </c>
      <c r="G920" s="309"/>
      <c r="H920" s="364"/>
      <c r="I920" s="356" t="s">
        <v>228</v>
      </c>
      <c r="J920" s="357" t="s">
        <v>2797</v>
      </c>
      <c r="K920" s="351" t="s">
        <v>284</v>
      </c>
      <c r="L920" s="366"/>
      <c r="M920" s="367"/>
      <c r="N920" s="367"/>
      <c r="O920" s="367"/>
      <c r="P920" s="367"/>
      <c r="Q920" s="367"/>
      <c r="R920" s="367"/>
      <c r="S920" s="367"/>
      <c r="T920" s="367"/>
      <c r="U920" s="367" t="s">
        <v>2920</v>
      </c>
      <c r="V920" s="367" t="s">
        <v>2920</v>
      </c>
      <c r="W920" s="367" t="s">
        <v>2920</v>
      </c>
      <c r="X920" s="367" t="s">
        <v>2920</v>
      </c>
      <c r="Y920" s="367"/>
    </row>
    <row r="921" spans="1:25" s="210" customFormat="1" ht="25.5" x14ac:dyDescent="0.25">
      <c r="A921" s="179">
        <v>2766</v>
      </c>
      <c r="B921" s="183" t="s">
        <v>955</v>
      </c>
      <c r="C921" s="356" t="s">
        <v>228</v>
      </c>
      <c r="D921" s="361">
        <v>14</v>
      </c>
      <c r="E921" s="362">
        <v>2766000000</v>
      </c>
      <c r="F921" s="356" t="s">
        <v>2815</v>
      </c>
      <c r="G921" s="309" t="s">
        <v>233</v>
      </c>
      <c r="H921" s="364"/>
      <c r="I921" s="356" t="s">
        <v>228</v>
      </c>
      <c r="J921" s="357" t="s">
        <v>2797</v>
      </c>
      <c r="K921" s="351" t="s">
        <v>284</v>
      </c>
      <c r="L921" s="366"/>
      <c r="M921" s="367"/>
      <c r="N921" s="367"/>
      <c r="O921" s="367"/>
      <c r="P921" s="367"/>
      <c r="Q921" s="367"/>
      <c r="R921" s="367"/>
      <c r="S921" s="367"/>
      <c r="T921" s="367"/>
      <c r="U921" s="367"/>
      <c r="V921" s="367" t="s">
        <v>2920</v>
      </c>
      <c r="W921" s="367" t="s">
        <v>2920</v>
      </c>
      <c r="X921" s="367" t="s">
        <v>2920</v>
      </c>
      <c r="Y921" s="186" t="s">
        <v>2920</v>
      </c>
    </row>
    <row r="922" spans="1:25" s="210" customFormat="1" ht="25.5" x14ac:dyDescent="0.25">
      <c r="A922" s="179">
        <v>2767</v>
      </c>
      <c r="B922" s="183" t="s">
        <v>956</v>
      </c>
      <c r="C922" s="356" t="s">
        <v>228</v>
      </c>
      <c r="D922" s="361">
        <v>14</v>
      </c>
      <c r="E922" s="362">
        <v>2767000000</v>
      </c>
      <c r="F922" s="356" t="s">
        <v>2815</v>
      </c>
      <c r="G922" s="309" t="s">
        <v>233</v>
      </c>
      <c r="H922" s="364"/>
      <c r="I922" s="356" t="s">
        <v>228</v>
      </c>
      <c r="J922" s="357" t="s">
        <v>2797</v>
      </c>
      <c r="K922" s="351" t="s">
        <v>284</v>
      </c>
      <c r="L922" s="366"/>
      <c r="M922" s="367"/>
      <c r="N922" s="367"/>
      <c r="O922" s="367"/>
      <c r="P922" s="367"/>
      <c r="Q922" s="367"/>
      <c r="R922" s="367"/>
      <c r="S922" s="367"/>
      <c r="T922" s="367"/>
      <c r="U922" s="367"/>
      <c r="V922" s="367" t="s">
        <v>2920</v>
      </c>
      <c r="W922" s="367" t="s">
        <v>2920</v>
      </c>
      <c r="X922" s="367" t="s">
        <v>2920</v>
      </c>
      <c r="Y922" s="367"/>
    </row>
    <row r="923" spans="1:25" s="210" customFormat="1" ht="29.25" customHeight="1" x14ac:dyDescent="0.25">
      <c r="A923" s="179">
        <v>2768</v>
      </c>
      <c r="B923" s="183" t="s">
        <v>957</v>
      </c>
      <c r="C923" s="356" t="s">
        <v>228</v>
      </c>
      <c r="D923" s="361">
        <v>14</v>
      </c>
      <c r="E923" s="362">
        <v>2768000000</v>
      </c>
      <c r="F923" s="356" t="s">
        <v>2815</v>
      </c>
      <c r="G923" s="309"/>
      <c r="H923" s="364"/>
      <c r="I923" s="356" t="s">
        <v>228</v>
      </c>
      <c r="J923" s="357" t="s">
        <v>2797</v>
      </c>
      <c r="K923" s="351" t="s">
        <v>284</v>
      </c>
      <c r="L923" s="366"/>
      <c r="M923" s="367"/>
      <c r="N923" s="367"/>
      <c r="O923" s="367"/>
      <c r="P923" s="367"/>
      <c r="Q923" s="367"/>
      <c r="R923" s="367"/>
      <c r="S923" s="367"/>
      <c r="T923" s="367"/>
      <c r="U923" s="367"/>
      <c r="V923" s="367"/>
      <c r="W923" s="367"/>
      <c r="X923" s="367" t="s">
        <v>2920</v>
      </c>
      <c r="Y923" s="186" t="s">
        <v>2920</v>
      </c>
    </row>
    <row r="924" spans="1:25" s="210" customFormat="1" ht="29.25" customHeight="1" x14ac:dyDescent="0.25">
      <c r="A924" s="179">
        <v>2769</v>
      </c>
      <c r="B924" s="183"/>
      <c r="C924" s="356" t="s">
        <v>228</v>
      </c>
      <c r="D924" s="361"/>
      <c r="E924" s="362">
        <v>2769000000</v>
      </c>
      <c r="F924" s="356" t="s">
        <v>2815</v>
      </c>
      <c r="G924" s="309"/>
      <c r="H924" s="364"/>
      <c r="I924" s="356" t="s">
        <v>228</v>
      </c>
      <c r="J924" s="357"/>
      <c r="K924" s="351"/>
      <c r="L924" s="366"/>
      <c r="M924" s="367"/>
      <c r="N924" s="367"/>
      <c r="O924" s="367"/>
      <c r="P924" s="367"/>
      <c r="Q924" s="367"/>
      <c r="R924" s="367"/>
      <c r="S924" s="367"/>
      <c r="T924" s="367"/>
      <c r="U924" s="367"/>
      <c r="V924" s="367"/>
      <c r="W924" s="367"/>
      <c r="X924" s="367" t="s">
        <v>2920</v>
      </c>
      <c r="Y924" s="367"/>
    </row>
    <row r="925" spans="1:25" s="210" customFormat="1" ht="29.25" customHeight="1" x14ac:dyDescent="0.25">
      <c r="A925" s="179">
        <v>2770</v>
      </c>
      <c r="B925" s="183" t="s">
        <v>958</v>
      </c>
      <c r="C925" s="356" t="s">
        <v>228</v>
      </c>
      <c r="D925" s="361">
        <v>14</v>
      </c>
      <c r="E925" s="362">
        <v>2770000000</v>
      </c>
      <c r="F925" s="356" t="s">
        <v>2815</v>
      </c>
      <c r="G925" s="309"/>
      <c r="H925" s="364"/>
      <c r="I925" s="356" t="s">
        <v>228</v>
      </c>
      <c r="J925" s="357" t="s">
        <v>2797</v>
      </c>
      <c r="K925" s="351" t="s">
        <v>284</v>
      </c>
      <c r="L925" s="366"/>
      <c r="M925" s="367"/>
      <c r="N925" s="367"/>
      <c r="O925" s="367"/>
      <c r="P925" s="367"/>
      <c r="Q925" s="367"/>
      <c r="R925" s="367"/>
      <c r="S925" s="367"/>
      <c r="T925" s="367"/>
      <c r="U925" s="367"/>
      <c r="V925" s="367"/>
      <c r="W925" s="367"/>
      <c r="X925" s="367"/>
      <c r="Y925" s="367"/>
    </row>
    <row r="926" spans="1:25" s="210" customFormat="1" x14ac:dyDescent="0.25">
      <c r="A926" s="179">
        <v>2771</v>
      </c>
      <c r="B926" s="183" t="s">
        <v>959</v>
      </c>
      <c r="C926" s="356" t="s">
        <v>229</v>
      </c>
      <c r="D926" s="361">
        <v>14</v>
      </c>
      <c r="E926" s="362">
        <v>2771000000</v>
      </c>
      <c r="F926" s="356" t="s">
        <v>2815</v>
      </c>
      <c r="G926" s="309" t="s">
        <v>233</v>
      </c>
      <c r="H926" s="364"/>
      <c r="I926" s="356" t="s">
        <v>229</v>
      </c>
      <c r="J926" s="357" t="s">
        <v>2797</v>
      </c>
      <c r="K926" s="351" t="s">
        <v>284</v>
      </c>
      <c r="L926" s="366"/>
      <c r="M926" s="367"/>
      <c r="N926" s="367"/>
      <c r="O926" s="367"/>
      <c r="P926" s="367"/>
      <c r="Q926" s="367"/>
      <c r="R926" s="367"/>
      <c r="S926" s="367"/>
      <c r="T926" s="367" t="s">
        <v>2920</v>
      </c>
      <c r="U926" s="367"/>
      <c r="V926" s="367" t="s">
        <v>2920</v>
      </c>
      <c r="W926" s="367"/>
      <c r="X926" s="367"/>
      <c r="Y926" s="367"/>
    </row>
    <row r="927" spans="1:25" s="210" customFormat="1" ht="25.5" x14ac:dyDescent="0.25">
      <c r="A927" s="179">
        <v>2772</v>
      </c>
      <c r="B927" s="183" t="s">
        <v>960</v>
      </c>
      <c r="C927" s="356" t="s">
        <v>292</v>
      </c>
      <c r="D927" s="361">
        <v>14</v>
      </c>
      <c r="E927" s="362">
        <v>2772000000</v>
      </c>
      <c r="F927" s="356" t="s">
        <v>2815</v>
      </c>
      <c r="G927" s="309" t="s">
        <v>233</v>
      </c>
      <c r="H927" s="364"/>
      <c r="I927" s="356" t="s">
        <v>292</v>
      </c>
      <c r="J927" s="357" t="s">
        <v>2797</v>
      </c>
      <c r="K927" s="351" t="s">
        <v>284</v>
      </c>
      <c r="L927" s="366"/>
      <c r="M927" s="367"/>
      <c r="N927" s="367"/>
      <c r="O927" s="367"/>
      <c r="P927" s="367"/>
      <c r="Q927" s="367"/>
      <c r="R927" s="367"/>
      <c r="S927" s="367"/>
      <c r="T927" s="367"/>
      <c r="U927" s="367" t="s">
        <v>2920</v>
      </c>
      <c r="V927" s="367" t="s">
        <v>2920</v>
      </c>
      <c r="W927" s="367" t="s">
        <v>2920</v>
      </c>
      <c r="X927" s="367" t="s">
        <v>2920</v>
      </c>
      <c r="Y927" s="367"/>
    </row>
    <row r="928" spans="1:25" s="210" customFormat="1" x14ac:dyDescent="0.25">
      <c r="A928" s="179">
        <v>2773</v>
      </c>
      <c r="B928" s="183" t="s">
        <v>961</v>
      </c>
      <c r="C928" s="356" t="s">
        <v>229</v>
      </c>
      <c r="D928" s="361">
        <v>14</v>
      </c>
      <c r="E928" s="362">
        <v>2773000000</v>
      </c>
      <c r="F928" s="356" t="s">
        <v>2815</v>
      </c>
      <c r="G928" s="309" t="s">
        <v>233</v>
      </c>
      <c r="H928" s="364"/>
      <c r="I928" s="356" t="s">
        <v>229</v>
      </c>
      <c r="J928" s="357" t="s">
        <v>2797</v>
      </c>
      <c r="K928" s="351" t="s">
        <v>284</v>
      </c>
      <c r="L928" s="366"/>
      <c r="M928" s="367"/>
      <c r="N928" s="367"/>
      <c r="O928" s="367"/>
      <c r="P928" s="367"/>
      <c r="Q928" s="367"/>
      <c r="R928" s="367"/>
      <c r="S928" s="367"/>
      <c r="T928" s="367"/>
      <c r="U928" s="367" t="s">
        <v>2920</v>
      </c>
      <c r="V928" s="367" t="s">
        <v>2920</v>
      </c>
      <c r="W928" s="367"/>
      <c r="X928" s="367"/>
      <c r="Y928" s="367"/>
    </row>
    <row r="929" spans="1:25" s="210" customFormat="1" ht="25.5" x14ac:dyDescent="0.25">
      <c r="A929" s="179">
        <v>2774</v>
      </c>
      <c r="B929" s="183" t="s">
        <v>962</v>
      </c>
      <c r="C929" s="356" t="s">
        <v>229</v>
      </c>
      <c r="D929" s="361">
        <v>14</v>
      </c>
      <c r="E929" s="362">
        <v>2774000000</v>
      </c>
      <c r="F929" s="356" t="s">
        <v>2815</v>
      </c>
      <c r="G929" s="309" t="s">
        <v>233</v>
      </c>
      <c r="H929" s="364"/>
      <c r="I929" s="356" t="s">
        <v>229</v>
      </c>
      <c r="J929" s="357" t="s">
        <v>2797</v>
      </c>
      <c r="K929" s="351" t="s">
        <v>284</v>
      </c>
      <c r="L929" s="366"/>
      <c r="M929" s="367"/>
      <c r="N929" s="367"/>
      <c r="O929" s="367"/>
      <c r="P929" s="367"/>
      <c r="Q929" s="367"/>
      <c r="R929" s="367"/>
      <c r="S929" s="367"/>
      <c r="T929" s="367"/>
      <c r="U929" s="367"/>
      <c r="V929" s="367" t="s">
        <v>2920</v>
      </c>
      <c r="W929" s="367" t="s">
        <v>2920</v>
      </c>
      <c r="X929" s="367" t="s">
        <v>2920</v>
      </c>
      <c r="Y929" s="186" t="s">
        <v>2920</v>
      </c>
    </row>
    <row r="930" spans="1:25" s="210" customFormat="1" ht="25.5" x14ac:dyDescent="0.25">
      <c r="A930" s="179">
        <v>2775</v>
      </c>
      <c r="B930" s="183" t="s">
        <v>963</v>
      </c>
      <c r="C930" s="356" t="s">
        <v>228</v>
      </c>
      <c r="D930" s="361">
        <v>14</v>
      </c>
      <c r="E930" s="362">
        <v>2775000000</v>
      </c>
      <c r="F930" s="356" t="s">
        <v>2815</v>
      </c>
      <c r="G930" s="309"/>
      <c r="H930" s="364"/>
      <c r="I930" s="356" t="s">
        <v>228</v>
      </c>
      <c r="J930" s="357" t="s">
        <v>2797</v>
      </c>
      <c r="K930" s="351" t="s">
        <v>284</v>
      </c>
      <c r="L930" s="366"/>
      <c r="M930" s="367"/>
      <c r="N930" s="367"/>
      <c r="O930" s="367"/>
      <c r="P930" s="367"/>
      <c r="Q930" s="367"/>
      <c r="R930" s="367"/>
      <c r="S930" s="367"/>
      <c r="T930" s="367"/>
      <c r="U930" s="367"/>
      <c r="V930" s="367"/>
      <c r="W930" s="367" t="s">
        <v>2920</v>
      </c>
      <c r="X930" s="367"/>
      <c r="Y930" s="186" t="s">
        <v>2920</v>
      </c>
    </row>
    <row r="931" spans="1:25" s="210" customFormat="1" ht="27" customHeight="1" x14ac:dyDescent="0.25">
      <c r="A931" s="179">
        <v>2776</v>
      </c>
      <c r="B931" s="183" t="s">
        <v>964</v>
      </c>
      <c r="C931" s="356" t="s">
        <v>228</v>
      </c>
      <c r="D931" s="361">
        <v>14</v>
      </c>
      <c r="E931" s="362">
        <v>2776000000</v>
      </c>
      <c r="F931" s="356" t="s">
        <v>2815</v>
      </c>
      <c r="G931" s="309"/>
      <c r="H931" s="364"/>
      <c r="I931" s="356" t="s">
        <v>228</v>
      </c>
      <c r="J931" s="357" t="s">
        <v>2797</v>
      </c>
      <c r="K931" s="351" t="s">
        <v>284</v>
      </c>
      <c r="L931" s="366"/>
      <c r="M931" s="367"/>
      <c r="N931" s="367"/>
      <c r="O931" s="367"/>
      <c r="P931" s="367"/>
      <c r="Q931" s="367"/>
      <c r="R931" s="367"/>
      <c r="S931" s="367"/>
      <c r="T931" s="367"/>
      <c r="U931" s="367"/>
      <c r="V931" s="367"/>
      <c r="W931" s="367"/>
      <c r="X931" s="367" t="s">
        <v>2920</v>
      </c>
      <c r="Y931" s="186" t="s">
        <v>2920</v>
      </c>
    </row>
    <row r="932" spans="1:25" s="210" customFormat="1" x14ac:dyDescent="0.25">
      <c r="A932" s="179">
        <v>2777</v>
      </c>
      <c r="B932" s="183"/>
      <c r="C932" s="356"/>
      <c r="D932" s="361"/>
      <c r="E932" s="362">
        <v>2777000000</v>
      </c>
      <c r="F932" s="356" t="s">
        <v>2815</v>
      </c>
      <c r="G932" s="309"/>
      <c r="H932" s="364"/>
      <c r="I932" s="356"/>
      <c r="J932" s="357"/>
      <c r="K932" s="351"/>
      <c r="L932" s="366"/>
      <c r="M932" s="367"/>
      <c r="N932" s="367"/>
      <c r="O932" s="367"/>
      <c r="P932" s="367"/>
      <c r="Q932" s="367"/>
      <c r="R932" s="367"/>
      <c r="S932" s="367"/>
      <c r="T932" s="367"/>
      <c r="U932" s="367"/>
      <c r="V932" s="367"/>
      <c r="W932" s="367"/>
      <c r="X932" s="367"/>
      <c r="Y932" s="367"/>
    </row>
    <row r="933" spans="1:25" s="210" customFormat="1" x14ac:dyDescent="0.25">
      <c r="A933" s="179">
        <v>2778</v>
      </c>
      <c r="B933" s="183"/>
      <c r="C933" s="356"/>
      <c r="D933" s="361"/>
      <c r="E933" s="362">
        <v>2778000000</v>
      </c>
      <c r="F933" s="356" t="s">
        <v>2815</v>
      </c>
      <c r="G933" s="309"/>
      <c r="H933" s="364"/>
      <c r="I933" s="356"/>
      <c r="J933" s="357"/>
      <c r="K933" s="351"/>
      <c r="L933" s="366"/>
      <c r="M933" s="367"/>
      <c r="N933" s="367"/>
      <c r="O933" s="367"/>
      <c r="P933" s="367"/>
      <c r="Q933" s="367"/>
      <c r="R933" s="367"/>
      <c r="S933" s="367"/>
      <c r="T933" s="367"/>
      <c r="U933" s="367"/>
      <c r="V933" s="367"/>
      <c r="W933" s="367"/>
      <c r="X933" s="367"/>
      <c r="Y933" s="367"/>
    </row>
    <row r="934" spans="1:25" s="210" customFormat="1" x14ac:dyDescent="0.25">
      <c r="A934" s="179">
        <v>2779</v>
      </c>
      <c r="B934" s="183"/>
      <c r="C934" s="356"/>
      <c r="D934" s="361">
        <v>14</v>
      </c>
      <c r="E934" s="362">
        <v>2779000000</v>
      </c>
      <c r="F934" s="356" t="s">
        <v>2815</v>
      </c>
      <c r="G934" s="309"/>
      <c r="H934" s="364"/>
      <c r="I934" s="356"/>
      <c r="J934" s="357"/>
      <c r="K934" s="351"/>
      <c r="L934" s="366"/>
      <c r="M934" s="367"/>
      <c r="N934" s="367"/>
      <c r="O934" s="367"/>
      <c r="P934" s="367"/>
      <c r="Q934" s="367"/>
      <c r="R934" s="367"/>
      <c r="S934" s="367"/>
      <c r="T934" s="367"/>
      <c r="U934" s="367"/>
      <c r="V934" s="367"/>
      <c r="W934" s="367"/>
      <c r="X934" s="367"/>
      <c r="Y934" s="367"/>
    </row>
    <row r="935" spans="1:25" s="210" customFormat="1" x14ac:dyDescent="0.25">
      <c r="A935" s="179">
        <v>2780</v>
      </c>
      <c r="B935" s="183"/>
      <c r="C935" s="356"/>
      <c r="D935" s="361">
        <v>14</v>
      </c>
      <c r="E935" s="362">
        <v>2780000000</v>
      </c>
      <c r="F935" s="356" t="s">
        <v>2815</v>
      </c>
      <c r="G935" s="309"/>
      <c r="H935" s="364"/>
      <c r="I935" s="356"/>
      <c r="J935" s="357"/>
      <c r="K935" s="351"/>
      <c r="L935" s="366"/>
      <c r="M935" s="367"/>
      <c r="N935" s="367"/>
      <c r="O935" s="367"/>
      <c r="P935" s="367"/>
      <c r="Q935" s="367"/>
      <c r="R935" s="367"/>
      <c r="S935" s="367"/>
      <c r="T935" s="367"/>
      <c r="U935" s="367"/>
      <c r="V935" s="367"/>
      <c r="W935" s="367"/>
      <c r="X935" s="367"/>
      <c r="Y935" s="367"/>
    </row>
    <row r="936" spans="1:25" s="210" customFormat="1" x14ac:dyDescent="0.25">
      <c r="A936" s="179">
        <v>2781</v>
      </c>
      <c r="B936" s="183"/>
      <c r="C936" s="356"/>
      <c r="D936" s="361">
        <v>14</v>
      </c>
      <c r="E936" s="362">
        <v>2781000000</v>
      </c>
      <c r="F936" s="356" t="s">
        <v>2815</v>
      </c>
      <c r="G936" s="309"/>
      <c r="H936" s="364"/>
      <c r="I936" s="356"/>
      <c r="J936" s="357"/>
      <c r="K936" s="351"/>
      <c r="L936" s="366"/>
      <c r="M936" s="367"/>
      <c r="N936" s="367"/>
      <c r="O936" s="367"/>
      <c r="P936" s="367"/>
      <c r="Q936" s="367"/>
      <c r="R936" s="367"/>
      <c r="S936" s="367"/>
      <c r="T936" s="367"/>
      <c r="U936" s="367"/>
      <c r="V936" s="367"/>
      <c r="W936" s="367"/>
      <c r="X936" s="367"/>
      <c r="Y936" s="367"/>
    </row>
    <row r="937" spans="1:25" s="210" customFormat="1" x14ac:dyDescent="0.25">
      <c r="A937" s="179">
        <v>2782</v>
      </c>
      <c r="B937" s="183"/>
      <c r="C937" s="356"/>
      <c r="D937" s="361">
        <v>14</v>
      </c>
      <c r="E937" s="362">
        <v>2782000000</v>
      </c>
      <c r="F937" s="356" t="s">
        <v>2815</v>
      </c>
      <c r="G937" s="309"/>
      <c r="H937" s="364"/>
      <c r="I937" s="356"/>
      <c r="J937" s="357"/>
      <c r="K937" s="351"/>
      <c r="L937" s="366"/>
      <c r="M937" s="367"/>
      <c r="N937" s="367"/>
      <c r="O937" s="367"/>
      <c r="P937" s="367"/>
      <c r="Q937" s="367"/>
      <c r="R937" s="367"/>
      <c r="S937" s="367"/>
      <c r="T937" s="367"/>
      <c r="U937" s="367"/>
      <c r="V937" s="367"/>
      <c r="W937" s="367"/>
      <c r="X937" s="367"/>
      <c r="Y937" s="367"/>
    </row>
    <row r="938" spans="1:25" s="210" customFormat="1" x14ac:dyDescent="0.25">
      <c r="A938" s="179">
        <v>2783</v>
      </c>
      <c r="B938" s="183"/>
      <c r="C938" s="356"/>
      <c r="D938" s="361">
        <v>14</v>
      </c>
      <c r="E938" s="362">
        <v>2783000000</v>
      </c>
      <c r="F938" s="356" t="s">
        <v>2815</v>
      </c>
      <c r="G938" s="309"/>
      <c r="H938" s="364"/>
      <c r="I938" s="356"/>
      <c r="J938" s="357"/>
      <c r="K938" s="351"/>
      <c r="L938" s="366"/>
      <c r="M938" s="367"/>
      <c r="N938" s="367"/>
      <c r="O938" s="367"/>
      <c r="P938" s="367"/>
      <c r="Q938" s="367"/>
      <c r="R938" s="367"/>
      <c r="S938" s="367"/>
      <c r="T938" s="367"/>
      <c r="U938" s="367"/>
      <c r="V938" s="367"/>
      <c r="W938" s="367"/>
      <c r="X938" s="367"/>
      <c r="Y938" s="367"/>
    </row>
    <row r="939" spans="1:25" s="210" customFormat="1" x14ac:dyDescent="0.25">
      <c r="A939" s="179">
        <v>2784</v>
      </c>
      <c r="B939" s="183"/>
      <c r="C939" s="356"/>
      <c r="D939" s="361">
        <v>14</v>
      </c>
      <c r="E939" s="362">
        <v>2784000000</v>
      </c>
      <c r="F939" s="356" t="s">
        <v>2815</v>
      </c>
      <c r="G939" s="309"/>
      <c r="H939" s="364"/>
      <c r="I939" s="356"/>
      <c r="J939" s="357"/>
      <c r="K939" s="351"/>
      <c r="L939" s="366"/>
      <c r="M939" s="367"/>
      <c r="N939" s="367"/>
      <c r="O939" s="367"/>
      <c r="P939" s="367"/>
      <c r="Q939" s="367"/>
      <c r="R939" s="367"/>
      <c r="S939" s="367"/>
      <c r="T939" s="367"/>
      <c r="U939" s="367"/>
      <c r="V939" s="367"/>
      <c r="W939" s="367"/>
      <c r="X939" s="367"/>
      <c r="Y939" s="367"/>
    </row>
    <row r="940" spans="1:25" s="210" customFormat="1" ht="25.5" x14ac:dyDescent="0.25">
      <c r="A940" s="179">
        <v>2785</v>
      </c>
      <c r="B940" s="183" t="s">
        <v>965</v>
      </c>
      <c r="C940" s="356" t="s">
        <v>292</v>
      </c>
      <c r="D940" s="361">
        <v>14</v>
      </c>
      <c r="E940" s="362">
        <v>2785000000</v>
      </c>
      <c r="F940" s="356" t="s">
        <v>2815</v>
      </c>
      <c r="G940" s="309"/>
      <c r="H940" s="364"/>
      <c r="I940" s="356" t="s">
        <v>292</v>
      </c>
      <c r="J940" s="357" t="s">
        <v>2797</v>
      </c>
      <c r="K940" s="351" t="s">
        <v>284</v>
      </c>
      <c r="L940" s="366"/>
      <c r="M940" s="367"/>
      <c r="N940" s="367"/>
      <c r="O940" s="367"/>
      <c r="P940" s="367"/>
      <c r="Q940" s="367"/>
      <c r="R940" s="367"/>
      <c r="S940" s="367"/>
      <c r="T940" s="367"/>
      <c r="U940" s="367"/>
      <c r="V940" s="367"/>
      <c r="W940" s="367"/>
      <c r="X940" s="367"/>
      <c r="Y940" s="186" t="s">
        <v>2920</v>
      </c>
    </row>
    <row r="941" spans="1:25" s="210" customFormat="1" ht="25.5" x14ac:dyDescent="0.25">
      <c r="A941" s="179">
        <v>2786</v>
      </c>
      <c r="B941" s="183" t="s">
        <v>966</v>
      </c>
      <c r="C941" s="356" t="s">
        <v>292</v>
      </c>
      <c r="D941" s="361">
        <v>14</v>
      </c>
      <c r="E941" s="362">
        <v>2786000000</v>
      </c>
      <c r="F941" s="356" t="s">
        <v>2815</v>
      </c>
      <c r="G941" s="309"/>
      <c r="H941" s="364"/>
      <c r="I941" s="356" t="s">
        <v>292</v>
      </c>
      <c r="J941" s="357" t="s">
        <v>3173</v>
      </c>
      <c r="K941" s="351" t="s">
        <v>283</v>
      </c>
      <c r="L941" s="366"/>
      <c r="M941" s="367"/>
      <c r="N941" s="367"/>
      <c r="O941" s="367"/>
      <c r="P941" s="367"/>
      <c r="Q941" s="367"/>
      <c r="R941" s="367"/>
      <c r="S941" s="367"/>
      <c r="T941" s="367"/>
      <c r="U941" s="367"/>
      <c r="V941" s="367"/>
      <c r="W941" s="367"/>
      <c r="X941" s="367"/>
      <c r="Y941" s="367"/>
    </row>
    <row r="942" spans="1:25" s="210" customFormat="1" x14ac:dyDescent="0.25">
      <c r="A942" s="179">
        <v>2787</v>
      </c>
      <c r="B942" s="183" t="s">
        <v>967</v>
      </c>
      <c r="C942" s="356" t="s">
        <v>292</v>
      </c>
      <c r="D942" s="361">
        <v>14</v>
      </c>
      <c r="E942" s="362">
        <v>2787000000</v>
      </c>
      <c r="F942" s="356" t="s">
        <v>2815</v>
      </c>
      <c r="G942" s="309"/>
      <c r="H942" s="364"/>
      <c r="I942" s="356" t="s">
        <v>292</v>
      </c>
      <c r="J942" s="357" t="s">
        <v>2797</v>
      </c>
      <c r="K942" s="351" t="s">
        <v>284</v>
      </c>
      <c r="L942" s="366"/>
      <c r="M942" s="367"/>
      <c r="N942" s="367"/>
      <c r="O942" s="367"/>
      <c r="P942" s="367"/>
      <c r="Q942" s="367"/>
      <c r="R942" s="367"/>
      <c r="S942" s="367"/>
      <c r="T942" s="367"/>
      <c r="U942" s="367"/>
      <c r="V942" s="367"/>
      <c r="W942" s="367"/>
      <c r="X942" s="367" t="s">
        <v>2920</v>
      </c>
      <c r="Y942" s="186" t="s">
        <v>2920</v>
      </c>
    </row>
    <row r="943" spans="1:25" s="210" customFormat="1" x14ac:dyDescent="0.25">
      <c r="A943" s="179">
        <v>2788</v>
      </c>
      <c r="B943" s="183" t="s">
        <v>968</v>
      </c>
      <c r="C943" s="356" t="s">
        <v>292</v>
      </c>
      <c r="D943" s="361">
        <v>14</v>
      </c>
      <c r="E943" s="362">
        <v>2788000000</v>
      </c>
      <c r="F943" s="356" t="s">
        <v>2815</v>
      </c>
      <c r="G943" s="309" t="s">
        <v>233</v>
      </c>
      <c r="H943" s="364"/>
      <c r="I943" s="356" t="s">
        <v>292</v>
      </c>
      <c r="J943" s="357" t="s">
        <v>2797</v>
      </c>
      <c r="K943" s="351" t="s">
        <v>284</v>
      </c>
      <c r="L943" s="366"/>
      <c r="M943" s="367"/>
      <c r="N943" s="367"/>
      <c r="O943" s="367"/>
      <c r="P943" s="367"/>
      <c r="Q943" s="367"/>
      <c r="R943" s="367"/>
      <c r="S943" s="367"/>
      <c r="T943" s="367"/>
      <c r="U943" s="367" t="s">
        <v>2920</v>
      </c>
      <c r="V943" s="367" t="s">
        <v>2920</v>
      </c>
      <c r="W943" s="367" t="s">
        <v>2920</v>
      </c>
      <c r="X943" s="367"/>
      <c r="Y943" s="367"/>
    </row>
    <row r="944" spans="1:25" s="210" customFormat="1" x14ac:dyDescent="0.25">
      <c r="A944" s="179">
        <v>2789</v>
      </c>
      <c r="B944" s="183" t="s">
        <v>969</v>
      </c>
      <c r="C944" s="356" t="s">
        <v>292</v>
      </c>
      <c r="D944" s="361">
        <v>14</v>
      </c>
      <c r="E944" s="362">
        <v>2789000000</v>
      </c>
      <c r="F944" s="356" t="s">
        <v>2815</v>
      </c>
      <c r="G944" s="309" t="s">
        <v>233</v>
      </c>
      <c r="H944" s="364"/>
      <c r="I944" s="356" t="s">
        <v>292</v>
      </c>
      <c r="J944" s="357" t="s">
        <v>2797</v>
      </c>
      <c r="K944" s="351" t="s">
        <v>284</v>
      </c>
      <c r="L944" s="366"/>
      <c r="M944" s="367"/>
      <c r="N944" s="367"/>
      <c r="O944" s="367"/>
      <c r="P944" s="367"/>
      <c r="Q944" s="367"/>
      <c r="R944" s="367"/>
      <c r="S944" s="367"/>
      <c r="T944" s="367"/>
      <c r="U944" s="367" t="s">
        <v>2920</v>
      </c>
      <c r="V944" s="367" t="s">
        <v>2920</v>
      </c>
      <c r="W944" s="367" t="s">
        <v>2920</v>
      </c>
      <c r="X944" s="367" t="s">
        <v>2920</v>
      </c>
      <c r="Y944" s="367"/>
    </row>
    <row r="945" spans="1:25" s="210" customFormat="1" x14ac:dyDescent="0.25">
      <c r="A945" s="179">
        <v>2790</v>
      </c>
      <c r="B945" s="183" t="s">
        <v>970</v>
      </c>
      <c r="C945" s="356" t="s">
        <v>292</v>
      </c>
      <c r="D945" s="361">
        <v>14</v>
      </c>
      <c r="E945" s="362">
        <v>2790000000</v>
      </c>
      <c r="F945" s="356" t="s">
        <v>2815</v>
      </c>
      <c r="G945" s="309" t="s">
        <v>233</v>
      </c>
      <c r="H945" s="364"/>
      <c r="I945" s="356" t="s">
        <v>292</v>
      </c>
      <c r="J945" s="357" t="s">
        <v>2797</v>
      </c>
      <c r="K945" s="351" t="s">
        <v>284</v>
      </c>
      <c r="L945" s="366"/>
      <c r="M945" s="367"/>
      <c r="N945" s="367"/>
      <c r="O945" s="367"/>
      <c r="P945" s="367"/>
      <c r="Q945" s="367"/>
      <c r="R945" s="367"/>
      <c r="S945" s="367"/>
      <c r="T945" s="367" t="s">
        <v>2920</v>
      </c>
      <c r="U945" s="367" t="s">
        <v>2920</v>
      </c>
      <c r="V945" s="367" t="s">
        <v>2920</v>
      </c>
      <c r="W945" s="367" t="s">
        <v>2920</v>
      </c>
      <c r="X945" s="367" t="s">
        <v>2920</v>
      </c>
      <c r="Y945" s="367"/>
    </row>
    <row r="946" spans="1:25" s="210" customFormat="1" ht="25.5" x14ac:dyDescent="0.25">
      <c r="A946" s="179">
        <v>2791</v>
      </c>
      <c r="B946" s="183" t="s">
        <v>971</v>
      </c>
      <c r="C946" s="182" t="s">
        <v>230</v>
      </c>
      <c r="D946" s="361">
        <v>14</v>
      </c>
      <c r="E946" s="362">
        <v>2791000000</v>
      </c>
      <c r="F946" s="356" t="s">
        <v>2812</v>
      </c>
      <c r="G946" s="309" t="s">
        <v>233</v>
      </c>
      <c r="H946" s="364"/>
      <c r="I946" s="182" t="s">
        <v>230</v>
      </c>
      <c r="J946" s="357" t="s">
        <v>2797</v>
      </c>
      <c r="K946" s="351" t="s">
        <v>284</v>
      </c>
      <c r="L946" s="366"/>
      <c r="M946" s="367"/>
      <c r="N946" s="367"/>
      <c r="O946" s="367"/>
      <c r="P946" s="367"/>
      <c r="Q946" s="367"/>
      <c r="R946" s="367"/>
      <c r="S946" s="367" t="s">
        <v>2920</v>
      </c>
      <c r="T946" s="367"/>
      <c r="U946" s="367"/>
      <c r="V946" s="367"/>
      <c r="W946" s="367"/>
      <c r="X946" s="367"/>
      <c r="Y946" s="367"/>
    </row>
    <row r="947" spans="1:25" s="210" customFormat="1" ht="25.5" x14ac:dyDescent="0.25">
      <c r="A947" s="179">
        <v>2792</v>
      </c>
      <c r="B947" s="183" t="s">
        <v>972</v>
      </c>
      <c r="C947" s="182" t="s">
        <v>230</v>
      </c>
      <c r="D947" s="180">
        <v>14</v>
      </c>
      <c r="E947" s="181">
        <v>2792000000</v>
      </c>
      <c r="F947" s="182" t="s">
        <v>2812</v>
      </c>
      <c r="G947" s="309"/>
      <c r="H947" s="364"/>
      <c r="I947" s="182" t="s">
        <v>230</v>
      </c>
      <c r="J947" s="184" t="s">
        <v>2797</v>
      </c>
      <c r="K947" s="351" t="s">
        <v>283</v>
      </c>
      <c r="L947" s="185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 t="s">
        <v>2920</v>
      </c>
      <c r="W947" s="186" t="s">
        <v>2920</v>
      </c>
      <c r="X947" s="186" t="s">
        <v>2920</v>
      </c>
      <c r="Y947" s="186" t="s">
        <v>2920</v>
      </c>
    </row>
    <row r="948" spans="1:25" s="210" customFormat="1" ht="25.5" x14ac:dyDescent="0.25">
      <c r="A948" s="179">
        <v>2793</v>
      </c>
      <c r="B948" s="183" t="s">
        <v>973</v>
      </c>
      <c r="C948" s="182" t="s">
        <v>230</v>
      </c>
      <c r="D948" s="361">
        <v>9</v>
      </c>
      <c r="E948" s="362">
        <v>2793000000</v>
      </c>
      <c r="F948" s="356" t="s">
        <v>2812</v>
      </c>
      <c r="G948" s="309"/>
      <c r="H948" s="364"/>
      <c r="I948" s="182" t="s">
        <v>230</v>
      </c>
      <c r="J948" s="184" t="s">
        <v>300</v>
      </c>
      <c r="K948" s="351" t="s">
        <v>283</v>
      </c>
      <c r="L948" s="234" t="s">
        <v>2983</v>
      </c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  <c r="W948" s="186"/>
      <c r="X948" s="186"/>
      <c r="Y948" s="186" t="s">
        <v>2920</v>
      </c>
    </row>
    <row r="949" spans="1:25" s="210" customFormat="1" ht="25.5" x14ac:dyDescent="0.25">
      <c r="A949" s="179">
        <v>2794</v>
      </c>
      <c r="B949" s="183" t="s">
        <v>974</v>
      </c>
      <c r="C949" s="182" t="s">
        <v>230</v>
      </c>
      <c r="D949" s="361">
        <v>9</v>
      </c>
      <c r="E949" s="362">
        <v>2794000000</v>
      </c>
      <c r="F949" s="356" t="s">
        <v>2812</v>
      </c>
      <c r="G949" s="309"/>
      <c r="H949" s="364"/>
      <c r="I949" s="182" t="s">
        <v>230</v>
      </c>
      <c r="J949" s="184" t="s">
        <v>286</v>
      </c>
      <c r="K949" s="351" t="s">
        <v>283</v>
      </c>
      <c r="L949" s="234" t="s">
        <v>2984</v>
      </c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 t="s">
        <v>2920</v>
      </c>
    </row>
    <row r="950" spans="1:25" s="210" customFormat="1" ht="38.25" x14ac:dyDescent="0.25">
      <c r="A950" s="179">
        <v>2801</v>
      </c>
      <c r="B950" s="183" t="s">
        <v>975</v>
      </c>
      <c r="C950" s="182" t="s">
        <v>3296</v>
      </c>
      <c r="D950" s="180">
        <v>14</v>
      </c>
      <c r="E950" s="181">
        <v>2801000000</v>
      </c>
      <c r="F950" s="182" t="s">
        <v>2812</v>
      </c>
      <c r="G950" s="309" t="s">
        <v>233</v>
      </c>
      <c r="H950" s="182"/>
      <c r="I950" s="182" t="s">
        <v>3296</v>
      </c>
      <c r="J950" s="184" t="s">
        <v>2797</v>
      </c>
      <c r="K950" s="351" t="s">
        <v>284</v>
      </c>
      <c r="L950" s="185"/>
      <c r="M950" s="186"/>
      <c r="N950" s="186"/>
      <c r="O950" s="186"/>
      <c r="P950" s="186"/>
      <c r="Q950" s="186"/>
      <c r="R950" s="186" t="s">
        <v>2920</v>
      </c>
      <c r="S950" s="186" t="s">
        <v>2920</v>
      </c>
      <c r="T950" s="186" t="s">
        <v>2920</v>
      </c>
      <c r="U950" s="186" t="s">
        <v>2920</v>
      </c>
      <c r="V950" s="186"/>
      <c r="W950" s="186"/>
      <c r="X950" s="186"/>
      <c r="Y950" s="186"/>
    </row>
    <row r="951" spans="1:25" s="210" customFormat="1" ht="38.25" x14ac:dyDescent="0.25">
      <c r="A951" s="179">
        <v>2802</v>
      </c>
      <c r="B951" s="183" t="s">
        <v>976</v>
      </c>
      <c r="C951" s="182" t="s">
        <v>3296</v>
      </c>
      <c r="D951" s="180">
        <v>14</v>
      </c>
      <c r="E951" s="181">
        <v>2802000000</v>
      </c>
      <c r="F951" s="182" t="s">
        <v>2812</v>
      </c>
      <c r="G951" s="309" t="s">
        <v>233</v>
      </c>
      <c r="H951" s="182"/>
      <c r="I951" s="182" t="s">
        <v>3296</v>
      </c>
      <c r="J951" s="184" t="s">
        <v>2797</v>
      </c>
      <c r="K951" s="351" t="s">
        <v>283</v>
      </c>
      <c r="L951" s="185"/>
      <c r="M951" s="186"/>
      <c r="N951" s="186"/>
      <c r="O951" s="186"/>
      <c r="P951" s="186"/>
      <c r="Q951" s="186"/>
      <c r="R951" s="186" t="s">
        <v>2920</v>
      </c>
      <c r="S951" s="186" t="s">
        <v>2920</v>
      </c>
      <c r="T951" s="186" t="s">
        <v>2920</v>
      </c>
      <c r="U951" s="186"/>
      <c r="V951" s="186"/>
      <c r="W951" s="186"/>
      <c r="X951" s="186"/>
      <c r="Y951" s="186"/>
    </row>
    <row r="952" spans="1:25" s="210" customFormat="1" ht="38.25" x14ac:dyDescent="0.25">
      <c r="A952" s="179">
        <v>2803</v>
      </c>
      <c r="B952" s="183" t="s">
        <v>977</v>
      </c>
      <c r="C952" s="182" t="s">
        <v>3296</v>
      </c>
      <c r="D952" s="180">
        <v>14</v>
      </c>
      <c r="E952" s="181">
        <v>2803000000</v>
      </c>
      <c r="F952" s="182" t="s">
        <v>2816</v>
      </c>
      <c r="G952" s="309" t="s">
        <v>233</v>
      </c>
      <c r="H952" s="182"/>
      <c r="I952" s="182" t="s">
        <v>3296</v>
      </c>
      <c r="J952" s="184" t="s">
        <v>2797</v>
      </c>
      <c r="K952" s="351" t="s">
        <v>283</v>
      </c>
      <c r="L952" s="185"/>
      <c r="M952" s="186"/>
      <c r="N952" s="186"/>
      <c r="O952" s="186"/>
      <c r="P952" s="186"/>
      <c r="Q952" s="186"/>
      <c r="R952" s="186"/>
      <c r="S952" s="186" t="s">
        <v>2920</v>
      </c>
      <c r="T952" s="186"/>
      <c r="U952" s="186"/>
      <c r="V952" s="186"/>
      <c r="W952" s="186"/>
      <c r="X952" s="186"/>
      <c r="Y952" s="186"/>
    </row>
    <row r="953" spans="1:25" s="210" customFormat="1" ht="38.25" x14ac:dyDescent="0.25">
      <c r="A953" s="179">
        <v>2804</v>
      </c>
      <c r="B953" s="183" t="s">
        <v>978</v>
      </c>
      <c r="C953" s="182" t="s">
        <v>3296</v>
      </c>
      <c r="D953" s="180">
        <v>14</v>
      </c>
      <c r="E953" s="181">
        <v>2804000000</v>
      </c>
      <c r="F953" s="182" t="s">
        <v>2812</v>
      </c>
      <c r="G953" s="309" t="s">
        <v>233</v>
      </c>
      <c r="H953" s="182"/>
      <c r="I953" s="182" t="s">
        <v>3296</v>
      </c>
      <c r="J953" s="184" t="s">
        <v>2797</v>
      </c>
      <c r="K953" s="351" t="s">
        <v>283</v>
      </c>
      <c r="L953" s="185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</row>
    <row r="954" spans="1:25" s="210" customFormat="1" ht="38.25" x14ac:dyDescent="0.25">
      <c r="A954" s="179">
        <v>2805</v>
      </c>
      <c r="B954" s="183" t="s">
        <v>979</v>
      </c>
      <c r="C954" s="182" t="s">
        <v>3296</v>
      </c>
      <c r="D954" s="180">
        <v>14</v>
      </c>
      <c r="E954" s="181">
        <v>2805000000</v>
      </c>
      <c r="F954" s="182" t="s">
        <v>2812</v>
      </c>
      <c r="G954" s="309" t="s">
        <v>233</v>
      </c>
      <c r="H954" s="182"/>
      <c r="I954" s="182" t="s">
        <v>3296</v>
      </c>
      <c r="J954" s="184" t="s">
        <v>2797</v>
      </c>
      <c r="K954" s="351" t="s">
        <v>284</v>
      </c>
      <c r="L954" s="185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</row>
    <row r="955" spans="1:25" s="210" customFormat="1" x14ac:dyDescent="0.25">
      <c r="A955" s="179">
        <v>2806</v>
      </c>
      <c r="B955" s="183" t="s">
        <v>980</v>
      </c>
      <c r="C955" s="182" t="s">
        <v>292</v>
      </c>
      <c r="D955" s="180">
        <v>14</v>
      </c>
      <c r="E955" s="181">
        <v>2806000000</v>
      </c>
      <c r="F955" s="182" t="s">
        <v>2812</v>
      </c>
      <c r="G955" s="309" t="s">
        <v>233</v>
      </c>
      <c r="H955" s="182"/>
      <c r="I955" s="182" t="s">
        <v>292</v>
      </c>
      <c r="J955" s="184" t="s">
        <v>2797</v>
      </c>
      <c r="K955" s="351" t="s">
        <v>284</v>
      </c>
      <c r="L955" s="185"/>
      <c r="M955" s="186"/>
      <c r="N955" s="186"/>
      <c r="O955" s="186"/>
      <c r="P955" s="186"/>
      <c r="Q955" s="186"/>
      <c r="R955" s="186" t="s">
        <v>2920</v>
      </c>
      <c r="S955" s="186"/>
      <c r="T955" s="186"/>
      <c r="U955" s="186"/>
      <c r="V955" s="186"/>
      <c r="W955" s="186"/>
      <c r="X955" s="186"/>
      <c r="Y955" s="186"/>
    </row>
    <row r="956" spans="1:25" s="210" customFormat="1" ht="25.5" x14ac:dyDescent="0.25">
      <c r="A956" s="179">
        <v>2807</v>
      </c>
      <c r="B956" s="183" t="s">
        <v>981</v>
      </c>
      <c r="C956" s="356" t="s">
        <v>229</v>
      </c>
      <c r="D956" s="180">
        <v>14</v>
      </c>
      <c r="E956" s="181">
        <v>2807000000</v>
      </c>
      <c r="F956" s="182" t="s">
        <v>2815</v>
      </c>
      <c r="G956" s="309" t="s">
        <v>233</v>
      </c>
      <c r="H956" s="182"/>
      <c r="I956" s="356" t="s">
        <v>229</v>
      </c>
      <c r="J956" s="184" t="s">
        <v>2797</v>
      </c>
      <c r="K956" s="351" t="s">
        <v>284</v>
      </c>
      <c r="L956" s="185"/>
      <c r="M956" s="186"/>
      <c r="N956" s="186"/>
      <c r="O956" s="186"/>
      <c r="P956" s="186"/>
      <c r="Q956" s="186"/>
      <c r="R956" s="186"/>
      <c r="S956" s="186" t="s">
        <v>2920</v>
      </c>
      <c r="T956" s="186" t="s">
        <v>2920</v>
      </c>
      <c r="U956" s="186" t="s">
        <v>2920</v>
      </c>
      <c r="V956" s="186" t="s">
        <v>2920</v>
      </c>
      <c r="W956" s="186" t="s">
        <v>2920</v>
      </c>
      <c r="X956" s="186"/>
      <c r="Y956" s="186"/>
    </row>
    <row r="957" spans="1:25" s="210" customFormat="1" ht="25.5" x14ac:dyDescent="0.25">
      <c r="A957" s="179">
        <v>2808</v>
      </c>
      <c r="B957" s="183" t="s">
        <v>982</v>
      </c>
      <c r="C957" s="182" t="s">
        <v>292</v>
      </c>
      <c r="D957" s="180">
        <v>14</v>
      </c>
      <c r="E957" s="181">
        <v>2808000000</v>
      </c>
      <c r="F957" s="182" t="s">
        <v>2812</v>
      </c>
      <c r="G957" s="309" t="s">
        <v>233</v>
      </c>
      <c r="H957" s="182"/>
      <c r="I957" s="182" t="s">
        <v>292</v>
      </c>
      <c r="J957" s="184" t="s">
        <v>2797</v>
      </c>
      <c r="K957" s="351" t="s">
        <v>283</v>
      </c>
      <c r="L957" s="185"/>
      <c r="M957" s="186"/>
      <c r="N957" s="186"/>
      <c r="O957" s="186"/>
      <c r="P957" s="186"/>
      <c r="Q957" s="186"/>
      <c r="R957" s="186"/>
      <c r="S957" s="186" t="s">
        <v>2920</v>
      </c>
      <c r="T957" s="186" t="s">
        <v>2920</v>
      </c>
      <c r="U957" s="186" t="s">
        <v>2920</v>
      </c>
      <c r="V957" s="186" t="s">
        <v>2920</v>
      </c>
      <c r="W957" s="186" t="s">
        <v>2920</v>
      </c>
      <c r="X957" s="186" t="s">
        <v>2920</v>
      </c>
      <c r="Y957" s="186" t="s">
        <v>2920</v>
      </c>
    </row>
    <row r="958" spans="1:25" s="210" customFormat="1" ht="36.75" customHeight="1" x14ac:dyDescent="0.25">
      <c r="A958" s="179">
        <v>2809</v>
      </c>
      <c r="B958" s="183" t="s">
        <v>983</v>
      </c>
      <c r="C958" s="182" t="s">
        <v>292</v>
      </c>
      <c r="D958" s="180">
        <v>14</v>
      </c>
      <c r="E958" s="181">
        <v>2809000000</v>
      </c>
      <c r="F958" s="182" t="s">
        <v>2812</v>
      </c>
      <c r="G958" s="309" t="s">
        <v>233</v>
      </c>
      <c r="H958" s="235"/>
      <c r="I958" s="182" t="s">
        <v>292</v>
      </c>
      <c r="J958" s="184" t="s">
        <v>2797</v>
      </c>
      <c r="K958" s="351" t="s">
        <v>283</v>
      </c>
      <c r="L958" s="185"/>
      <c r="M958" s="186"/>
      <c r="N958" s="186"/>
      <c r="O958" s="186"/>
      <c r="P958" s="186"/>
      <c r="Q958" s="186"/>
      <c r="R958" s="186"/>
      <c r="S958" s="186"/>
      <c r="T958" s="186"/>
      <c r="U958" s="186" t="s">
        <v>2920</v>
      </c>
      <c r="V958" s="186"/>
      <c r="W958" s="186"/>
      <c r="X958" s="186" t="s">
        <v>2920</v>
      </c>
      <c r="Y958" s="186" t="s">
        <v>2920</v>
      </c>
    </row>
    <row r="959" spans="1:25" s="210" customFormat="1" ht="25.5" x14ac:dyDescent="0.25">
      <c r="A959" s="179">
        <v>2810</v>
      </c>
      <c r="B959" s="183" t="s">
        <v>984</v>
      </c>
      <c r="C959" s="182" t="s">
        <v>292</v>
      </c>
      <c r="D959" s="180">
        <v>14</v>
      </c>
      <c r="E959" s="181">
        <v>2810000000</v>
      </c>
      <c r="F959" s="182" t="s">
        <v>2812</v>
      </c>
      <c r="G959" s="309"/>
      <c r="H959" s="182"/>
      <c r="I959" s="182" t="s">
        <v>292</v>
      </c>
      <c r="J959" s="184" t="s">
        <v>2797</v>
      </c>
      <c r="K959" s="351" t="s">
        <v>283</v>
      </c>
      <c r="L959" s="185"/>
      <c r="M959" s="186"/>
      <c r="N959" s="186"/>
      <c r="O959" s="186"/>
      <c r="P959" s="186"/>
      <c r="Q959" s="186"/>
      <c r="R959" s="186"/>
      <c r="S959" s="186"/>
      <c r="T959" s="186"/>
      <c r="U959" s="186" t="s">
        <v>2920</v>
      </c>
      <c r="V959" s="186" t="s">
        <v>2920</v>
      </c>
      <c r="W959" s="186" t="s">
        <v>2920</v>
      </c>
      <c r="X959" s="186" t="s">
        <v>2920</v>
      </c>
      <c r="Y959" s="186"/>
    </row>
    <row r="960" spans="1:25" s="210" customFormat="1" ht="38.25" x14ac:dyDescent="0.25">
      <c r="A960" s="179">
        <v>2811</v>
      </c>
      <c r="B960" s="183" t="s">
        <v>985</v>
      </c>
      <c r="C960" s="182" t="s">
        <v>3296</v>
      </c>
      <c r="D960" s="180">
        <v>14</v>
      </c>
      <c r="E960" s="181">
        <v>2811000000</v>
      </c>
      <c r="F960" s="182" t="s">
        <v>2812</v>
      </c>
      <c r="G960" s="309" t="s">
        <v>233</v>
      </c>
      <c r="H960" s="182"/>
      <c r="I960" s="182" t="s">
        <v>3296</v>
      </c>
      <c r="J960" s="184" t="s">
        <v>2797</v>
      </c>
      <c r="K960" s="351" t="s">
        <v>284</v>
      </c>
      <c r="L960" s="185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</row>
    <row r="961" spans="1:25" s="210" customFormat="1" x14ac:dyDescent="0.25">
      <c r="A961" s="179">
        <v>2820</v>
      </c>
      <c r="B961" s="183" t="s">
        <v>986</v>
      </c>
      <c r="C961" s="356" t="s">
        <v>228</v>
      </c>
      <c r="D961" s="180" t="s">
        <v>2798</v>
      </c>
      <c r="E961" s="181">
        <v>2820000000</v>
      </c>
      <c r="F961" s="182" t="s">
        <v>2812</v>
      </c>
      <c r="G961" s="309" t="s">
        <v>233</v>
      </c>
      <c r="H961" s="182"/>
      <c r="I961" s="356" t="s">
        <v>228</v>
      </c>
      <c r="J961" s="184" t="s">
        <v>289</v>
      </c>
      <c r="K961" s="351" t="s">
        <v>283</v>
      </c>
      <c r="L961" s="185"/>
      <c r="M961" s="186"/>
      <c r="N961" s="186"/>
      <c r="O961" s="186"/>
      <c r="P961" s="186"/>
      <c r="Q961" s="186"/>
      <c r="R961" s="186"/>
      <c r="S961" s="186"/>
      <c r="T961" s="186"/>
      <c r="U961" s="186" t="s">
        <v>2920</v>
      </c>
      <c r="V961" s="186" t="s">
        <v>2920</v>
      </c>
      <c r="W961" s="186" t="s">
        <v>2920</v>
      </c>
      <c r="X961" s="186" t="s">
        <v>2920</v>
      </c>
      <c r="Y961" s="186" t="s">
        <v>2920</v>
      </c>
    </row>
    <row r="962" spans="1:25" s="210" customFormat="1" x14ac:dyDescent="0.25">
      <c r="A962" s="179">
        <v>2821</v>
      </c>
      <c r="B962" s="183" t="s">
        <v>987</v>
      </c>
      <c r="C962" s="356" t="s">
        <v>228</v>
      </c>
      <c r="D962" s="180">
        <v>14</v>
      </c>
      <c r="E962" s="181">
        <v>2821000000</v>
      </c>
      <c r="F962" s="182" t="s">
        <v>2812</v>
      </c>
      <c r="G962" s="309" t="s">
        <v>233</v>
      </c>
      <c r="H962" s="182"/>
      <c r="I962" s="356" t="s">
        <v>228</v>
      </c>
      <c r="J962" s="184" t="s">
        <v>300</v>
      </c>
      <c r="K962" s="351" t="s">
        <v>283</v>
      </c>
      <c r="L962" s="185"/>
      <c r="M962" s="186"/>
      <c r="N962" s="186"/>
      <c r="O962" s="186"/>
      <c r="P962" s="186"/>
      <c r="Q962" s="186"/>
      <c r="R962" s="186"/>
      <c r="S962" s="186"/>
      <c r="T962" s="186"/>
      <c r="U962" s="186" t="s">
        <v>2920</v>
      </c>
      <c r="V962" s="186" t="s">
        <v>2920</v>
      </c>
      <c r="W962" s="186" t="s">
        <v>2920</v>
      </c>
      <c r="X962" s="186" t="s">
        <v>2920</v>
      </c>
      <c r="Y962" s="186" t="s">
        <v>2920</v>
      </c>
    </row>
    <row r="963" spans="1:25" s="210" customFormat="1" x14ac:dyDescent="0.25">
      <c r="A963" s="179">
        <v>2822</v>
      </c>
      <c r="B963" s="183" t="s">
        <v>988</v>
      </c>
      <c r="C963" s="356" t="s">
        <v>228</v>
      </c>
      <c r="D963" s="180">
        <v>14</v>
      </c>
      <c r="E963" s="181">
        <v>2822000000</v>
      </c>
      <c r="F963" s="182" t="s">
        <v>2812</v>
      </c>
      <c r="G963" s="309"/>
      <c r="H963" s="182"/>
      <c r="I963" s="356" t="s">
        <v>228</v>
      </c>
      <c r="J963" s="184" t="s">
        <v>289</v>
      </c>
      <c r="K963" s="351" t="s">
        <v>283</v>
      </c>
      <c r="L963" s="185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 t="s">
        <v>2920</v>
      </c>
      <c r="X963" s="186" t="s">
        <v>2920</v>
      </c>
      <c r="Y963" s="186" t="s">
        <v>2920</v>
      </c>
    </row>
    <row r="964" spans="1:25" s="210" customFormat="1" x14ac:dyDescent="0.25">
      <c r="A964" s="179">
        <v>2823</v>
      </c>
      <c r="B964" s="183" t="s">
        <v>989</v>
      </c>
      <c r="C964" s="356" t="s">
        <v>228</v>
      </c>
      <c r="D964" s="180">
        <v>14</v>
      </c>
      <c r="E964" s="181">
        <v>2823000000</v>
      </c>
      <c r="F964" s="182" t="s">
        <v>2812</v>
      </c>
      <c r="G964" s="309"/>
      <c r="H964" s="182"/>
      <c r="I964" s="356" t="s">
        <v>228</v>
      </c>
      <c r="J964" s="184" t="s">
        <v>289</v>
      </c>
      <c r="K964" s="351" t="s">
        <v>283</v>
      </c>
      <c r="L964" s="185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 t="s">
        <v>2920</v>
      </c>
      <c r="X964" s="186" t="s">
        <v>2920</v>
      </c>
      <c r="Y964" s="186" t="s">
        <v>2920</v>
      </c>
    </row>
    <row r="965" spans="1:25" s="210" customFormat="1" ht="25.5" x14ac:dyDescent="0.25">
      <c r="A965" s="179">
        <v>2824</v>
      </c>
      <c r="B965" s="183" t="s">
        <v>990</v>
      </c>
      <c r="C965" s="356" t="s">
        <v>228</v>
      </c>
      <c r="D965" s="180">
        <v>14</v>
      </c>
      <c r="E965" s="181">
        <v>2824000000</v>
      </c>
      <c r="F965" s="182" t="s">
        <v>250</v>
      </c>
      <c r="G965" s="309"/>
      <c r="H965" s="182"/>
      <c r="I965" s="356" t="s">
        <v>228</v>
      </c>
      <c r="J965" s="184" t="s">
        <v>295</v>
      </c>
      <c r="K965" s="351" t="s">
        <v>283</v>
      </c>
      <c r="L965" s="185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 t="s">
        <v>2920</v>
      </c>
      <c r="X965" s="186" t="s">
        <v>2920</v>
      </c>
      <c r="Y965" s="186" t="s">
        <v>2920</v>
      </c>
    </row>
    <row r="966" spans="1:25" s="210" customFormat="1" x14ac:dyDescent="0.25">
      <c r="A966" s="179">
        <v>2825</v>
      </c>
      <c r="B966" s="183" t="s">
        <v>991</v>
      </c>
      <c r="C966" s="356" t="s">
        <v>228</v>
      </c>
      <c r="D966" s="180">
        <v>14</v>
      </c>
      <c r="E966" s="181">
        <v>2825000000</v>
      </c>
      <c r="F966" s="182" t="s">
        <v>2812</v>
      </c>
      <c r="G966" s="309"/>
      <c r="H966" s="182"/>
      <c r="I966" s="356" t="s">
        <v>228</v>
      </c>
      <c r="J966" s="184" t="s">
        <v>289</v>
      </c>
      <c r="K966" s="351" t="s">
        <v>283</v>
      </c>
      <c r="L966" s="185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 t="s">
        <v>2920</v>
      </c>
      <c r="Y966" s="186" t="s">
        <v>2920</v>
      </c>
    </row>
    <row r="967" spans="1:25" s="210" customFormat="1" ht="25.5" x14ac:dyDescent="0.25">
      <c r="A967" s="179">
        <v>2831</v>
      </c>
      <c r="B967" s="183" t="s">
        <v>992</v>
      </c>
      <c r="C967" s="356" t="s">
        <v>229</v>
      </c>
      <c r="D967" s="180">
        <v>14</v>
      </c>
      <c r="E967" s="181">
        <v>2831000000</v>
      </c>
      <c r="F967" s="182" t="s">
        <v>2817</v>
      </c>
      <c r="G967" s="309" t="s">
        <v>233</v>
      </c>
      <c r="H967" s="182"/>
      <c r="I967" s="356" t="s">
        <v>229</v>
      </c>
      <c r="J967" s="184" t="s">
        <v>2797</v>
      </c>
      <c r="K967" s="351" t="s">
        <v>284</v>
      </c>
      <c r="L967" s="185"/>
      <c r="M967" s="186"/>
      <c r="N967" s="186"/>
      <c r="O967" s="186"/>
      <c r="P967" s="186"/>
      <c r="Q967" s="186"/>
      <c r="R967" s="186" t="s">
        <v>2920</v>
      </c>
      <c r="S967" s="186" t="s">
        <v>2920</v>
      </c>
      <c r="T967" s="186" t="s">
        <v>2920</v>
      </c>
      <c r="U967" s="186" t="s">
        <v>2920</v>
      </c>
      <c r="V967" s="186" t="s">
        <v>2920</v>
      </c>
      <c r="W967" s="186" t="s">
        <v>2920</v>
      </c>
      <c r="X967" s="186" t="s">
        <v>2920</v>
      </c>
      <c r="Y967" s="186"/>
    </row>
    <row r="968" spans="1:25" s="210" customFormat="1" x14ac:dyDescent="0.25">
      <c r="A968" s="179">
        <v>2832</v>
      </c>
      <c r="B968" s="183" t="s">
        <v>993</v>
      </c>
      <c r="C968" s="356" t="s">
        <v>229</v>
      </c>
      <c r="D968" s="180">
        <v>14</v>
      </c>
      <c r="E968" s="181">
        <v>2832000000</v>
      </c>
      <c r="F968" s="182" t="s">
        <v>2817</v>
      </c>
      <c r="G968" s="309" t="s">
        <v>233</v>
      </c>
      <c r="H968" s="182"/>
      <c r="I968" s="356" t="s">
        <v>229</v>
      </c>
      <c r="J968" s="184" t="s">
        <v>2797</v>
      </c>
      <c r="K968" s="351" t="s">
        <v>284</v>
      </c>
      <c r="L968" s="185"/>
      <c r="M968" s="186"/>
      <c r="N968" s="186"/>
      <c r="O968" s="186"/>
      <c r="P968" s="186"/>
      <c r="Q968" s="186"/>
      <c r="R968" s="186" t="s">
        <v>2920</v>
      </c>
      <c r="S968" s="186" t="s">
        <v>2920</v>
      </c>
      <c r="T968" s="186"/>
      <c r="U968" s="186"/>
      <c r="V968" s="186"/>
      <c r="W968" s="186"/>
      <c r="X968" s="186"/>
      <c r="Y968" s="186"/>
    </row>
    <row r="969" spans="1:25" s="210" customFormat="1" ht="31.5" customHeight="1" x14ac:dyDescent="0.25">
      <c r="A969" s="179">
        <v>2833</v>
      </c>
      <c r="B969" s="183" t="s">
        <v>994</v>
      </c>
      <c r="C969" s="356" t="s">
        <v>229</v>
      </c>
      <c r="D969" s="180">
        <v>14</v>
      </c>
      <c r="E969" s="181">
        <v>2833000000</v>
      </c>
      <c r="F969" s="182" t="s">
        <v>2817</v>
      </c>
      <c r="G969" s="309" t="s">
        <v>233</v>
      </c>
      <c r="H969" s="182"/>
      <c r="I969" s="356" t="s">
        <v>229</v>
      </c>
      <c r="J969" s="184" t="s">
        <v>2797</v>
      </c>
      <c r="K969" s="351" t="s">
        <v>284</v>
      </c>
      <c r="L969" s="185"/>
      <c r="M969" s="186"/>
      <c r="N969" s="186"/>
      <c r="O969" s="186"/>
      <c r="P969" s="186"/>
      <c r="Q969" s="186"/>
      <c r="R969" s="186"/>
      <c r="S969" s="186" t="s">
        <v>2920</v>
      </c>
      <c r="T969" s="186" t="s">
        <v>2920</v>
      </c>
      <c r="U969" s="186" t="s">
        <v>2920</v>
      </c>
      <c r="V969" s="186" t="s">
        <v>2920</v>
      </c>
      <c r="W969" s="186" t="s">
        <v>2920</v>
      </c>
      <c r="X969" s="186" t="s">
        <v>2920</v>
      </c>
      <c r="Y969" s="186" t="s">
        <v>2920</v>
      </c>
    </row>
    <row r="970" spans="1:25" s="210" customFormat="1" ht="25.5" x14ac:dyDescent="0.25">
      <c r="A970" s="179">
        <v>2834</v>
      </c>
      <c r="B970" s="183" t="s">
        <v>995</v>
      </c>
      <c r="C970" s="356" t="s">
        <v>229</v>
      </c>
      <c r="D970" s="180">
        <v>14</v>
      </c>
      <c r="E970" s="181">
        <v>2834000000</v>
      </c>
      <c r="F970" s="182" t="s">
        <v>2817</v>
      </c>
      <c r="G970" s="309" t="s">
        <v>233</v>
      </c>
      <c r="H970" s="182"/>
      <c r="I970" s="356" t="s">
        <v>229</v>
      </c>
      <c r="J970" s="184" t="s">
        <v>2797</v>
      </c>
      <c r="K970" s="351" t="s">
        <v>284</v>
      </c>
      <c r="L970" s="185"/>
      <c r="M970" s="186"/>
      <c r="N970" s="186"/>
      <c r="O970" s="186"/>
      <c r="P970" s="186"/>
      <c r="Q970" s="186"/>
      <c r="R970" s="186"/>
      <c r="S970" s="186" t="s">
        <v>2920</v>
      </c>
      <c r="T970" s="186" t="s">
        <v>2920</v>
      </c>
      <c r="U970" s="186" t="s">
        <v>2920</v>
      </c>
      <c r="V970" s="186" t="s">
        <v>2920</v>
      </c>
      <c r="W970" s="186" t="s">
        <v>2920</v>
      </c>
      <c r="X970" s="186" t="s">
        <v>2920</v>
      </c>
      <c r="Y970" s="186"/>
    </row>
    <row r="971" spans="1:25" s="210" customFormat="1" ht="25.5" x14ac:dyDescent="0.25">
      <c r="A971" s="179">
        <v>2835</v>
      </c>
      <c r="B971" s="183" t="s">
        <v>996</v>
      </c>
      <c r="C971" s="356" t="s">
        <v>229</v>
      </c>
      <c r="D971" s="180">
        <v>14</v>
      </c>
      <c r="E971" s="181">
        <v>2835000000</v>
      </c>
      <c r="F971" s="182" t="s">
        <v>2817</v>
      </c>
      <c r="G971" s="309" t="s">
        <v>233</v>
      </c>
      <c r="H971" s="182"/>
      <c r="I971" s="356" t="s">
        <v>229</v>
      </c>
      <c r="J971" s="184" t="s">
        <v>2797</v>
      </c>
      <c r="K971" s="351" t="s">
        <v>284</v>
      </c>
      <c r="L971" s="185"/>
      <c r="M971" s="186"/>
      <c r="N971" s="186"/>
      <c r="O971" s="186"/>
      <c r="P971" s="186"/>
      <c r="Q971" s="186"/>
      <c r="R971" s="186"/>
      <c r="S971" s="186" t="s">
        <v>2920</v>
      </c>
      <c r="T971" s="186"/>
      <c r="U971" s="186"/>
      <c r="V971" s="186"/>
      <c r="W971" s="186"/>
      <c r="X971" s="186"/>
      <c r="Y971" s="186"/>
    </row>
    <row r="972" spans="1:25" s="210" customFormat="1" ht="25.5" x14ac:dyDescent="0.25">
      <c r="A972" s="179">
        <v>2836</v>
      </c>
      <c r="B972" s="183" t="s">
        <v>997</v>
      </c>
      <c r="C972" s="356" t="s">
        <v>229</v>
      </c>
      <c r="D972" s="361">
        <v>11</v>
      </c>
      <c r="E972" s="362">
        <v>2836000000</v>
      </c>
      <c r="F972" s="356" t="s">
        <v>2817</v>
      </c>
      <c r="G972" s="309" t="s">
        <v>233</v>
      </c>
      <c r="H972" s="364"/>
      <c r="I972" s="356" t="s">
        <v>229</v>
      </c>
      <c r="J972" s="184" t="s">
        <v>2797</v>
      </c>
      <c r="K972" s="351" t="s">
        <v>284</v>
      </c>
      <c r="L972" s="366"/>
      <c r="M972" s="367"/>
      <c r="N972" s="367"/>
      <c r="O972" s="367"/>
      <c r="P972" s="367"/>
      <c r="Q972" s="367"/>
      <c r="R972" s="367"/>
      <c r="S972" s="367" t="s">
        <v>2920</v>
      </c>
      <c r="T972" s="367" t="s">
        <v>2920</v>
      </c>
      <c r="U972" s="367" t="s">
        <v>2920</v>
      </c>
      <c r="V972" s="367" t="s">
        <v>2920</v>
      </c>
      <c r="W972" s="367" t="s">
        <v>2920</v>
      </c>
      <c r="X972" s="367" t="s">
        <v>2920</v>
      </c>
      <c r="Y972" s="186" t="s">
        <v>2920</v>
      </c>
    </row>
    <row r="973" spans="1:25" s="210" customFormat="1" ht="25.5" x14ac:dyDescent="0.25">
      <c r="A973" s="179">
        <v>2837</v>
      </c>
      <c r="B973" s="183" t="s">
        <v>998</v>
      </c>
      <c r="C973" s="356" t="s">
        <v>229</v>
      </c>
      <c r="D973" s="361">
        <v>11</v>
      </c>
      <c r="E973" s="362">
        <v>2837000000</v>
      </c>
      <c r="F973" s="356" t="s">
        <v>2817</v>
      </c>
      <c r="G973" s="309" t="s">
        <v>233</v>
      </c>
      <c r="H973" s="364"/>
      <c r="I973" s="356" t="s">
        <v>229</v>
      </c>
      <c r="J973" s="184" t="s">
        <v>2797</v>
      </c>
      <c r="K973" s="351" t="s">
        <v>284</v>
      </c>
      <c r="L973" s="366"/>
      <c r="M973" s="367"/>
      <c r="N973" s="367"/>
      <c r="O973" s="367"/>
      <c r="P973" s="367"/>
      <c r="Q973" s="367"/>
      <c r="R973" s="367"/>
      <c r="S973" s="367" t="s">
        <v>2920</v>
      </c>
      <c r="T973" s="367" t="s">
        <v>2920</v>
      </c>
      <c r="U973" s="367" t="s">
        <v>2920</v>
      </c>
      <c r="V973" s="367" t="s">
        <v>2920</v>
      </c>
      <c r="W973" s="367" t="s">
        <v>2920</v>
      </c>
      <c r="X973" s="367" t="s">
        <v>2920</v>
      </c>
      <c r="Y973" s="186" t="s">
        <v>2920</v>
      </c>
    </row>
    <row r="974" spans="1:25" s="210" customFormat="1" ht="25.5" x14ac:dyDescent="0.25">
      <c r="A974" s="179">
        <v>2838</v>
      </c>
      <c r="B974" s="183" t="s">
        <v>999</v>
      </c>
      <c r="C974" s="356" t="s">
        <v>229</v>
      </c>
      <c r="D974" s="361">
        <v>11</v>
      </c>
      <c r="E974" s="362">
        <v>2838000000</v>
      </c>
      <c r="F974" s="356" t="s">
        <v>2817</v>
      </c>
      <c r="G974" s="309" t="s">
        <v>233</v>
      </c>
      <c r="H974" s="364"/>
      <c r="I974" s="356" t="s">
        <v>229</v>
      </c>
      <c r="J974" s="184" t="s">
        <v>2797</v>
      </c>
      <c r="K974" s="351" t="s">
        <v>284</v>
      </c>
      <c r="L974" s="366"/>
      <c r="M974" s="367"/>
      <c r="N974" s="367"/>
      <c r="O974" s="367"/>
      <c r="P974" s="367"/>
      <c r="Q974" s="367"/>
      <c r="R974" s="367"/>
      <c r="S974" s="367" t="s">
        <v>2920</v>
      </c>
      <c r="T974" s="367" t="s">
        <v>2920</v>
      </c>
      <c r="U974" s="367" t="s">
        <v>2920</v>
      </c>
      <c r="V974" s="367" t="s">
        <v>2920</v>
      </c>
      <c r="W974" s="367" t="s">
        <v>2920</v>
      </c>
      <c r="X974" s="367" t="s">
        <v>2920</v>
      </c>
      <c r="Y974" s="186" t="s">
        <v>2920</v>
      </c>
    </row>
    <row r="975" spans="1:25" s="210" customFormat="1" ht="38.25" x14ac:dyDescent="0.25">
      <c r="A975" s="179">
        <v>2839</v>
      </c>
      <c r="B975" s="183" t="s">
        <v>1000</v>
      </c>
      <c r="C975" s="356" t="s">
        <v>229</v>
      </c>
      <c r="D975" s="361">
        <v>11</v>
      </c>
      <c r="E975" s="362">
        <v>2839000000</v>
      </c>
      <c r="F975" s="356" t="s">
        <v>2817</v>
      </c>
      <c r="G975" s="309" t="s">
        <v>233</v>
      </c>
      <c r="H975" s="364"/>
      <c r="I975" s="356" t="s">
        <v>229</v>
      </c>
      <c r="J975" s="184" t="s">
        <v>2797</v>
      </c>
      <c r="K975" s="351" t="s">
        <v>284</v>
      </c>
      <c r="L975" s="366"/>
      <c r="M975" s="367"/>
      <c r="N975" s="367"/>
      <c r="O975" s="367"/>
      <c r="P975" s="367"/>
      <c r="Q975" s="367"/>
      <c r="R975" s="367"/>
      <c r="S975" s="367" t="s">
        <v>2920</v>
      </c>
      <c r="T975" s="367" t="s">
        <v>2920</v>
      </c>
      <c r="U975" s="367" t="s">
        <v>2920</v>
      </c>
      <c r="V975" s="367" t="s">
        <v>2920</v>
      </c>
      <c r="W975" s="367" t="s">
        <v>2920</v>
      </c>
      <c r="X975" s="367" t="s">
        <v>2920</v>
      </c>
      <c r="Y975" s="367" t="s">
        <v>2920</v>
      </c>
    </row>
    <row r="976" spans="1:25" s="210" customFormat="1" ht="38.25" x14ac:dyDescent="0.25">
      <c r="A976" s="179">
        <v>2840</v>
      </c>
      <c r="B976" s="183" t="s">
        <v>1001</v>
      </c>
      <c r="C976" s="356" t="s">
        <v>229</v>
      </c>
      <c r="D976" s="361">
        <v>11</v>
      </c>
      <c r="E976" s="362">
        <v>2840000000</v>
      </c>
      <c r="F976" s="356" t="s">
        <v>2817</v>
      </c>
      <c r="G976" s="309" t="s">
        <v>233</v>
      </c>
      <c r="H976" s="364"/>
      <c r="I976" s="356" t="s">
        <v>229</v>
      </c>
      <c r="J976" s="184" t="s">
        <v>2797</v>
      </c>
      <c r="K976" s="351" t="s">
        <v>284</v>
      </c>
      <c r="L976" s="366"/>
      <c r="M976" s="367"/>
      <c r="N976" s="367"/>
      <c r="O976" s="367"/>
      <c r="P976" s="367"/>
      <c r="Q976" s="367"/>
      <c r="R976" s="367"/>
      <c r="S976" s="367" t="s">
        <v>2920</v>
      </c>
      <c r="T976" s="367" t="s">
        <v>2920</v>
      </c>
      <c r="U976" s="367" t="s">
        <v>2920</v>
      </c>
      <c r="V976" s="367" t="s">
        <v>2920</v>
      </c>
      <c r="W976" s="367" t="s">
        <v>2920</v>
      </c>
      <c r="X976" s="367" t="s">
        <v>2920</v>
      </c>
      <c r="Y976" s="186" t="s">
        <v>2920</v>
      </c>
    </row>
    <row r="977" spans="1:25" s="210" customFormat="1" ht="38.25" x14ac:dyDescent="0.25">
      <c r="A977" s="179">
        <v>2841</v>
      </c>
      <c r="B977" s="183" t="s">
        <v>1002</v>
      </c>
      <c r="C977" s="356" t="s">
        <v>229</v>
      </c>
      <c r="D977" s="361">
        <v>11</v>
      </c>
      <c r="E977" s="362">
        <v>2841000000</v>
      </c>
      <c r="F977" s="356" t="s">
        <v>2817</v>
      </c>
      <c r="G977" s="309" t="s">
        <v>233</v>
      </c>
      <c r="H977" s="364"/>
      <c r="I977" s="356" t="s">
        <v>229</v>
      </c>
      <c r="J977" s="184" t="s">
        <v>2797</v>
      </c>
      <c r="K977" s="351" t="s">
        <v>284</v>
      </c>
      <c r="L977" s="366"/>
      <c r="M977" s="367"/>
      <c r="N977" s="367"/>
      <c r="O977" s="367"/>
      <c r="P977" s="367"/>
      <c r="Q977" s="367"/>
      <c r="R977" s="367"/>
      <c r="S977" s="367" t="s">
        <v>2920</v>
      </c>
      <c r="T977" s="367" t="s">
        <v>2920</v>
      </c>
      <c r="U977" s="367" t="s">
        <v>2920</v>
      </c>
      <c r="V977" s="367" t="s">
        <v>2920</v>
      </c>
      <c r="W977" s="367" t="s">
        <v>2920</v>
      </c>
      <c r="X977" s="367" t="s">
        <v>2920</v>
      </c>
      <c r="Y977" s="367" t="s">
        <v>2920</v>
      </c>
    </row>
    <row r="978" spans="1:25" s="236" customFormat="1" ht="38.25" x14ac:dyDescent="0.25">
      <c r="A978" s="179">
        <v>2842</v>
      </c>
      <c r="B978" s="183" t="s">
        <v>1003</v>
      </c>
      <c r="C978" s="356" t="s">
        <v>229</v>
      </c>
      <c r="D978" s="361">
        <v>14</v>
      </c>
      <c r="E978" s="362">
        <v>2842000000</v>
      </c>
      <c r="F978" s="356" t="s">
        <v>2817</v>
      </c>
      <c r="G978" s="309" t="s">
        <v>233</v>
      </c>
      <c r="H978" s="364"/>
      <c r="I978" s="356" t="s">
        <v>229</v>
      </c>
      <c r="J978" s="184" t="s">
        <v>2797</v>
      </c>
      <c r="K978" s="351" t="s">
        <v>284</v>
      </c>
      <c r="L978" s="366"/>
      <c r="M978" s="367"/>
      <c r="N978" s="367"/>
      <c r="O978" s="367"/>
      <c r="P978" s="367"/>
      <c r="Q978" s="367"/>
      <c r="R978" s="367"/>
      <c r="S978" s="367"/>
      <c r="T978" s="367" t="s">
        <v>2920</v>
      </c>
      <c r="U978" s="367" t="s">
        <v>2920</v>
      </c>
      <c r="V978" s="367" t="s">
        <v>2920</v>
      </c>
      <c r="W978" s="367" t="s">
        <v>2920</v>
      </c>
      <c r="X978" s="367" t="s">
        <v>2920</v>
      </c>
      <c r="Y978" s="367"/>
    </row>
    <row r="979" spans="1:25" s="210" customFormat="1" x14ac:dyDescent="0.25">
      <c r="A979" s="179">
        <v>2843</v>
      </c>
      <c r="B979" s="183" t="s">
        <v>1004</v>
      </c>
      <c r="C979" s="356" t="s">
        <v>229</v>
      </c>
      <c r="D979" s="361">
        <v>14</v>
      </c>
      <c r="E979" s="362">
        <v>2843000000</v>
      </c>
      <c r="F979" s="356" t="s">
        <v>2817</v>
      </c>
      <c r="G979" s="309" t="s">
        <v>233</v>
      </c>
      <c r="H979" s="364"/>
      <c r="I979" s="356" t="s">
        <v>229</v>
      </c>
      <c r="J979" s="357" t="s">
        <v>2797</v>
      </c>
      <c r="K979" s="351" t="s">
        <v>284</v>
      </c>
      <c r="L979" s="382"/>
      <c r="M979" s="367"/>
      <c r="N979" s="367"/>
      <c r="O979" s="367"/>
      <c r="P979" s="367"/>
      <c r="Q979" s="367"/>
      <c r="R979" s="367"/>
      <c r="S979" s="367" t="s">
        <v>2920</v>
      </c>
      <c r="T979" s="367" t="s">
        <v>2920</v>
      </c>
      <c r="U979" s="367"/>
      <c r="V979" s="367"/>
      <c r="W979" s="367"/>
      <c r="X979" s="367"/>
      <c r="Y979" s="367"/>
    </row>
    <row r="980" spans="1:25" s="210" customFormat="1" ht="38.25" x14ac:dyDescent="0.25">
      <c r="A980" s="179">
        <v>2844</v>
      </c>
      <c r="B980" s="183" t="s">
        <v>1005</v>
      </c>
      <c r="C980" s="356" t="s">
        <v>229</v>
      </c>
      <c r="D980" s="361">
        <v>14</v>
      </c>
      <c r="E980" s="362">
        <v>2844000000</v>
      </c>
      <c r="F980" s="356" t="s">
        <v>2817</v>
      </c>
      <c r="G980" s="309" t="s">
        <v>233</v>
      </c>
      <c r="H980" s="364"/>
      <c r="I980" s="356" t="s">
        <v>229</v>
      </c>
      <c r="J980" s="357" t="s">
        <v>2797</v>
      </c>
      <c r="K980" s="351" t="s">
        <v>284</v>
      </c>
      <c r="L980" s="382"/>
      <c r="M980" s="367"/>
      <c r="N980" s="367"/>
      <c r="O980" s="367"/>
      <c r="P980" s="367"/>
      <c r="Q980" s="367"/>
      <c r="R980" s="367"/>
      <c r="S980" s="367"/>
      <c r="T980" s="367" t="s">
        <v>2920</v>
      </c>
      <c r="U980" s="367" t="s">
        <v>2920</v>
      </c>
      <c r="V980" s="367" t="s">
        <v>2920</v>
      </c>
      <c r="W980" s="367" t="s">
        <v>2920</v>
      </c>
      <c r="X980" s="367" t="s">
        <v>2920</v>
      </c>
      <c r="Y980" s="367"/>
    </row>
    <row r="981" spans="1:25" s="210" customFormat="1" ht="25.5" x14ac:dyDescent="0.25">
      <c r="A981" s="179">
        <v>2845</v>
      </c>
      <c r="B981" s="183" t="s">
        <v>1006</v>
      </c>
      <c r="C981" s="356" t="s">
        <v>229</v>
      </c>
      <c r="D981" s="361">
        <v>14</v>
      </c>
      <c r="E981" s="362">
        <v>2845000000</v>
      </c>
      <c r="F981" s="356" t="s">
        <v>2817</v>
      </c>
      <c r="G981" s="309" t="s">
        <v>233</v>
      </c>
      <c r="H981" s="364"/>
      <c r="I981" s="356" t="s">
        <v>229</v>
      </c>
      <c r="J981" s="357" t="s">
        <v>2797</v>
      </c>
      <c r="K981" s="351" t="s">
        <v>284</v>
      </c>
      <c r="L981" s="382"/>
      <c r="M981" s="367"/>
      <c r="N981" s="367"/>
      <c r="O981" s="367"/>
      <c r="P981" s="367"/>
      <c r="Q981" s="367"/>
      <c r="R981" s="367"/>
      <c r="S981" s="367"/>
      <c r="T981" s="367" t="s">
        <v>2920</v>
      </c>
      <c r="U981" s="367" t="s">
        <v>2920</v>
      </c>
      <c r="V981" s="367" t="s">
        <v>2920</v>
      </c>
      <c r="W981" s="367" t="s">
        <v>2920</v>
      </c>
      <c r="X981" s="367" t="s">
        <v>2920</v>
      </c>
      <c r="Y981" s="367"/>
    </row>
    <row r="982" spans="1:25" s="210" customFormat="1" x14ac:dyDescent="0.25">
      <c r="A982" s="179">
        <v>2846</v>
      </c>
      <c r="B982" s="183" t="s">
        <v>1007</v>
      </c>
      <c r="C982" s="182" t="s">
        <v>292</v>
      </c>
      <c r="D982" s="180">
        <v>14</v>
      </c>
      <c r="E982" s="181">
        <v>2846000000</v>
      </c>
      <c r="F982" s="232" t="s">
        <v>2815</v>
      </c>
      <c r="G982" s="309" t="s">
        <v>233</v>
      </c>
      <c r="H982" s="182"/>
      <c r="I982" s="182" t="s">
        <v>292</v>
      </c>
      <c r="J982" s="184" t="s">
        <v>2797</v>
      </c>
      <c r="K982" s="351" t="s">
        <v>284</v>
      </c>
      <c r="L982" s="185"/>
      <c r="M982" s="186"/>
      <c r="N982" s="186"/>
      <c r="O982" s="186"/>
      <c r="P982" s="186"/>
      <c r="Q982" s="186"/>
      <c r="R982" s="186" t="s">
        <v>2920</v>
      </c>
      <c r="S982" s="186" t="s">
        <v>2920</v>
      </c>
      <c r="T982" s="186" t="s">
        <v>2920</v>
      </c>
      <c r="U982" s="186" t="s">
        <v>2920</v>
      </c>
      <c r="V982" s="186" t="s">
        <v>2920</v>
      </c>
      <c r="W982" s="186" t="s">
        <v>2920</v>
      </c>
      <c r="X982" s="186"/>
      <c r="Y982" s="186"/>
    </row>
    <row r="983" spans="1:25" s="210" customFormat="1" x14ac:dyDescent="0.25">
      <c r="A983" s="179">
        <v>2847</v>
      </c>
      <c r="B983" s="183" t="s">
        <v>1008</v>
      </c>
      <c r="C983" s="356" t="s">
        <v>229</v>
      </c>
      <c r="D983" s="361">
        <v>14</v>
      </c>
      <c r="E983" s="362">
        <v>2847000000</v>
      </c>
      <c r="F983" s="203" t="s">
        <v>2818</v>
      </c>
      <c r="G983" s="309"/>
      <c r="H983" s="182"/>
      <c r="I983" s="356" t="s">
        <v>229</v>
      </c>
      <c r="J983" s="184" t="s">
        <v>2797</v>
      </c>
      <c r="K983" s="351" t="s">
        <v>284</v>
      </c>
      <c r="L983" s="185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 t="s">
        <v>2920</v>
      </c>
    </row>
    <row r="984" spans="1:25" s="210" customFormat="1" ht="25.5" x14ac:dyDescent="0.25">
      <c r="A984" s="179">
        <v>2851</v>
      </c>
      <c r="B984" s="183" t="s">
        <v>1009</v>
      </c>
      <c r="C984" s="356" t="s">
        <v>229</v>
      </c>
      <c r="D984" s="180">
        <v>11</v>
      </c>
      <c r="E984" s="181">
        <v>2851000000</v>
      </c>
      <c r="F984" s="182" t="s">
        <v>2818</v>
      </c>
      <c r="G984" s="309" t="s">
        <v>233</v>
      </c>
      <c r="H984" s="182"/>
      <c r="I984" s="356" t="s">
        <v>229</v>
      </c>
      <c r="J984" s="184" t="s">
        <v>2797</v>
      </c>
      <c r="K984" s="351" t="s">
        <v>284</v>
      </c>
      <c r="L984" s="185"/>
      <c r="M984" s="186"/>
      <c r="N984" s="186"/>
      <c r="O984" s="186"/>
      <c r="P984" s="186"/>
      <c r="Q984" s="186"/>
      <c r="R984" s="186"/>
      <c r="S984" s="186"/>
      <c r="T984" s="186" t="s">
        <v>2920</v>
      </c>
      <c r="U984" s="186" t="s">
        <v>2920</v>
      </c>
      <c r="V984" s="186" t="s">
        <v>2920</v>
      </c>
      <c r="W984" s="186" t="s">
        <v>2920</v>
      </c>
      <c r="X984" s="186" t="s">
        <v>2920</v>
      </c>
      <c r="Y984" s="186" t="s">
        <v>2920</v>
      </c>
    </row>
    <row r="985" spans="1:25" s="210" customFormat="1" x14ac:dyDescent="0.25">
      <c r="A985" s="179">
        <v>2852</v>
      </c>
      <c r="B985" s="183" t="s">
        <v>1010</v>
      </c>
      <c r="C985" s="356" t="s">
        <v>229</v>
      </c>
      <c r="D985" s="180">
        <v>14</v>
      </c>
      <c r="E985" s="181">
        <v>2852000000</v>
      </c>
      <c r="F985" s="182" t="s">
        <v>2818</v>
      </c>
      <c r="G985" s="309" t="s">
        <v>233</v>
      </c>
      <c r="H985" s="182"/>
      <c r="I985" s="356" t="s">
        <v>229</v>
      </c>
      <c r="J985" s="184" t="s">
        <v>2797</v>
      </c>
      <c r="K985" s="351" t="s">
        <v>284</v>
      </c>
      <c r="L985" s="185"/>
      <c r="M985" s="186"/>
      <c r="N985" s="186"/>
      <c r="O985" s="186"/>
      <c r="P985" s="186"/>
      <c r="Q985" s="186"/>
      <c r="R985" s="186"/>
      <c r="S985" s="186"/>
      <c r="T985" s="186"/>
      <c r="U985" s="186" t="s">
        <v>2920</v>
      </c>
      <c r="V985" s="186" t="s">
        <v>2920</v>
      </c>
      <c r="W985" s="186"/>
      <c r="X985" s="186"/>
      <c r="Y985" s="186"/>
    </row>
    <row r="986" spans="1:25" s="210" customFormat="1" x14ac:dyDescent="0.25">
      <c r="A986" s="179">
        <v>2853</v>
      </c>
      <c r="B986" s="183" t="s">
        <v>1011</v>
      </c>
      <c r="C986" s="356" t="s">
        <v>229</v>
      </c>
      <c r="D986" s="180">
        <v>14</v>
      </c>
      <c r="E986" s="181">
        <v>2853000000</v>
      </c>
      <c r="F986" s="182" t="s">
        <v>2818</v>
      </c>
      <c r="G986" s="309" t="s">
        <v>233</v>
      </c>
      <c r="H986" s="182"/>
      <c r="I986" s="356" t="s">
        <v>229</v>
      </c>
      <c r="J986" s="184" t="s">
        <v>2797</v>
      </c>
      <c r="K986" s="351" t="s">
        <v>284</v>
      </c>
      <c r="L986" s="185"/>
      <c r="M986" s="186"/>
      <c r="N986" s="186"/>
      <c r="O986" s="186"/>
      <c r="P986" s="186"/>
      <c r="Q986" s="186"/>
      <c r="R986" s="186"/>
      <c r="S986" s="186"/>
      <c r="T986" s="186"/>
      <c r="U986" s="186" t="s">
        <v>2920</v>
      </c>
      <c r="V986" s="186" t="s">
        <v>2920</v>
      </c>
      <c r="W986" s="186"/>
      <c r="X986" s="186"/>
      <c r="Y986" s="186"/>
    </row>
    <row r="987" spans="1:25" s="210" customFormat="1" x14ac:dyDescent="0.25">
      <c r="A987" s="179">
        <v>2854</v>
      </c>
      <c r="B987" s="183" t="s">
        <v>1012</v>
      </c>
      <c r="C987" s="356" t="s">
        <v>229</v>
      </c>
      <c r="D987" s="180">
        <v>14</v>
      </c>
      <c r="E987" s="181">
        <v>2854000000</v>
      </c>
      <c r="F987" s="182" t="s">
        <v>2818</v>
      </c>
      <c r="G987" s="309"/>
      <c r="H987" s="182"/>
      <c r="I987" s="356" t="s">
        <v>229</v>
      </c>
      <c r="J987" s="184" t="s">
        <v>2797</v>
      </c>
      <c r="K987" s="351" t="s">
        <v>284</v>
      </c>
      <c r="L987" s="185"/>
      <c r="M987" s="186"/>
      <c r="N987" s="186"/>
      <c r="O987" s="186"/>
      <c r="P987" s="186"/>
      <c r="Q987" s="186"/>
      <c r="R987" s="186"/>
      <c r="S987" s="186"/>
      <c r="T987" s="186"/>
      <c r="U987" s="186"/>
      <c r="V987" s="186" t="s">
        <v>2920</v>
      </c>
      <c r="W987" s="186"/>
      <c r="X987" s="186"/>
      <c r="Y987" s="186"/>
    </row>
    <row r="988" spans="1:25" s="210" customFormat="1" ht="25.5" x14ac:dyDescent="0.25">
      <c r="A988" s="179">
        <v>2855</v>
      </c>
      <c r="B988" s="183" t="s">
        <v>1013</v>
      </c>
      <c r="C988" s="356" t="s">
        <v>229</v>
      </c>
      <c r="D988" s="180">
        <v>11</v>
      </c>
      <c r="E988" s="181">
        <v>2855000000</v>
      </c>
      <c r="F988" s="182" t="s">
        <v>2818</v>
      </c>
      <c r="G988" s="309"/>
      <c r="H988" s="182"/>
      <c r="I988" s="356" t="s">
        <v>229</v>
      </c>
      <c r="J988" s="184" t="s">
        <v>2797</v>
      </c>
      <c r="K988" s="351" t="s">
        <v>284</v>
      </c>
      <c r="L988" s="185" t="s">
        <v>2985</v>
      </c>
      <c r="M988" s="186"/>
      <c r="N988" s="186"/>
      <c r="O988" s="186"/>
      <c r="P988" s="186"/>
      <c r="Q988" s="186"/>
      <c r="R988" s="186"/>
      <c r="S988" s="186"/>
      <c r="T988" s="186"/>
      <c r="U988" s="186"/>
      <c r="V988" s="186" t="s">
        <v>2920</v>
      </c>
      <c r="W988" s="186" t="s">
        <v>2920</v>
      </c>
      <c r="X988" s="186" t="s">
        <v>2920</v>
      </c>
      <c r="Y988" s="186" t="s">
        <v>2920</v>
      </c>
    </row>
    <row r="989" spans="1:25" s="210" customFormat="1" ht="25.5" x14ac:dyDescent="0.25">
      <c r="A989" s="179">
        <v>2856</v>
      </c>
      <c r="B989" s="183" t="s">
        <v>1014</v>
      </c>
      <c r="C989" s="356" t="s">
        <v>229</v>
      </c>
      <c r="D989" s="180">
        <v>11</v>
      </c>
      <c r="E989" s="181">
        <v>2856000000</v>
      </c>
      <c r="F989" s="182" t="s">
        <v>2818</v>
      </c>
      <c r="G989" s="309"/>
      <c r="H989" s="182"/>
      <c r="I989" s="356" t="s">
        <v>229</v>
      </c>
      <c r="J989" s="184" t="s">
        <v>2797</v>
      </c>
      <c r="K989" s="351" t="s">
        <v>284</v>
      </c>
      <c r="L989" s="185" t="s">
        <v>2986</v>
      </c>
      <c r="M989" s="186"/>
      <c r="N989" s="186"/>
      <c r="O989" s="186"/>
      <c r="P989" s="186"/>
      <c r="Q989" s="186"/>
      <c r="R989" s="186"/>
      <c r="S989" s="186"/>
      <c r="T989" s="186"/>
      <c r="U989" s="186"/>
      <c r="V989" s="186" t="s">
        <v>2920</v>
      </c>
      <c r="W989" s="186" t="s">
        <v>2920</v>
      </c>
      <c r="X989" s="186" t="s">
        <v>2920</v>
      </c>
      <c r="Y989" s="186" t="s">
        <v>2920</v>
      </c>
    </row>
    <row r="990" spans="1:25" s="210" customFormat="1" ht="25.5" x14ac:dyDescent="0.25">
      <c r="A990" s="179">
        <v>2857</v>
      </c>
      <c r="B990" s="183" t="s">
        <v>1015</v>
      </c>
      <c r="C990" s="356" t="s">
        <v>229</v>
      </c>
      <c r="D990" s="180">
        <v>11</v>
      </c>
      <c r="E990" s="181">
        <v>2857000000</v>
      </c>
      <c r="F990" s="182" t="s">
        <v>2818</v>
      </c>
      <c r="G990" s="309"/>
      <c r="H990" s="182"/>
      <c r="I990" s="356" t="s">
        <v>229</v>
      </c>
      <c r="J990" s="184" t="s">
        <v>3174</v>
      </c>
      <c r="K990" s="351" t="s">
        <v>284</v>
      </c>
      <c r="L990" s="185" t="s">
        <v>2987</v>
      </c>
      <c r="M990" s="186"/>
      <c r="N990" s="186"/>
      <c r="O990" s="186"/>
      <c r="P990" s="186"/>
      <c r="Q990" s="186"/>
      <c r="R990" s="186"/>
      <c r="S990" s="186"/>
      <c r="T990" s="186"/>
      <c r="U990" s="186"/>
      <c r="V990" s="186" t="s">
        <v>2920</v>
      </c>
      <c r="W990" s="186" t="s">
        <v>2920</v>
      </c>
      <c r="X990" s="186" t="s">
        <v>2920</v>
      </c>
      <c r="Y990" s="186" t="s">
        <v>2920</v>
      </c>
    </row>
    <row r="991" spans="1:25" s="210" customFormat="1" ht="38.25" x14ac:dyDescent="0.25">
      <c r="A991" s="179">
        <v>2858</v>
      </c>
      <c r="B991" s="183" t="s">
        <v>1016</v>
      </c>
      <c r="C991" s="356" t="s">
        <v>229</v>
      </c>
      <c r="D991" s="180">
        <v>14</v>
      </c>
      <c r="E991" s="181">
        <v>2858000000</v>
      </c>
      <c r="F991" s="182" t="s">
        <v>2818</v>
      </c>
      <c r="G991" s="309"/>
      <c r="H991" s="182"/>
      <c r="I991" s="356" t="s">
        <v>229</v>
      </c>
      <c r="J991" s="184" t="s">
        <v>2797</v>
      </c>
      <c r="K991" s="351" t="s">
        <v>284</v>
      </c>
      <c r="L991" s="185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 t="s">
        <v>2920</v>
      </c>
      <c r="X991" s="186" t="s">
        <v>2920</v>
      </c>
      <c r="Y991" s="186" t="s">
        <v>2920</v>
      </c>
    </row>
    <row r="992" spans="1:25" s="210" customFormat="1" ht="38.25" x14ac:dyDescent="0.25">
      <c r="A992" s="179">
        <v>2859</v>
      </c>
      <c r="B992" s="183" t="s">
        <v>1017</v>
      </c>
      <c r="C992" s="356" t="s">
        <v>229</v>
      </c>
      <c r="D992" s="180">
        <v>11</v>
      </c>
      <c r="E992" s="181">
        <v>2859000000</v>
      </c>
      <c r="F992" s="182" t="s">
        <v>2818</v>
      </c>
      <c r="G992" s="309"/>
      <c r="H992" s="182"/>
      <c r="I992" s="356" t="s">
        <v>229</v>
      </c>
      <c r="J992" s="184" t="s">
        <v>2797</v>
      </c>
      <c r="K992" s="351" t="s">
        <v>284</v>
      </c>
      <c r="L992" s="185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 t="s">
        <v>2920</v>
      </c>
      <c r="X992" s="186" t="s">
        <v>2920</v>
      </c>
      <c r="Y992" s="186" t="s">
        <v>2920</v>
      </c>
    </row>
    <row r="993" spans="1:25" s="210" customFormat="1" ht="38.25" x14ac:dyDescent="0.25">
      <c r="A993" s="179">
        <v>2860</v>
      </c>
      <c r="B993" s="183" t="s">
        <v>1018</v>
      </c>
      <c r="C993" s="356" t="s">
        <v>229</v>
      </c>
      <c r="D993" s="180">
        <v>11</v>
      </c>
      <c r="E993" s="181">
        <v>2860000000</v>
      </c>
      <c r="F993" s="182" t="s">
        <v>2818</v>
      </c>
      <c r="G993" s="309"/>
      <c r="H993" s="182"/>
      <c r="I993" s="356" t="s">
        <v>229</v>
      </c>
      <c r="J993" s="184" t="s">
        <v>2797</v>
      </c>
      <c r="K993" s="351" t="s">
        <v>284</v>
      </c>
      <c r="L993" s="185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 t="s">
        <v>2920</v>
      </c>
      <c r="X993" s="186" t="s">
        <v>2920</v>
      </c>
      <c r="Y993" s="186" t="s">
        <v>2920</v>
      </c>
    </row>
    <row r="994" spans="1:25" s="210" customFormat="1" ht="38.25" x14ac:dyDescent="0.25">
      <c r="A994" s="179">
        <v>2861</v>
      </c>
      <c r="B994" s="183" t="s">
        <v>1019</v>
      </c>
      <c r="C994" s="182" t="s">
        <v>227</v>
      </c>
      <c r="D994" s="180">
        <v>14</v>
      </c>
      <c r="E994" s="181">
        <v>2861000000</v>
      </c>
      <c r="F994" s="232" t="s">
        <v>2815</v>
      </c>
      <c r="G994" s="309"/>
      <c r="H994" s="182"/>
      <c r="I994" s="182" t="s">
        <v>227</v>
      </c>
      <c r="J994" s="184" t="s">
        <v>2797</v>
      </c>
      <c r="K994" s="351" t="s">
        <v>284</v>
      </c>
      <c r="L994" s="185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 t="s">
        <v>2920</v>
      </c>
      <c r="X994" s="186" t="s">
        <v>2920</v>
      </c>
      <c r="Y994" s="186" t="s">
        <v>2920</v>
      </c>
    </row>
    <row r="995" spans="1:25" s="210" customFormat="1" ht="51" x14ac:dyDescent="0.25">
      <c r="A995" s="179">
        <v>2862</v>
      </c>
      <c r="B995" s="183" t="s">
        <v>1020</v>
      </c>
      <c r="C995" s="356" t="s">
        <v>229</v>
      </c>
      <c r="D995" s="180">
        <v>11</v>
      </c>
      <c r="E995" s="181">
        <v>2862000000</v>
      </c>
      <c r="F995" s="182" t="s">
        <v>2818</v>
      </c>
      <c r="G995" s="309"/>
      <c r="H995" s="182"/>
      <c r="I995" s="356" t="s">
        <v>229</v>
      </c>
      <c r="J995" s="184" t="s">
        <v>2797</v>
      </c>
      <c r="K995" s="351" t="s">
        <v>284</v>
      </c>
      <c r="L995" s="185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 t="s">
        <v>2920</v>
      </c>
      <c r="X995" s="186" t="s">
        <v>2920</v>
      </c>
      <c r="Y995" s="186" t="s">
        <v>2920</v>
      </c>
    </row>
    <row r="996" spans="1:25" s="210" customFormat="1" ht="25.5" x14ac:dyDescent="0.25">
      <c r="A996" s="179">
        <v>2863</v>
      </c>
      <c r="B996" s="183" t="s">
        <v>190</v>
      </c>
      <c r="C996" s="356" t="s">
        <v>229</v>
      </c>
      <c r="D996" s="180">
        <v>14</v>
      </c>
      <c r="E996" s="181">
        <v>2863000000</v>
      </c>
      <c r="F996" s="182" t="s">
        <v>2818</v>
      </c>
      <c r="G996" s="309"/>
      <c r="H996" s="182"/>
      <c r="I996" s="356" t="s">
        <v>229</v>
      </c>
      <c r="J996" s="184" t="s">
        <v>2797</v>
      </c>
      <c r="K996" s="351" t="s">
        <v>284</v>
      </c>
      <c r="L996" s="185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 t="s">
        <v>2920</v>
      </c>
      <c r="Y996" s="186" t="s">
        <v>2920</v>
      </c>
    </row>
    <row r="997" spans="1:25" s="210" customFormat="1" ht="25.5" x14ac:dyDescent="0.25">
      <c r="A997" s="179">
        <v>2866</v>
      </c>
      <c r="B997" s="183" t="s">
        <v>1021</v>
      </c>
      <c r="C997" s="182" t="s">
        <v>227</v>
      </c>
      <c r="D997" s="180">
        <v>11</v>
      </c>
      <c r="E997" s="181">
        <v>2866000000</v>
      </c>
      <c r="F997" s="182" t="s">
        <v>2816</v>
      </c>
      <c r="G997" s="309"/>
      <c r="H997" s="182"/>
      <c r="I997" s="182" t="s">
        <v>227</v>
      </c>
      <c r="J997" s="184" t="s">
        <v>2797</v>
      </c>
      <c r="K997" s="351" t="s">
        <v>284</v>
      </c>
      <c r="L997" s="185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 t="s">
        <v>2920</v>
      </c>
    </row>
    <row r="998" spans="1:25" s="210" customFormat="1" ht="38.25" x14ac:dyDescent="0.25">
      <c r="A998" s="179">
        <v>2871</v>
      </c>
      <c r="B998" s="183" t="s">
        <v>1023</v>
      </c>
      <c r="C998" s="182" t="s">
        <v>227</v>
      </c>
      <c r="D998" s="361">
        <v>11</v>
      </c>
      <c r="E998" s="362">
        <v>2871000000</v>
      </c>
      <c r="F998" s="356" t="s">
        <v>2816</v>
      </c>
      <c r="G998" s="309" t="s">
        <v>233</v>
      </c>
      <c r="H998" s="364"/>
      <c r="I998" s="182" t="s">
        <v>227</v>
      </c>
      <c r="J998" s="357" t="s">
        <v>2797</v>
      </c>
      <c r="K998" s="351" t="s">
        <v>284</v>
      </c>
      <c r="L998" s="366"/>
      <c r="M998" s="367"/>
      <c r="N998" s="367"/>
      <c r="O998" s="367"/>
      <c r="P998" s="367"/>
      <c r="Q998" s="367"/>
      <c r="R998" s="367"/>
      <c r="S998" s="367" t="s">
        <v>2920</v>
      </c>
      <c r="T998" s="367" t="s">
        <v>2920</v>
      </c>
      <c r="U998" s="367" t="s">
        <v>2920</v>
      </c>
      <c r="V998" s="367" t="s">
        <v>2920</v>
      </c>
      <c r="W998" s="367"/>
      <c r="X998" s="367"/>
      <c r="Y998" s="367"/>
    </row>
    <row r="999" spans="1:25" s="210" customFormat="1" ht="25.5" x14ac:dyDescent="0.25">
      <c r="A999" s="179">
        <v>2872</v>
      </c>
      <c r="B999" s="183" t="s">
        <v>1024</v>
      </c>
      <c r="C999" s="182" t="s">
        <v>235</v>
      </c>
      <c r="D999" s="361">
        <v>14</v>
      </c>
      <c r="E999" s="362">
        <v>2872000000</v>
      </c>
      <c r="F999" s="388" t="s">
        <v>250</v>
      </c>
      <c r="G999" s="309" t="s">
        <v>233</v>
      </c>
      <c r="H999" s="364"/>
      <c r="I999" s="182" t="s">
        <v>235</v>
      </c>
      <c r="J999" s="357" t="s">
        <v>286</v>
      </c>
      <c r="K999" s="351" t="s">
        <v>283</v>
      </c>
      <c r="L999" s="382"/>
      <c r="M999" s="367"/>
      <c r="N999" s="367"/>
      <c r="O999" s="367"/>
      <c r="P999" s="367"/>
      <c r="Q999" s="367"/>
      <c r="R999" s="367"/>
      <c r="S999" s="367" t="s">
        <v>2920</v>
      </c>
      <c r="T999" s="367" t="s">
        <v>2920</v>
      </c>
      <c r="U999" s="367" t="s">
        <v>2920</v>
      </c>
      <c r="V999" s="367" t="s">
        <v>2920</v>
      </c>
      <c r="W999" s="367" t="s">
        <v>2920</v>
      </c>
      <c r="X999" s="367"/>
      <c r="Y999" s="367"/>
    </row>
    <row r="1000" spans="1:25" s="210" customFormat="1" ht="38.25" x14ac:dyDescent="0.25">
      <c r="A1000" s="179">
        <v>2873</v>
      </c>
      <c r="B1000" s="183" t="s">
        <v>1025</v>
      </c>
      <c r="C1000" s="182" t="s">
        <v>227</v>
      </c>
      <c r="D1000" s="361">
        <v>14</v>
      </c>
      <c r="E1000" s="362">
        <v>2873000000</v>
      </c>
      <c r="F1000" s="356" t="s">
        <v>2816</v>
      </c>
      <c r="G1000" s="309" t="s">
        <v>233</v>
      </c>
      <c r="H1000" s="364"/>
      <c r="I1000" s="182" t="s">
        <v>227</v>
      </c>
      <c r="J1000" s="357" t="s">
        <v>2797</v>
      </c>
      <c r="K1000" s="351" t="s">
        <v>284</v>
      </c>
      <c r="L1000" s="382"/>
      <c r="M1000" s="367"/>
      <c r="N1000" s="367"/>
      <c r="O1000" s="367"/>
      <c r="P1000" s="367"/>
      <c r="Q1000" s="367"/>
      <c r="R1000" s="367"/>
      <c r="S1000" s="367" t="s">
        <v>2920</v>
      </c>
      <c r="T1000" s="367" t="s">
        <v>2920</v>
      </c>
      <c r="U1000" s="367" t="s">
        <v>2920</v>
      </c>
      <c r="V1000" s="367" t="s">
        <v>2920</v>
      </c>
      <c r="W1000" s="367" t="s">
        <v>2920</v>
      </c>
      <c r="X1000" s="367" t="s">
        <v>2920</v>
      </c>
      <c r="Y1000" s="367"/>
    </row>
    <row r="1001" spans="1:25" s="210" customFormat="1" ht="25.5" x14ac:dyDescent="0.25">
      <c r="A1001" s="179">
        <v>2874</v>
      </c>
      <c r="B1001" s="183" t="s">
        <v>1026</v>
      </c>
      <c r="C1001" s="182" t="s">
        <v>227</v>
      </c>
      <c r="D1001" s="361">
        <v>14</v>
      </c>
      <c r="E1001" s="362">
        <v>2874000000</v>
      </c>
      <c r="F1001" s="356" t="s">
        <v>2816</v>
      </c>
      <c r="G1001" s="309" t="s">
        <v>233</v>
      </c>
      <c r="H1001" s="364"/>
      <c r="I1001" s="182" t="s">
        <v>227</v>
      </c>
      <c r="J1001" s="357" t="s">
        <v>2797</v>
      </c>
      <c r="K1001" s="351" t="s">
        <v>284</v>
      </c>
      <c r="L1001" s="382"/>
      <c r="M1001" s="367"/>
      <c r="N1001" s="367"/>
      <c r="O1001" s="367"/>
      <c r="P1001" s="367"/>
      <c r="Q1001" s="367"/>
      <c r="R1001" s="367"/>
      <c r="S1001" s="389"/>
      <c r="T1001" s="367" t="s">
        <v>2920</v>
      </c>
      <c r="U1001" s="367"/>
      <c r="V1001" s="367"/>
      <c r="W1001" s="367"/>
      <c r="X1001" s="367"/>
      <c r="Y1001" s="367"/>
    </row>
    <row r="1002" spans="1:25" s="210" customFormat="1" ht="38.25" x14ac:dyDescent="0.25">
      <c r="A1002" s="179">
        <v>2875</v>
      </c>
      <c r="B1002" s="183" t="s">
        <v>1022</v>
      </c>
      <c r="C1002" s="182" t="s">
        <v>227</v>
      </c>
      <c r="D1002" s="361">
        <v>11</v>
      </c>
      <c r="E1002" s="362">
        <v>2875000000</v>
      </c>
      <c r="F1002" s="356" t="s">
        <v>2816</v>
      </c>
      <c r="G1002" s="309" t="s">
        <v>233</v>
      </c>
      <c r="H1002" s="364"/>
      <c r="I1002" s="182" t="s">
        <v>227</v>
      </c>
      <c r="J1002" s="357" t="s">
        <v>2797</v>
      </c>
      <c r="K1002" s="351" t="s">
        <v>284</v>
      </c>
      <c r="L1002" s="382"/>
      <c r="M1002" s="367"/>
      <c r="N1002" s="367"/>
      <c r="O1002" s="367"/>
      <c r="P1002" s="367"/>
      <c r="Q1002" s="367"/>
      <c r="R1002" s="367"/>
      <c r="S1002" s="389"/>
      <c r="T1002" s="367"/>
      <c r="U1002" s="367"/>
      <c r="V1002" s="367" t="s">
        <v>2920</v>
      </c>
      <c r="W1002" s="367" t="s">
        <v>2920</v>
      </c>
      <c r="X1002" s="367" t="s">
        <v>2920</v>
      </c>
      <c r="Y1002" s="186" t="s">
        <v>2920</v>
      </c>
    </row>
    <row r="1003" spans="1:25" s="210" customFormat="1" ht="25.5" x14ac:dyDescent="0.25">
      <c r="A1003" s="179">
        <v>2876</v>
      </c>
      <c r="B1003" s="183" t="s">
        <v>1027</v>
      </c>
      <c r="C1003" s="182" t="s">
        <v>224</v>
      </c>
      <c r="D1003" s="361">
        <v>14</v>
      </c>
      <c r="E1003" s="362">
        <v>2876000000</v>
      </c>
      <c r="F1003" s="356" t="s">
        <v>2816</v>
      </c>
      <c r="G1003" s="309" t="s">
        <v>233</v>
      </c>
      <c r="H1003" s="364"/>
      <c r="I1003" s="182" t="s">
        <v>224</v>
      </c>
      <c r="J1003" s="357" t="s">
        <v>289</v>
      </c>
      <c r="K1003" s="351" t="s">
        <v>283</v>
      </c>
      <c r="L1003" s="382"/>
      <c r="M1003" s="367"/>
      <c r="N1003" s="367"/>
      <c r="O1003" s="367"/>
      <c r="P1003" s="367"/>
      <c r="Q1003" s="367"/>
      <c r="R1003" s="367"/>
      <c r="S1003" s="367" t="s">
        <v>2920</v>
      </c>
      <c r="T1003" s="367" t="s">
        <v>2920</v>
      </c>
      <c r="U1003" s="367" t="s">
        <v>2920</v>
      </c>
      <c r="V1003" s="367" t="s">
        <v>2920</v>
      </c>
      <c r="W1003" s="367" t="s">
        <v>2920</v>
      </c>
      <c r="X1003" s="367" t="s">
        <v>2920</v>
      </c>
      <c r="Y1003" s="186" t="s">
        <v>2920</v>
      </c>
    </row>
    <row r="1004" spans="1:25" s="210" customFormat="1" ht="25.5" x14ac:dyDescent="0.25">
      <c r="A1004" s="179">
        <v>2877</v>
      </c>
      <c r="B1004" s="183" t="s">
        <v>1028</v>
      </c>
      <c r="C1004" s="182" t="s">
        <v>224</v>
      </c>
      <c r="D1004" s="361">
        <v>14</v>
      </c>
      <c r="E1004" s="362">
        <v>2877000000</v>
      </c>
      <c r="F1004" s="356" t="s">
        <v>2816</v>
      </c>
      <c r="G1004" s="309" t="s">
        <v>233</v>
      </c>
      <c r="H1004" s="364"/>
      <c r="I1004" s="182" t="s">
        <v>224</v>
      </c>
      <c r="J1004" s="357" t="s">
        <v>289</v>
      </c>
      <c r="K1004" s="351" t="s">
        <v>283</v>
      </c>
      <c r="L1004" s="382"/>
      <c r="M1004" s="367"/>
      <c r="N1004" s="367"/>
      <c r="O1004" s="367"/>
      <c r="P1004" s="367"/>
      <c r="Q1004" s="367"/>
      <c r="R1004" s="367"/>
      <c r="S1004" s="367" t="s">
        <v>2920</v>
      </c>
      <c r="T1004" s="367" t="s">
        <v>2920</v>
      </c>
      <c r="U1004" s="367"/>
      <c r="V1004" s="367"/>
      <c r="W1004" s="367"/>
      <c r="X1004" s="367"/>
      <c r="Y1004" s="367"/>
    </row>
    <row r="1005" spans="1:25" s="210" customFormat="1" ht="25.5" x14ac:dyDescent="0.25">
      <c r="A1005" s="179">
        <v>2878</v>
      </c>
      <c r="B1005" s="183" t="s">
        <v>1029</v>
      </c>
      <c r="C1005" s="182" t="s">
        <v>224</v>
      </c>
      <c r="D1005" s="361">
        <v>14</v>
      </c>
      <c r="E1005" s="362">
        <v>2878000000</v>
      </c>
      <c r="F1005" s="356" t="s">
        <v>2816</v>
      </c>
      <c r="G1005" s="309" t="s">
        <v>233</v>
      </c>
      <c r="H1005" s="364"/>
      <c r="I1005" s="182" t="s">
        <v>224</v>
      </c>
      <c r="J1005" s="357" t="s">
        <v>289</v>
      </c>
      <c r="K1005" s="351" t="s">
        <v>283</v>
      </c>
      <c r="L1005" s="382"/>
      <c r="M1005" s="367"/>
      <c r="N1005" s="367"/>
      <c r="O1005" s="367"/>
      <c r="P1005" s="367"/>
      <c r="Q1005" s="367"/>
      <c r="R1005" s="367"/>
      <c r="S1005" s="367" t="s">
        <v>2920</v>
      </c>
      <c r="T1005" s="367" t="s">
        <v>2920</v>
      </c>
      <c r="U1005" s="367" t="s">
        <v>2920</v>
      </c>
      <c r="V1005" s="367" t="s">
        <v>2920</v>
      </c>
      <c r="W1005" s="367"/>
      <c r="X1005" s="367"/>
      <c r="Y1005" s="367"/>
    </row>
    <row r="1006" spans="1:25" s="210" customFormat="1" ht="25.5" x14ac:dyDescent="0.25">
      <c r="A1006" s="179">
        <v>2879</v>
      </c>
      <c r="B1006" s="183" t="s">
        <v>1030</v>
      </c>
      <c r="C1006" s="182" t="s">
        <v>224</v>
      </c>
      <c r="D1006" s="361">
        <v>14</v>
      </c>
      <c r="E1006" s="362">
        <v>2879000000</v>
      </c>
      <c r="F1006" s="356" t="s">
        <v>2816</v>
      </c>
      <c r="G1006" s="309" t="s">
        <v>233</v>
      </c>
      <c r="H1006" s="364"/>
      <c r="I1006" s="182" t="s">
        <v>224</v>
      </c>
      <c r="J1006" s="357" t="s">
        <v>289</v>
      </c>
      <c r="K1006" s="351" t="s">
        <v>283</v>
      </c>
      <c r="L1006" s="382"/>
      <c r="M1006" s="367"/>
      <c r="N1006" s="367"/>
      <c r="O1006" s="367"/>
      <c r="P1006" s="367"/>
      <c r="Q1006" s="367"/>
      <c r="R1006" s="367"/>
      <c r="S1006" s="367" t="s">
        <v>2920</v>
      </c>
      <c r="T1006" s="367" t="s">
        <v>2920</v>
      </c>
      <c r="U1006" s="367" t="s">
        <v>2920</v>
      </c>
      <c r="V1006" s="367" t="s">
        <v>2920</v>
      </c>
      <c r="W1006" s="367" t="s">
        <v>2920</v>
      </c>
      <c r="X1006" s="367"/>
      <c r="Y1006" s="367"/>
    </row>
    <row r="1007" spans="1:25" s="210" customFormat="1" ht="25.5" x14ac:dyDescent="0.25">
      <c r="A1007" s="179">
        <v>2880</v>
      </c>
      <c r="B1007" s="183" t="s">
        <v>1031</v>
      </c>
      <c r="C1007" s="182" t="s">
        <v>224</v>
      </c>
      <c r="D1007" s="361">
        <v>14</v>
      </c>
      <c r="E1007" s="362">
        <v>2880000000</v>
      </c>
      <c r="F1007" s="356" t="s">
        <v>2816</v>
      </c>
      <c r="G1007" s="309" t="s">
        <v>233</v>
      </c>
      <c r="H1007" s="364"/>
      <c r="I1007" s="182" t="s">
        <v>224</v>
      </c>
      <c r="J1007" s="357" t="s">
        <v>286</v>
      </c>
      <c r="K1007" s="351" t="s">
        <v>283</v>
      </c>
      <c r="L1007" s="382"/>
      <c r="M1007" s="367"/>
      <c r="N1007" s="367"/>
      <c r="O1007" s="367"/>
      <c r="P1007" s="367"/>
      <c r="Q1007" s="367"/>
      <c r="R1007" s="367"/>
      <c r="S1007" s="367" t="s">
        <v>2920</v>
      </c>
      <c r="T1007" s="367" t="s">
        <v>2920</v>
      </c>
      <c r="U1007" s="367" t="s">
        <v>2920</v>
      </c>
      <c r="V1007" s="367" t="s">
        <v>2920</v>
      </c>
      <c r="W1007" s="367"/>
      <c r="X1007" s="367"/>
      <c r="Y1007" s="367"/>
    </row>
    <row r="1008" spans="1:25" s="210" customFormat="1" x14ac:dyDescent="0.25">
      <c r="A1008" s="179">
        <v>2881</v>
      </c>
      <c r="B1008" s="183" t="s">
        <v>1032</v>
      </c>
      <c r="C1008" s="356" t="s">
        <v>229</v>
      </c>
      <c r="D1008" s="361">
        <v>14</v>
      </c>
      <c r="E1008" s="362">
        <v>2881000000</v>
      </c>
      <c r="F1008" s="356" t="s">
        <v>2816</v>
      </c>
      <c r="G1008" s="309" t="s">
        <v>233</v>
      </c>
      <c r="H1008" s="364"/>
      <c r="I1008" s="356" t="s">
        <v>229</v>
      </c>
      <c r="J1008" s="357" t="s">
        <v>2797</v>
      </c>
      <c r="K1008" s="351" t="s">
        <v>284</v>
      </c>
      <c r="L1008" s="382"/>
      <c r="M1008" s="367"/>
      <c r="N1008" s="367"/>
      <c r="O1008" s="367"/>
      <c r="P1008" s="367"/>
      <c r="Q1008" s="367"/>
      <c r="R1008" s="367"/>
      <c r="S1008" s="367" t="s">
        <v>2920</v>
      </c>
      <c r="T1008" s="367" t="s">
        <v>2920</v>
      </c>
      <c r="U1008" s="367"/>
      <c r="V1008" s="367"/>
      <c r="W1008" s="367"/>
      <c r="X1008" s="367"/>
      <c r="Y1008" s="367"/>
    </row>
    <row r="1009" spans="1:25" s="210" customFormat="1" ht="25.5" x14ac:dyDescent="0.25">
      <c r="A1009" s="179">
        <v>2882</v>
      </c>
      <c r="B1009" s="183" t="s">
        <v>1033</v>
      </c>
      <c r="C1009" s="182" t="s">
        <v>224</v>
      </c>
      <c r="D1009" s="361">
        <v>14</v>
      </c>
      <c r="E1009" s="362">
        <v>2882000000</v>
      </c>
      <c r="F1009" s="356" t="s">
        <v>2816</v>
      </c>
      <c r="G1009" s="309" t="s">
        <v>233</v>
      </c>
      <c r="H1009" s="364"/>
      <c r="I1009" s="182" t="s">
        <v>224</v>
      </c>
      <c r="J1009" s="357" t="s">
        <v>286</v>
      </c>
      <c r="K1009" s="351" t="s">
        <v>283</v>
      </c>
      <c r="L1009" s="382"/>
      <c r="M1009" s="367"/>
      <c r="N1009" s="367"/>
      <c r="O1009" s="367"/>
      <c r="P1009" s="367"/>
      <c r="Q1009" s="367"/>
      <c r="R1009" s="367"/>
      <c r="S1009" s="367" t="s">
        <v>2920</v>
      </c>
      <c r="T1009" s="367" t="s">
        <v>2920</v>
      </c>
      <c r="U1009" s="367" t="s">
        <v>2920</v>
      </c>
      <c r="V1009" s="367" t="s">
        <v>2920</v>
      </c>
      <c r="W1009" s="367" t="s">
        <v>2920</v>
      </c>
      <c r="X1009" s="367"/>
      <c r="Y1009" s="186" t="s">
        <v>2920</v>
      </c>
    </row>
    <row r="1010" spans="1:25" s="210" customFormat="1" ht="25.5" x14ac:dyDescent="0.25">
      <c r="A1010" s="179">
        <v>2883</v>
      </c>
      <c r="B1010" s="183" t="s">
        <v>1034</v>
      </c>
      <c r="C1010" s="356" t="s">
        <v>229</v>
      </c>
      <c r="D1010" s="361">
        <v>14</v>
      </c>
      <c r="E1010" s="362">
        <v>2883000000</v>
      </c>
      <c r="F1010" s="356" t="s">
        <v>2816</v>
      </c>
      <c r="G1010" s="309" t="s">
        <v>233</v>
      </c>
      <c r="H1010" s="364"/>
      <c r="I1010" s="356" t="s">
        <v>229</v>
      </c>
      <c r="J1010" s="357" t="s">
        <v>2797</v>
      </c>
      <c r="K1010" s="351" t="s">
        <v>284</v>
      </c>
      <c r="L1010" s="382"/>
      <c r="M1010" s="367"/>
      <c r="N1010" s="367"/>
      <c r="O1010" s="367"/>
      <c r="P1010" s="367"/>
      <c r="Q1010" s="367"/>
      <c r="R1010" s="367"/>
      <c r="S1010" s="367"/>
      <c r="T1010" s="367" t="s">
        <v>2920</v>
      </c>
      <c r="U1010" s="367"/>
      <c r="V1010" s="367"/>
      <c r="W1010" s="367"/>
      <c r="X1010" s="367"/>
      <c r="Y1010" s="367"/>
    </row>
    <row r="1011" spans="1:25" s="210" customFormat="1" ht="25.5" x14ac:dyDescent="0.25">
      <c r="A1011" s="179">
        <v>2884</v>
      </c>
      <c r="B1011" s="183" t="s">
        <v>1035</v>
      </c>
      <c r="C1011" s="182" t="s">
        <v>224</v>
      </c>
      <c r="D1011" s="361">
        <v>14</v>
      </c>
      <c r="E1011" s="362">
        <v>2884000000</v>
      </c>
      <c r="F1011" s="356" t="s">
        <v>2816</v>
      </c>
      <c r="G1011" s="309" t="s">
        <v>233</v>
      </c>
      <c r="H1011" s="364"/>
      <c r="I1011" s="182" t="s">
        <v>224</v>
      </c>
      <c r="J1011" s="357" t="s">
        <v>286</v>
      </c>
      <c r="K1011" s="351" t="s">
        <v>283</v>
      </c>
      <c r="L1011" s="382"/>
      <c r="M1011" s="367"/>
      <c r="N1011" s="367"/>
      <c r="O1011" s="367"/>
      <c r="P1011" s="367"/>
      <c r="Q1011" s="367"/>
      <c r="R1011" s="367"/>
      <c r="S1011" s="367"/>
      <c r="T1011" s="367"/>
      <c r="U1011" s="367" t="s">
        <v>2920</v>
      </c>
      <c r="V1011" s="367" t="s">
        <v>2920</v>
      </c>
      <c r="W1011" s="367" t="s">
        <v>2920</v>
      </c>
      <c r="X1011" s="367" t="s">
        <v>2920</v>
      </c>
      <c r="Y1011" s="367"/>
    </row>
    <row r="1012" spans="1:25" s="210" customFormat="1" ht="25.5" x14ac:dyDescent="0.25">
      <c r="A1012" s="179">
        <v>2885</v>
      </c>
      <c r="B1012" s="183" t="s">
        <v>1036</v>
      </c>
      <c r="C1012" s="356" t="s">
        <v>292</v>
      </c>
      <c r="D1012" s="361">
        <v>14</v>
      </c>
      <c r="E1012" s="362">
        <v>2885000000</v>
      </c>
      <c r="F1012" s="356" t="s">
        <v>2816</v>
      </c>
      <c r="G1012" s="309" t="s">
        <v>233</v>
      </c>
      <c r="H1012" s="364"/>
      <c r="I1012" s="356" t="s">
        <v>292</v>
      </c>
      <c r="J1012" s="357" t="s">
        <v>2797</v>
      </c>
      <c r="K1012" s="351" t="s">
        <v>284</v>
      </c>
      <c r="L1012" s="382"/>
      <c r="M1012" s="367"/>
      <c r="N1012" s="367"/>
      <c r="O1012" s="367"/>
      <c r="P1012" s="367"/>
      <c r="Q1012" s="367"/>
      <c r="R1012" s="367"/>
      <c r="S1012" s="367"/>
      <c r="T1012" s="367"/>
      <c r="U1012" s="367" t="s">
        <v>2920</v>
      </c>
      <c r="V1012" s="367" t="s">
        <v>2920</v>
      </c>
      <c r="W1012" s="367" t="s">
        <v>2920</v>
      </c>
      <c r="X1012" s="367" t="s">
        <v>2920</v>
      </c>
      <c r="Y1012" s="186" t="s">
        <v>2920</v>
      </c>
    </row>
    <row r="1013" spans="1:25" s="210" customFormat="1" ht="25.5" x14ac:dyDescent="0.25">
      <c r="A1013" s="179">
        <v>2886</v>
      </c>
      <c r="B1013" s="183" t="s">
        <v>1037</v>
      </c>
      <c r="C1013" s="182" t="s">
        <v>230</v>
      </c>
      <c r="D1013" s="180">
        <v>14</v>
      </c>
      <c r="E1013" s="181">
        <v>2886000000</v>
      </c>
      <c r="F1013" s="182" t="s">
        <v>2819</v>
      </c>
      <c r="G1013" s="309" t="s">
        <v>233</v>
      </c>
      <c r="H1013" s="182"/>
      <c r="I1013" s="182" t="s">
        <v>230</v>
      </c>
      <c r="J1013" s="184" t="s">
        <v>300</v>
      </c>
      <c r="K1013" s="351" t="s">
        <v>283</v>
      </c>
      <c r="L1013" s="185"/>
      <c r="M1013" s="186"/>
      <c r="N1013" s="186"/>
      <c r="O1013" s="186"/>
      <c r="P1013" s="186"/>
      <c r="Q1013" s="186"/>
      <c r="R1013" s="186" t="s">
        <v>2920</v>
      </c>
      <c r="S1013" s="186" t="s">
        <v>2920</v>
      </c>
      <c r="T1013" s="186"/>
      <c r="U1013" s="186"/>
      <c r="V1013" s="186"/>
      <c r="W1013" s="186"/>
      <c r="X1013" s="186"/>
      <c r="Y1013" s="186"/>
    </row>
    <row r="1014" spans="1:25" s="210" customFormat="1" ht="25.5" x14ac:dyDescent="0.25">
      <c r="A1014" s="179">
        <v>2887</v>
      </c>
      <c r="B1014" s="183" t="s">
        <v>1038</v>
      </c>
      <c r="C1014" s="182" t="s">
        <v>227</v>
      </c>
      <c r="D1014" s="180">
        <v>14</v>
      </c>
      <c r="E1014" s="181">
        <v>2887000000</v>
      </c>
      <c r="F1014" s="356" t="s">
        <v>2816</v>
      </c>
      <c r="G1014" s="309"/>
      <c r="H1014" s="182"/>
      <c r="I1014" s="182" t="s">
        <v>227</v>
      </c>
      <c r="J1014" s="184" t="s">
        <v>2797</v>
      </c>
      <c r="K1014" s="351" t="s">
        <v>284</v>
      </c>
      <c r="L1014" s="185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 t="s">
        <v>2920</v>
      </c>
      <c r="Y1014" s="186" t="s">
        <v>2920</v>
      </c>
    </row>
    <row r="1015" spans="1:25" s="210" customFormat="1" ht="25.5" x14ac:dyDescent="0.25">
      <c r="A1015" s="179">
        <v>2888</v>
      </c>
      <c r="B1015" s="183" t="s">
        <v>1039</v>
      </c>
      <c r="C1015" s="356" t="s">
        <v>229</v>
      </c>
      <c r="D1015" s="180">
        <v>14</v>
      </c>
      <c r="E1015" s="181">
        <v>2888000000</v>
      </c>
      <c r="F1015" s="356" t="s">
        <v>2816</v>
      </c>
      <c r="G1015" s="309"/>
      <c r="H1015" s="182"/>
      <c r="I1015" s="356" t="s">
        <v>229</v>
      </c>
      <c r="J1015" s="184" t="s">
        <v>2797</v>
      </c>
      <c r="K1015" s="351" t="s">
        <v>284</v>
      </c>
      <c r="L1015" s="185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 t="s">
        <v>2920</v>
      </c>
      <c r="Y1015" s="186" t="s">
        <v>2920</v>
      </c>
    </row>
    <row r="1016" spans="1:25" s="223" customFormat="1" x14ac:dyDescent="0.25">
      <c r="A1016" s="37">
        <v>2889</v>
      </c>
      <c r="B1016" s="183" t="s">
        <v>1040</v>
      </c>
      <c r="C1016" s="182" t="s">
        <v>224</v>
      </c>
      <c r="D1016" s="57">
        <v>14</v>
      </c>
      <c r="E1016" s="69">
        <v>2889000000</v>
      </c>
      <c r="F1016" s="355" t="s">
        <v>2816</v>
      </c>
      <c r="G1016" s="70"/>
      <c r="H1016" s="47"/>
      <c r="I1016" s="182" t="s">
        <v>224</v>
      </c>
      <c r="J1016" s="86" t="s">
        <v>2797</v>
      </c>
      <c r="K1016" s="351" t="s">
        <v>283</v>
      </c>
      <c r="L1016" s="76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 t="s">
        <v>2920</v>
      </c>
    </row>
    <row r="1017" spans="1:25" s="210" customFormat="1" ht="25.5" x14ac:dyDescent="0.25">
      <c r="A1017" s="179">
        <v>2900</v>
      </c>
      <c r="B1017" s="183" t="s">
        <v>1041</v>
      </c>
      <c r="C1017" s="182" t="s">
        <v>245</v>
      </c>
      <c r="D1017" s="180">
        <v>14</v>
      </c>
      <c r="E1017" s="181">
        <v>2900000000</v>
      </c>
      <c r="F1017" s="182" t="s">
        <v>49</v>
      </c>
      <c r="G1017" s="309"/>
      <c r="H1017" s="182"/>
      <c r="I1017" s="182" t="s">
        <v>245</v>
      </c>
      <c r="J1017" s="184" t="s">
        <v>286</v>
      </c>
      <c r="K1017" s="351" t="s">
        <v>284</v>
      </c>
      <c r="L1017" s="185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 t="s">
        <v>2920</v>
      </c>
      <c r="Y1017" s="186" t="s">
        <v>2920</v>
      </c>
    </row>
    <row r="1018" spans="1:25" s="210" customFormat="1" ht="25.5" x14ac:dyDescent="0.25">
      <c r="A1018" s="179">
        <v>2901</v>
      </c>
      <c r="B1018" s="183" t="s">
        <v>1042</v>
      </c>
      <c r="C1018" s="182" t="s">
        <v>245</v>
      </c>
      <c r="D1018" s="180">
        <v>14</v>
      </c>
      <c r="E1018" s="181">
        <v>2901000000</v>
      </c>
      <c r="F1018" s="182" t="s">
        <v>49</v>
      </c>
      <c r="G1018" s="309" t="s">
        <v>233</v>
      </c>
      <c r="H1018" s="182"/>
      <c r="I1018" s="182" t="s">
        <v>245</v>
      </c>
      <c r="J1018" s="184" t="s">
        <v>289</v>
      </c>
      <c r="K1018" s="351" t="s">
        <v>284</v>
      </c>
      <c r="L1018" s="185"/>
      <c r="M1018" s="186"/>
      <c r="N1018" s="186"/>
      <c r="O1018" s="186"/>
      <c r="P1018" s="186"/>
      <c r="Q1018" s="186"/>
      <c r="R1018" s="186" t="s">
        <v>2920</v>
      </c>
      <c r="S1018" s="186" t="s">
        <v>2920</v>
      </c>
      <c r="T1018" s="186" t="s">
        <v>2920</v>
      </c>
      <c r="U1018" s="186" t="s">
        <v>2920</v>
      </c>
      <c r="V1018" s="186" t="s">
        <v>2920</v>
      </c>
      <c r="W1018" s="186"/>
      <c r="X1018" s="186"/>
      <c r="Y1018" s="186"/>
    </row>
    <row r="1019" spans="1:25" s="210" customFormat="1" ht="25.5" x14ac:dyDescent="0.25">
      <c r="A1019" s="179">
        <v>2902</v>
      </c>
      <c r="B1019" s="183" t="s">
        <v>1043</v>
      </c>
      <c r="C1019" s="182" t="s">
        <v>245</v>
      </c>
      <c r="D1019" s="180" t="s">
        <v>2820</v>
      </c>
      <c r="E1019" s="181">
        <v>2902000000</v>
      </c>
      <c r="F1019" s="182" t="s">
        <v>2819</v>
      </c>
      <c r="G1019" s="309" t="s">
        <v>233</v>
      </c>
      <c r="H1019" s="182"/>
      <c r="I1019" s="182" t="s">
        <v>245</v>
      </c>
      <c r="J1019" s="184" t="s">
        <v>2797</v>
      </c>
      <c r="K1019" s="351" t="s">
        <v>284</v>
      </c>
      <c r="L1019" s="185"/>
      <c r="M1019" s="186"/>
      <c r="N1019" s="186"/>
      <c r="O1019" s="186"/>
      <c r="P1019" s="186"/>
      <c r="Q1019" s="186"/>
      <c r="R1019" s="186"/>
      <c r="S1019" s="186" t="s">
        <v>2920</v>
      </c>
      <c r="T1019" s="186" t="s">
        <v>2920</v>
      </c>
      <c r="U1019" s="186" t="s">
        <v>2920</v>
      </c>
      <c r="V1019" s="186" t="s">
        <v>2920</v>
      </c>
      <c r="W1019" s="186" t="s">
        <v>2920</v>
      </c>
      <c r="X1019" s="186"/>
      <c r="Y1019" s="186"/>
    </row>
    <row r="1020" spans="1:25" s="210" customFormat="1" ht="25.5" x14ac:dyDescent="0.25">
      <c r="A1020" s="179">
        <v>2903</v>
      </c>
      <c r="B1020" s="183" t="s">
        <v>1044</v>
      </c>
      <c r="C1020" s="182" t="s">
        <v>245</v>
      </c>
      <c r="D1020" s="180" t="s">
        <v>2820</v>
      </c>
      <c r="E1020" s="181">
        <v>2903000000</v>
      </c>
      <c r="F1020" s="182" t="s">
        <v>246</v>
      </c>
      <c r="G1020" s="309" t="s">
        <v>233</v>
      </c>
      <c r="H1020" s="182"/>
      <c r="I1020" s="182" t="s">
        <v>245</v>
      </c>
      <c r="J1020" s="184" t="s">
        <v>2797</v>
      </c>
      <c r="K1020" s="351" t="s">
        <v>284</v>
      </c>
      <c r="L1020" s="185"/>
      <c r="M1020" s="186"/>
      <c r="N1020" s="186"/>
      <c r="O1020" s="186"/>
      <c r="P1020" s="186"/>
      <c r="Q1020" s="186"/>
      <c r="R1020" s="186" t="s">
        <v>2920</v>
      </c>
      <c r="S1020" s="186" t="s">
        <v>2920</v>
      </c>
      <c r="T1020" s="186" t="s">
        <v>2920</v>
      </c>
      <c r="U1020" s="186" t="s">
        <v>2920</v>
      </c>
      <c r="V1020" s="186" t="s">
        <v>2920</v>
      </c>
      <c r="W1020" s="186" t="s">
        <v>2920</v>
      </c>
      <c r="X1020" s="186" t="s">
        <v>2920</v>
      </c>
      <c r="Y1020" s="186" t="s">
        <v>2920</v>
      </c>
    </row>
    <row r="1021" spans="1:25" s="210" customFormat="1" ht="25.5" x14ac:dyDescent="0.25">
      <c r="A1021" s="179">
        <v>2904</v>
      </c>
      <c r="B1021" s="183" t="s">
        <v>1045</v>
      </c>
      <c r="C1021" s="182" t="s">
        <v>245</v>
      </c>
      <c r="D1021" s="180">
        <v>14</v>
      </c>
      <c r="E1021" s="181">
        <v>2904000000</v>
      </c>
      <c r="F1021" s="182" t="s">
        <v>49</v>
      </c>
      <c r="G1021" s="309" t="s">
        <v>233</v>
      </c>
      <c r="H1021" s="182"/>
      <c r="I1021" s="182" t="s">
        <v>245</v>
      </c>
      <c r="J1021" s="184" t="s">
        <v>2797</v>
      </c>
      <c r="K1021" s="351" t="s">
        <v>284</v>
      </c>
      <c r="L1021" s="185"/>
      <c r="M1021" s="186"/>
      <c r="N1021" s="186"/>
      <c r="O1021" s="186"/>
      <c r="P1021" s="186"/>
      <c r="Q1021" s="186"/>
      <c r="R1021" s="186"/>
      <c r="S1021" s="186" t="s">
        <v>2920</v>
      </c>
      <c r="T1021" s="186" t="s">
        <v>2920</v>
      </c>
      <c r="U1021" s="186" t="s">
        <v>2920</v>
      </c>
      <c r="V1021" s="186" t="s">
        <v>2920</v>
      </c>
      <c r="W1021" s="186" t="s">
        <v>2920</v>
      </c>
      <c r="X1021" s="186"/>
      <c r="Y1021" s="186"/>
    </row>
    <row r="1022" spans="1:25" s="210" customFormat="1" ht="25.5" x14ac:dyDescent="0.25">
      <c r="A1022" s="179">
        <v>2905</v>
      </c>
      <c r="B1022" s="183" t="s">
        <v>1046</v>
      </c>
      <c r="C1022" s="182" t="s">
        <v>245</v>
      </c>
      <c r="D1022" s="180">
        <v>14</v>
      </c>
      <c r="E1022" s="181">
        <v>2905000000</v>
      </c>
      <c r="F1022" s="182" t="s">
        <v>49</v>
      </c>
      <c r="G1022" s="309" t="s">
        <v>233</v>
      </c>
      <c r="H1022" s="182"/>
      <c r="I1022" s="182" t="s">
        <v>245</v>
      </c>
      <c r="J1022" s="184" t="s">
        <v>2797</v>
      </c>
      <c r="K1022" s="351" t="s">
        <v>284</v>
      </c>
      <c r="L1022" s="185"/>
      <c r="M1022" s="186"/>
      <c r="N1022" s="186"/>
      <c r="O1022" s="186"/>
      <c r="P1022" s="186"/>
      <c r="Q1022" s="186"/>
      <c r="R1022" s="186"/>
      <c r="S1022" s="186" t="s">
        <v>2920</v>
      </c>
      <c r="T1022" s="186"/>
      <c r="U1022" s="186"/>
      <c r="V1022" s="186"/>
      <c r="W1022" s="186"/>
      <c r="X1022" s="186"/>
      <c r="Y1022" s="186"/>
    </row>
    <row r="1023" spans="1:25" s="210" customFormat="1" ht="25.5" x14ac:dyDescent="0.25">
      <c r="A1023" s="179">
        <v>2906</v>
      </c>
      <c r="B1023" s="183" t="s">
        <v>1047</v>
      </c>
      <c r="C1023" s="182" t="s">
        <v>245</v>
      </c>
      <c r="D1023" s="180">
        <v>14</v>
      </c>
      <c r="E1023" s="181">
        <v>2906000000</v>
      </c>
      <c r="F1023" s="182" t="s">
        <v>49</v>
      </c>
      <c r="G1023" s="309" t="s">
        <v>233</v>
      </c>
      <c r="H1023" s="182"/>
      <c r="I1023" s="182" t="s">
        <v>245</v>
      </c>
      <c r="J1023" s="184" t="s">
        <v>2797</v>
      </c>
      <c r="K1023" s="351" t="s">
        <v>284</v>
      </c>
      <c r="L1023" s="185"/>
      <c r="M1023" s="186"/>
      <c r="N1023" s="186"/>
      <c r="O1023" s="186"/>
      <c r="P1023" s="186"/>
      <c r="Q1023" s="186"/>
      <c r="R1023" s="186"/>
      <c r="S1023" s="186" t="s">
        <v>2920</v>
      </c>
      <c r="T1023" s="186" t="s">
        <v>2920</v>
      </c>
      <c r="U1023" s="186" t="s">
        <v>2920</v>
      </c>
      <c r="V1023" s="186" t="s">
        <v>2920</v>
      </c>
      <c r="W1023" s="186" t="s">
        <v>2920</v>
      </c>
      <c r="X1023" s="186" t="s">
        <v>2920</v>
      </c>
      <c r="Y1023" s="186"/>
    </row>
    <row r="1024" spans="1:25" s="210" customFormat="1" ht="25.5" x14ac:dyDescent="0.25">
      <c r="A1024" s="179">
        <v>2907</v>
      </c>
      <c r="B1024" s="183" t="s">
        <v>1048</v>
      </c>
      <c r="C1024" s="182" t="s">
        <v>245</v>
      </c>
      <c r="D1024" s="180">
        <v>14</v>
      </c>
      <c r="E1024" s="181">
        <v>2907000000</v>
      </c>
      <c r="F1024" s="182" t="s">
        <v>49</v>
      </c>
      <c r="G1024" s="309" t="s">
        <v>233</v>
      </c>
      <c r="H1024" s="182"/>
      <c r="I1024" s="182" t="s">
        <v>245</v>
      </c>
      <c r="J1024" s="184" t="s">
        <v>300</v>
      </c>
      <c r="K1024" s="351" t="s">
        <v>284</v>
      </c>
      <c r="L1024" s="185"/>
      <c r="M1024" s="186"/>
      <c r="N1024" s="186"/>
      <c r="O1024" s="186"/>
      <c r="P1024" s="186"/>
      <c r="Q1024" s="186"/>
      <c r="R1024" s="186"/>
      <c r="S1024" s="186" t="s">
        <v>2920</v>
      </c>
      <c r="T1024" s="186" t="s">
        <v>2920</v>
      </c>
      <c r="U1024" s="186" t="s">
        <v>2920</v>
      </c>
      <c r="V1024" s="186" t="s">
        <v>2920</v>
      </c>
      <c r="W1024" s="186" t="s">
        <v>2920</v>
      </c>
      <c r="X1024" s="186"/>
      <c r="Y1024" s="186"/>
    </row>
    <row r="1025" spans="1:25" s="210" customFormat="1" ht="25.5" x14ac:dyDescent="0.25">
      <c r="A1025" s="179">
        <v>2908</v>
      </c>
      <c r="B1025" s="183" t="s">
        <v>1049</v>
      </c>
      <c r="C1025" s="182" t="s">
        <v>245</v>
      </c>
      <c r="D1025" s="180">
        <v>14</v>
      </c>
      <c r="E1025" s="181">
        <v>2908000000</v>
      </c>
      <c r="F1025" s="182" t="s">
        <v>49</v>
      </c>
      <c r="G1025" s="309" t="s">
        <v>233</v>
      </c>
      <c r="H1025" s="182"/>
      <c r="I1025" s="182" t="s">
        <v>245</v>
      </c>
      <c r="J1025" s="184" t="s">
        <v>2797</v>
      </c>
      <c r="K1025" s="351" t="s">
        <v>284</v>
      </c>
      <c r="L1025" s="185"/>
      <c r="M1025" s="186"/>
      <c r="N1025" s="186"/>
      <c r="O1025" s="186"/>
      <c r="P1025" s="186"/>
      <c r="Q1025" s="186"/>
      <c r="R1025" s="186"/>
      <c r="S1025" s="186"/>
      <c r="T1025" s="186"/>
      <c r="U1025" s="186" t="s">
        <v>2920</v>
      </c>
      <c r="V1025" s="186" t="s">
        <v>2920</v>
      </c>
      <c r="W1025" s="186" t="s">
        <v>2920</v>
      </c>
      <c r="X1025" s="186" t="s">
        <v>2920</v>
      </c>
      <c r="Y1025" s="186" t="s">
        <v>2920</v>
      </c>
    </row>
    <row r="1026" spans="1:25" s="210" customFormat="1" ht="38.25" x14ac:dyDescent="0.25">
      <c r="A1026" s="179">
        <v>2909</v>
      </c>
      <c r="B1026" s="183" t="s">
        <v>1050</v>
      </c>
      <c r="C1026" s="182" t="s">
        <v>245</v>
      </c>
      <c r="D1026" s="180">
        <v>14</v>
      </c>
      <c r="E1026" s="181">
        <v>2909000000</v>
      </c>
      <c r="F1026" s="182" t="s">
        <v>49</v>
      </c>
      <c r="G1026" s="309"/>
      <c r="H1026" s="182"/>
      <c r="I1026" s="182" t="s">
        <v>245</v>
      </c>
      <c r="J1026" s="184" t="s">
        <v>295</v>
      </c>
      <c r="K1026" s="351" t="s">
        <v>284</v>
      </c>
      <c r="L1026" s="185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 t="s">
        <v>2920</v>
      </c>
      <c r="W1026" s="186" t="s">
        <v>2920</v>
      </c>
      <c r="X1026" s="186" t="s">
        <v>2920</v>
      </c>
      <c r="Y1026" s="186" t="s">
        <v>2920</v>
      </c>
    </row>
    <row r="1027" spans="1:25" s="210" customFormat="1" ht="25.5" x14ac:dyDescent="0.25">
      <c r="A1027" s="179">
        <v>2910</v>
      </c>
      <c r="B1027" s="183" t="s">
        <v>1051</v>
      </c>
      <c r="C1027" s="182" t="s">
        <v>245</v>
      </c>
      <c r="D1027" s="180">
        <v>14</v>
      </c>
      <c r="E1027" s="181">
        <v>2910000000</v>
      </c>
      <c r="F1027" s="182" t="s">
        <v>49</v>
      </c>
      <c r="G1027" s="309"/>
      <c r="H1027" s="182"/>
      <c r="I1027" s="182" t="s">
        <v>245</v>
      </c>
      <c r="J1027" s="184" t="s">
        <v>285</v>
      </c>
      <c r="K1027" s="351" t="s">
        <v>284</v>
      </c>
      <c r="L1027" s="185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 t="s">
        <v>2920</v>
      </c>
      <c r="W1027" s="186" t="s">
        <v>2920</v>
      </c>
      <c r="X1027" s="186"/>
      <c r="Y1027" s="186"/>
    </row>
    <row r="1028" spans="1:25" s="210" customFormat="1" x14ac:dyDescent="0.25">
      <c r="A1028" s="179">
        <v>2911</v>
      </c>
      <c r="B1028" s="183" t="s">
        <v>1052</v>
      </c>
      <c r="C1028" s="47" t="s">
        <v>231</v>
      </c>
      <c r="D1028" s="180">
        <v>14</v>
      </c>
      <c r="E1028" s="181">
        <v>2911000000</v>
      </c>
      <c r="F1028" s="182" t="s">
        <v>49</v>
      </c>
      <c r="G1028" s="309"/>
      <c r="H1028" s="182"/>
      <c r="I1028" s="47" t="s">
        <v>231</v>
      </c>
      <c r="J1028" s="184" t="s">
        <v>2797</v>
      </c>
      <c r="K1028" s="351" t="s">
        <v>283</v>
      </c>
      <c r="L1028" s="185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 t="s">
        <v>2920</v>
      </c>
      <c r="X1028" s="186" t="s">
        <v>2920</v>
      </c>
      <c r="Y1028" s="186" t="s">
        <v>2920</v>
      </c>
    </row>
    <row r="1029" spans="1:25" s="210" customFormat="1" ht="25.5" x14ac:dyDescent="0.25">
      <c r="A1029" s="179">
        <v>2912</v>
      </c>
      <c r="B1029" s="183" t="s">
        <v>1053</v>
      </c>
      <c r="C1029" s="182" t="s">
        <v>245</v>
      </c>
      <c r="D1029" s="180">
        <v>14</v>
      </c>
      <c r="E1029" s="181">
        <v>2912000000</v>
      </c>
      <c r="F1029" s="182" t="s">
        <v>49</v>
      </c>
      <c r="G1029" s="309"/>
      <c r="H1029" s="182"/>
      <c r="I1029" s="182" t="s">
        <v>245</v>
      </c>
      <c r="J1029" s="184" t="s">
        <v>2797</v>
      </c>
      <c r="K1029" s="351" t="s">
        <v>284</v>
      </c>
      <c r="L1029" s="185"/>
      <c r="M1029" s="186"/>
      <c r="N1029" s="186"/>
      <c r="O1029" s="186"/>
      <c r="P1029" s="186"/>
      <c r="Q1029" s="186"/>
      <c r="R1029" s="186"/>
      <c r="S1029" s="186"/>
      <c r="T1029" s="186"/>
      <c r="U1029" s="186"/>
      <c r="V1029" s="186"/>
      <c r="W1029" s="186" t="s">
        <v>2920</v>
      </c>
      <c r="X1029" s="186" t="s">
        <v>2920</v>
      </c>
      <c r="Y1029" s="186" t="s">
        <v>2920</v>
      </c>
    </row>
    <row r="1030" spans="1:25" s="210" customFormat="1" ht="25.5" x14ac:dyDescent="0.25">
      <c r="A1030" s="179">
        <v>2913</v>
      </c>
      <c r="B1030" s="183" t="s">
        <v>561</v>
      </c>
      <c r="C1030" s="182" t="s">
        <v>245</v>
      </c>
      <c r="D1030" s="180">
        <v>14</v>
      </c>
      <c r="E1030" s="181">
        <v>2913000000</v>
      </c>
      <c r="F1030" s="182" t="s">
        <v>49</v>
      </c>
      <c r="G1030" s="309"/>
      <c r="H1030" s="182"/>
      <c r="I1030" s="182" t="s">
        <v>245</v>
      </c>
      <c r="J1030" s="184" t="s">
        <v>2797</v>
      </c>
      <c r="K1030" s="351" t="s">
        <v>284</v>
      </c>
      <c r="L1030" s="185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 t="s">
        <v>2920</v>
      </c>
      <c r="Y1030" s="186" t="s">
        <v>2920</v>
      </c>
    </row>
    <row r="1031" spans="1:25" s="210" customFormat="1" ht="25.5" x14ac:dyDescent="0.25">
      <c r="A1031" s="179">
        <v>2914</v>
      </c>
      <c r="B1031" s="183" t="s">
        <v>1054</v>
      </c>
      <c r="C1031" s="182" t="s">
        <v>245</v>
      </c>
      <c r="D1031" s="180">
        <v>14</v>
      </c>
      <c r="E1031" s="181">
        <v>2914000000</v>
      </c>
      <c r="F1031" s="182" t="s">
        <v>49</v>
      </c>
      <c r="G1031" s="309"/>
      <c r="H1031" s="182"/>
      <c r="I1031" s="182" t="s">
        <v>245</v>
      </c>
      <c r="J1031" s="184" t="s">
        <v>2797</v>
      </c>
      <c r="K1031" s="351" t="s">
        <v>284</v>
      </c>
      <c r="L1031" s="185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 t="s">
        <v>2920</v>
      </c>
      <c r="Y1031" s="186" t="s">
        <v>2920</v>
      </c>
    </row>
    <row r="1032" spans="1:25" s="210" customFormat="1" ht="25.5" x14ac:dyDescent="0.25">
      <c r="A1032" s="179">
        <v>2915</v>
      </c>
      <c r="B1032" s="183" t="s">
        <v>1055</v>
      </c>
      <c r="C1032" s="182" t="s">
        <v>230</v>
      </c>
      <c r="D1032" s="180">
        <v>9</v>
      </c>
      <c r="E1032" s="181">
        <v>2915000000</v>
      </c>
      <c r="F1032" s="182" t="s">
        <v>49</v>
      </c>
      <c r="G1032" s="309"/>
      <c r="H1032" s="182"/>
      <c r="I1032" s="182" t="s">
        <v>230</v>
      </c>
      <c r="J1032" s="184" t="s">
        <v>285</v>
      </c>
      <c r="K1032" s="351" t="s">
        <v>284</v>
      </c>
      <c r="L1032" s="185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 t="s">
        <v>2920</v>
      </c>
      <c r="X1032" s="186" t="s">
        <v>2920</v>
      </c>
      <c r="Y1032" s="186"/>
    </row>
    <row r="1033" spans="1:25" s="210" customFormat="1" ht="25.5" x14ac:dyDescent="0.25">
      <c r="A1033" s="179">
        <v>2916</v>
      </c>
      <c r="B1033" s="183" t="s">
        <v>1056</v>
      </c>
      <c r="C1033" s="182" t="s">
        <v>230</v>
      </c>
      <c r="D1033" s="180">
        <v>14</v>
      </c>
      <c r="E1033" s="181">
        <v>2916000000</v>
      </c>
      <c r="F1033" s="182" t="s">
        <v>49</v>
      </c>
      <c r="G1033" s="309" t="s">
        <v>233</v>
      </c>
      <c r="H1033" s="182"/>
      <c r="I1033" s="182" t="s">
        <v>230</v>
      </c>
      <c r="J1033" s="184" t="s">
        <v>2797</v>
      </c>
      <c r="K1033" s="351" t="s">
        <v>283</v>
      </c>
      <c r="L1033" s="185"/>
      <c r="M1033" s="186"/>
      <c r="N1033" s="186"/>
      <c r="O1033" s="186"/>
      <c r="P1033" s="186"/>
      <c r="Q1033" s="186"/>
      <c r="R1033" s="186" t="s">
        <v>2920</v>
      </c>
      <c r="S1033" s="186" t="s">
        <v>2920</v>
      </c>
      <c r="T1033" s="186" t="s">
        <v>2920</v>
      </c>
      <c r="U1033" s="186" t="s">
        <v>2920</v>
      </c>
      <c r="V1033" s="186" t="s">
        <v>2920</v>
      </c>
      <c r="W1033" s="186" t="s">
        <v>2920</v>
      </c>
      <c r="X1033" s="186" t="s">
        <v>2920</v>
      </c>
      <c r="Y1033" s="186" t="s">
        <v>2920</v>
      </c>
    </row>
    <row r="1034" spans="1:25" s="210" customFormat="1" ht="38.25" x14ac:dyDescent="0.25">
      <c r="A1034" s="179">
        <v>2917</v>
      </c>
      <c r="B1034" s="183" t="s">
        <v>2451</v>
      </c>
      <c r="C1034" s="182" t="s">
        <v>230</v>
      </c>
      <c r="D1034" s="180">
        <v>14</v>
      </c>
      <c r="E1034" s="181">
        <v>2917000000</v>
      </c>
      <c r="F1034" s="182" t="s">
        <v>49</v>
      </c>
      <c r="G1034" s="309"/>
      <c r="H1034" s="182"/>
      <c r="I1034" s="182" t="s">
        <v>230</v>
      </c>
      <c r="J1034" s="184" t="s">
        <v>300</v>
      </c>
      <c r="K1034" s="351" t="s">
        <v>283</v>
      </c>
      <c r="L1034" s="185"/>
      <c r="M1034" s="186"/>
      <c r="N1034" s="186"/>
      <c r="O1034" s="186"/>
      <c r="P1034" s="186"/>
      <c r="Q1034" s="186"/>
      <c r="R1034" s="186"/>
      <c r="S1034" s="186"/>
      <c r="T1034" s="186"/>
      <c r="U1034" s="186" t="s">
        <v>2920</v>
      </c>
      <c r="V1034" s="186" t="s">
        <v>2920</v>
      </c>
      <c r="W1034" s="186"/>
      <c r="X1034" s="186"/>
      <c r="Y1034" s="186"/>
    </row>
    <row r="1035" spans="1:25" s="210" customFormat="1" ht="25.5" x14ac:dyDescent="0.25">
      <c r="A1035" s="179">
        <v>2918</v>
      </c>
      <c r="B1035" s="183" t="s">
        <v>1057</v>
      </c>
      <c r="C1035" s="182" t="s">
        <v>230</v>
      </c>
      <c r="D1035" s="180">
        <v>14</v>
      </c>
      <c r="E1035" s="181">
        <v>2918000000</v>
      </c>
      <c r="F1035" s="182" t="s">
        <v>49</v>
      </c>
      <c r="G1035" s="309"/>
      <c r="H1035" s="182"/>
      <c r="I1035" s="182" t="s">
        <v>230</v>
      </c>
      <c r="J1035" s="184" t="s">
        <v>285</v>
      </c>
      <c r="K1035" s="351" t="s">
        <v>283</v>
      </c>
      <c r="L1035" s="185"/>
      <c r="M1035" s="186"/>
      <c r="N1035" s="186"/>
      <c r="O1035" s="186"/>
      <c r="P1035" s="186"/>
      <c r="Q1035" s="186"/>
      <c r="R1035" s="186"/>
      <c r="S1035" s="186"/>
      <c r="T1035" s="186"/>
      <c r="U1035" s="186" t="s">
        <v>2920</v>
      </c>
      <c r="V1035" s="186" t="s">
        <v>2920</v>
      </c>
      <c r="W1035" s="186" t="s">
        <v>2920</v>
      </c>
      <c r="X1035" s="186" t="s">
        <v>2920</v>
      </c>
      <c r="Y1035" s="186" t="s">
        <v>2920</v>
      </c>
    </row>
    <row r="1036" spans="1:25" s="210" customFormat="1" ht="25.5" x14ac:dyDescent="0.25">
      <c r="A1036" s="179">
        <v>2919</v>
      </c>
      <c r="B1036" s="183" t="s">
        <v>137</v>
      </c>
      <c r="C1036" s="182" t="s">
        <v>230</v>
      </c>
      <c r="D1036" s="180">
        <v>14</v>
      </c>
      <c r="E1036" s="181">
        <v>2919000000</v>
      </c>
      <c r="F1036" s="182" t="s">
        <v>49</v>
      </c>
      <c r="G1036" s="309"/>
      <c r="H1036" s="182"/>
      <c r="I1036" s="182" t="s">
        <v>230</v>
      </c>
      <c r="J1036" s="184" t="s">
        <v>285</v>
      </c>
      <c r="K1036" s="351" t="s">
        <v>283</v>
      </c>
      <c r="L1036" s="185"/>
      <c r="M1036" s="186"/>
      <c r="N1036" s="186"/>
      <c r="O1036" s="186"/>
      <c r="P1036" s="186"/>
      <c r="Q1036" s="186"/>
      <c r="R1036" s="186"/>
      <c r="S1036" s="186"/>
      <c r="T1036" s="186"/>
      <c r="U1036" s="186" t="s">
        <v>2920</v>
      </c>
      <c r="V1036" s="186" t="s">
        <v>2920</v>
      </c>
      <c r="W1036" s="186" t="s">
        <v>2920</v>
      </c>
      <c r="X1036" s="186" t="s">
        <v>2920</v>
      </c>
      <c r="Y1036" s="186" t="s">
        <v>2920</v>
      </c>
    </row>
    <row r="1037" spans="1:25" s="210" customFormat="1" ht="25.5" x14ac:dyDescent="0.25">
      <c r="A1037" s="179">
        <v>2920</v>
      </c>
      <c r="B1037" s="183" t="s">
        <v>1058</v>
      </c>
      <c r="C1037" s="182" t="s">
        <v>230</v>
      </c>
      <c r="D1037" s="180">
        <v>14</v>
      </c>
      <c r="E1037" s="181">
        <v>2920005003</v>
      </c>
      <c r="F1037" s="182" t="s">
        <v>49</v>
      </c>
      <c r="G1037" s="309"/>
      <c r="H1037" s="182"/>
      <c r="I1037" s="182" t="s">
        <v>230</v>
      </c>
      <c r="J1037" s="184" t="s">
        <v>286</v>
      </c>
      <c r="K1037" s="351" t="s">
        <v>283</v>
      </c>
      <c r="L1037" s="185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 t="s">
        <v>2920</v>
      </c>
      <c r="W1037" s="186" t="s">
        <v>2920</v>
      </c>
      <c r="X1037" s="186" t="s">
        <v>2920</v>
      </c>
      <c r="Y1037" s="186" t="s">
        <v>2920</v>
      </c>
    </row>
    <row r="1038" spans="1:25" s="210" customFormat="1" ht="38.25" x14ac:dyDescent="0.25">
      <c r="A1038" s="179">
        <v>2921</v>
      </c>
      <c r="B1038" s="183" t="s">
        <v>1059</v>
      </c>
      <c r="C1038" s="356" t="s">
        <v>229</v>
      </c>
      <c r="D1038" s="180">
        <v>14</v>
      </c>
      <c r="E1038" s="181">
        <v>2921000000</v>
      </c>
      <c r="F1038" s="182" t="s">
        <v>49</v>
      </c>
      <c r="G1038" s="309" t="s">
        <v>233</v>
      </c>
      <c r="H1038" s="182"/>
      <c r="I1038" s="356" t="s">
        <v>229</v>
      </c>
      <c r="J1038" s="184" t="s">
        <v>2797</v>
      </c>
      <c r="K1038" s="351" t="s">
        <v>284</v>
      </c>
      <c r="L1038" s="185"/>
      <c r="M1038" s="186"/>
      <c r="N1038" s="186"/>
      <c r="O1038" s="186"/>
      <c r="P1038" s="186"/>
      <c r="Q1038" s="186"/>
      <c r="R1038" s="186"/>
      <c r="S1038" s="186" t="s">
        <v>2920</v>
      </c>
      <c r="T1038" s="186"/>
      <c r="U1038" s="186"/>
      <c r="V1038" s="186"/>
      <c r="W1038" s="186"/>
      <c r="X1038" s="186"/>
      <c r="Y1038" s="186"/>
    </row>
    <row r="1039" spans="1:25" s="210" customFormat="1" ht="25.5" x14ac:dyDescent="0.25">
      <c r="A1039" s="179">
        <v>2922</v>
      </c>
      <c r="B1039" s="183" t="s">
        <v>1060</v>
      </c>
      <c r="C1039" s="356" t="s">
        <v>229</v>
      </c>
      <c r="D1039" s="180">
        <v>14</v>
      </c>
      <c r="E1039" s="181">
        <v>2922000000</v>
      </c>
      <c r="F1039" s="182" t="s">
        <v>49</v>
      </c>
      <c r="G1039" s="309" t="s">
        <v>233</v>
      </c>
      <c r="H1039" s="182"/>
      <c r="I1039" s="356" t="s">
        <v>229</v>
      </c>
      <c r="J1039" s="184" t="s">
        <v>2797</v>
      </c>
      <c r="K1039" s="351" t="s">
        <v>283</v>
      </c>
      <c r="L1039" s="185"/>
      <c r="M1039" s="186"/>
      <c r="N1039" s="186"/>
      <c r="O1039" s="186"/>
      <c r="P1039" s="186"/>
      <c r="Q1039" s="186"/>
      <c r="R1039" s="186"/>
      <c r="S1039" s="186" t="s">
        <v>2920</v>
      </c>
      <c r="T1039" s="186" t="s">
        <v>2920</v>
      </c>
      <c r="U1039" s="186" t="s">
        <v>2920</v>
      </c>
      <c r="V1039" s="186" t="s">
        <v>2920</v>
      </c>
      <c r="W1039" s="186" t="s">
        <v>2920</v>
      </c>
      <c r="X1039" s="186" t="s">
        <v>2920</v>
      </c>
      <c r="Y1039" s="186" t="s">
        <v>2920</v>
      </c>
    </row>
    <row r="1040" spans="1:25" s="210" customFormat="1" x14ac:dyDescent="0.25">
      <c r="A1040" s="179">
        <v>2923</v>
      </c>
      <c r="B1040" s="183" t="s">
        <v>2452</v>
      </c>
      <c r="C1040" s="356" t="s">
        <v>229</v>
      </c>
      <c r="D1040" s="180">
        <v>14</v>
      </c>
      <c r="E1040" s="181">
        <v>2923000000</v>
      </c>
      <c r="F1040" s="182" t="s">
        <v>49</v>
      </c>
      <c r="G1040" s="309" t="s">
        <v>233</v>
      </c>
      <c r="H1040" s="182"/>
      <c r="I1040" s="356" t="s">
        <v>229</v>
      </c>
      <c r="J1040" s="184" t="s">
        <v>2797</v>
      </c>
      <c r="K1040" s="351" t="s">
        <v>283</v>
      </c>
      <c r="L1040" s="185"/>
      <c r="M1040" s="186"/>
      <c r="N1040" s="186"/>
      <c r="O1040" s="186"/>
      <c r="P1040" s="186"/>
      <c r="Q1040" s="186"/>
      <c r="R1040" s="186"/>
      <c r="S1040" s="186" t="s">
        <v>2920</v>
      </c>
      <c r="T1040" s="186" t="s">
        <v>2920</v>
      </c>
      <c r="U1040" s="186"/>
      <c r="V1040" s="186"/>
      <c r="W1040" s="186"/>
      <c r="X1040" s="186"/>
      <c r="Y1040" s="186"/>
    </row>
    <row r="1041" spans="1:25" s="210" customFormat="1" ht="25.5" x14ac:dyDescent="0.25">
      <c r="A1041" s="179">
        <v>2924</v>
      </c>
      <c r="B1041" s="183" t="s">
        <v>1061</v>
      </c>
      <c r="C1041" s="356" t="s">
        <v>229</v>
      </c>
      <c r="D1041" s="361">
        <v>14</v>
      </c>
      <c r="E1041" s="362">
        <v>2924000000</v>
      </c>
      <c r="F1041" s="356" t="s">
        <v>49</v>
      </c>
      <c r="G1041" s="309" t="s">
        <v>233</v>
      </c>
      <c r="H1041" s="364"/>
      <c r="I1041" s="356" t="s">
        <v>229</v>
      </c>
      <c r="J1041" s="357" t="s">
        <v>285</v>
      </c>
      <c r="K1041" s="351" t="s">
        <v>283</v>
      </c>
      <c r="L1041" s="382"/>
      <c r="M1041" s="367"/>
      <c r="N1041" s="367"/>
      <c r="O1041" s="367"/>
      <c r="P1041" s="367"/>
      <c r="Q1041" s="367"/>
      <c r="R1041" s="367"/>
      <c r="S1041" s="367" t="s">
        <v>2920</v>
      </c>
      <c r="T1041" s="367" t="s">
        <v>2920</v>
      </c>
      <c r="U1041" s="367" t="s">
        <v>2920</v>
      </c>
      <c r="V1041" s="367"/>
      <c r="W1041" s="367"/>
      <c r="X1041" s="367"/>
      <c r="Y1041" s="367"/>
    </row>
    <row r="1042" spans="1:25" s="210" customFormat="1" ht="25.5" x14ac:dyDescent="0.25">
      <c r="A1042" s="179">
        <v>2925</v>
      </c>
      <c r="B1042" s="183" t="s">
        <v>2453</v>
      </c>
      <c r="C1042" s="356" t="s">
        <v>229</v>
      </c>
      <c r="D1042" s="361">
        <v>14</v>
      </c>
      <c r="E1042" s="362">
        <v>2925000000</v>
      </c>
      <c r="F1042" s="356" t="s">
        <v>49</v>
      </c>
      <c r="G1042" s="309" t="s">
        <v>233</v>
      </c>
      <c r="H1042" s="364"/>
      <c r="I1042" s="356" t="s">
        <v>229</v>
      </c>
      <c r="J1042" s="357" t="s">
        <v>2797</v>
      </c>
      <c r="K1042" s="351" t="s">
        <v>283</v>
      </c>
      <c r="L1042" s="382"/>
      <c r="M1042" s="367"/>
      <c r="N1042" s="367"/>
      <c r="O1042" s="367"/>
      <c r="P1042" s="367"/>
      <c r="Q1042" s="367"/>
      <c r="R1042" s="367"/>
      <c r="S1042" s="367"/>
      <c r="T1042" s="367" t="s">
        <v>2920</v>
      </c>
      <c r="U1042" s="367" t="s">
        <v>2920</v>
      </c>
      <c r="V1042" s="367"/>
      <c r="W1042" s="367"/>
      <c r="X1042" s="367"/>
      <c r="Y1042" s="367"/>
    </row>
    <row r="1043" spans="1:25" s="210" customFormat="1" ht="25.5" x14ac:dyDescent="0.25">
      <c r="A1043" s="179">
        <v>2926</v>
      </c>
      <c r="B1043" s="183" t="s">
        <v>1062</v>
      </c>
      <c r="C1043" s="182" t="s">
        <v>292</v>
      </c>
      <c r="D1043" s="180">
        <v>14</v>
      </c>
      <c r="E1043" s="181">
        <v>2926000000</v>
      </c>
      <c r="F1043" s="182" t="s">
        <v>49</v>
      </c>
      <c r="G1043" s="309" t="s">
        <v>233</v>
      </c>
      <c r="H1043" s="182"/>
      <c r="I1043" s="182" t="s">
        <v>292</v>
      </c>
      <c r="J1043" s="184" t="s">
        <v>3173</v>
      </c>
      <c r="K1043" s="351" t="s">
        <v>283</v>
      </c>
      <c r="L1043" s="185"/>
      <c r="M1043" s="186"/>
      <c r="N1043" s="186"/>
      <c r="O1043" s="186"/>
      <c r="P1043" s="186"/>
      <c r="Q1043" s="186"/>
      <c r="R1043" s="186"/>
      <c r="S1043" s="186" t="s">
        <v>2920</v>
      </c>
      <c r="T1043" s="186"/>
      <c r="U1043" s="186"/>
      <c r="V1043" s="186"/>
      <c r="W1043" s="186"/>
      <c r="X1043" s="186"/>
      <c r="Y1043" s="186"/>
    </row>
    <row r="1044" spans="1:25" s="210" customFormat="1" ht="25.5" x14ac:dyDescent="0.25">
      <c r="A1044" s="179">
        <v>2927</v>
      </c>
      <c r="B1044" s="183" t="s">
        <v>1063</v>
      </c>
      <c r="C1044" s="182" t="s">
        <v>230</v>
      </c>
      <c r="D1044" s="180">
        <v>14</v>
      </c>
      <c r="E1044" s="181">
        <v>2927000000</v>
      </c>
      <c r="F1044" s="182" t="s">
        <v>49</v>
      </c>
      <c r="G1044" s="309"/>
      <c r="H1044" s="182"/>
      <c r="I1044" s="182" t="s">
        <v>230</v>
      </c>
      <c r="J1044" s="184" t="s">
        <v>295</v>
      </c>
      <c r="K1044" s="351" t="s">
        <v>283</v>
      </c>
      <c r="L1044" s="185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 t="s">
        <v>2920</v>
      </c>
      <c r="Y1044" s="186" t="s">
        <v>2920</v>
      </c>
    </row>
    <row r="1045" spans="1:25" s="210" customFormat="1" ht="25.5" x14ac:dyDescent="0.25">
      <c r="A1045" s="179">
        <v>2928</v>
      </c>
      <c r="B1045" s="183" t="s">
        <v>1064</v>
      </c>
      <c r="C1045" s="182" t="s">
        <v>292</v>
      </c>
      <c r="D1045" s="180">
        <v>14</v>
      </c>
      <c r="E1045" s="181">
        <v>2928000000</v>
      </c>
      <c r="F1045" s="182" t="s">
        <v>49</v>
      </c>
      <c r="G1045" s="309"/>
      <c r="H1045" s="182"/>
      <c r="I1045" s="182" t="s">
        <v>292</v>
      </c>
      <c r="J1045" s="184" t="s">
        <v>3173</v>
      </c>
      <c r="K1045" s="351" t="s">
        <v>283</v>
      </c>
      <c r="L1045" s="185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 t="s">
        <v>2920</v>
      </c>
      <c r="Y1045" s="186" t="s">
        <v>2920</v>
      </c>
    </row>
    <row r="1046" spans="1:25" s="210" customFormat="1" ht="38.25" x14ac:dyDescent="0.25">
      <c r="A1046" s="179">
        <v>2929</v>
      </c>
      <c r="B1046" s="183" t="s">
        <v>1065</v>
      </c>
      <c r="C1046" s="356" t="s">
        <v>229</v>
      </c>
      <c r="D1046" s="180">
        <v>14</v>
      </c>
      <c r="E1046" s="181">
        <v>2929000000</v>
      </c>
      <c r="F1046" s="182" t="s">
        <v>49</v>
      </c>
      <c r="G1046" s="309"/>
      <c r="H1046" s="182"/>
      <c r="I1046" s="356" t="s">
        <v>229</v>
      </c>
      <c r="J1046" s="184" t="s">
        <v>2797</v>
      </c>
      <c r="K1046" s="351" t="s">
        <v>283</v>
      </c>
      <c r="L1046" s="185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 t="s">
        <v>2920</v>
      </c>
      <c r="Y1046" s="186" t="s">
        <v>2920</v>
      </c>
    </row>
    <row r="1047" spans="1:25" s="210" customFormat="1" ht="25.5" x14ac:dyDescent="0.25">
      <c r="A1047" s="179">
        <v>2931</v>
      </c>
      <c r="B1047" s="183" t="s">
        <v>1066</v>
      </c>
      <c r="C1047" s="356" t="s">
        <v>229</v>
      </c>
      <c r="D1047" s="180">
        <v>14</v>
      </c>
      <c r="E1047" s="181">
        <v>2931000000</v>
      </c>
      <c r="F1047" s="182" t="s">
        <v>49</v>
      </c>
      <c r="G1047" s="309" t="s">
        <v>233</v>
      </c>
      <c r="H1047" s="182"/>
      <c r="I1047" s="356" t="s">
        <v>229</v>
      </c>
      <c r="J1047" s="184" t="s">
        <v>3173</v>
      </c>
      <c r="K1047" s="351" t="s">
        <v>283</v>
      </c>
      <c r="L1047" s="185"/>
      <c r="M1047" s="186"/>
      <c r="N1047" s="186"/>
      <c r="O1047" s="186"/>
      <c r="P1047" s="186"/>
      <c r="Q1047" s="186"/>
      <c r="R1047" s="186"/>
      <c r="S1047" s="186"/>
      <c r="T1047" s="186" t="s">
        <v>2920</v>
      </c>
      <c r="U1047" s="186"/>
      <c r="V1047" s="186"/>
      <c r="W1047" s="186"/>
      <c r="X1047" s="186"/>
      <c r="Y1047" s="186"/>
    </row>
    <row r="1048" spans="1:25" s="210" customFormat="1" ht="25.5" x14ac:dyDescent="0.25">
      <c r="A1048" s="179">
        <v>2932</v>
      </c>
      <c r="B1048" s="183" t="s">
        <v>1067</v>
      </c>
      <c r="C1048" s="356" t="s">
        <v>229</v>
      </c>
      <c r="D1048" s="180">
        <v>14</v>
      </c>
      <c r="E1048" s="181">
        <v>2932000000</v>
      </c>
      <c r="F1048" s="182" t="s">
        <v>49</v>
      </c>
      <c r="G1048" s="309" t="s">
        <v>233</v>
      </c>
      <c r="H1048" s="182"/>
      <c r="I1048" s="356" t="s">
        <v>229</v>
      </c>
      <c r="J1048" s="184" t="s">
        <v>3173</v>
      </c>
      <c r="K1048" s="351" t="s">
        <v>283</v>
      </c>
      <c r="L1048" s="185"/>
      <c r="M1048" s="186"/>
      <c r="N1048" s="186"/>
      <c r="O1048" s="186"/>
      <c r="P1048" s="186"/>
      <c r="Q1048" s="186"/>
      <c r="R1048" s="186"/>
      <c r="S1048" s="186"/>
      <c r="T1048" s="186" t="s">
        <v>2920</v>
      </c>
      <c r="U1048" s="186"/>
      <c r="V1048" s="186"/>
      <c r="W1048" s="186"/>
      <c r="X1048" s="186"/>
      <c r="Y1048" s="186"/>
    </row>
    <row r="1049" spans="1:25" s="210" customFormat="1" ht="25.5" x14ac:dyDescent="0.25">
      <c r="A1049" s="179">
        <v>2933</v>
      </c>
      <c r="B1049" s="183" t="s">
        <v>1068</v>
      </c>
      <c r="C1049" s="356" t="s">
        <v>229</v>
      </c>
      <c r="D1049" s="180">
        <v>14</v>
      </c>
      <c r="E1049" s="181">
        <v>2933000000</v>
      </c>
      <c r="F1049" s="182" t="s">
        <v>49</v>
      </c>
      <c r="G1049" s="309" t="s">
        <v>233</v>
      </c>
      <c r="H1049" s="182"/>
      <c r="I1049" s="356" t="s">
        <v>229</v>
      </c>
      <c r="J1049" s="184" t="s">
        <v>3173</v>
      </c>
      <c r="K1049" s="351" t="s">
        <v>283</v>
      </c>
      <c r="L1049" s="185"/>
      <c r="M1049" s="186"/>
      <c r="N1049" s="186"/>
      <c r="O1049" s="186"/>
      <c r="P1049" s="186"/>
      <c r="Q1049" s="186"/>
      <c r="R1049" s="186"/>
      <c r="S1049" s="186"/>
      <c r="T1049" s="186" t="s">
        <v>2920</v>
      </c>
      <c r="U1049" s="186"/>
      <c r="V1049" s="186"/>
      <c r="W1049" s="186"/>
      <c r="X1049" s="186"/>
      <c r="Y1049" s="186"/>
    </row>
    <row r="1050" spans="1:25" s="210" customFormat="1" ht="25.5" x14ac:dyDescent="0.25">
      <c r="A1050" s="179">
        <v>2934</v>
      </c>
      <c r="B1050" s="183" t="s">
        <v>1069</v>
      </c>
      <c r="C1050" s="356" t="s">
        <v>229</v>
      </c>
      <c r="D1050" s="180">
        <v>14</v>
      </c>
      <c r="E1050" s="181">
        <v>2934000000</v>
      </c>
      <c r="F1050" s="182" t="s">
        <v>49</v>
      </c>
      <c r="G1050" s="309" t="s">
        <v>233</v>
      </c>
      <c r="H1050" s="182"/>
      <c r="I1050" s="356" t="s">
        <v>229</v>
      </c>
      <c r="J1050" s="184" t="s">
        <v>3173</v>
      </c>
      <c r="K1050" s="351" t="s">
        <v>283</v>
      </c>
      <c r="L1050" s="185"/>
      <c r="M1050" s="186"/>
      <c r="N1050" s="186"/>
      <c r="O1050" s="186"/>
      <c r="P1050" s="186"/>
      <c r="Q1050" s="186"/>
      <c r="R1050" s="186"/>
      <c r="S1050" s="186"/>
      <c r="T1050" s="186" t="s">
        <v>2920</v>
      </c>
      <c r="U1050" s="186" t="s">
        <v>2920</v>
      </c>
      <c r="V1050" s="186"/>
      <c r="W1050" s="186"/>
      <c r="X1050" s="186"/>
      <c r="Y1050" s="186"/>
    </row>
    <row r="1051" spans="1:25" s="210" customFormat="1" ht="38.25" x14ac:dyDescent="0.25">
      <c r="A1051" s="179">
        <v>2935</v>
      </c>
      <c r="B1051" s="183" t="s">
        <v>1070</v>
      </c>
      <c r="C1051" s="356" t="s">
        <v>229</v>
      </c>
      <c r="D1051" s="180">
        <v>14</v>
      </c>
      <c r="E1051" s="181">
        <v>2935000000</v>
      </c>
      <c r="F1051" s="182" t="s">
        <v>49</v>
      </c>
      <c r="G1051" s="309" t="s">
        <v>233</v>
      </c>
      <c r="H1051" s="182"/>
      <c r="I1051" s="356" t="s">
        <v>229</v>
      </c>
      <c r="J1051" s="184" t="s">
        <v>3173</v>
      </c>
      <c r="K1051" s="351" t="s">
        <v>283</v>
      </c>
      <c r="L1051" s="185"/>
      <c r="M1051" s="186"/>
      <c r="N1051" s="186"/>
      <c r="O1051" s="186"/>
      <c r="P1051" s="186"/>
      <c r="Q1051" s="186"/>
      <c r="R1051" s="186"/>
      <c r="S1051" s="186"/>
      <c r="T1051" s="186" t="s">
        <v>2920</v>
      </c>
      <c r="U1051" s="186"/>
      <c r="V1051" s="186"/>
      <c r="W1051" s="186"/>
      <c r="X1051" s="186"/>
      <c r="Y1051" s="186"/>
    </row>
    <row r="1052" spans="1:25" s="210" customFormat="1" ht="25.5" x14ac:dyDescent="0.25">
      <c r="A1052" s="179">
        <v>2936</v>
      </c>
      <c r="B1052" s="183" t="s">
        <v>1071</v>
      </c>
      <c r="C1052" s="356" t="s">
        <v>229</v>
      </c>
      <c r="D1052" s="180">
        <v>14</v>
      </c>
      <c r="E1052" s="181">
        <v>2936000000</v>
      </c>
      <c r="F1052" s="182" t="s">
        <v>49</v>
      </c>
      <c r="G1052" s="309" t="s">
        <v>233</v>
      </c>
      <c r="H1052" s="182"/>
      <c r="I1052" s="356" t="s">
        <v>229</v>
      </c>
      <c r="J1052" s="184" t="s">
        <v>285</v>
      </c>
      <c r="K1052" s="351" t="s">
        <v>283</v>
      </c>
      <c r="L1052" s="185"/>
      <c r="M1052" s="186"/>
      <c r="N1052" s="186"/>
      <c r="O1052" s="186"/>
      <c r="P1052" s="186"/>
      <c r="Q1052" s="186"/>
      <c r="R1052" s="186"/>
      <c r="S1052" s="186"/>
      <c r="T1052" s="186" t="s">
        <v>2920</v>
      </c>
      <c r="U1052" s="186" t="s">
        <v>2920</v>
      </c>
      <c r="V1052" s="186"/>
      <c r="W1052" s="186"/>
      <c r="X1052" s="186"/>
      <c r="Y1052" s="186"/>
    </row>
    <row r="1053" spans="1:25" s="210" customFormat="1" ht="25.5" x14ac:dyDescent="0.25">
      <c r="A1053" s="179">
        <v>2937</v>
      </c>
      <c r="B1053" s="183" t="s">
        <v>1072</v>
      </c>
      <c r="C1053" s="356" t="s">
        <v>229</v>
      </c>
      <c r="D1053" s="180">
        <v>14</v>
      </c>
      <c r="E1053" s="181">
        <v>2937000000</v>
      </c>
      <c r="F1053" s="182" t="s">
        <v>49</v>
      </c>
      <c r="G1053" s="309" t="s">
        <v>233</v>
      </c>
      <c r="H1053" s="182"/>
      <c r="I1053" s="356" t="s">
        <v>229</v>
      </c>
      <c r="J1053" s="184" t="s">
        <v>286</v>
      </c>
      <c r="K1053" s="351" t="s">
        <v>283</v>
      </c>
      <c r="L1053" s="185"/>
      <c r="M1053" s="186"/>
      <c r="N1053" s="186"/>
      <c r="O1053" s="186"/>
      <c r="P1053" s="186"/>
      <c r="Q1053" s="186"/>
      <c r="R1053" s="186"/>
      <c r="S1053" s="186"/>
      <c r="T1053" s="186" t="s">
        <v>2920</v>
      </c>
      <c r="U1053" s="186" t="s">
        <v>2920</v>
      </c>
      <c r="V1053" s="186"/>
      <c r="W1053" s="186"/>
      <c r="X1053" s="186"/>
      <c r="Y1053" s="186"/>
    </row>
    <row r="1054" spans="1:25" s="210" customFormat="1" ht="25.5" x14ac:dyDescent="0.25">
      <c r="A1054" s="179">
        <v>2938</v>
      </c>
      <c r="B1054" s="183" t="s">
        <v>1073</v>
      </c>
      <c r="C1054" s="356" t="s">
        <v>229</v>
      </c>
      <c r="D1054" s="180">
        <v>14</v>
      </c>
      <c r="E1054" s="181">
        <v>2938000000</v>
      </c>
      <c r="F1054" s="182" t="s">
        <v>49</v>
      </c>
      <c r="G1054" s="309" t="s">
        <v>233</v>
      </c>
      <c r="H1054" s="182"/>
      <c r="I1054" s="356" t="s">
        <v>229</v>
      </c>
      <c r="J1054" s="184" t="s">
        <v>3173</v>
      </c>
      <c r="K1054" s="351" t="s">
        <v>283</v>
      </c>
      <c r="L1054" s="185"/>
      <c r="M1054" s="186"/>
      <c r="N1054" s="186"/>
      <c r="O1054" s="186"/>
      <c r="P1054" s="186"/>
      <c r="Q1054" s="186"/>
      <c r="R1054" s="186"/>
      <c r="S1054" s="186"/>
      <c r="T1054" s="186" t="s">
        <v>2920</v>
      </c>
      <c r="U1054" s="186"/>
      <c r="V1054" s="186"/>
      <c r="W1054" s="186"/>
      <c r="X1054" s="186"/>
      <c r="Y1054" s="186"/>
    </row>
    <row r="1055" spans="1:25" s="210" customFormat="1" ht="25.5" x14ac:dyDescent="0.25">
      <c r="A1055" s="179">
        <v>2939</v>
      </c>
      <c r="B1055" s="183" t="s">
        <v>1074</v>
      </c>
      <c r="C1055" s="356" t="s">
        <v>229</v>
      </c>
      <c r="D1055" s="180">
        <v>14</v>
      </c>
      <c r="E1055" s="181">
        <v>2939000000</v>
      </c>
      <c r="F1055" s="182" t="s">
        <v>49</v>
      </c>
      <c r="G1055" s="309" t="s">
        <v>233</v>
      </c>
      <c r="H1055" s="182"/>
      <c r="I1055" s="356" t="s">
        <v>229</v>
      </c>
      <c r="J1055" s="184" t="s">
        <v>3173</v>
      </c>
      <c r="K1055" s="351" t="s">
        <v>283</v>
      </c>
      <c r="L1055" s="185"/>
      <c r="M1055" s="186"/>
      <c r="N1055" s="186"/>
      <c r="O1055" s="186"/>
      <c r="P1055" s="186"/>
      <c r="Q1055" s="186"/>
      <c r="R1055" s="186"/>
      <c r="S1055" s="186"/>
      <c r="T1055" s="186" t="s">
        <v>2920</v>
      </c>
      <c r="U1055" s="186"/>
      <c r="V1055" s="186"/>
      <c r="W1055" s="186"/>
      <c r="X1055" s="186"/>
      <c r="Y1055" s="186"/>
    </row>
    <row r="1056" spans="1:25" s="210" customFormat="1" ht="25.5" x14ac:dyDescent="0.25">
      <c r="A1056" s="179">
        <v>2940</v>
      </c>
      <c r="B1056" s="183" t="s">
        <v>1075</v>
      </c>
      <c r="C1056" s="356" t="s">
        <v>229</v>
      </c>
      <c r="D1056" s="180">
        <v>14</v>
      </c>
      <c r="E1056" s="181">
        <v>2940000000</v>
      </c>
      <c r="F1056" s="182" t="s">
        <v>49</v>
      </c>
      <c r="G1056" s="309" t="s">
        <v>233</v>
      </c>
      <c r="H1056" s="182"/>
      <c r="I1056" s="356" t="s">
        <v>229</v>
      </c>
      <c r="J1056" s="184" t="s">
        <v>286</v>
      </c>
      <c r="K1056" s="351" t="s">
        <v>283</v>
      </c>
      <c r="L1056" s="185"/>
      <c r="M1056" s="186"/>
      <c r="N1056" s="186"/>
      <c r="O1056" s="186"/>
      <c r="P1056" s="186"/>
      <c r="Q1056" s="186"/>
      <c r="R1056" s="186"/>
      <c r="S1056" s="186"/>
      <c r="T1056" s="186" t="s">
        <v>2920</v>
      </c>
      <c r="U1056" s="186" t="s">
        <v>2920</v>
      </c>
      <c r="V1056" s="186"/>
      <c r="W1056" s="186"/>
      <c r="X1056" s="186"/>
      <c r="Y1056" s="186"/>
    </row>
    <row r="1057" spans="1:25" s="210" customFormat="1" ht="25.5" x14ac:dyDescent="0.25">
      <c r="A1057" s="179">
        <v>2941</v>
      </c>
      <c r="B1057" s="183" t="s">
        <v>1076</v>
      </c>
      <c r="C1057" s="182" t="s">
        <v>245</v>
      </c>
      <c r="D1057" s="180">
        <v>14</v>
      </c>
      <c r="E1057" s="181">
        <v>2941000000</v>
      </c>
      <c r="F1057" s="182" t="s">
        <v>2821</v>
      </c>
      <c r="G1057" s="309" t="s">
        <v>233</v>
      </c>
      <c r="H1057" s="182"/>
      <c r="I1057" s="182" t="s">
        <v>245</v>
      </c>
      <c r="J1057" s="184" t="s">
        <v>2797</v>
      </c>
      <c r="K1057" s="351" t="s">
        <v>284</v>
      </c>
      <c r="L1057" s="185"/>
      <c r="M1057" s="186"/>
      <c r="N1057" s="186"/>
      <c r="O1057" s="186"/>
      <c r="P1057" s="186"/>
      <c r="Q1057" s="186"/>
      <c r="R1057" s="186" t="s">
        <v>2920</v>
      </c>
      <c r="S1057" s="186" t="s">
        <v>2920</v>
      </c>
      <c r="T1057" s="186" t="s">
        <v>2920</v>
      </c>
      <c r="U1057" s="186" t="s">
        <v>2920</v>
      </c>
      <c r="V1057" s="186"/>
      <c r="W1057" s="186"/>
      <c r="X1057" s="186"/>
      <c r="Y1057" s="186"/>
    </row>
    <row r="1058" spans="1:25" s="210" customFormat="1" ht="25.5" x14ac:dyDescent="0.25">
      <c r="A1058" s="179">
        <v>2951</v>
      </c>
      <c r="B1058" s="183" t="s">
        <v>1077</v>
      </c>
      <c r="C1058" s="182" t="s">
        <v>227</v>
      </c>
      <c r="D1058" s="180">
        <v>14</v>
      </c>
      <c r="E1058" s="181">
        <v>2951000000</v>
      </c>
      <c r="F1058" s="182" t="s">
        <v>2822</v>
      </c>
      <c r="G1058" s="309" t="s">
        <v>233</v>
      </c>
      <c r="H1058" s="182"/>
      <c r="I1058" s="182" t="s">
        <v>227</v>
      </c>
      <c r="J1058" s="184" t="s">
        <v>2797</v>
      </c>
      <c r="K1058" s="351" t="s">
        <v>284</v>
      </c>
      <c r="L1058" s="185"/>
      <c r="M1058" s="186"/>
      <c r="N1058" s="186"/>
      <c r="O1058" s="186"/>
      <c r="P1058" s="186"/>
      <c r="Q1058" s="186"/>
      <c r="R1058" s="186"/>
      <c r="S1058" s="186" t="s">
        <v>2920</v>
      </c>
      <c r="T1058" s="186"/>
      <c r="U1058" s="186"/>
      <c r="V1058" s="186"/>
      <c r="W1058" s="186"/>
      <c r="X1058" s="186"/>
      <c r="Y1058" s="186"/>
    </row>
    <row r="1059" spans="1:25" s="210" customFormat="1" ht="25.5" x14ac:dyDescent="0.25">
      <c r="A1059" s="179">
        <v>2961</v>
      </c>
      <c r="B1059" s="183" t="s">
        <v>1078</v>
      </c>
      <c r="C1059" s="182" t="s">
        <v>227</v>
      </c>
      <c r="D1059" s="180">
        <v>14</v>
      </c>
      <c r="E1059" s="181">
        <v>2961000000</v>
      </c>
      <c r="F1059" s="182" t="s">
        <v>2823</v>
      </c>
      <c r="G1059" s="309" t="s">
        <v>233</v>
      </c>
      <c r="H1059" s="182"/>
      <c r="I1059" s="182" t="s">
        <v>227</v>
      </c>
      <c r="J1059" s="184" t="s">
        <v>2797</v>
      </c>
      <c r="K1059" s="351" t="s">
        <v>284</v>
      </c>
      <c r="L1059" s="185"/>
      <c r="M1059" s="186"/>
      <c r="N1059" s="186"/>
      <c r="O1059" s="186"/>
      <c r="P1059" s="186"/>
      <c r="Q1059" s="186"/>
      <c r="R1059" s="186"/>
      <c r="S1059" s="186" t="s">
        <v>2920</v>
      </c>
      <c r="T1059" s="186" t="s">
        <v>2920</v>
      </c>
      <c r="U1059" s="186" t="s">
        <v>2920</v>
      </c>
      <c r="V1059" s="186"/>
      <c r="W1059" s="186"/>
      <c r="X1059" s="186"/>
      <c r="Y1059" s="186"/>
    </row>
    <row r="1060" spans="1:25" s="210" customFormat="1" ht="25.5" x14ac:dyDescent="0.25">
      <c r="A1060" s="179">
        <v>2971</v>
      </c>
      <c r="B1060" s="183" t="s">
        <v>1079</v>
      </c>
      <c r="C1060" s="182" t="s">
        <v>227</v>
      </c>
      <c r="D1060" s="180">
        <v>14</v>
      </c>
      <c r="E1060" s="181">
        <v>2971000000</v>
      </c>
      <c r="F1060" s="182" t="s">
        <v>2824</v>
      </c>
      <c r="G1060" s="309" t="s">
        <v>233</v>
      </c>
      <c r="H1060" s="182"/>
      <c r="I1060" s="182" t="s">
        <v>227</v>
      </c>
      <c r="J1060" s="184" t="s">
        <v>2797</v>
      </c>
      <c r="K1060" s="351" t="s">
        <v>284</v>
      </c>
      <c r="L1060" s="185"/>
      <c r="M1060" s="186"/>
      <c r="N1060" s="186"/>
      <c r="O1060" s="186"/>
      <c r="P1060" s="186"/>
      <c r="Q1060" s="186"/>
      <c r="R1060" s="186"/>
      <c r="S1060" s="186" t="s">
        <v>2920</v>
      </c>
      <c r="T1060" s="186" t="s">
        <v>2920</v>
      </c>
      <c r="U1060" s="186" t="s">
        <v>2920</v>
      </c>
      <c r="V1060" s="186"/>
      <c r="W1060" s="186"/>
      <c r="X1060" s="186"/>
      <c r="Y1060" s="186"/>
    </row>
    <row r="1061" spans="1:25" s="210" customFormat="1" ht="25.5" x14ac:dyDescent="0.25">
      <c r="A1061" s="179">
        <v>2986</v>
      </c>
      <c r="B1061" s="183" t="s">
        <v>1080</v>
      </c>
      <c r="C1061" s="356" t="s">
        <v>229</v>
      </c>
      <c r="D1061" s="180">
        <v>14</v>
      </c>
      <c r="E1061" s="181">
        <v>2986000000</v>
      </c>
      <c r="F1061" s="182" t="s">
        <v>49</v>
      </c>
      <c r="G1061" s="309" t="s">
        <v>233</v>
      </c>
      <c r="H1061" s="182"/>
      <c r="I1061" s="356" t="s">
        <v>229</v>
      </c>
      <c r="J1061" s="184" t="s">
        <v>286</v>
      </c>
      <c r="K1061" s="351" t="s">
        <v>283</v>
      </c>
      <c r="L1061" s="185"/>
      <c r="M1061" s="186"/>
      <c r="N1061" s="186"/>
      <c r="O1061" s="186"/>
      <c r="P1061" s="186"/>
      <c r="Q1061" s="186"/>
      <c r="R1061" s="186"/>
      <c r="S1061" s="186"/>
      <c r="T1061" s="186"/>
      <c r="U1061" s="186" t="s">
        <v>2920</v>
      </c>
      <c r="V1061" s="186" t="s">
        <v>2920</v>
      </c>
      <c r="W1061" s="186" t="s">
        <v>2920</v>
      </c>
      <c r="X1061" s="186"/>
      <c r="Y1061" s="186"/>
    </row>
    <row r="1062" spans="1:25" s="210" customFormat="1" ht="38.25" x14ac:dyDescent="0.25">
      <c r="A1062" s="179">
        <v>2987</v>
      </c>
      <c r="B1062" s="183" t="s">
        <v>1081</v>
      </c>
      <c r="C1062" s="356" t="s">
        <v>229</v>
      </c>
      <c r="D1062" s="180">
        <v>14</v>
      </c>
      <c r="E1062" s="181">
        <v>2987000000</v>
      </c>
      <c r="F1062" s="182" t="s">
        <v>49</v>
      </c>
      <c r="G1062" s="309"/>
      <c r="H1062" s="182"/>
      <c r="I1062" s="356" t="s">
        <v>229</v>
      </c>
      <c r="J1062" s="184" t="s">
        <v>3173</v>
      </c>
      <c r="K1062" s="351" t="s">
        <v>283</v>
      </c>
      <c r="L1062" s="185"/>
      <c r="M1062" s="186"/>
      <c r="N1062" s="186"/>
      <c r="O1062" s="186"/>
      <c r="P1062" s="186"/>
      <c r="Q1062" s="186"/>
      <c r="R1062" s="186"/>
      <c r="S1062" s="186"/>
      <c r="T1062" s="186"/>
      <c r="U1062" s="186" t="s">
        <v>2920</v>
      </c>
      <c r="V1062" s="186" t="s">
        <v>2920</v>
      </c>
      <c r="W1062" s="186" t="s">
        <v>2920</v>
      </c>
      <c r="X1062" s="186"/>
      <c r="Y1062" s="186"/>
    </row>
    <row r="1063" spans="1:25" s="210" customFormat="1" ht="25.5" x14ac:dyDescent="0.25">
      <c r="A1063" s="179">
        <v>2988</v>
      </c>
      <c r="B1063" s="183" t="s">
        <v>1082</v>
      </c>
      <c r="C1063" s="356" t="s">
        <v>229</v>
      </c>
      <c r="D1063" s="361">
        <v>14</v>
      </c>
      <c r="E1063" s="362">
        <v>2988000000</v>
      </c>
      <c r="F1063" s="356" t="s">
        <v>49</v>
      </c>
      <c r="G1063" s="309"/>
      <c r="H1063" s="364"/>
      <c r="I1063" s="356" t="s">
        <v>229</v>
      </c>
      <c r="J1063" s="357" t="s">
        <v>3173</v>
      </c>
      <c r="K1063" s="351" t="s">
        <v>283</v>
      </c>
      <c r="L1063" s="382"/>
      <c r="M1063" s="367"/>
      <c r="N1063" s="367"/>
      <c r="O1063" s="367"/>
      <c r="P1063" s="367"/>
      <c r="Q1063" s="367"/>
      <c r="R1063" s="367"/>
      <c r="S1063" s="367"/>
      <c r="T1063" s="367"/>
      <c r="U1063" s="367" t="s">
        <v>2920</v>
      </c>
      <c r="V1063" s="367" t="s">
        <v>2920</v>
      </c>
      <c r="W1063" s="367" t="s">
        <v>2920</v>
      </c>
      <c r="X1063" s="367" t="s">
        <v>2920</v>
      </c>
      <c r="Y1063" s="186" t="s">
        <v>2920</v>
      </c>
    </row>
    <row r="1064" spans="1:25" s="210" customFormat="1" ht="25.5" x14ac:dyDescent="0.25">
      <c r="A1064" s="179">
        <v>2989</v>
      </c>
      <c r="B1064" s="183" t="s">
        <v>1083</v>
      </c>
      <c r="C1064" s="356" t="s">
        <v>229</v>
      </c>
      <c r="D1064" s="361">
        <v>14</v>
      </c>
      <c r="E1064" s="362">
        <v>2989000000</v>
      </c>
      <c r="F1064" s="356" t="s">
        <v>49</v>
      </c>
      <c r="G1064" s="309"/>
      <c r="H1064" s="364"/>
      <c r="I1064" s="356" t="s">
        <v>229</v>
      </c>
      <c r="J1064" s="357" t="s">
        <v>3173</v>
      </c>
      <c r="K1064" s="351" t="s">
        <v>283</v>
      </c>
      <c r="L1064" s="382"/>
      <c r="M1064" s="367"/>
      <c r="N1064" s="367"/>
      <c r="O1064" s="367"/>
      <c r="P1064" s="367"/>
      <c r="Q1064" s="367"/>
      <c r="R1064" s="367"/>
      <c r="S1064" s="367"/>
      <c r="T1064" s="367"/>
      <c r="U1064" s="367" t="s">
        <v>2920</v>
      </c>
      <c r="V1064" s="367" t="s">
        <v>2920</v>
      </c>
      <c r="W1064" s="367" t="s">
        <v>2920</v>
      </c>
      <c r="X1064" s="367"/>
      <c r="Y1064" s="367"/>
    </row>
    <row r="1065" spans="1:25" s="210" customFormat="1" ht="38.25" x14ac:dyDescent="0.25">
      <c r="A1065" s="179">
        <v>2990</v>
      </c>
      <c r="B1065" s="183" t="s">
        <v>1084</v>
      </c>
      <c r="C1065" s="356" t="s">
        <v>229</v>
      </c>
      <c r="D1065" s="361">
        <v>14</v>
      </c>
      <c r="E1065" s="362">
        <v>2990000000</v>
      </c>
      <c r="F1065" s="356" t="s">
        <v>49</v>
      </c>
      <c r="G1065" s="309"/>
      <c r="H1065" s="364"/>
      <c r="I1065" s="356" t="s">
        <v>229</v>
      </c>
      <c r="J1065" s="357" t="s">
        <v>3173</v>
      </c>
      <c r="K1065" s="351" t="s">
        <v>283</v>
      </c>
      <c r="L1065" s="382"/>
      <c r="M1065" s="367"/>
      <c r="N1065" s="367"/>
      <c r="O1065" s="367"/>
      <c r="P1065" s="367"/>
      <c r="Q1065" s="367"/>
      <c r="R1065" s="367"/>
      <c r="S1065" s="367"/>
      <c r="T1065" s="367"/>
      <c r="U1065" s="367"/>
      <c r="V1065" s="367"/>
      <c r="W1065" s="367"/>
      <c r="X1065" s="367"/>
      <c r="Y1065" s="186" t="s">
        <v>2920</v>
      </c>
    </row>
    <row r="1066" spans="1:25" s="210" customFormat="1" ht="25.5" x14ac:dyDescent="0.25">
      <c r="A1066" s="179">
        <v>2991</v>
      </c>
      <c r="B1066" s="183" t="s">
        <v>1085</v>
      </c>
      <c r="C1066" s="356" t="s">
        <v>229</v>
      </c>
      <c r="D1066" s="361">
        <v>14</v>
      </c>
      <c r="E1066" s="362">
        <v>2991000000</v>
      </c>
      <c r="F1066" s="356" t="s">
        <v>49</v>
      </c>
      <c r="G1066" s="309"/>
      <c r="H1066" s="364"/>
      <c r="I1066" s="356" t="s">
        <v>229</v>
      </c>
      <c r="J1066" s="357" t="s">
        <v>285</v>
      </c>
      <c r="K1066" s="351" t="s">
        <v>283</v>
      </c>
      <c r="L1066" s="382"/>
      <c r="M1066" s="367"/>
      <c r="N1066" s="367"/>
      <c r="O1066" s="367"/>
      <c r="P1066" s="367"/>
      <c r="Q1066" s="367"/>
      <c r="R1066" s="367"/>
      <c r="S1066" s="367"/>
      <c r="T1066" s="367"/>
      <c r="U1066" s="367"/>
      <c r="V1066" s="367"/>
      <c r="W1066" s="367"/>
      <c r="X1066" s="367"/>
      <c r="Y1066" s="186" t="s">
        <v>2920</v>
      </c>
    </row>
    <row r="1067" spans="1:25" s="210" customFormat="1" ht="38.25" x14ac:dyDescent="0.25">
      <c r="A1067" s="179">
        <v>2992</v>
      </c>
      <c r="B1067" s="183" t="s">
        <v>1086</v>
      </c>
      <c r="C1067" s="356" t="s">
        <v>229</v>
      </c>
      <c r="D1067" s="361">
        <v>14</v>
      </c>
      <c r="E1067" s="362">
        <v>2992000000</v>
      </c>
      <c r="F1067" s="356" t="s">
        <v>49</v>
      </c>
      <c r="G1067" s="309"/>
      <c r="H1067" s="364"/>
      <c r="I1067" s="356" t="s">
        <v>229</v>
      </c>
      <c r="J1067" s="357" t="s">
        <v>295</v>
      </c>
      <c r="K1067" s="351" t="s">
        <v>283</v>
      </c>
      <c r="L1067" s="382"/>
      <c r="M1067" s="367"/>
      <c r="N1067" s="367"/>
      <c r="O1067" s="367"/>
      <c r="P1067" s="367"/>
      <c r="Q1067" s="367"/>
      <c r="R1067" s="367"/>
      <c r="S1067" s="367"/>
      <c r="T1067" s="367"/>
      <c r="U1067" s="367"/>
      <c r="V1067" s="367"/>
      <c r="W1067" s="367"/>
      <c r="X1067" s="367"/>
      <c r="Y1067" s="186" t="s">
        <v>2920</v>
      </c>
    </row>
    <row r="1068" spans="1:25" s="210" customFormat="1" x14ac:dyDescent="0.25">
      <c r="A1068" s="179">
        <v>2993</v>
      </c>
      <c r="B1068" s="183" t="s">
        <v>1087</v>
      </c>
      <c r="C1068" s="356" t="s">
        <v>229</v>
      </c>
      <c r="D1068" s="361">
        <v>14</v>
      </c>
      <c r="E1068" s="362">
        <v>2993000000</v>
      </c>
      <c r="F1068" s="356" t="s">
        <v>49</v>
      </c>
      <c r="G1068" s="309"/>
      <c r="H1068" s="364"/>
      <c r="I1068" s="356" t="s">
        <v>229</v>
      </c>
      <c r="J1068" s="357" t="s">
        <v>285</v>
      </c>
      <c r="K1068" s="351" t="s">
        <v>283</v>
      </c>
      <c r="L1068" s="382"/>
      <c r="M1068" s="367"/>
      <c r="N1068" s="367"/>
      <c r="O1068" s="367"/>
      <c r="P1068" s="367"/>
      <c r="Q1068" s="367"/>
      <c r="R1068" s="367"/>
      <c r="S1068" s="367"/>
      <c r="T1068" s="367"/>
      <c r="U1068" s="367"/>
      <c r="V1068" s="367"/>
      <c r="W1068" s="367"/>
      <c r="X1068" s="367"/>
      <c r="Y1068" s="186" t="s">
        <v>2920</v>
      </c>
    </row>
    <row r="1069" spans="1:25" s="210" customFormat="1" ht="25.5" x14ac:dyDescent="0.25">
      <c r="A1069" s="179">
        <v>2994</v>
      </c>
      <c r="B1069" s="183" t="s">
        <v>1088</v>
      </c>
      <c r="C1069" s="356" t="s">
        <v>229</v>
      </c>
      <c r="D1069" s="361">
        <v>14</v>
      </c>
      <c r="E1069" s="362">
        <v>2994000000</v>
      </c>
      <c r="F1069" s="356" t="s">
        <v>49</v>
      </c>
      <c r="G1069" s="309"/>
      <c r="H1069" s="364"/>
      <c r="I1069" s="356" t="s">
        <v>229</v>
      </c>
      <c r="J1069" s="357" t="s">
        <v>3173</v>
      </c>
      <c r="K1069" s="351" t="s">
        <v>283</v>
      </c>
      <c r="L1069" s="382"/>
      <c r="M1069" s="367"/>
      <c r="N1069" s="367"/>
      <c r="O1069" s="367"/>
      <c r="P1069" s="367"/>
      <c r="Q1069" s="367"/>
      <c r="R1069" s="367"/>
      <c r="S1069" s="367"/>
      <c r="T1069" s="367"/>
      <c r="U1069" s="367"/>
      <c r="V1069" s="367"/>
      <c r="W1069" s="367"/>
      <c r="X1069" s="367"/>
      <c r="Y1069" s="186" t="s">
        <v>2920</v>
      </c>
    </row>
    <row r="1070" spans="1:25" s="210" customFormat="1" ht="25.5" x14ac:dyDescent="0.25">
      <c r="A1070" s="179">
        <v>2995</v>
      </c>
      <c r="B1070" s="183" t="s">
        <v>1089</v>
      </c>
      <c r="C1070" s="356" t="s">
        <v>229</v>
      </c>
      <c r="D1070" s="361">
        <v>14</v>
      </c>
      <c r="E1070" s="362">
        <v>2995000000</v>
      </c>
      <c r="F1070" s="356" t="s">
        <v>49</v>
      </c>
      <c r="G1070" s="309"/>
      <c r="H1070" s="364"/>
      <c r="I1070" s="356" t="s">
        <v>229</v>
      </c>
      <c r="J1070" s="357" t="s">
        <v>3173</v>
      </c>
      <c r="K1070" s="351" t="s">
        <v>283</v>
      </c>
      <c r="L1070" s="382"/>
      <c r="M1070" s="367"/>
      <c r="N1070" s="367"/>
      <c r="O1070" s="367"/>
      <c r="P1070" s="367"/>
      <c r="Q1070" s="367"/>
      <c r="R1070" s="367"/>
      <c r="S1070" s="367"/>
      <c r="T1070" s="367"/>
      <c r="U1070" s="367"/>
      <c r="V1070" s="367"/>
      <c r="W1070" s="367"/>
      <c r="X1070" s="367"/>
      <c r="Y1070" s="186" t="s">
        <v>2920</v>
      </c>
    </row>
    <row r="1071" spans="1:25" s="210" customFormat="1" x14ac:dyDescent="0.25">
      <c r="A1071" s="179">
        <v>2996</v>
      </c>
      <c r="B1071" s="183" t="s">
        <v>1090</v>
      </c>
      <c r="C1071" s="356" t="s">
        <v>229</v>
      </c>
      <c r="D1071" s="361">
        <v>14</v>
      </c>
      <c r="E1071" s="362">
        <v>2996000000</v>
      </c>
      <c r="F1071" s="356" t="s">
        <v>49</v>
      </c>
      <c r="G1071" s="309"/>
      <c r="H1071" s="364"/>
      <c r="I1071" s="356" t="s">
        <v>229</v>
      </c>
      <c r="J1071" s="357" t="s">
        <v>300</v>
      </c>
      <c r="K1071" s="351" t="s">
        <v>283</v>
      </c>
      <c r="L1071" s="382"/>
      <c r="M1071" s="367"/>
      <c r="N1071" s="367"/>
      <c r="O1071" s="367"/>
      <c r="P1071" s="367"/>
      <c r="Q1071" s="367"/>
      <c r="R1071" s="367"/>
      <c r="S1071" s="367"/>
      <c r="T1071" s="367"/>
      <c r="U1071" s="367"/>
      <c r="V1071" s="367"/>
      <c r="W1071" s="367"/>
      <c r="X1071" s="367"/>
      <c r="Y1071" s="186" t="s">
        <v>2920</v>
      </c>
    </row>
    <row r="1072" spans="1:25" s="210" customFormat="1" ht="38.25" x14ac:dyDescent="0.25">
      <c r="A1072" s="179">
        <v>2997</v>
      </c>
      <c r="B1072" s="183" t="s">
        <v>1091</v>
      </c>
      <c r="C1072" s="356" t="s">
        <v>229</v>
      </c>
      <c r="D1072" s="361">
        <v>14</v>
      </c>
      <c r="E1072" s="362">
        <v>2997000000</v>
      </c>
      <c r="F1072" s="356" t="s">
        <v>49</v>
      </c>
      <c r="G1072" s="309"/>
      <c r="H1072" s="364"/>
      <c r="I1072" s="356" t="s">
        <v>229</v>
      </c>
      <c r="J1072" s="357" t="s">
        <v>295</v>
      </c>
      <c r="K1072" s="351" t="s">
        <v>283</v>
      </c>
      <c r="L1072" s="382"/>
      <c r="M1072" s="367"/>
      <c r="N1072" s="367"/>
      <c r="O1072" s="367"/>
      <c r="P1072" s="367"/>
      <c r="Q1072" s="367"/>
      <c r="R1072" s="367"/>
      <c r="S1072" s="367"/>
      <c r="T1072" s="367"/>
      <c r="U1072" s="367"/>
      <c r="V1072" s="367"/>
      <c r="W1072" s="367"/>
      <c r="X1072" s="367"/>
      <c r="Y1072" s="186" t="s">
        <v>2920</v>
      </c>
    </row>
    <row r="1073" spans="1:25" s="210" customFormat="1" ht="25.5" x14ac:dyDescent="0.25">
      <c r="A1073" s="179">
        <v>2998</v>
      </c>
      <c r="B1073" s="183" t="s">
        <v>1092</v>
      </c>
      <c r="C1073" s="356" t="s">
        <v>229</v>
      </c>
      <c r="D1073" s="361">
        <v>14</v>
      </c>
      <c r="E1073" s="362">
        <v>2998000000</v>
      </c>
      <c r="F1073" s="356" t="s">
        <v>49</v>
      </c>
      <c r="G1073" s="309"/>
      <c r="H1073" s="364"/>
      <c r="I1073" s="356" t="s">
        <v>229</v>
      </c>
      <c r="J1073" s="357" t="s">
        <v>3173</v>
      </c>
      <c r="K1073" s="351" t="s">
        <v>283</v>
      </c>
      <c r="L1073" s="382"/>
      <c r="M1073" s="367"/>
      <c r="N1073" s="367"/>
      <c r="O1073" s="367"/>
      <c r="P1073" s="367"/>
      <c r="Q1073" s="367"/>
      <c r="R1073" s="367"/>
      <c r="S1073" s="367"/>
      <c r="T1073" s="367"/>
      <c r="U1073" s="367"/>
      <c r="V1073" s="367"/>
      <c r="W1073" s="367"/>
      <c r="X1073" s="367"/>
      <c r="Y1073" s="186" t="s">
        <v>2920</v>
      </c>
    </row>
    <row r="1074" spans="1:25" s="210" customFormat="1" ht="25.5" x14ac:dyDescent="0.25">
      <c r="A1074" s="179">
        <v>2999</v>
      </c>
      <c r="B1074" s="183" t="s">
        <v>1093</v>
      </c>
      <c r="C1074" s="356" t="s">
        <v>229</v>
      </c>
      <c r="D1074" s="361">
        <v>14</v>
      </c>
      <c r="E1074" s="362">
        <v>2999000000</v>
      </c>
      <c r="F1074" s="356" t="s">
        <v>49</v>
      </c>
      <c r="G1074" s="309"/>
      <c r="H1074" s="364"/>
      <c r="I1074" s="356" t="s">
        <v>229</v>
      </c>
      <c r="J1074" s="357" t="s">
        <v>3173</v>
      </c>
      <c r="K1074" s="351" t="s">
        <v>283</v>
      </c>
      <c r="L1074" s="382"/>
      <c r="M1074" s="367"/>
      <c r="N1074" s="367"/>
      <c r="O1074" s="367"/>
      <c r="P1074" s="367"/>
      <c r="Q1074" s="367"/>
      <c r="R1074" s="367"/>
      <c r="S1074" s="367"/>
      <c r="T1074" s="367"/>
      <c r="U1074" s="367"/>
      <c r="V1074" s="367"/>
      <c r="W1074" s="367"/>
      <c r="X1074" s="367"/>
      <c r="Y1074" s="186" t="s">
        <v>2920</v>
      </c>
    </row>
    <row r="1075" spans="1:25" s="210" customFormat="1" ht="25.5" x14ac:dyDescent="0.25">
      <c r="A1075" s="179">
        <v>3000</v>
      </c>
      <c r="B1075" s="183" t="s">
        <v>1094</v>
      </c>
      <c r="C1075" s="356" t="s">
        <v>229</v>
      </c>
      <c r="D1075" s="361">
        <v>14</v>
      </c>
      <c r="E1075" s="362">
        <v>3000000000</v>
      </c>
      <c r="F1075" s="356" t="s">
        <v>49</v>
      </c>
      <c r="G1075" s="309"/>
      <c r="H1075" s="364"/>
      <c r="I1075" s="356" t="s">
        <v>229</v>
      </c>
      <c r="J1075" s="357" t="s">
        <v>300</v>
      </c>
      <c r="K1075" s="351" t="s">
        <v>283</v>
      </c>
      <c r="L1075" s="382"/>
      <c r="M1075" s="367"/>
      <c r="N1075" s="367"/>
      <c r="O1075" s="367"/>
      <c r="P1075" s="367"/>
      <c r="Q1075" s="367"/>
      <c r="R1075" s="367"/>
      <c r="S1075" s="367"/>
      <c r="T1075" s="367"/>
      <c r="U1075" s="367"/>
      <c r="V1075" s="367"/>
      <c r="W1075" s="367"/>
      <c r="X1075" s="367"/>
      <c r="Y1075" s="186" t="s">
        <v>2920</v>
      </c>
    </row>
    <row r="1076" spans="1:25" s="210" customFormat="1" ht="38.25" x14ac:dyDescent="0.25">
      <c r="A1076" s="179">
        <v>3001</v>
      </c>
      <c r="B1076" s="183" t="s">
        <v>1095</v>
      </c>
      <c r="C1076" s="356" t="s">
        <v>229</v>
      </c>
      <c r="D1076" s="361">
        <v>14</v>
      </c>
      <c r="E1076" s="362">
        <v>3001000000</v>
      </c>
      <c r="F1076" s="356" t="s">
        <v>49</v>
      </c>
      <c r="G1076" s="309"/>
      <c r="H1076" s="364"/>
      <c r="I1076" s="356" t="s">
        <v>229</v>
      </c>
      <c r="J1076" s="357" t="s">
        <v>300</v>
      </c>
      <c r="K1076" s="351" t="s">
        <v>283</v>
      </c>
      <c r="L1076" s="382"/>
      <c r="M1076" s="367"/>
      <c r="N1076" s="367"/>
      <c r="O1076" s="367"/>
      <c r="P1076" s="367"/>
      <c r="Q1076" s="367"/>
      <c r="R1076" s="367"/>
      <c r="S1076" s="367"/>
      <c r="T1076" s="367"/>
      <c r="U1076" s="367"/>
      <c r="V1076" s="367"/>
      <c r="W1076" s="367"/>
      <c r="X1076" s="367"/>
      <c r="Y1076" s="186" t="s">
        <v>2920</v>
      </c>
    </row>
    <row r="1077" spans="1:25" s="210" customFormat="1" ht="25.5" x14ac:dyDescent="0.25">
      <c r="A1077" s="179">
        <v>3002</v>
      </c>
      <c r="B1077" s="183" t="s">
        <v>1096</v>
      </c>
      <c r="C1077" s="356" t="s">
        <v>229</v>
      </c>
      <c r="D1077" s="361">
        <v>14</v>
      </c>
      <c r="E1077" s="362">
        <v>3002000000</v>
      </c>
      <c r="F1077" s="356" t="s">
        <v>49</v>
      </c>
      <c r="G1077" s="309"/>
      <c r="H1077" s="364"/>
      <c r="I1077" s="356" t="s">
        <v>229</v>
      </c>
      <c r="J1077" s="357" t="s">
        <v>300</v>
      </c>
      <c r="K1077" s="351" t="s">
        <v>283</v>
      </c>
      <c r="L1077" s="382"/>
      <c r="M1077" s="367"/>
      <c r="N1077" s="367"/>
      <c r="O1077" s="367"/>
      <c r="P1077" s="367"/>
      <c r="Q1077" s="367"/>
      <c r="R1077" s="367"/>
      <c r="S1077" s="367"/>
      <c r="T1077" s="367"/>
      <c r="U1077" s="367"/>
      <c r="V1077" s="367"/>
      <c r="W1077" s="367"/>
      <c r="X1077" s="367"/>
      <c r="Y1077" s="186" t="s">
        <v>2920</v>
      </c>
    </row>
    <row r="1078" spans="1:25" s="210" customFormat="1" x14ac:dyDescent="0.25">
      <c r="A1078" s="179">
        <v>3003</v>
      </c>
      <c r="B1078" s="183" t="s">
        <v>1097</v>
      </c>
      <c r="C1078" s="356" t="s">
        <v>229</v>
      </c>
      <c r="D1078" s="361">
        <v>14</v>
      </c>
      <c r="E1078" s="362">
        <v>3003000000</v>
      </c>
      <c r="F1078" s="356" t="s">
        <v>49</v>
      </c>
      <c r="G1078" s="309"/>
      <c r="H1078" s="364"/>
      <c r="I1078" s="356" t="s">
        <v>229</v>
      </c>
      <c r="J1078" s="357" t="s">
        <v>285</v>
      </c>
      <c r="K1078" s="351" t="s">
        <v>283</v>
      </c>
      <c r="L1078" s="382"/>
      <c r="M1078" s="367"/>
      <c r="N1078" s="367"/>
      <c r="O1078" s="367"/>
      <c r="P1078" s="367"/>
      <c r="Q1078" s="367"/>
      <c r="R1078" s="367"/>
      <c r="S1078" s="367"/>
      <c r="T1078" s="367"/>
      <c r="U1078" s="367"/>
      <c r="V1078" s="367"/>
      <c r="W1078" s="367"/>
      <c r="X1078" s="367"/>
      <c r="Y1078" s="186" t="s">
        <v>2920</v>
      </c>
    </row>
    <row r="1079" spans="1:25" s="210" customFormat="1" ht="25.5" x14ac:dyDescent="0.25">
      <c r="A1079" s="179">
        <v>3004</v>
      </c>
      <c r="B1079" s="183" t="s">
        <v>1098</v>
      </c>
      <c r="C1079" s="356" t="s">
        <v>229</v>
      </c>
      <c r="D1079" s="361">
        <v>14</v>
      </c>
      <c r="E1079" s="362">
        <v>3004000000</v>
      </c>
      <c r="F1079" s="356" t="s">
        <v>49</v>
      </c>
      <c r="G1079" s="309"/>
      <c r="H1079" s="364"/>
      <c r="I1079" s="356" t="s">
        <v>229</v>
      </c>
      <c r="J1079" s="357" t="s">
        <v>3173</v>
      </c>
      <c r="K1079" s="351" t="s">
        <v>283</v>
      </c>
      <c r="L1079" s="382"/>
      <c r="M1079" s="367"/>
      <c r="N1079" s="367"/>
      <c r="O1079" s="367"/>
      <c r="P1079" s="367"/>
      <c r="Q1079" s="367"/>
      <c r="R1079" s="367"/>
      <c r="S1079" s="367"/>
      <c r="T1079" s="367"/>
      <c r="U1079" s="367"/>
      <c r="V1079" s="367"/>
      <c r="W1079" s="367"/>
      <c r="X1079" s="367"/>
      <c r="Y1079" s="186" t="s">
        <v>2920</v>
      </c>
    </row>
    <row r="1080" spans="1:25" s="210" customFormat="1" ht="25.5" x14ac:dyDescent="0.25">
      <c r="A1080" s="179">
        <v>3005</v>
      </c>
      <c r="B1080" s="183" t="s">
        <v>1099</v>
      </c>
      <c r="C1080" s="356" t="s">
        <v>229</v>
      </c>
      <c r="D1080" s="361">
        <v>14</v>
      </c>
      <c r="E1080" s="362">
        <v>3005000000</v>
      </c>
      <c r="F1080" s="356" t="s">
        <v>49</v>
      </c>
      <c r="G1080" s="309"/>
      <c r="H1080" s="364"/>
      <c r="I1080" s="356" t="s">
        <v>229</v>
      </c>
      <c r="J1080" s="357" t="s">
        <v>3173</v>
      </c>
      <c r="K1080" s="351" t="s">
        <v>283</v>
      </c>
      <c r="L1080" s="382"/>
      <c r="M1080" s="367"/>
      <c r="N1080" s="367"/>
      <c r="O1080" s="367"/>
      <c r="P1080" s="367"/>
      <c r="Q1080" s="367"/>
      <c r="R1080" s="367"/>
      <c r="S1080" s="367"/>
      <c r="T1080" s="367"/>
      <c r="U1080" s="367"/>
      <c r="V1080" s="367"/>
      <c r="W1080" s="367"/>
      <c r="X1080" s="367"/>
      <c r="Y1080" s="186" t="s">
        <v>2920</v>
      </c>
    </row>
    <row r="1081" spans="1:25" s="210" customFormat="1" ht="25.5" x14ac:dyDescent="0.25">
      <c r="A1081" s="179">
        <v>3006</v>
      </c>
      <c r="B1081" s="183" t="s">
        <v>1100</v>
      </c>
      <c r="C1081" s="356" t="s">
        <v>229</v>
      </c>
      <c r="D1081" s="361">
        <v>14</v>
      </c>
      <c r="E1081" s="362">
        <v>3006000000</v>
      </c>
      <c r="F1081" s="356" t="s">
        <v>49</v>
      </c>
      <c r="G1081" s="309"/>
      <c r="H1081" s="364"/>
      <c r="I1081" s="356" t="s">
        <v>229</v>
      </c>
      <c r="J1081" s="357" t="s">
        <v>295</v>
      </c>
      <c r="K1081" s="351" t="s">
        <v>283</v>
      </c>
      <c r="L1081" s="382"/>
      <c r="M1081" s="367"/>
      <c r="N1081" s="367"/>
      <c r="O1081" s="367"/>
      <c r="P1081" s="367"/>
      <c r="Q1081" s="367"/>
      <c r="R1081" s="367"/>
      <c r="S1081" s="367"/>
      <c r="T1081" s="367"/>
      <c r="U1081" s="367"/>
      <c r="V1081" s="367"/>
      <c r="W1081" s="367"/>
      <c r="X1081" s="367"/>
      <c r="Y1081" s="186" t="s">
        <v>2920</v>
      </c>
    </row>
    <row r="1082" spans="1:25" s="210" customFormat="1" ht="25.5" x14ac:dyDescent="0.25">
      <c r="A1082" s="179">
        <v>3007</v>
      </c>
      <c r="B1082" s="183" t="s">
        <v>1101</v>
      </c>
      <c r="C1082" s="356" t="s">
        <v>229</v>
      </c>
      <c r="D1082" s="361">
        <v>14</v>
      </c>
      <c r="E1082" s="362">
        <v>3007000000</v>
      </c>
      <c r="F1082" s="356" t="s">
        <v>49</v>
      </c>
      <c r="G1082" s="309"/>
      <c r="H1082" s="364"/>
      <c r="I1082" s="356" t="s">
        <v>229</v>
      </c>
      <c r="J1082" s="357" t="s">
        <v>3173</v>
      </c>
      <c r="K1082" s="351" t="s">
        <v>283</v>
      </c>
      <c r="L1082" s="382"/>
      <c r="M1082" s="367"/>
      <c r="N1082" s="367"/>
      <c r="O1082" s="367"/>
      <c r="P1082" s="367"/>
      <c r="Q1082" s="367"/>
      <c r="R1082" s="367"/>
      <c r="S1082" s="367"/>
      <c r="T1082" s="367"/>
      <c r="U1082" s="367"/>
      <c r="V1082" s="367"/>
      <c r="W1082" s="367"/>
      <c r="X1082" s="367"/>
      <c r="Y1082" s="186" t="s">
        <v>2920</v>
      </c>
    </row>
    <row r="1083" spans="1:25" s="210" customFormat="1" ht="25.5" x14ac:dyDescent="0.25">
      <c r="A1083" s="179">
        <v>3008</v>
      </c>
      <c r="B1083" s="183" t="s">
        <v>1102</v>
      </c>
      <c r="C1083" s="356" t="s">
        <v>229</v>
      </c>
      <c r="D1083" s="361">
        <v>14</v>
      </c>
      <c r="E1083" s="362">
        <v>3008000000</v>
      </c>
      <c r="F1083" s="356" t="s">
        <v>49</v>
      </c>
      <c r="G1083" s="309"/>
      <c r="H1083" s="364"/>
      <c r="I1083" s="356" t="s">
        <v>229</v>
      </c>
      <c r="J1083" s="357" t="s">
        <v>289</v>
      </c>
      <c r="K1083" s="351" t="s">
        <v>283</v>
      </c>
      <c r="L1083" s="382"/>
      <c r="M1083" s="367"/>
      <c r="N1083" s="367"/>
      <c r="O1083" s="367"/>
      <c r="P1083" s="367"/>
      <c r="Q1083" s="367"/>
      <c r="R1083" s="367"/>
      <c r="S1083" s="367"/>
      <c r="T1083" s="367"/>
      <c r="U1083" s="367"/>
      <c r="V1083" s="367"/>
      <c r="W1083" s="367"/>
      <c r="X1083" s="367"/>
      <c r="Y1083" s="186" t="s">
        <v>2920</v>
      </c>
    </row>
    <row r="1084" spans="1:25" s="210" customFormat="1" ht="25.5" x14ac:dyDescent="0.25">
      <c r="A1084" s="179">
        <v>3009</v>
      </c>
      <c r="B1084" s="183" t="s">
        <v>1103</v>
      </c>
      <c r="C1084" s="356" t="s">
        <v>229</v>
      </c>
      <c r="D1084" s="361">
        <v>14</v>
      </c>
      <c r="E1084" s="362">
        <v>3009000000</v>
      </c>
      <c r="F1084" s="356" t="s">
        <v>49</v>
      </c>
      <c r="G1084" s="309"/>
      <c r="H1084" s="364"/>
      <c r="I1084" s="356" t="s">
        <v>229</v>
      </c>
      <c r="J1084" s="357" t="s">
        <v>3173</v>
      </c>
      <c r="K1084" s="351" t="s">
        <v>283</v>
      </c>
      <c r="L1084" s="382"/>
      <c r="M1084" s="367"/>
      <c r="N1084" s="367"/>
      <c r="O1084" s="367"/>
      <c r="P1084" s="367"/>
      <c r="Q1084" s="367"/>
      <c r="R1084" s="367"/>
      <c r="S1084" s="367"/>
      <c r="T1084" s="367"/>
      <c r="U1084" s="367"/>
      <c r="V1084" s="367"/>
      <c r="W1084" s="367"/>
      <c r="X1084" s="367"/>
      <c r="Y1084" s="186" t="s">
        <v>2920</v>
      </c>
    </row>
    <row r="1085" spans="1:25" s="210" customFormat="1" ht="25.5" x14ac:dyDescent="0.25">
      <c r="A1085" s="179">
        <v>3010</v>
      </c>
      <c r="B1085" s="183" t="s">
        <v>1104</v>
      </c>
      <c r="C1085" s="356" t="s">
        <v>229</v>
      </c>
      <c r="D1085" s="361">
        <v>14</v>
      </c>
      <c r="E1085" s="362">
        <v>3010000000</v>
      </c>
      <c r="F1085" s="356" t="s">
        <v>49</v>
      </c>
      <c r="G1085" s="309"/>
      <c r="H1085" s="364"/>
      <c r="I1085" s="356" t="s">
        <v>229</v>
      </c>
      <c r="J1085" s="357" t="s">
        <v>3173</v>
      </c>
      <c r="K1085" s="351" t="s">
        <v>283</v>
      </c>
      <c r="L1085" s="382"/>
      <c r="M1085" s="367"/>
      <c r="N1085" s="367"/>
      <c r="O1085" s="367"/>
      <c r="P1085" s="367"/>
      <c r="Q1085" s="367"/>
      <c r="R1085" s="367"/>
      <c r="S1085" s="367"/>
      <c r="T1085" s="367"/>
      <c r="U1085" s="367"/>
      <c r="V1085" s="367"/>
      <c r="W1085" s="367"/>
      <c r="X1085" s="367"/>
      <c r="Y1085" s="186" t="s">
        <v>2920</v>
      </c>
    </row>
    <row r="1086" spans="1:25" s="210" customFormat="1" ht="25.5" x14ac:dyDescent="0.25">
      <c r="A1086" s="179">
        <v>3011</v>
      </c>
      <c r="B1086" s="183" t="s">
        <v>1105</v>
      </c>
      <c r="C1086" s="356" t="s">
        <v>229</v>
      </c>
      <c r="D1086" s="361">
        <v>14</v>
      </c>
      <c r="E1086" s="362">
        <v>3011000000</v>
      </c>
      <c r="F1086" s="356" t="s">
        <v>49</v>
      </c>
      <c r="G1086" s="309"/>
      <c r="H1086" s="364"/>
      <c r="I1086" s="356" t="s">
        <v>229</v>
      </c>
      <c r="J1086" s="357" t="s">
        <v>300</v>
      </c>
      <c r="K1086" s="351" t="s">
        <v>283</v>
      </c>
      <c r="L1086" s="382"/>
      <c r="M1086" s="367"/>
      <c r="N1086" s="367"/>
      <c r="O1086" s="367"/>
      <c r="P1086" s="367"/>
      <c r="Q1086" s="367"/>
      <c r="R1086" s="367"/>
      <c r="S1086" s="367"/>
      <c r="T1086" s="367"/>
      <c r="U1086" s="367"/>
      <c r="V1086" s="367"/>
      <c r="W1086" s="367"/>
      <c r="X1086" s="367"/>
      <c r="Y1086" s="186" t="s">
        <v>2920</v>
      </c>
    </row>
    <row r="1087" spans="1:25" s="210" customFormat="1" ht="25.5" x14ac:dyDescent="0.25">
      <c r="A1087" s="179">
        <v>3012</v>
      </c>
      <c r="B1087" s="183" t="s">
        <v>1106</v>
      </c>
      <c r="C1087" s="356" t="s">
        <v>229</v>
      </c>
      <c r="D1087" s="361">
        <v>14</v>
      </c>
      <c r="E1087" s="362">
        <v>3012000000</v>
      </c>
      <c r="F1087" s="356" t="s">
        <v>49</v>
      </c>
      <c r="G1087" s="309"/>
      <c r="H1087" s="364"/>
      <c r="I1087" s="356" t="s">
        <v>229</v>
      </c>
      <c r="J1087" s="357" t="s">
        <v>300</v>
      </c>
      <c r="K1087" s="351" t="s">
        <v>283</v>
      </c>
      <c r="L1087" s="382"/>
      <c r="M1087" s="367"/>
      <c r="N1087" s="367"/>
      <c r="O1087" s="367"/>
      <c r="P1087" s="367"/>
      <c r="Q1087" s="367"/>
      <c r="R1087" s="367"/>
      <c r="S1087" s="367"/>
      <c r="T1087" s="367"/>
      <c r="U1087" s="367"/>
      <c r="V1087" s="367"/>
      <c r="W1087" s="367"/>
      <c r="X1087" s="367"/>
      <c r="Y1087" s="186" t="s">
        <v>2920</v>
      </c>
    </row>
    <row r="1088" spans="1:25" s="210" customFormat="1" ht="25.5" x14ac:dyDescent="0.25">
      <c r="A1088" s="179">
        <v>3013</v>
      </c>
      <c r="B1088" s="183" t="s">
        <v>1107</v>
      </c>
      <c r="C1088" s="356" t="s">
        <v>229</v>
      </c>
      <c r="D1088" s="361">
        <v>14</v>
      </c>
      <c r="E1088" s="362">
        <v>3013000000</v>
      </c>
      <c r="F1088" s="356" t="s">
        <v>49</v>
      </c>
      <c r="G1088" s="309"/>
      <c r="H1088" s="364"/>
      <c r="I1088" s="356" t="s">
        <v>229</v>
      </c>
      <c r="J1088" s="357" t="s">
        <v>286</v>
      </c>
      <c r="K1088" s="351" t="s">
        <v>283</v>
      </c>
      <c r="L1088" s="382"/>
      <c r="M1088" s="367"/>
      <c r="N1088" s="367"/>
      <c r="O1088" s="367"/>
      <c r="P1088" s="367"/>
      <c r="Q1088" s="367"/>
      <c r="R1088" s="367"/>
      <c r="S1088" s="367"/>
      <c r="T1088" s="367"/>
      <c r="U1088" s="367"/>
      <c r="V1088" s="367"/>
      <c r="W1088" s="367"/>
      <c r="X1088" s="367"/>
      <c r="Y1088" s="186" t="s">
        <v>2920</v>
      </c>
    </row>
    <row r="1089" spans="1:25" s="210" customFormat="1" ht="25.5" x14ac:dyDescent="0.25">
      <c r="A1089" s="179">
        <v>3014</v>
      </c>
      <c r="B1089" s="183" t="s">
        <v>1108</v>
      </c>
      <c r="C1089" s="356" t="s">
        <v>229</v>
      </c>
      <c r="D1089" s="361">
        <v>14</v>
      </c>
      <c r="E1089" s="362">
        <v>3014000000</v>
      </c>
      <c r="F1089" s="356" t="s">
        <v>49</v>
      </c>
      <c r="G1089" s="309"/>
      <c r="H1089" s="364"/>
      <c r="I1089" s="356" t="s">
        <v>229</v>
      </c>
      <c r="J1089" s="357" t="s">
        <v>286</v>
      </c>
      <c r="K1089" s="351" t="s">
        <v>283</v>
      </c>
      <c r="L1089" s="382"/>
      <c r="M1089" s="367"/>
      <c r="N1089" s="367"/>
      <c r="O1089" s="367"/>
      <c r="P1089" s="367"/>
      <c r="Q1089" s="367"/>
      <c r="R1089" s="367"/>
      <c r="S1089" s="367"/>
      <c r="T1089" s="367"/>
      <c r="U1089" s="367"/>
      <c r="V1089" s="367"/>
      <c r="W1089" s="367"/>
      <c r="X1089" s="367"/>
      <c r="Y1089" s="186" t="s">
        <v>2920</v>
      </c>
    </row>
    <row r="1090" spans="1:25" s="210" customFormat="1" ht="25.5" x14ac:dyDescent="0.25">
      <c r="A1090" s="179">
        <v>3015</v>
      </c>
      <c r="B1090" s="183" t="s">
        <v>1109</v>
      </c>
      <c r="C1090" s="356" t="s">
        <v>229</v>
      </c>
      <c r="D1090" s="361">
        <v>14</v>
      </c>
      <c r="E1090" s="362">
        <v>3015000000</v>
      </c>
      <c r="F1090" s="356" t="s">
        <v>49</v>
      </c>
      <c r="G1090" s="309"/>
      <c r="H1090" s="364"/>
      <c r="I1090" s="356" t="s">
        <v>229</v>
      </c>
      <c r="J1090" s="357" t="s">
        <v>286</v>
      </c>
      <c r="K1090" s="351" t="s">
        <v>283</v>
      </c>
      <c r="L1090" s="382"/>
      <c r="M1090" s="367"/>
      <c r="N1090" s="367"/>
      <c r="O1090" s="367"/>
      <c r="P1090" s="367"/>
      <c r="Q1090" s="367"/>
      <c r="R1090" s="367"/>
      <c r="S1090" s="367"/>
      <c r="T1090" s="367"/>
      <c r="U1090" s="367"/>
      <c r="V1090" s="367"/>
      <c r="W1090" s="367"/>
      <c r="X1090" s="367"/>
      <c r="Y1090" s="186" t="s">
        <v>2920</v>
      </c>
    </row>
    <row r="1091" spans="1:25" s="210" customFormat="1" ht="25.5" x14ac:dyDescent="0.25">
      <c r="A1091" s="179">
        <v>3016</v>
      </c>
      <c r="B1091" s="183" t="s">
        <v>1110</v>
      </c>
      <c r="C1091" s="356" t="s">
        <v>229</v>
      </c>
      <c r="D1091" s="361">
        <v>14</v>
      </c>
      <c r="E1091" s="362">
        <v>3016000000</v>
      </c>
      <c r="F1091" s="356" t="s">
        <v>49</v>
      </c>
      <c r="G1091" s="309"/>
      <c r="H1091" s="364"/>
      <c r="I1091" s="356" t="s">
        <v>229</v>
      </c>
      <c r="J1091" s="357" t="s">
        <v>286</v>
      </c>
      <c r="K1091" s="351" t="s">
        <v>283</v>
      </c>
      <c r="L1091" s="382"/>
      <c r="M1091" s="367"/>
      <c r="N1091" s="367"/>
      <c r="O1091" s="367"/>
      <c r="P1091" s="367"/>
      <c r="Q1091" s="367"/>
      <c r="R1091" s="367"/>
      <c r="S1091" s="367"/>
      <c r="T1091" s="367"/>
      <c r="U1091" s="367"/>
      <c r="V1091" s="367"/>
      <c r="W1091" s="367"/>
      <c r="X1091" s="367"/>
      <c r="Y1091" s="186" t="s">
        <v>2920</v>
      </c>
    </row>
    <row r="1092" spans="1:25" s="210" customFormat="1" ht="25.5" x14ac:dyDescent="0.25">
      <c r="A1092" s="179">
        <v>3017</v>
      </c>
      <c r="B1092" s="183" t="s">
        <v>1111</v>
      </c>
      <c r="C1092" s="356" t="s">
        <v>229</v>
      </c>
      <c r="D1092" s="361">
        <v>14</v>
      </c>
      <c r="E1092" s="362">
        <v>3017000000</v>
      </c>
      <c r="F1092" s="356" t="s">
        <v>49</v>
      </c>
      <c r="G1092" s="309"/>
      <c r="H1092" s="364"/>
      <c r="I1092" s="356" t="s">
        <v>229</v>
      </c>
      <c r="J1092" s="357" t="s">
        <v>3173</v>
      </c>
      <c r="K1092" s="351" t="s">
        <v>283</v>
      </c>
      <c r="L1092" s="382"/>
      <c r="M1092" s="367"/>
      <c r="N1092" s="367"/>
      <c r="O1092" s="367"/>
      <c r="P1092" s="367"/>
      <c r="Q1092" s="367"/>
      <c r="R1092" s="367"/>
      <c r="S1092" s="367"/>
      <c r="T1092" s="367"/>
      <c r="U1092" s="367"/>
      <c r="V1092" s="367"/>
      <c r="W1092" s="367"/>
      <c r="X1092" s="367"/>
      <c r="Y1092" s="186" t="s">
        <v>2920</v>
      </c>
    </row>
    <row r="1093" spans="1:25" s="210" customFormat="1" ht="25.5" x14ac:dyDescent="0.25">
      <c r="A1093" s="179">
        <v>3018</v>
      </c>
      <c r="B1093" s="183" t="s">
        <v>1112</v>
      </c>
      <c r="C1093" s="356" t="s">
        <v>229</v>
      </c>
      <c r="D1093" s="361">
        <v>14</v>
      </c>
      <c r="E1093" s="362">
        <v>3018000000</v>
      </c>
      <c r="F1093" s="356" t="s">
        <v>49</v>
      </c>
      <c r="G1093" s="309"/>
      <c r="H1093" s="364"/>
      <c r="I1093" s="356" t="s">
        <v>229</v>
      </c>
      <c r="J1093" s="357" t="s">
        <v>285</v>
      </c>
      <c r="K1093" s="351" t="s">
        <v>283</v>
      </c>
      <c r="L1093" s="382"/>
      <c r="M1093" s="367"/>
      <c r="N1093" s="367"/>
      <c r="O1093" s="367"/>
      <c r="P1093" s="367"/>
      <c r="Q1093" s="367"/>
      <c r="R1093" s="367"/>
      <c r="S1093" s="367"/>
      <c r="T1093" s="367"/>
      <c r="U1093" s="367"/>
      <c r="V1093" s="367"/>
      <c r="W1093" s="367"/>
      <c r="X1093" s="367"/>
      <c r="Y1093" s="186" t="s">
        <v>2920</v>
      </c>
    </row>
    <row r="1094" spans="1:25" s="210" customFormat="1" ht="25.5" x14ac:dyDescent="0.25">
      <c r="A1094" s="179">
        <v>3019</v>
      </c>
      <c r="B1094" s="183" t="s">
        <v>1113</v>
      </c>
      <c r="C1094" s="356" t="s">
        <v>229</v>
      </c>
      <c r="D1094" s="361">
        <v>14</v>
      </c>
      <c r="E1094" s="362">
        <v>3019000000</v>
      </c>
      <c r="F1094" s="356" t="s">
        <v>49</v>
      </c>
      <c r="G1094" s="309"/>
      <c r="H1094" s="364"/>
      <c r="I1094" s="356" t="s">
        <v>229</v>
      </c>
      <c r="J1094" s="357" t="s">
        <v>285</v>
      </c>
      <c r="K1094" s="351" t="s">
        <v>283</v>
      </c>
      <c r="L1094" s="382"/>
      <c r="M1094" s="367"/>
      <c r="N1094" s="367"/>
      <c r="O1094" s="367"/>
      <c r="P1094" s="367"/>
      <c r="Q1094" s="367"/>
      <c r="R1094" s="367"/>
      <c r="S1094" s="367"/>
      <c r="T1094" s="367"/>
      <c r="U1094" s="367"/>
      <c r="V1094" s="367"/>
      <c r="W1094" s="367"/>
      <c r="X1094" s="367"/>
      <c r="Y1094" s="186" t="s">
        <v>2920</v>
      </c>
    </row>
    <row r="1095" spans="1:25" s="210" customFormat="1" x14ac:dyDescent="0.25">
      <c r="A1095" s="179">
        <v>3050</v>
      </c>
      <c r="B1095" s="183"/>
      <c r="C1095" s="356"/>
      <c r="D1095" s="361">
        <v>14</v>
      </c>
      <c r="E1095" s="362">
        <v>3050000000</v>
      </c>
      <c r="F1095" s="356"/>
      <c r="G1095" s="309"/>
      <c r="H1095" s="364"/>
      <c r="I1095" s="356"/>
      <c r="J1095" s="357"/>
      <c r="K1095" s="351"/>
      <c r="L1095" s="382"/>
      <c r="M1095" s="367"/>
      <c r="N1095" s="367"/>
      <c r="O1095" s="367"/>
      <c r="P1095" s="367"/>
      <c r="Q1095" s="367"/>
      <c r="R1095" s="367"/>
      <c r="S1095" s="367"/>
      <c r="T1095" s="367"/>
      <c r="U1095" s="367"/>
      <c r="V1095" s="367"/>
      <c r="W1095" s="367"/>
      <c r="X1095" s="367"/>
      <c r="Y1095" s="367"/>
    </row>
    <row r="1096" spans="1:25" s="210" customFormat="1" ht="24" x14ac:dyDescent="0.25">
      <c r="A1096" s="179">
        <v>3051</v>
      </c>
      <c r="B1096" s="183" t="s">
        <v>1114</v>
      </c>
      <c r="C1096" s="356" t="s">
        <v>229</v>
      </c>
      <c r="D1096" s="361">
        <v>14</v>
      </c>
      <c r="E1096" s="362">
        <v>3051000000</v>
      </c>
      <c r="F1096" s="356" t="s">
        <v>2825</v>
      </c>
      <c r="G1096" s="309" t="s">
        <v>233</v>
      </c>
      <c r="H1096" s="364"/>
      <c r="I1096" s="356" t="s">
        <v>229</v>
      </c>
      <c r="J1096" s="357" t="s">
        <v>2797</v>
      </c>
      <c r="K1096" s="351" t="s">
        <v>284</v>
      </c>
      <c r="L1096" s="390" t="s">
        <v>2988</v>
      </c>
      <c r="M1096" s="367"/>
      <c r="N1096" s="367"/>
      <c r="O1096" s="367"/>
      <c r="P1096" s="367"/>
      <c r="Q1096" s="367"/>
      <c r="R1096" s="367"/>
      <c r="S1096" s="367"/>
      <c r="T1096" s="367" t="s">
        <v>2920</v>
      </c>
      <c r="U1096" s="367" t="s">
        <v>2920</v>
      </c>
      <c r="V1096" s="367" t="s">
        <v>2920</v>
      </c>
      <c r="W1096" s="367" t="s">
        <v>2920</v>
      </c>
      <c r="X1096" s="367"/>
      <c r="Y1096" s="367"/>
    </row>
    <row r="1097" spans="1:25" s="210" customFormat="1" x14ac:dyDescent="0.25">
      <c r="A1097" s="179">
        <v>3052</v>
      </c>
      <c r="B1097" s="183" t="s">
        <v>1115</v>
      </c>
      <c r="C1097" s="356" t="s">
        <v>229</v>
      </c>
      <c r="D1097" s="361">
        <v>14</v>
      </c>
      <c r="E1097" s="362">
        <v>3052000000</v>
      </c>
      <c r="F1097" s="356" t="s">
        <v>2825</v>
      </c>
      <c r="G1097" s="309" t="s">
        <v>233</v>
      </c>
      <c r="H1097" s="364"/>
      <c r="I1097" s="356" t="s">
        <v>229</v>
      </c>
      <c r="J1097" s="357" t="s">
        <v>2797</v>
      </c>
      <c r="K1097" s="351" t="s">
        <v>284</v>
      </c>
      <c r="L1097" s="382"/>
      <c r="M1097" s="367"/>
      <c r="N1097" s="367"/>
      <c r="O1097" s="367"/>
      <c r="P1097" s="367"/>
      <c r="Q1097" s="367"/>
      <c r="R1097" s="367"/>
      <c r="S1097" s="367"/>
      <c r="T1097" s="367"/>
      <c r="U1097" s="367" t="s">
        <v>2920</v>
      </c>
      <c r="V1097" s="367" t="s">
        <v>2920</v>
      </c>
      <c r="W1097" s="367" t="s">
        <v>2920</v>
      </c>
      <c r="X1097" s="367" t="s">
        <v>2920</v>
      </c>
      <c r="Y1097" s="367"/>
    </row>
    <row r="1098" spans="1:25" s="210" customFormat="1" x14ac:dyDescent="0.25">
      <c r="A1098" s="179">
        <v>3053</v>
      </c>
      <c r="B1098" s="183" t="s">
        <v>194</v>
      </c>
      <c r="C1098" s="356" t="s">
        <v>229</v>
      </c>
      <c r="D1098" s="361">
        <v>14</v>
      </c>
      <c r="E1098" s="362">
        <v>3053000000</v>
      </c>
      <c r="F1098" s="356" t="s">
        <v>2825</v>
      </c>
      <c r="G1098" s="309" t="s">
        <v>233</v>
      </c>
      <c r="H1098" s="364"/>
      <c r="I1098" s="356" t="s">
        <v>229</v>
      </c>
      <c r="J1098" s="357" t="s">
        <v>2797</v>
      </c>
      <c r="K1098" s="351" t="s">
        <v>284</v>
      </c>
      <c r="L1098" s="382"/>
      <c r="M1098" s="367"/>
      <c r="N1098" s="367"/>
      <c r="O1098" s="367"/>
      <c r="P1098" s="367"/>
      <c r="Q1098" s="367"/>
      <c r="R1098" s="367"/>
      <c r="S1098" s="367"/>
      <c r="T1098" s="367"/>
      <c r="U1098" s="367" t="s">
        <v>2920</v>
      </c>
      <c r="V1098" s="367" t="s">
        <v>2920</v>
      </c>
      <c r="W1098" s="367" t="s">
        <v>2920</v>
      </c>
      <c r="X1098" s="367" t="s">
        <v>2920</v>
      </c>
      <c r="Y1098" s="367"/>
    </row>
    <row r="1099" spans="1:25" s="210" customFormat="1" x14ac:dyDescent="0.25">
      <c r="A1099" s="179">
        <v>3054</v>
      </c>
      <c r="B1099" s="183" t="s">
        <v>1116</v>
      </c>
      <c r="C1099" s="356" t="s">
        <v>229</v>
      </c>
      <c r="D1099" s="361">
        <v>14</v>
      </c>
      <c r="E1099" s="362">
        <v>3054000000</v>
      </c>
      <c r="F1099" s="356" t="s">
        <v>2825</v>
      </c>
      <c r="G1099" s="309" t="s">
        <v>233</v>
      </c>
      <c r="H1099" s="364"/>
      <c r="I1099" s="356" t="s">
        <v>229</v>
      </c>
      <c r="J1099" s="357" t="s">
        <v>2797</v>
      </c>
      <c r="K1099" s="351" t="s">
        <v>284</v>
      </c>
      <c r="L1099" s="382"/>
      <c r="M1099" s="367"/>
      <c r="N1099" s="367"/>
      <c r="O1099" s="367"/>
      <c r="P1099" s="367"/>
      <c r="Q1099" s="367"/>
      <c r="R1099" s="367"/>
      <c r="S1099" s="367"/>
      <c r="T1099" s="367"/>
      <c r="U1099" s="367"/>
      <c r="V1099" s="367" t="s">
        <v>2920</v>
      </c>
      <c r="W1099" s="367" t="s">
        <v>2920</v>
      </c>
      <c r="X1099" s="367"/>
      <c r="Y1099" s="367"/>
    </row>
    <row r="1100" spans="1:25" s="210" customFormat="1" x14ac:dyDescent="0.25">
      <c r="A1100" s="179">
        <v>3055</v>
      </c>
      <c r="B1100" s="183" t="s">
        <v>1117</v>
      </c>
      <c r="C1100" s="356" t="s">
        <v>229</v>
      </c>
      <c r="D1100" s="361">
        <v>14</v>
      </c>
      <c r="E1100" s="362">
        <v>3055000000</v>
      </c>
      <c r="F1100" s="356" t="s">
        <v>2825</v>
      </c>
      <c r="G1100" s="309"/>
      <c r="H1100" s="364"/>
      <c r="I1100" s="356" t="s">
        <v>229</v>
      </c>
      <c r="J1100" s="357" t="s">
        <v>2797</v>
      </c>
      <c r="K1100" s="351" t="s">
        <v>284</v>
      </c>
      <c r="L1100" s="382"/>
      <c r="M1100" s="367"/>
      <c r="N1100" s="367"/>
      <c r="O1100" s="367"/>
      <c r="P1100" s="367"/>
      <c r="Q1100" s="367"/>
      <c r="R1100" s="367"/>
      <c r="S1100" s="367"/>
      <c r="T1100" s="367"/>
      <c r="U1100" s="367"/>
      <c r="V1100" s="367"/>
      <c r="W1100" s="367" t="s">
        <v>2920</v>
      </c>
      <c r="X1100" s="367" t="s">
        <v>2920</v>
      </c>
      <c r="Y1100" s="186" t="s">
        <v>2920</v>
      </c>
    </row>
    <row r="1101" spans="1:25" s="210" customFormat="1" ht="25.5" x14ac:dyDescent="0.25">
      <c r="A1101" s="179">
        <v>3056</v>
      </c>
      <c r="B1101" s="183" t="s">
        <v>1118</v>
      </c>
      <c r="C1101" s="356" t="s">
        <v>229</v>
      </c>
      <c r="D1101" s="361">
        <v>14</v>
      </c>
      <c r="E1101" s="362">
        <v>3056000000</v>
      </c>
      <c r="F1101" s="356" t="s">
        <v>2825</v>
      </c>
      <c r="G1101" s="309"/>
      <c r="H1101" s="364"/>
      <c r="I1101" s="356" t="s">
        <v>229</v>
      </c>
      <c r="J1101" s="357" t="s">
        <v>2797</v>
      </c>
      <c r="K1101" s="351" t="s">
        <v>284</v>
      </c>
      <c r="L1101" s="382"/>
      <c r="M1101" s="367"/>
      <c r="N1101" s="367"/>
      <c r="O1101" s="367"/>
      <c r="P1101" s="367"/>
      <c r="Q1101" s="367"/>
      <c r="R1101" s="367"/>
      <c r="S1101" s="367"/>
      <c r="T1101" s="367"/>
      <c r="U1101" s="367"/>
      <c r="V1101" s="367"/>
      <c r="W1101" s="367" t="s">
        <v>2920</v>
      </c>
      <c r="X1101" s="367" t="s">
        <v>2920</v>
      </c>
      <c r="Y1101" s="186" t="s">
        <v>2920</v>
      </c>
    </row>
    <row r="1102" spans="1:25" s="210" customFormat="1" ht="38.25" x14ac:dyDescent="0.25">
      <c r="A1102" s="179">
        <v>3057</v>
      </c>
      <c r="B1102" s="183" t="s">
        <v>1119</v>
      </c>
      <c r="C1102" s="356" t="s">
        <v>229</v>
      </c>
      <c r="D1102" s="361">
        <v>14</v>
      </c>
      <c r="E1102" s="362">
        <v>3057000000</v>
      </c>
      <c r="F1102" s="356" t="s">
        <v>2825</v>
      </c>
      <c r="G1102" s="309"/>
      <c r="H1102" s="364"/>
      <c r="I1102" s="356" t="s">
        <v>229</v>
      </c>
      <c r="J1102" s="357" t="s">
        <v>2797</v>
      </c>
      <c r="K1102" s="351" t="s">
        <v>284</v>
      </c>
      <c r="L1102" s="382"/>
      <c r="M1102" s="367"/>
      <c r="N1102" s="367"/>
      <c r="O1102" s="367"/>
      <c r="P1102" s="367"/>
      <c r="Q1102" s="367"/>
      <c r="R1102" s="367"/>
      <c r="S1102" s="367"/>
      <c r="T1102" s="367"/>
      <c r="U1102" s="367"/>
      <c r="V1102" s="367"/>
      <c r="W1102" s="367" t="s">
        <v>2920</v>
      </c>
      <c r="X1102" s="367" t="s">
        <v>2920</v>
      </c>
      <c r="Y1102" s="186" t="s">
        <v>2920</v>
      </c>
    </row>
    <row r="1103" spans="1:25" s="210" customFormat="1" ht="24" x14ac:dyDescent="0.25">
      <c r="A1103" s="179">
        <v>3058</v>
      </c>
      <c r="B1103" s="183" t="s">
        <v>1120</v>
      </c>
      <c r="C1103" s="356" t="s">
        <v>229</v>
      </c>
      <c r="D1103" s="361">
        <v>14</v>
      </c>
      <c r="E1103" s="362">
        <v>3058000000</v>
      </c>
      <c r="F1103" s="356" t="s">
        <v>2825</v>
      </c>
      <c r="G1103" s="309"/>
      <c r="H1103" s="364"/>
      <c r="I1103" s="356" t="s">
        <v>229</v>
      </c>
      <c r="J1103" s="357" t="s">
        <v>2797</v>
      </c>
      <c r="K1103" s="351" t="s">
        <v>284</v>
      </c>
      <c r="L1103" s="390" t="s">
        <v>2988</v>
      </c>
      <c r="M1103" s="367"/>
      <c r="N1103" s="367"/>
      <c r="O1103" s="367"/>
      <c r="P1103" s="367"/>
      <c r="Q1103" s="367"/>
      <c r="R1103" s="367"/>
      <c r="S1103" s="367"/>
      <c r="T1103" s="367"/>
      <c r="U1103" s="367"/>
      <c r="V1103" s="367"/>
      <c r="W1103" s="367"/>
      <c r="X1103" s="367" t="s">
        <v>2920</v>
      </c>
      <c r="Y1103" s="186" t="s">
        <v>2920</v>
      </c>
    </row>
    <row r="1104" spans="1:25" s="210" customFormat="1" ht="25.5" x14ac:dyDescent="0.25">
      <c r="A1104" s="179">
        <v>3059</v>
      </c>
      <c r="B1104" s="183" t="s">
        <v>1121</v>
      </c>
      <c r="C1104" s="356" t="s">
        <v>229</v>
      </c>
      <c r="D1104" s="361">
        <v>14</v>
      </c>
      <c r="E1104" s="362">
        <v>3059000000</v>
      </c>
      <c r="F1104" s="356" t="s">
        <v>2825</v>
      </c>
      <c r="G1104" s="309"/>
      <c r="H1104" s="364"/>
      <c r="I1104" s="356" t="s">
        <v>229</v>
      </c>
      <c r="J1104" s="357" t="s">
        <v>2797</v>
      </c>
      <c r="K1104" s="351" t="s">
        <v>284</v>
      </c>
      <c r="L1104" s="390" t="s">
        <v>2989</v>
      </c>
      <c r="M1104" s="367"/>
      <c r="N1104" s="367"/>
      <c r="O1104" s="367"/>
      <c r="P1104" s="367"/>
      <c r="Q1104" s="367"/>
      <c r="R1104" s="367"/>
      <c r="S1104" s="367"/>
      <c r="T1104" s="367"/>
      <c r="U1104" s="367"/>
      <c r="V1104" s="367"/>
      <c r="W1104" s="367"/>
      <c r="X1104" s="367" t="s">
        <v>2920</v>
      </c>
      <c r="Y1104" s="186" t="s">
        <v>2920</v>
      </c>
    </row>
    <row r="1105" spans="1:25" s="210" customFormat="1" x14ac:dyDescent="0.25">
      <c r="A1105" s="179">
        <v>3060</v>
      </c>
      <c r="B1105" s="183" t="s">
        <v>1122</v>
      </c>
      <c r="C1105" s="356" t="s">
        <v>229</v>
      </c>
      <c r="D1105" s="361">
        <v>14</v>
      </c>
      <c r="E1105" s="362">
        <v>3060000000</v>
      </c>
      <c r="F1105" s="356" t="s">
        <v>2825</v>
      </c>
      <c r="G1105" s="309"/>
      <c r="H1105" s="364"/>
      <c r="I1105" s="356" t="s">
        <v>229</v>
      </c>
      <c r="J1105" s="357" t="s">
        <v>2797</v>
      </c>
      <c r="K1105" s="351" t="s">
        <v>284</v>
      </c>
      <c r="L1105" s="390"/>
      <c r="M1105" s="367"/>
      <c r="N1105" s="367"/>
      <c r="O1105" s="367"/>
      <c r="P1105" s="367"/>
      <c r="Q1105" s="367"/>
      <c r="R1105" s="367"/>
      <c r="S1105" s="367"/>
      <c r="T1105" s="367"/>
      <c r="U1105" s="367"/>
      <c r="V1105" s="367"/>
      <c r="W1105" s="367"/>
      <c r="X1105" s="367"/>
      <c r="Y1105" s="186" t="s">
        <v>2920</v>
      </c>
    </row>
    <row r="1106" spans="1:25" s="210" customFormat="1" ht="24" x14ac:dyDescent="0.25">
      <c r="A1106" s="179">
        <v>3061</v>
      </c>
      <c r="B1106" s="183" t="s">
        <v>1123</v>
      </c>
      <c r="C1106" s="356" t="s">
        <v>229</v>
      </c>
      <c r="D1106" s="361">
        <v>14</v>
      </c>
      <c r="E1106" s="362">
        <v>3061000000</v>
      </c>
      <c r="F1106" s="356" t="s">
        <v>2825</v>
      </c>
      <c r="G1106" s="309"/>
      <c r="H1106" s="364"/>
      <c r="I1106" s="356" t="s">
        <v>229</v>
      </c>
      <c r="J1106" s="357" t="s">
        <v>2797</v>
      </c>
      <c r="K1106" s="351" t="s">
        <v>284</v>
      </c>
      <c r="L1106" s="390" t="s">
        <v>2990</v>
      </c>
      <c r="M1106" s="367"/>
      <c r="N1106" s="367"/>
      <c r="O1106" s="367"/>
      <c r="P1106" s="367"/>
      <c r="Q1106" s="367"/>
      <c r="R1106" s="367"/>
      <c r="S1106" s="367"/>
      <c r="T1106" s="367"/>
      <c r="U1106" s="367"/>
      <c r="V1106" s="367"/>
      <c r="W1106" s="367"/>
      <c r="X1106" s="367"/>
      <c r="Y1106" s="186" t="s">
        <v>2920</v>
      </c>
    </row>
    <row r="1107" spans="1:25" s="210" customFormat="1" x14ac:dyDescent="0.25">
      <c r="A1107" s="179">
        <v>3100</v>
      </c>
      <c r="B1107" s="183" t="s">
        <v>1124</v>
      </c>
      <c r="C1107" s="182" t="s">
        <v>292</v>
      </c>
      <c r="D1107" s="361">
        <v>14</v>
      </c>
      <c r="E1107" s="362">
        <v>3100000000</v>
      </c>
      <c r="F1107" s="356" t="s">
        <v>2826</v>
      </c>
      <c r="G1107" s="309"/>
      <c r="H1107" s="364"/>
      <c r="I1107" s="182" t="s">
        <v>292</v>
      </c>
      <c r="J1107" s="184" t="s">
        <v>2797</v>
      </c>
      <c r="K1107" s="351" t="s">
        <v>284</v>
      </c>
      <c r="L1107" s="382"/>
      <c r="M1107" s="367"/>
      <c r="N1107" s="367"/>
      <c r="O1107" s="367"/>
      <c r="P1107" s="367"/>
      <c r="Q1107" s="367"/>
      <c r="R1107" s="367"/>
      <c r="S1107" s="367"/>
      <c r="T1107" s="367"/>
      <c r="U1107" s="367"/>
      <c r="V1107" s="367"/>
      <c r="W1107" s="367" t="s">
        <v>2920</v>
      </c>
      <c r="X1107" s="367"/>
      <c r="Y1107" s="367"/>
    </row>
    <row r="1108" spans="1:25" s="210" customFormat="1" ht="38.25" x14ac:dyDescent="0.25">
      <c r="A1108" s="179">
        <v>3101</v>
      </c>
      <c r="B1108" s="183" t="s">
        <v>1125</v>
      </c>
      <c r="C1108" s="182" t="s">
        <v>292</v>
      </c>
      <c r="D1108" s="361">
        <v>14</v>
      </c>
      <c r="E1108" s="362">
        <v>3101000000</v>
      </c>
      <c r="F1108" s="356" t="s">
        <v>2825</v>
      </c>
      <c r="G1108" s="309"/>
      <c r="H1108" s="364"/>
      <c r="I1108" s="182" t="s">
        <v>292</v>
      </c>
      <c r="J1108" s="184" t="s">
        <v>2797</v>
      </c>
      <c r="K1108" s="351" t="s">
        <v>284</v>
      </c>
      <c r="L1108" s="382"/>
      <c r="M1108" s="367"/>
      <c r="N1108" s="367"/>
      <c r="O1108" s="367"/>
      <c r="P1108" s="367"/>
      <c r="Q1108" s="367"/>
      <c r="R1108" s="367"/>
      <c r="S1108" s="367"/>
      <c r="T1108" s="367"/>
      <c r="U1108" s="367"/>
      <c r="V1108" s="367"/>
      <c r="W1108" s="367" t="s">
        <v>2920</v>
      </c>
      <c r="X1108" s="367" t="s">
        <v>2920</v>
      </c>
      <c r="Y1108" s="186" t="s">
        <v>2920</v>
      </c>
    </row>
    <row r="1109" spans="1:25" s="210" customFormat="1" ht="25.5" x14ac:dyDescent="0.25">
      <c r="A1109" s="179">
        <v>3121</v>
      </c>
      <c r="B1109" s="183" t="s">
        <v>191</v>
      </c>
      <c r="C1109" s="356" t="s">
        <v>229</v>
      </c>
      <c r="D1109" s="361">
        <v>14</v>
      </c>
      <c r="E1109" s="362">
        <v>3121000000</v>
      </c>
      <c r="F1109" s="356" t="s">
        <v>2825</v>
      </c>
      <c r="G1109" s="309"/>
      <c r="H1109" s="364"/>
      <c r="I1109" s="356" t="s">
        <v>229</v>
      </c>
      <c r="J1109" s="184" t="s">
        <v>2797</v>
      </c>
      <c r="K1109" s="351" t="s">
        <v>284</v>
      </c>
      <c r="L1109" s="382"/>
      <c r="M1109" s="367"/>
      <c r="N1109" s="367"/>
      <c r="O1109" s="367"/>
      <c r="P1109" s="367"/>
      <c r="Q1109" s="367"/>
      <c r="R1109" s="367"/>
      <c r="S1109" s="367"/>
      <c r="T1109" s="367"/>
      <c r="U1109" s="367"/>
      <c r="V1109" s="367"/>
      <c r="W1109" s="367"/>
      <c r="X1109" s="367" t="s">
        <v>2920</v>
      </c>
      <c r="Y1109" s="186" t="s">
        <v>2920</v>
      </c>
    </row>
    <row r="1110" spans="1:25" s="210" customFormat="1" ht="25.5" x14ac:dyDescent="0.25">
      <c r="A1110" s="237">
        <v>3200</v>
      </c>
      <c r="B1110" s="183" t="s">
        <v>1126</v>
      </c>
      <c r="C1110" s="182" t="s">
        <v>227</v>
      </c>
      <c r="D1110" s="392">
        <v>11</v>
      </c>
      <c r="E1110" s="393">
        <v>3200000000</v>
      </c>
      <c r="F1110" s="351" t="s">
        <v>2827</v>
      </c>
      <c r="G1110" s="314"/>
      <c r="H1110" s="394"/>
      <c r="I1110" s="182" t="s">
        <v>227</v>
      </c>
      <c r="J1110" s="395" t="s">
        <v>2797</v>
      </c>
      <c r="K1110" s="351" t="s">
        <v>284</v>
      </c>
      <c r="L1110" s="396"/>
      <c r="M1110" s="397"/>
      <c r="N1110" s="397"/>
      <c r="O1110" s="397"/>
      <c r="P1110" s="397"/>
      <c r="Q1110" s="397"/>
      <c r="R1110" s="397"/>
      <c r="S1110" s="397"/>
      <c r="T1110" s="397"/>
      <c r="U1110" s="397" t="s">
        <v>2920</v>
      </c>
      <c r="V1110" s="397"/>
      <c r="W1110" s="397"/>
      <c r="X1110" s="397"/>
      <c r="Y1110" s="397"/>
    </row>
    <row r="1111" spans="1:25" s="210" customFormat="1" ht="26.25" thickBot="1" x14ac:dyDescent="0.3">
      <c r="A1111" s="238">
        <v>3201</v>
      </c>
      <c r="B1111" s="183" t="s">
        <v>105</v>
      </c>
      <c r="C1111" s="356" t="s">
        <v>228</v>
      </c>
      <c r="D1111" s="398">
        <v>14</v>
      </c>
      <c r="E1111" s="399">
        <v>3201000000</v>
      </c>
      <c r="F1111" s="400" t="s">
        <v>2827</v>
      </c>
      <c r="G1111" s="328"/>
      <c r="H1111" s="401"/>
      <c r="I1111" s="356" t="s">
        <v>228</v>
      </c>
      <c r="J1111" s="402" t="s">
        <v>289</v>
      </c>
      <c r="K1111" s="403" t="s">
        <v>283</v>
      </c>
      <c r="L1111" s="404"/>
      <c r="M1111" s="403"/>
      <c r="N1111" s="403"/>
      <c r="O1111" s="403"/>
      <c r="P1111" s="403"/>
      <c r="Q1111" s="403"/>
      <c r="R1111" s="403"/>
      <c r="S1111" s="403"/>
      <c r="T1111" s="403"/>
      <c r="U1111" s="403"/>
      <c r="V1111" s="403" t="s">
        <v>2920</v>
      </c>
      <c r="W1111" s="403" t="s">
        <v>2920</v>
      </c>
      <c r="X1111" s="403" t="s">
        <v>2920</v>
      </c>
      <c r="Y1111" s="239" t="s">
        <v>2920</v>
      </c>
    </row>
    <row r="1112" spans="1:25" s="210" customFormat="1" ht="26.25" thickTop="1" x14ac:dyDescent="0.25">
      <c r="A1112" s="237">
        <v>3202</v>
      </c>
      <c r="B1112" s="183" t="s">
        <v>31</v>
      </c>
      <c r="C1112" s="356" t="s">
        <v>228</v>
      </c>
      <c r="D1112" s="392">
        <v>14</v>
      </c>
      <c r="E1112" s="393">
        <v>3202000000</v>
      </c>
      <c r="F1112" s="351" t="s">
        <v>2828</v>
      </c>
      <c r="G1112" s="314"/>
      <c r="H1112" s="394"/>
      <c r="I1112" s="356" t="s">
        <v>228</v>
      </c>
      <c r="J1112" s="395" t="s">
        <v>2797</v>
      </c>
      <c r="K1112" s="387" t="s">
        <v>284</v>
      </c>
      <c r="L1112" s="396"/>
      <c r="M1112" s="397"/>
      <c r="N1112" s="397"/>
      <c r="O1112" s="397"/>
      <c r="P1112" s="397"/>
      <c r="Q1112" s="397"/>
      <c r="R1112" s="397"/>
      <c r="S1112" s="397"/>
      <c r="T1112" s="397"/>
      <c r="U1112" s="397"/>
      <c r="V1112" s="397"/>
      <c r="W1112" s="397"/>
      <c r="X1112" s="397"/>
      <c r="Y1112" s="397"/>
    </row>
    <row r="1113" spans="1:25" s="210" customFormat="1" ht="25.5" x14ac:dyDescent="0.25">
      <c r="A1113" s="237">
        <v>3203</v>
      </c>
      <c r="B1113" s="183" t="s">
        <v>24</v>
      </c>
      <c r="C1113" s="356" t="s">
        <v>228</v>
      </c>
      <c r="D1113" s="392">
        <v>14</v>
      </c>
      <c r="E1113" s="393">
        <v>3203000000</v>
      </c>
      <c r="F1113" s="351" t="s">
        <v>2828</v>
      </c>
      <c r="G1113" s="314"/>
      <c r="H1113" s="394"/>
      <c r="I1113" s="356" t="s">
        <v>228</v>
      </c>
      <c r="J1113" s="395" t="s">
        <v>2797</v>
      </c>
      <c r="K1113" s="351" t="s">
        <v>284</v>
      </c>
      <c r="L1113" s="396"/>
      <c r="M1113" s="397"/>
      <c r="N1113" s="397"/>
      <c r="O1113" s="397"/>
      <c r="P1113" s="397"/>
      <c r="Q1113" s="397"/>
      <c r="R1113" s="397"/>
      <c r="S1113" s="397"/>
      <c r="T1113" s="397"/>
      <c r="U1113" s="397"/>
      <c r="V1113" s="397"/>
      <c r="W1113" s="397"/>
      <c r="X1113" s="397"/>
      <c r="Y1113" s="397"/>
    </row>
    <row r="1114" spans="1:25" s="210" customFormat="1" ht="25.5" x14ac:dyDescent="0.25">
      <c r="A1114" s="237">
        <v>3204</v>
      </c>
      <c r="B1114" s="183" t="s">
        <v>56</v>
      </c>
      <c r="C1114" s="182" t="s">
        <v>224</v>
      </c>
      <c r="D1114" s="392">
        <v>7</v>
      </c>
      <c r="E1114" s="393">
        <v>3204000000</v>
      </c>
      <c r="F1114" s="351" t="s">
        <v>2829</v>
      </c>
      <c r="G1114" s="314"/>
      <c r="H1114" s="394"/>
      <c r="I1114" s="182" t="s">
        <v>224</v>
      </c>
      <c r="J1114" s="395" t="s">
        <v>3169</v>
      </c>
      <c r="K1114" s="351" t="s">
        <v>283</v>
      </c>
      <c r="L1114" s="396"/>
      <c r="M1114" s="397"/>
      <c r="N1114" s="397"/>
      <c r="O1114" s="397"/>
      <c r="P1114" s="397"/>
      <c r="Q1114" s="397"/>
      <c r="R1114" s="397"/>
      <c r="S1114" s="397"/>
      <c r="T1114" s="397"/>
      <c r="U1114" s="397"/>
      <c r="V1114" s="397"/>
      <c r="W1114" s="397"/>
      <c r="X1114" s="397"/>
      <c r="Y1114" s="397"/>
    </row>
    <row r="1115" spans="1:25" s="210" customFormat="1" x14ac:dyDescent="0.25">
      <c r="A1115" s="237">
        <v>3205</v>
      </c>
      <c r="B1115" s="183" t="s">
        <v>57</v>
      </c>
      <c r="C1115" s="182" t="s">
        <v>224</v>
      </c>
      <c r="D1115" s="392">
        <v>7</v>
      </c>
      <c r="E1115" s="393">
        <v>3205000000</v>
      </c>
      <c r="F1115" s="351" t="s">
        <v>2829</v>
      </c>
      <c r="G1115" s="314"/>
      <c r="H1115" s="394"/>
      <c r="I1115" s="182" t="s">
        <v>224</v>
      </c>
      <c r="J1115" s="395" t="s">
        <v>285</v>
      </c>
      <c r="K1115" s="351" t="s">
        <v>283</v>
      </c>
      <c r="L1115" s="396"/>
      <c r="M1115" s="397"/>
      <c r="N1115" s="397"/>
      <c r="O1115" s="397"/>
      <c r="P1115" s="397"/>
      <c r="Q1115" s="397"/>
      <c r="R1115" s="397"/>
      <c r="S1115" s="397"/>
      <c r="T1115" s="397"/>
      <c r="U1115" s="397"/>
      <c r="V1115" s="397"/>
      <c r="W1115" s="397"/>
      <c r="X1115" s="397"/>
      <c r="Y1115" s="397"/>
    </row>
    <row r="1116" spans="1:25" s="210" customFormat="1" ht="25.5" x14ac:dyDescent="0.25">
      <c r="A1116" s="237">
        <v>3206</v>
      </c>
      <c r="B1116" s="183" t="s">
        <v>150</v>
      </c>
      <c r="C1116" s="182" t="s">
        <v>224</v>
      </c>
      <c r="D1116" s="392">
        <v>7</v>
      </c>
      <c r="E1116" s="393">
        <v>3206000000</v>
      </c>
      <c r="F1116" s="351" t="s">
        <v>2829</v>
      </c>
      <c r="G1116" s="314"/>
      <c r="H1116" s="394"/>
      <c r="I1116" s="182" t="s">
        <v>224</v>
      </c>
      <c r="J1116" s="395" t="s">
        <v>286</v>
      </c>
      <c r="K1116" s="351" t="s">
        <v>283</v>
      </c>
      <c r="L1116" s="396"/>
      <c r="M1116" s="397"/>
      <c r="N1116" s="397"/>
      <c r="O1116" s="397"/>
      <c r="P1116" s="397"/>
      <c r="Q1116" s="397"/>
      <c r="R1116" s="397"/>
      <c r="S1116" s="397"/>
      <c r="T1116" s="397"/>
      <c r="U1116" s="397"/>
      <c r="V1116" s="397"/>
      <c r="W1116" s="397"/>
      <c r="X1116" s="397"/>
      <c r="Y1116" s="397"/>
    </row>
    <row r="1117" spans="1:25" s="210" customFormat="1" x14ac:dyDescent="0.25">
      <c r="A1117" s="237">
        <v>3207</v>
      </c>
      <c r="B1117" s="183" t="s">
        <v>15</v>
      </c>
      <c r="C1117" s="47" t="s">
        <v>231</v>
      </c>
      <c r="D1117" s="392">
        <v>14</v>
      </c>
      <c r="E1117" s="393">
        <v>3207000000</v>
      </c>
      <c r="F1117" s="351" t="s">
        <v>2829</v>
      </c>
      <c r="G1117" s="314"/>
      <c r="H1117" s="394"/>
      <c r="I1117" s="47" t="s">
        <v>231</v>
      </c>
      <c r="J1117" s="395" t="s">
        <v>2797</v>
      </c>
      <c r="K1117" s="351" t="s">
        <v>283</v>
      </c>
      <c r="L1117" s="396"/>
      <c r="M1117" s="397"/>
      <c r="N1117" s="397"/>
      <c r="O1117" s="397"/>
      <c r="P1117" s="397"/>
      <c r="Q1117" s="397"/>
      <c r="R1117" s="397"/>
      <c r="S1117" s="397"/>
      <c r="T1117" s="397"/>
      <c r="U1117" s="397"/>
      <c r="V1117" s="397"/>
      <c r="W1117" s="397"/>
      <c r="X1117" s="397"/>
      <c r="Y1117" s="397"/>
    </row>
    <row r="1118" spans="1:25" s="210" customFormat="1" x14ac:dyDescent="0.25">
      <c r="A1118" s="237">
        <v>3208</v>
      </c>
      <c r="B1118" s="183" t="s">
        <v>13</v>
      </c>
      <c r="C1118" s="47" t="s">
        <v>231</v>
      </c>
      <c r="D1118" s="392">
        <v>14</v>
      </c>
      <c r="E1118" s="393">
        <v>3208000000</v>
      </c>
      <c r="F1118" s="351" t="s">
        <v>2829</v>
      </c>
      <c r="G1118" s="314"/>
      <c r="H1118" s="394"/>
      <c r="I1118" s="47" t="s">
        <v>231</v>
      </c>
      <c r="J1118" s="395" t="s">
        <v>2797</v>
      </c>
      <c r="K1118" s="351" t="s">
        <v>283</v>
      </c>
      <c r="L1118" s="396"/>
      <c r="M1118" s="397"/>
      <c r="N1118" s="397"/>
      <c r="O1118" s="397"/>
      <c r="P1118" s="397"/>
      <c r="Q1118" s="397"/>
      <c r="R1118" s="397"/>
      <c r="S1118" s="397"/>
      <c r="T1118" s="397"/>
      <c r="U1118" s="397"/>
      <c r="V1118" s="397"/>
      <c r="W1118" s="397"/>
      <c r="X1118" s="397"/>
      <c r="Y1118" s="397"/>
    </row>
    <row r="1119" spans="1:25" s="210" customFormat="1" ht="25.5" x14ac:dyDescent="0.25">
      <c r="A1119" s="237">
        <v>3209</v>
      </c>
      <c r="B1119" s="183" t="s">
        <v>77</v>
      </c>
      <c r="C1119" s="356" t="s">
        <v>228</v>
      </c>
      <c r="D1119" s="392">
        <v>7</v>
      </c>
      <c r="E1119" s="393">
        <v>3209000000</v>
      </c>
      <c r="F1119" s="351" t="s">
        <v>2829</v>
      </c>
      <c r="G1119" s="314"/>
      <c r="H1119" s="394"/>
      <c r="I1119" s="356" t="s">
        <v>228</v>
      </c>
      <c r="J1119" s="395" t="s">
        <v>300</v>
      </c>
      <c r="K1119" s="351" t="s">
        <v>283</v>
      </c>
      <c r="L1119" s="396"/>
      <c r="M1119" s="397"/>
      <c r="N1119" s="397"/>
      <c r="O1119" s="397"/>
      <c r="P1119" s="397"/>
      <c r="Q1119" s="397"/>
      <c r="R1119" s="397"/>
      <c r="S1119" s="397"/>
      <c r="T1119" s="397"/>
      <c r="U1119" s="397"/>
      <c r="V1119" s="397"/>
      <c r="W1119" s="397"/>
      <c r="X1119" s="397"/>
      <c r="Y1119" s="397"/>
    </row>
    <row r="1120" spans="1:25" s="210" customFormat="1" ht="25.5" x14ac:dyDescent="0.25">
      <c r="A1120" s="237">
        <v>3210</v>
      </c>
      <c r="B1120" s="183" t="s">
        <v>75</v>
      </c>
      <c r="C1120" s="356" t="s">
        <v>228</v>
      </c>
      <c r="D1120" s="392">
        <v>7</v>
      </c>
      <c r="E1120" s="393">
        <v>3210000000</v>
      </c>
      <c r="F1120" s="351" t="s">
        <v>2829</v>
      </c>
      <c r="G1120" s="314"/>
      <c r="H1120" s="394"/>
      <c r="I1120" s="356" t="s">
        <v>228</v>
      </c>
      <c r="J1120" s="395" t="s">
        <v>300</v>
      </c>
      <c r="K1120" s="351" t="s">
        <v>283</v>
      </c>
      <c r="L1120" s="396"/>
      <c r="M1120" s="397"/>
      <c r="N1120" s="397"/>
      <c r="O1120" s="397"/>
      <c r="P1120" s="397"/>
      <c r="Q1120" s="397"/>
      <c r="R1120" s="397"/>
      <c r="S1120" s="397"/>
      <c r="T1120" s="397"/>
      <c r="U1120" s="397"/>
      <c r="V1120" s="397"/>
      <c r="W1120" s="397"/>
      <c r="X1120" s="397"/>
      <c r="Y1120" s="397"/>
    </row>
    <row r="1121" spans="1:25" s="210" customFormat="1" x14ac:dyDescent="0.25">
      <c r="A1121" s="237">
        <v>3211</v>
      </c>
      <c r="B1121" s="183" t="s">
        <v>76</v>
      </c>
      <c r="C1121" s="356" t="s">
        <v>228</v>
      </c>
      <c r="D1121" s="392">
        <v>7</v>
      </c>
      <c r="E1121" s="393">
        <v>3211000000</v>
      </c>
      <c r="F1121" s="351" t="s">
        <v>2829</v>
      </c>
      <c r="G1121" s="314"/>
      <c r="H1121" s="394"/>
      <c r="I1121" s="356" t="s">
        <v>228</v>
      </c>
      <c r="J1121" s="395" t="s">
        <v>300</v>
      </c>
      <c r="K1121" s="351" t="s">
        <v>283</v>
      </c>
      <c r="L1121" s="396"/>
      <c r="M1121" s="397"/>
      <c r="N1121" s="397"/>
      <c r="O1121" s="397"/>
      <c r="P1121" s="397"/>
      <c r="Q1121" s="397"/>
      <c r="R1121" s="397"/>
      <c r="S1121" s="397"/>
      <c r="T1121" s="397"/>
      <c r="U1121" s="397"/>
      <c r="V1121" s="397"/>
      <c r="W1121" s="397"/>
      <c r="X1121" s="397"/>
      <c r="Y1121" s="397"/>
    </row>
    <row r="1122" spans="1:25" s="210" customFormat="1" x14ac:dyDescent="0.25">
      <c r="A1122" s="237">
        <v>3212</v>
      </c>
      <c r="B1122" s="183" t="s">
        <v>29</v>
      </c>
      <c r="C1122" s="356" t="s">
        <v>228</v>
      </c>
      <c r="D1122" s="392">
        <v>14</v>
      </c>
      <c r="E1122" s="393">
        <v>3212000000</v>
      </c>
      <c r="F1122" s="351" t="s">
        <v>2828</v>
      </c>
      <c r="G1122" s="314"/>
      <c r="H1122" s="394"/>
      <c r="I1122" s="356" t="s">
        <v>228</v>
      </c>
      <c r="J1122" s="395" t="s">
        <v>2797</v>
      </c>
      <c r="K1122" s="351" t="s">
        <v>284</v>
      </c>
      <c r="L1122" s="396"/>
      <c r="M1122" s="397"/>
      <c r="N1122" s="397"/>
      <c r="O1122" s="397"/>
      <c r="P1122" s="397"/>
      <c r="Q1122" s="397"/>
      <c r="R1122" s="397"/>
      <c r="S1122" s="397"/>
      <c r="T1122" s="397"/>
      <c r="U1122" s="397"/>
      <c r="V1122" s="397"/>
      <c r="W1122" s="397"/>
      <c r="X1122" s="397"/>
      <c r="Y1122" s="397"/>
    </row>
    <row r="1123" spans="1:25" s="210" customFormat="1" ht="25.5" x14ac:dyDescent="0.25">
      <c r="A1123" s="237">
        <v>3213</v>
      </c>
      <c r="B1123" s="183" t="s">
        <v>187</v>
      </c>
      <c r="C1123" s="356" t="s">
        <v>228</v>
      </c>
      <c r="D1123" s="392">
        <v>14</v>
      </c>
      <c r="E1123" s="393">
        <v>3213000000</v>
      </c>
      <c r="F1123" s="351" t="s">
        <v>2828</v>
      </c>
      <c r="G1123" s="314"/>
      <c r="H1123" s="394"/>
      <c r="I1123" s="356" t="s">
        <v>228</v>
      </c>
      <c r="J1123" s="395" t="s">
        <v>2797</v>
      </c>
      <c r="K1123" s="351" t="s">
        <v>284</v>
      </c>
      <c r="L1123" s="396"/>
      <c r="M1123" s="397"/>
      <c r="N1123" s="397"/>
      <c r="O1123" s="397"/>
      <c r="P1123" s="397"/>
      <c r="Q1123" s="397"/>
      <c r="R1123" s="397"/>
      <c r="S1123" s="397"/>
      <c r="T1123" s="397"/>
      <c r="U1123" s="397"/>
      <c r="V1123" s="397"/>
      <c r="W1123" s="397"/>
      <c r="X1123" s="397"/>
      <c r="Y1123" s="397"/>
    </row>
    <row r="1124" spans="1:25" s="210" customFormat="1" ht="38.25" x14ac:dyDescent="0.25">
      <c r="A1124" s="237">
        <v>3214</v>
      </c>
      <c r="B1124" s="183" t="s">
        <v>25</v>
      </c>
      <c r="C1124" s="356" t="s">
        <v>228</v>
      </c>
      <c r="D1124" s="392">
        <v>14</v>
      </c>
      <c r="E1124" s="393">
        <v>3214000000</v>
      </c>
      <c r="F1124" s="240" t="s">
        <v>3300</v>
      </c>
      <c r="G1124" s="314"/>
      <c r="H1124" s="394"/>
      <c r="I1124" s="356" t="s">
        <v>228</v>
      </c>
      <c r="J1124" s="395" t="s">
        <v>2797</v>
      </c>
      <c r="K1124" s="351" t="s">
        <v>284</v>
      </c>
      <c r="L1124" s="396"/>
      <c r="M1124" s="397"/>
      <c r="N1124" s="397"/>
      <c r="O1124" s="397"/>
      <c r="P1124" s="397"/>
      <c r="Q1124" s="397"/>
      <c r="R1124" s="397"/>
      <c r="S1124" s="397"/>
      <c r="T1124" s="397"/>
      <c r="U1124" s="397"/>
      <c r="V1124" s="397"/>
      <c r="W1124" s="397"/>
      <c r="X1124" s="397"/>
      <c r="Y1124" s="397"/>
    </row>
    <row r="1125" spans="1:25" s="210" customFormat="1" x14ac:dyDescent="0.25">
      <c r="A1125" s="237">
        <v>3215</v>
      </c>
      <c r="B1125" s="183" t="s">
        <v>27</v>
      </c>
      <c r="C1125" s="356" t="s">
        <v>228</v>
      </c>
      <c r="D1125" s="392">
        <v>14</v>
      </c>
      <c r="E1125" s="393">
        <v>3215000000</v>
      </c>
      <c r="F1125" s="351" t="s">
        <v>2828</v>
      </c>
      <c r="G1125" s="314"/>
      <c r="H1125" s="394"/>
      <c r="I1125" s="356" t="s">
        <v>228</v>
      </c>
      <c r="J1125" s="395" t="s">
        <v>2797</v>
      </c>
      <c r="K1125" s="351" t="s">
        <v>284</v>
      </c>
      <c r="L1125" s="396"/>
      <c r="M1125" s="397"/>
      <c r="N1125" s="397"/>
      <c r="O1125" s="397"/>
      <c r="P1125" s="397"/>
      <c r="Q1125" s="397"/>
      <c r="R1125" s="397"/>
      <c r="S1125" s="397"/>
      <c r="T1125" s="397"/>
      <c r="U1125" s="397"/>
      <c r="V1125" s="397"/>
      <c r="W1125" s="397"/>
      <c r="X1125" s="397"/>
      <c r="Y1125" s="397"/>
    </row>
    <row r="1126" spans="1:25" s="210" customFormat="1" x14ac:dyDescent="0.25">
      <c r="A1126" s="237">
        <v>3216</v>
      </c>
      <c r="B1126" s="183" t="s">
        <v>334</v>
      </c>
      <c r="C1126" s="351"/>
      <c r="D1126" s="392">
        <v>7</v>
      </c>
      <c r="E1126" s="393">
        <v>3216000000</v>
      </c>
      <c r="F1126" s="351"/>
      <c r="G1126" s="314"/>
      <c r="H1126" s="394"/>
      <c r="I1126" s="351"/>
      <c r="J1126" s="395"/>
      <c r="K1126" s="351"/>
      <c r="L1126" s="396"/>
      <c r="M1126" s="397"/>
      <c r="N1126" s="397"/>
      <c r="O1126" s="397"/>
      <c r="P1126" s="397"/>
      <c r="Q1126" s="397"/>
      <c r="R1126" s="397"/>
      <c r="S1126" s="397"/>
      <c r="T1126" s="397"/>
      <c r="U1126" s="397"/>
      <c r="V1126" s="397"/>
      <c r="W1126" s="397"/>
      <c r="X1126" s="397"/>
      <c r="Y1126" s="397"/>
    </row>
    <row r="1127" spans="1:25" s="210" customFormat="1" ht="38.25" x14ac:dyDescent="0.25">
      <c r="A1127" s="237">
        <v>3217</v>
      </c>
      <c r="B1127" s="183" t="s">
        <v>84</v>
      </c>
      <c r="C1127" s="356" t="s">
        <v>229</v>
      </c>
      <c r="D1127" s="392">
        <v>7</v>
      </c>
      <c r="E1127" s="393">
        <v>3217000000</v>
      </c>
      <c r="F1127" s="240" t="s">
        <v>2829</v>
      </c>
      <c r="G1127" s="314"/>
      <c r="H1127" s="394"/>
      <c r="I1127" s="356" t="s">
        <v>229</v>
      </c>
      <c r="J1127" s="395" t="s">
        <v>286</v>
      </c>
      <c r="K1127" s="351" t="s">
        <v>283</v>
      </c>
      <c r="L1127" s="405" t="s">
        <v>2991</v>
      </c>
      <c r="M1127" s="397"/>
      <c r="N1127" s="397"/>
      <c r="O1127" s="397"/>
      <c r="P1127" s="397"/>
      <c r="Q1127" s="397"/>
      <c r="R1127" s="397"/>
      <c r="S1127" s="397"/>
      <c r="T1127" s="397"/>
      <c r="U1127" s="397"/>
      <c r="V1127" s="397"/>
      <c r="W1127" s="397"/>
      <c r="X1127" s="397"/>
      <c r="Y1127" s="397"/>
    </row>
    <row r="1128" spans="1:25" s="210" customFormat="1" x14ac:dyDescent="0.25">
      <c r="A1128" s="237">
        <v>3218</v>
      </c>
      <c r="B1128" s="183" t="s">
        <v>83</v>
      </c>
      <c r="C1128" s="356" t="s">
        <v>229</v>
      </c>
      <c r="D1128" s="392">
        <v>7</v>
      </c>
      <c r="E1128" s="393">
        <v>3218000000</v>
      </c>
      <c r="F1128" s="240" t="s">
        <v>2829</v>
      </c>
      <c r="G1128" s="314"/>
      <c r="H1128" s="394"/>
      <c r="I1128" s="356" t="s">
        <v>229</v>
      </c>
      <c r="J1128" s="395" t="s">
        <v>289</v>
      </c>
      <c r="K1128" s="351" t="s">
        <v>283</v>
      </c>
      <c r="L1128" s="396"/>
      <c r="M1128" s="397"/>
      <c r="N1128" s="397"/>
      <c r="O1128" s="397"/>
      <c r="P1128" s="397"/>
      <c r="Q1128" s="397"/>
      <c r="R1128" s="397"/>
      <c r="S1128" s="397"/>
      <c r="T1128" s="397"/>
      <c r="U1128" s="397"/>
      <c r="V1128" s="397"/>
      <c r="W1128" s="397"/>
      <c r="X1128" s="397"/>
      <c r="Y1128" s="397"/>
    </row>
    <row r="1129" spans="1:25" s="210" customFormat="1" ht="25.5" x14ac:dyDescent="0.25">
      <c r="A1129" s="237">
        <v>3219</v>
      </c>
      <c r="B1129" s="183" t="s">
        <v>82</v>
      </c>
      <c r="C1129" s="356" t="s">
        <v>229</v>
      </c>
      <c r="D1129" s="392">
        <v>7</v>
      </c>
      <c r="E1129" s="393">
        <v>3219000000</v>
      </c>
      <c r="F1129" s="240" t="s">
        <v>2829</v>
      </c>
      <c r="G1129" s="314"/>
      <c r="H1129" s="394"/>
      <c r="I1129" s="356" t="s">
        <v>229</v>
      </c>
      <c r="J1129" s="395" t="s">
        <v>3169</v>
      </c>
      <c r="K1129" s="351" t="s">
        <v>283</v>
      </c>
      <c r="L1129" s="396"/>
      <c r="M1129" s="397"/>
      <c r="N1129" s="397"/>
      <c r="O1129" s="397"/>
      <c r="P1129" s="397"/>
      <c r="Q1129" s="397"/>
      <c r="R1129" s="397"/>
      <c r="S1129" s="397"/>
      <c r="T1129" s="397"/>
      <c r="U1129" s="397"/>
      <c r="V1129" s="397"/>
      <c r="W1129" s="397"/>
      <c r="X1129" s="397"/>
      <c r="Y1129" s="397"/>
    </row>
    <row r="1130" spans="1:25" s="210" customFormat="1" ht="25.5" x14ac:dyDescent="0.25">
      <c r="A1130" s="237">
        <v>3220</v>
      </c>
      <c r="B1130" s="183" t="s">
        <v>81</v>
      </c>
      <c r="C1130" s="356" t="s">
        <v>229</v>
      </c>
      <c r="D1130" s="392">
        <v>7</v>
      </c>
      <c r="E1130" s="393">
        <v>3220000000</v>
      </c>
      <c r="F1130" s="240" t="s">
        <v>2829</v>
      </c>
      <c r="G1130" s="314"/>
      <c r="H1130" s="394"/>
      <c r="I1130" s="356" t="s">
        <v>229</v>
      </c>
      <c r="J1130" s="395" t="s">
        <v>300</v>
      </c>
      <c r="K1130" s="351" t="s">
        <v>283</v>
      </c>
      <c r="L1130" s="396"/>
      <c r="M1130" s="397"/>
      <c r="N1130" s="397"/>
      <c r="O1130" s="397"/>
      <c r="P1130" s="397"/>
      <c r="Q1130" s="397"/>
      <c r="R1130" s="397"/>
      <c r="S1130" s="397"/>
      <c r="T1130" s="397"/>
      <c r="U1130" s="397"/>
      <c r="V1130" s="397"/>
      <c r="W1130" s="397"/>
      <c r="X1130" s="397"/>
      <c r="Y1130" s="397"/>
    </row>
    <row r="1131" spans="1:25" s="210" customFormat="1" x14ac:dyDescent="0.25">
      <c r="A1131" s="237">
        <v>3221</v>
      </c>
      <c r="B1131" s="183" t="s">
        <v>40</v>
      </c>
      <c r="C1131" s="356" t="s">
        <v>229</v>
      </c>
      <c r="D1131" s="392">
        <v>14</v>
      </c>
      <c r="E1131" s="393">
        <v>3221000000</v>
      </c>
      <c r="F1131" s="351"/>
      <c r="G1131" s="314"/>
      <c r="H1131" s="394"/>
      <c r="I1131" s="356" t="s">
        <v>229</v>
      </c>
      <c r="J1131" s="395" t="s">
        <v>2797</v>
      </c>
      <c r="K1131" s="351" t="s">
        <v>283</v>
      </c>
      <c r="L1131" s="396"/>
      <c r="M1131" s="397"/>
      <c r="N1131" s="397"/>
      <c r="O1131" s="397"/>
      <c r="P1131" s="397"/>
      <c r="Q1131" s="397"/>
      <c r="R1131" s="397"/>
      <c r="S1131" s="397"/>
      <c r="T1131" s="397"/>
      <c r="U1131" s="397"/>
      <c r="V1131" s="397"/>
      <c r="W1131" s="397"/>
      <c r="X1131" s="397"/>
      <c r="Y1131" s="397"/>
    </row>
    <row r="1132" spans="1:25" s="210" customFormat="1" x14ac:dyDescent="0.25">
      <c r="A1132" s="237">
        <v>3222</v>
      </c>
      <c r="B1132" s="183" t="s">
        <v>39</v>
      </c>
      <c r="C1132" s="356" t="s">
        <v>229</v>
      </c>
      <c r="D1132" s="392">
        <v>14</v>
      </c>
      <c r="E1132" s="393">
        <v>3222000000</v>
      </c>
      <c r="F1132" s="240" t="s">
        <v>2829</v>
      </c>
      <c r="G1132" s="314"/>
      <c r="H1132" s="394"/>
      <c r="I1132" s="356" t="s">
        <v>229</v>
      </c>
      <c r="J1132" s="395" t="s">
        <v>2797</v>
      </c>
      <c r="K1132" s="351" t="s">
        <v>283</v>
      </c>
      <c r="L1132" s="396"/>
      <c r="M1132" s="397"/>
      <c r="N1132" s="397"/>
      <c r="O1132" s="397"/>
      <c r="P1132" s="397"/>
      <c r="Q1132" s="397"/>
      <c r="R1132" s="397"/>
      <c r="S1132" s="397"/>
      <c r="T1132" s="397"/>
      <c r="U1132" s="397"/>
      <c r="V1132" s="397"/>
      <c r="W1132" s="397"/>
      <c r="X1132" s="397"/>
      <c r="Y1132" s="397"/>
    </row>
    <row r="1133" spans="1:25" s="210" customFormat="1" x14ac:dyDescent="0.25">
      <c r="A1133" s="237">
        <v>3223</v>
      </c>
      <c r="B1133" s="183" t="s">
        <v>36</v>
      </c>
      <c r="C1133" s="356" t="s">
        <v>229</v>
      </c>
      <c r="D1133" s="392">
        <v>14</v>
      </c>
      <c r="E1133" s="393">
        <v>3223000000</v>
      </c>
      <c r="F1133" s="351"/>
      <c r="G1133" s="314"/>
      <c r="H1133" s="394"/>
      <c r="I1133" s="356" t="s">
        <v>229</v>
      </c>
      <c r="J1133" s="395" t="s">
        <v>3175</v>
      </c>
      <c r="K1133" s="351" t="s">
        <v>283</v>
      </c>
      <c r="L1133" s="396"/>
      <c r="M1133" s="397"/>
      <c r="N1133" s="397"/>
      <c r="O1133" s="397"/>
      <c r="P1133" s="397"/>
      <c r="Q1133" s="397"/>
      <c r="R1133" s="397"/>
      <c r="S1133" s="397"/>
      <c r="T1133" s="397"/>
      <c r="U1133" s="397"/>
      <c r="V1133" s="397"/>
      <c r="W1133" s="397"/>
      <c r="X1133" s="397"/>
      <c r="Y1133" s="397"/>
    </row>
    <row r="1134" spans="1:25" s="210" customFormat="1" x14ac:dyDescent="0.25">
      <c r="A1134" s="237">
        <v>3224</v>
      </c>
      <c r="B1134" s="183" t="s">
        <v>34</v>
      </c>
      <c r="C1134" s="356" t="s">
        <v>229</v>
      </c>
      <c r="D1134" s="392">
        <v>14</v>
      </c>
      <c r="E1134" s="393">
        <v>3224000000</v>
      </c>
      <c r="F1134" s="240" t="s">
        <v>2829</v>
      </c>
      <c r="G1134" s="314"/>
      <c r="H1134" s="394"/>
      <c r="I1134" s="356" t="s">
        <v>229</v>
      </c>
      <c r="J1134" s="395" t="s">
        <v>2797</v>
      </c>
      <c r="K1134" s="351" t="s">
        <v>283</v>
      </c>
      <c r="L1134" s="396"/>
      <c r="M1134" s="397"/>
      <c r="N1134" s="397"/>
      <c r="O1134" s="397"/>
      <c r="P1134" s="397"/>
      <c r="Q1134" s="397"/>
      <c r="R1134" s="397"/>
      <c r="S1134" s="397"/>
      <c r="T1134" s="397"/>
      <c r="U1134" s="397"/>
      <c r="V1134" s="397"/>
      <c r="W1134" s="397"/>
      <c r="X1134" s="397"/>
      <c r="Y1134" s="397"/>
    </row>
    <row r="1135" spans="1:25" s="210" customFormat="1" x14ac:dyDescent="0.25">
      <c r="A1135" s="237">
        <v>3225</v>
      </c>
      <c r="B1135" s="183" t="s">
        <v>37</v>
      </c>
      <c r="C1135" s="356" t="s">
        <v>229</v>
      </c>
      <c r="D1135" s="392">
        <v>14</v>
      </c>
      <c r="E1135" s="393">
        <v>3225000000</v>
      </c>
      <c r="F1135" s="240" t="s">
        <v>2829</v>
      </c>
      <c r="G1135" s="314"/>
      <c r="H1135" s="394"/>
      <c r="I1135" s="356" t="s">
        <v>229</v>
      </c>
      <c r="J1135" s="395" t="s">
        <v>2797</v>
      </c>
      <c r="K1135" s="351" t="s">
        <v>283</v>
      </c>
      <c r="L1135" s="396"/>
      <c r="M1135" s="397"/>
      <c r="N1135" s="397"/>
      <c r="O1135" s="397"/>
      <c r="P1135" s="397"/>
      <c r="Q1135" s="397"/>
      <c r="R1135" s="397"/>
      <c r="S1135" s="397"/>
      <c r="T1135" s="397"/>
      <c r="U1135" s="397"/>
      <c r="V1135" s="397"/>
      <c r="W1135" s="397"/>
      <c r="X1135" s="397"/>
      <c r="Y1135" s="397"/>
    </row>
    <row r="1136" spans="1:25" s="210" customFormat="1" ht="38.25" x14ac:dyDescent="0.25">
      <c r="A1136" s="237">
        <v>3226</v>
      </c>
      <c r="B1136" s="183" t="s">
        <v>192</v>
      </c>
      <c r="C1136" s="356" t="s">
        <v>229</v>
      </c>
      <c r="D1136" s="392">
        <v>7</v>
      </c>
      <c r="E1136" s="393">
        <v>3226000000</v>
      </c>
      <c r="F1136" s="240" t="s">
        <v>3301</v>
      </c>
      <c r="G1136" s="314"/>
      <c r="H1136" s="394"/>
      <c r="I1136" s="356" t="s">
        <v>229</v>
      </c>
      <c r="J1136" s="395" t="s">
        <v>2797</v>
      </c>
      <c r="K1136" s="351" t="s">
        <v>283</v>
      </c>
      <c r="L1136" s="396"/>
      <c r="M1136" s="397"/>
      <c r="N1136" s="397"/>
      <c r="O1136" s="397"/>
      <c r="P1136" s="397"/>
      <c r="Q1136" s="397"/>
      <c r="R1136" s="397"/>
      <c r="S1136" s="397"/>
      <c r="T1136" s="397"/>
      <c r="U1136" s="397"/>
      <c r="V1136" s="397"/>
      <c r="W1136" s="397"/>
      <c r="X1136" s="397"/>
      <c r="Y1136" s="397"/>
    </row>
    <row r="1137" spans="1:25" s="210" customFormat="1" ht="25.5" x14ac:dyDescent="0.25">
      <c r="A1137" s="237">
        <v>3227</v>
      </c>
      <c r="B1137" s="183" t="s">
        <v>193</v>
      </c>
      <c r="C1137" s="356" t="s">
        <v>229</v>
      </c>
      <c r="D1137" s="392">
        <v>14</v>
      </c>
      <c r="E1137" s="393">
        <v>3227000000</v>
      </c>
      <c r="F1137" s="240" t="s">
        <v>3302</v>
      </c>
      <c r="G1137" s="314"/>
      <c r="H1137" s="394"/>
      <c r="I1137" s="356" t="s">
        <v>229</v>
      </c>
      <c r="J1137" s="395" t="s">
        <v>2797</v>
      </c>
      <c r="K1137" s="351" t="s">
        <v>284</v>
      </c>
      <c r="L1137" s="396"/>
      <c r="M1137" s="397"/>
      <c r="N1137" s="397"/>
      <c r="O1137" s="397"/>
      <c r="P1137" s="397"/>
      <c r="Q1137" s="397"/>
      <c r="R1137" s="397"/>
      <c r="S1137" s="397"/>
      <c r="T1137" s="397"/>
      <c r="U1137" s="397"/>
      <c r="V1137" s="397"/>
      <c r="W1137" s="397"/>
      <c r="X1137" s="397"/>
      <c r="Y1137" s="397"/>
    </row>
    <row r="1138" spans="1:25" s="210" customFormat="1" x14ac:dyDescent="0.25">
      <c r="A1138" s="237">
        <v>3228</v>
      </c>
      <c r="B1138" s="183" t="s">
        <v>194</v>
      </c>
      <c r="C1138" s="356" t="s">
        <v>229</v>
      </c>
      <c r="D1138" s="392">
        <v>14</v>
      </c>
      <c r="E1138" s="393">
        <v>3228000000</v>
      </c>
      <c r="F1138" s="240" t="s">
        <v>3302</v>
      </c>
      <c r="G1138" s="314"/>
      <c r="H1138" s="394"/>
      <c r="I1138" s="356" t="s">
        <v>229</v>
      </c>
      <c r="J1138" s="395" t="s">
        <v>2797</v>
      </c>
      <c r="K1138" s="351" t="s">
        <v>284</v>
      </c>
      <c r="L1138" s="396"/>
      <c r="M1138" s="397"/>
      <c r="N1138" s="397"/>
      <c r="O1138" s="397"/>
      <c r="P1138" s="397"/>
      <c r="Q1138" s="397"/>
      <c r="R1138" s="397"/>
      <c r="S1138" s="397"/>
      <c r="T1138" s="397"/>
      <c r="U1138" s="397"/>
      <c r="V1138" s="397"/>
      <c r="W1138" s="397"/>
      <c r="X1138" s="397"/>
      <c r="Y1138" s="397"/>
    </row>
    <row r="1139" spans="1:25" s="210" customFormat="1" ht="38.25" x14ac:dyDescent="0.25">
      <c r="A1139" s="237">
        <v>3229</v>
      </c>
      <c r="B1139" s="183" t="s">
        <v>195</v>
      </c>
      <c r="C1139" s="356" t="s">
        <v>229</v>
      </c>
      <c r="D1139" s="392">
        <v>14</v>
      </c>
      <c r="E1139" s="393">
        <v>3229000000</v>
      </c>
      <c r="F1139" s="351" t="s">
        <v>2833</v>
      </c>
      <c r="G1139" s="314"/>
      <c r="H1139" s="394"/>
      <c r="I1139" s="356" t="s">
        <v>229</v>
      </c>
      <c r="J1139" s="395" t="s">
        <v>2797</v>
      </c>
      <c r="K1139" s="351" t="s">
        <v>284</v>
      </c>
      <c r="L1139" s="396"/>
      <c r="M1139" s="397"/>
      <c r="N1139" s="397"/>
      <c r="O1139" s="397"/>
      <c r="P1139" s="397"/>
      <c r="Q1139" s="397"/>
      <c r="R1139" s="397"/>
      <c r="S1139" s="397"/>
      <c r="T1139" s="397"/>
      <c r="U1139" s="397"/>
      <c r="V1139" s="397"/>
      <c r="W1139" s="397"/>
      <c r="X1139" s="397"/>
      <c r="Y1139" s="397"/>
    </row>
    <row r="1140" spans="1:25" s="210" customFormat="1" ht="25.5" x14ac:dyDescent="0.25">
      <c r="A1140" s="237">
        <v>3230</v>
      </c>
      <c r="B1140" s="183" t="s">
        <v>35</v>
      </c>
      <c r="C1140" s="356" t="s">
        <v>229</v>
      </c>
      <c r="D1140" s="392">
        <v>14</v>
      </c>
      <c r="E1140" s="393">
        <v>3230000000</v>
      </c>
      <c r="F1140" s="351" t="s">
        <v>2830</v>
      </c>
      <c r="G1140" s="314"/>
      <c r="H1140" s="394"/>
      <c r="I1140" s="356" t="s">
        <v>229</v>
      </c>
      <c r="J1140" s="395" t="s">
        <v>2797</v>
      </c>
      <c r="K1140" s="351" t="s">
        <v>284</v>
      </c>
      <c r="L1140" s="396"/>
      <c r="M1140" s="397"/>
      <c r="N1140" s="397"/>
      <c r="O1140" s="397"/>
      <c r="P1140" s="397"/>
      <c r="Q1140" s="397"/>
      <c r="R1140" s="397"/>
      <c r="S1140" s="397"/>
      <c r="T1140" s="397"/>
      <c r="U1140" s="397"/>
      <c r="V1140" s="397"/>
      <c r="W1140" s="397"/>
      <c r="X1140" s="397"/>
      <c r="Y1140" s="397"/>
    </row>
    <row r="1141" spans="1:25" s="210" customFormat="1" x14ac:dyDescent="0.25">
      <c r="A1141" s="237">
        <v>3231</v>
      </c>
      <c r="B1141" s="183" t="s">
        <v>162</v>
      </c>
      <c r="C1141" s="356" t="s">
        <v>229</v>
      </c>
      <c r="D1141" s="392">
        <v>14</v>
      </c>
      <c r="E1141" s="393">
        <v>3231000000</v>
      </c>
      <c r="F1141" s="351" t="s">
        <v>2830</v>
      </c>
      <c r="G1141" s="314"/>
      <c r="H1141" s="394"/>
      <c r="I1141" s="356" t="s">
        <v>229</v>
      </c>
      <c r="J1141" s="395" t="s">
        <v>2797</v>
      </c>
      <c r="K1141" s="351" t="s">
        <v>284</v>
      </c>
      <c r="L1141" s="396"/>
      <c r="M1141" s="397"/>
      <c r="N1141" s="397"/>
      <c r="O1141" s="397"/>
      <c r="P1141" s="397"/>
      <c r="Q1141" s="397"/>
      <c r="R1141" s="397"/>
      <c r="S1141" s="397"/>
      <c r="T1141" s="397"/>
      <c r="U1141" s="397"/>
      <c r="V1141" s="397"/>
      <c r="W1141" s="397"/>
      <c r="X1141" s="397"/>
      <c r="Y1141" s="397"/>
    </row>
    <row r="1142" spans="1:25" s="210" customFormat="1" ht="25.5" x14ac:dyDescent="0.25">
      <c r="A1142" s="237">
        <v>3232</v>
      </c>
      <c r="B1142" s="183" t="s">
        <v>163</v>
      </c>
      <c r="C1142" s="356" t="s">
        <v>229</v>
      </c>
      <c r="D1142" s="392">
        <v>14</v>
      </c>
      <c r="E1142" s="393">
        <v>3232000000</v>
      </c>
      <c r="F1142" s="351" t="s">
        <v>2831</v>
      </c>
      <c r="G1142" s="314"/>
      <c r="H1142" s="394"/>
      <c r="I1142" s="356" t="s">
        <v>229</v>
      </c>
      <c r="J1142" s="395" t="s">
        <v>2797</v>
      </c>
      <c r="K1142" s="351" t="s">
        <v>284</v>
      </c>
      <c r="L1142" s="396"/>
      <c r="M1142" s="397"/>
      <c r="N1142" s="397"/>
      <c r="O1142" s="397"/>
      <c r="P1142" s="397"/>
      <c r="Q1142" s="397"/>
      <c r="R1142" s="397"/>
      <c r="S1142" s="397"/>
      <c r="T1142" s="397"/>
      <c r="U1142" s="397"/>
      <c r="V1142" s="397"/>
      <c r="W1142" s="397"/>
      <c r="X1142" s="397"/>
      <c r="Y1142" s="397"/>
    </row>
    <row r="1143" spans="1:25" s="210" customFormat="1" ht="25.5" x14ac:dyDescent="0.25">
      <c r="A1143" s="237">
        <v>3233</v>
      </c>
      <c r="B1143" s="183" t="s">
        <v>73</v>
      </c>
      <c r="C1143" s="182" t="s">
        <v>226</v>
      </c>
      <c r="D1143" s="392">
        <v>7</v>
      </c>
      <c r="E1143" s="393">
        <v>3233000000</v>
      </c>
      <c r="F1143" s="351" t="s">
        <v>2829</v>
      </c>
      <c r="G1143" s="314"/>
      <c r="H1143" s="394"/>
      <c r="I1143" s="182" t="s">
        <v>226</v>
      </c>
      <c r="J1143" s="395" t="s">
        <v>295</v>
      </c>
      <c r="K1143" s="351" t="s">
        <v>283</v>
      </c>
      <c r="L1143" s="396"/>
      <c r="M1143" s="397"/>
      <c r="N1143" s="397"/>
      <c r="O1143" s="397"/>
      <c r="P1143" s="397"/>
      <c r="Q1143" s="397"/>
      <c r="R1143" s="397"/>
      <c r="S1143" s="397"/>
      <c r="T1143" s="397"/>
      <c r="U1143" s="397"/>
      <c r="V1143" s="397"/>
      <c r="W1143" s="397"/>
      <c r="X1143" s="397"/>
      <c r="Y1143" s="397"/>
    </row>
    <row r="1144" spans="1:25" s="210" customFormat="1" ht="25.5" x14ac:dyDescent="0.25">
      <c r="A1144" s="237">
        <v>3234</v>
      </c>
      <c r="B1144" s="183" t="s">
        <v>2881</v>
      </c>
      <c r="C1144" s="182" t="s">
        <v>226</v>
      </c>
      <c r="D1144" s="392">
        <v>14</v>
      </c>
      <c r="E1144" s="393">
        <v>3234000000</v>
      </c>
      <c r="F1144" s="351" t="s">
        <v>2829</v>
      </c>
      <c r="G1144" s="314"/>
      <c r="H1144" s="407"/>
      <c r="I1144" s="182" t="s">
        <v>226</v>
      </c>
      <c r="J1144" s="395" t="s">
        <v>285</v>
      </c>
      <c r="K1144" s="351" t="s">
        <v>283</v>
      </c>
      <c r="L1144" s="408" t="s">
        <v>2992</v>
      </c>
      <c r="M1144" s="397"/>
      <c r="N1144" s="397"/>
      <c r="O1144" s="397"/>
      <c r="P1144" s="397"/>
      <c r="Q1144" s="397"/>
      <c r="R1144" s="397"/>
      <c r="S1144" s="397"/>
      <c r="T1144" s="397"/>
      <c r="U1144" s="397"/>
      <c r="V1144" s="397"/>
      <c r="W1144" s="397"/>
      <c r="X1144" s="397"/>
      <c r="Y1144" s="397"/>
    </row>
    <row r="1145" spans="1:25" s="210" customFormat="1" ht="25.5" x14ac:dyDescent="0.25">
      <c r="A1145" s="237">
        <v>3235</v>
      </c>
      <c r="B1145" s="183" t="s">
        <v>180</v>
      </c>
      <c r="C1145" s="182" t="s">
        <v>226</v>
      </c>
      <c r="D1145" s="392">
        <v>14</v>
      </c>
      <c r="E1145" s="393">
        <v>3235000000</v>
      </c>
      <c r="F1145" s="351" t="s">
        <v>2829</v>
      </c>
      <c r="G1145" s="314"/>
      <c r="H1145" s="407"/>
      <c r="I1145" s="182" t="s">
        <v>226</v>
      </c>
      <c r="J1145" s="395" t="s">
        <v>295</v>
      </c>
      <c r="K1145" s="351" t="s">
        <v>283</v>
      </c>
      <c r="L1145" s="396"/>
      <c r="M1145" s="397"/>
      <c r="N1145" s="397"/>
      <c r="O1145" s="397"/>
      <c r="P1145" s="397"/>
      <c r="Q1145" s="397"/>
      <c r="R1145" s="397"/>
      <c r="S1145" s="397"/>
      <c r="T1145" s="397"/>
      <c r="U1145" s="397"/>
      <c r="V1145" s="397"/>
      <c r="W1145" s="397"/>
      <c r="X1145" s="397"/>
      <c r="Y1145" s="397"/>
    </row>
    <row r="1146" spans="1:25" s="210" customFormat="1" ht="25.5" x14ac:dyDescent="0.25">
      <c r="A1146" s="237">
        <v>3236</v>
      </c>
      <c r="B1146" s="183" t="s">
        <v>115</v>
      </c>
      <c r="C1146" s="182" t="s">
        <v>226</v>
      </c>
      <c r="D1146" s="392">
        <v>14</v>
      </c>
      <c r="E1146" s="393">
        <v>3236000000</v>
      </c>
      <c r="F1146" s="351" t="s">
        <v>2829</v>
      </c>
      <c r="G1146" s="314"/>
      <c r="H1146" s="407"/>
      <c r="I1146" s="182" t="s">
        <v>226</v>
      </c>
      <c r="J1146" s="395" t="s">
        <v>295</v>
      </c>
      <c r="K1146" s="351" t="s">
        <v>283</v>
      </c>
      <c r="L1146" s="396"/>
      <c r="M1146" s="397"/>
      <c r="N1146" s="397"/>
      <c r="O1146" s="397"/>
      <c r="P1146" s="397"/>
      <c r="Q1146" s="397"/>
      <c r="R1146" s="397"/>
      <c r="S1146" s="397"/>
      <c r="T1146" s="397"/>
      <c r="U1146" s="397"/>
      <c r="V1146" s="397"/>
      <c r="W1146" s="397"/>
      <c r="X1146" s="397"/>
      <c r="Y1146" s="397"/>
    </row>
    <row r="1147" spans="1:25" s="210" customFormat="1" x14ac:dyDescent="0.25">
      <c r="A1147" s="237">
        <v>3237</v>
      </c>
      <c r="B1147" s="183" t="s">
        <v>208</v>
      </c>
      <c r="C1147" s="182" t="s">
        <v>230</v>
      </c>
      <c r="D1147" s="392">
        <v>14</v>
      </c>
      <c r="E1147" s="393">
        <v>3237000000</v>
      </c>
      <c r="F1147" s="240" t="s">
        <v>2829</v>
      </c>
      <c r="G1147" s="314"/>
      <c r="H1147" s="407"/>
      <c r="I1147" s="182" t="s">
        <v>230</v>
      </c>
      <c r="J1147" s="395" t="s">
        <v>2797</v>
      </c>
      <c r="K1147" s="351" t="s">
        <v>283</v>
      </c>
      <c r="L1147" s="396"/>
      <c r="M1147" s="397"/>
      <c r="N1147" s="397"/>
      <c r="O1147" s="397"/>
      <c r="P1147" s="397"/>
      <c r="Q1147" s="397"/>
      <c r="R1147" s="397"/>
      <c r="S1147" s="397"/>
      <c r="T1147" s="397"/>
      <c r="U1147" s="397"/>
      <c r="V1147" s="397"/>
      <c r="W1147" s="397"/>
      <c r="X1147" s="397"/>
      <c r="Y1147" s="397"/>
    </row>
    <row r="1148" spans="1:25" s="210" customFormat="1" ht="51" x14ac:dyDescent="0.25">
      <c r="A1148" s="237">
        <v>3238</v>
      </c>
      <c r="B1148" s="183" t="s">
        <v>88</v>
      </c>
      <c r="C1148" s="182" t="s">
        <v>227</v>
      </c>
      <c r="D1148" s="392">
        <v>11</v>
      </c>
      <c r="E1148" s="393">
        <v>3238000000</v>
      </c>
      <c r="F1148" s="351" t="s">
        <v>2832</v>
      </c>
      <c r="G1148" s="314"/>
      <c r="H1148" s="409"/>
      <c r="I1148" s="182" t="s">
        <v>227</v>
      </c>
      <c r="J1148" s="395" t="s">
        <v>2797</v>
      </c>
      <c r="K1148" s="351" t="s">
        <v>284</v>
      </c>
      <c r="L1148" s="396"/>
      <c r="M1148" s="397"/>
      <c r="N1148" s="397"/>
      <c r="O1148" s="397"/>
      <c r="P1148" s="397"/>
      <c r="Q1148" s="397"/>
      <c r="R1148" s="397"/>
      <c r="S1148" s="397"/>
      <c r="T1148" s="397"/>
      <c r="U1148" s="397"/>
      <c r="V1148" s="397"/>
      <c r="W1148" s="397"/>
      <c r="X1148" s="397"/>
      <c r="Y1148" s="397"/>
    </row>
    <row r="1149" spans="1:25" s="210" customFormat="1" ht="38.25" x14ac:dyDescent="0.25">
      <c r="A1149" s="237">
        <v>3239</v>
      </c>
      <c r="B1149" s="183" t="s">
        <v>141</v>
      </c>
      <c r="C1149" s="356" t="s">
        <v>229</v>
      </c>
      <c r="D1149" s="392">
        <v>14</v>
      </c>
      <c r="E1149" s="393">
        <v>3239000000</v>
      </c>
      <c r="F1149" s="351" t="s">
        <v>2993</v>
      </c>
      <c r="G1149" s="314"/>
      <c r="H1149" s="407"/>
      <c r="I1149" s="356" t="s">
        <v>229</v>
      </c>
      <c r="J1149" s="395" t="s">
        <v>2797</v>
      </c>
      <c r="K1149" s="351" t="s">
        <v>284</v>
      </c>
      <c r="L1149" s="396"/>
      <c r="M1149" s="397"/>
      <c r="N1149" s="397"/>
      <c r="O1149" s="397"/>
      <c r="P1149" s="397"/>
      <c r="Q1149" s="397"/>
      <c r="R1149" s="397"/>
      <c r="S1149" s="397"/>
      <c r="T1149" s="397"/>
      <c r="U1149" s="397"/>
      <c r="V1149" s="397"/>
      <c r="W1149" s="397"/>
      <c r="X1149" s="397"/>
      <c r="Y1149" s="397"/>
    </row>
    <row r="1150" spans="1:25" s="210" customFormat="1" ht="38.25" x14ac:dyDescent="0.25">
      <c r="A1150" s="237">
        <v>3240</v>
      </c>
      <c r="B1150" s="183" t="s">
        <v>47</v>
      </c>
      <c r="C1150" s="182" t="s">
        <v>230</v>
      </c>
      <c r="D1150" s="392">
        <v>14</v>
      </c>
      <c r="E1150" s="393">
        <v>3240000000</v>
      </c>
      <c r="F1150" s="351" t="s">
        <v>2829</v>
      </c>
      <c r="G1150" s="314"/>
      <c r="H1150" s="410"/>
      <c r="I1150" s="182" t="s">
        <v>230</v>
      </c>
      <c r="J1150" s="395" t="s">
        <v>2797</v>
      </c>
      <c r="K1150" s="351" t="s">
        <v>283</v>
      </c>
      <c r="L1150" s="396"/>
      <c r="M1150" s="397"/>
      <c r="N1150" s="397"/>
      <c r="O1150" s="397"/>
      <c r="P1150" s="397"/>
      <c r="Q1150" s="397"/>
      <c r="R1150" s="397"/>
      <c r="S1150" s="397"/>
      <c r="T1150" s="397"/>
      <c r="U1150" s="397"/>
      <c r="V1150" s="397"/>
      <c r="W1150" s="397"/>
      <c r="X1150" s="397"/>
      <c r="Y1150" s="397"/>
    </row>
    <row r="1151" spans="1:25" s="210" customFormat="1" ht="38.25" x14ac:dyDescent="0.25">
      <c r="A1151" s="237">
        <v>3241</v>
      </c>
      <c r="B1151" s="183" t="s">
        <v>244</v>
      </c>
      <c r="C1151" s="182" t="s">
        <v>230</v>
      </c>
      <c r="D1151" s="392">
        <v>14</v>
      </c>
      <c r="E1151" s="393">
        <v>3241000000</v>
      </c>
      <c r="F1151" s="351" t="s">
        <v>2829</v>
      </c>
      <c r="G1151" s="314"/>
      <c r="H1151" s="410"/>
      <c r="I1151" s="182" t="s">
        <v>230</v>
      </c>
      <c r="J1151" s="395" t="s">
        <v>2797</v>
      </c>
      <c r="K1151" s="351" t="s">
        <v>283</v>
      </c>
      <c r="L1151" s="396"/>
      <c r="M1151" s="397"/>
      <c r="N1151" s="397"/>
      <c r="O1151" s="397"/>
      <c r="P1151" s="397"/>
      <c r="Q1151" s="397"/>
      <c r="R1151" s="397"/>
      <c r="S1151" s="397"/>
      <c r="T1151" s="397"/>
      <c r="U1151" s="397"/>
      <c r="V1151" s="397"/>
      <c r="W1151" s="397"/>
      <c r="X1151" s="397"/>
      <c r="Y1151" s="397"/>
    </row>
    <row r="1152" spans="1:25" s="210" customFormat="1" x14ac:dyDescent="0.25">
      <c r="A1152" s="237">
        <v>3242</v>
      </c>
      <c r="B1152" s="183" t="s">
        <v>288</v>
      </c>
      <c r="C1152" s="182" t="s">
        <v>230</v>
      </c>
      <c r="D1152" s="392">
        <v>14</v>
      </c>
      <c r="E1152" s="393">
        <v>3242000000</v>
      </c>
      <c r="F1152" s="240" t="s">
        <v>2829</v>
      </c>
      <c r="G1152" s="314"/>
      <c r="H1152" s="410"/>
      <c r="I1152" s="182" t="s">
        <v>230</v>
      </c>
      <c r="J1152" s="395" t="s">
        <v>2797</v>
      </c>
      <c r="K1152" s="351" t="s">
        <v>283</v>
      </c>
      <c r="L1152" s="396"/>
      <c r="M1152" s="397"/>
      <c r="N1152" s="397"/>
      <c r="O1152" s="397"/>
      <c r="P1152" s="397"/>
      <c r="Q1152" s="397"/>
      <c r="R1152" s="397"/>
      <c r="S1152" s="397"/>
      <c r="T1152" s="397"/>
      <c r="U1152" s="397"/>
      <c r="V1152" s="397"/>
      <c r="W1152" s="397"/>
      <c r="X1152" s="397"/>
      <c r="Y1152" s="397"/>
    </row>
    <row r="1153" spans="1:25" s="210" customFormat="1" ht="25.5" x14ac:dyDescent="0.25">
      <c r="A1153" s="237">
        <v>3243</v>
      </c>
      <c r="B1153" s="183" t="s">
        <v>209</v>
      </c>
      <c r="C1153" s="182" t="s">
        <v>230</v>
      </c>
      <c r="D1153" s="392">
        <v>14</v>
      </c>
      <c r="E1153" s="393">
        <v>3243000000</v>
      </c>
      <c r="F1153" s="240" t="s">
        <v>2829</v>
      </c>
      <c r="G1153" s="314"/>
      <c r="H1153" s="410"/>
      <c r="I1153" s="182" t="s">
        <v>230</v>
      </c>
      <c r="J1153" s="395" t="s">
        <v>2797</v>
      </c>
      <c r="K1153" s="351" t="s">
        <v>283</v>
      </c>
      <c r="L1153" s="396"/>
      <c r="M1153" s="397"/>
      <c r="N1153" s="397"/>
      <c r="O1153" s="397"/>
      <c r="P1153" s="397"/>
      <c r="Q1153" s="397"/>
      <c r="R1153" s="397"/>
      <c r="S1153" s="397"/>
      <c r="T1153" s="397"/>
      <c r="U1153" s="397"/>
      <c r="V1153" s="397"/>
      <c r="W1153" s="397"/>
      <c r="X1153" s="397"/>
      <c r="Y1153" s="397"/>
    </row>
    <row r="1154" spans="1:25" s="210" customFormat="1" ht="25.5" x14ac:dyDescent="0.25">
      <c r="A1154" s="237">
        <v>3244</v>
      </c>
      <c r="B1154" s="183" t="s">
        <v>168</v>
      </c>
      <c r="C1154" s="182" t="s">
        <v>245</v>
      </c>
      <c r="D1154" s="392">
        <v>14</v>
      </c>
      <c r="E1154" s="393">
        <v>3244000000</v>
      </c>
      <c r="F1154" s="351" t="s">
        <v>49</v>
      </c>
      <c r="G1154" s="314"/>
      <c r="H1154" s="410"/>
      <c r="I1154" s="182" t="s">
        <v>245</v>
      </c>
      <c r="J1154" s="395" t="s">
        <v>286</v>
      </c>
      <c r="K1154" s="351" t="s">
        <v>284</v>
      </c>
      <c r="L1154" s="396"/>
      <c r="M1154" s="397"/>
      <c r="N1154" s="397"/>
      <c r="O1154" s="397"/>
      <c r="P1154" s="397"/>
      <c r="Q1154" s="397"/>
      <c r="R1154" s="397"/>
      <c r="S1154" s="397"/>
      <c r="T1154" s="397"/>
      <c r="U1154" s="397"/>
      <c r="V1154" s="397"/>
      <c r="W1154" s="397"/>
      <c r="X1154" s="397"/>
      <c r="Y1154" s="397"/>
    </row>
    <row r="1155" spans="1:25" s="210" customFormat="1" ht="38.25" x14ac:dyDescent="0.25">
      <c r="A1155" s="237">
        <v>3245</v>
      </c>
      <c r="B1155" s="183" t="s">
        <v>169</v>
      </c>
      <c r="C1155" s="182" t="s">
        <v>245</v>
      </c>
      <c r="D1155" s="392">
        <v>14</v>
      </c>
      <c r="E1155" s="393">
        <v>3245000000</v>
      </c>
      <c r="F1155" s="351" t="s">
        <v>2833</v>
      </c>
      <c r="G1155" s="314"/>
      <c r="H1155" s="410"/>
      <c r="I1155" s="182" t="s">
        <v>245</v>
      </c>
      <c r="J1155" s="395" t="s">
        <v>2797</v>
      </c>
      <c r="K1155" s="351" t="s">
        <v>284</v>
      </c>
      <c r="L1155" s="396"/>
      <c r="M1155" s="397"/>
      <c r="N1155" s="397"/>
      <c r="O1155" s="397"/>
      <c r="P1155" s="397"/>
      <c r="Q1155" s="397"/>
      <c r="R1155" s="397"/>
      <c r="S1155" s="397"/>
      <c r="T1155" s="397"/>
      <c r="U1155" s="397"/>
      <c r="V1155" s="397"/>
      <c r="W1155" s="397"/>
      <c r="X1155" s="397"/>
      <c r="Y1155" s="397"/>
    </row>
    <row r="1156" spans="1:25" s="210" customFormat="1" ht="25.5" x14ac:dyDescent="0.25">
      <c r="A1156" s="237">
        <v>3246</v>
      </c>
      <c r="B1156" s="183" t="s">
        <v>2785</v>
      </c>
      <c r="C1156" s="47" t="s">
        <v>231</v>
      </c>
      <c r="D1156" s="392">
        <v>14</v>
      </c>
      <c r="E1156" s="393">
        <v>3246000000</v>
      </c>
      <c r="F1156" s="351" t="s">
        <v>2834</v>
      </c>
      <c r="G1156" s="314"/>
      <c r="H1156" s="410"/>
      <c r="I1156" s="47" t="s">
        <v>231</v>
      </c>
      <c r="J1156" s="395" t="s">
        <v>2797</v>
      </c>
      <c r="K1156" s="351" t="s">
        <v>283</v>
      </c>
      <c r="L1156" s="396"/>
      <c r="M1156" s="397"/>
      <c r="N1156" s="397"/>
      <c r="O1156" s="397"/>
      <c r="P1156" s="397"/>
      <c r="Q1156" s="397"/>
      <c r="R1156" s="397"/>
      <c r="S1156" s="397"/>
      <c r="T1156" s="397"/>
      <c r="U1156" s="397"/>
      <c r="V1156" s="397"/>
      <c r="W1156" s="397"/>
      <c r="X1156" s="397"/>
      <c r="Y1156" s="397"/>
    </row>
    <row r="1157" spans="1:25" s="210" customFormat="1" ht="25.5" x14ac:dyDescent="0.25">
      <c r="A1157" s="237">
        <v>3247</v>
      </c>
      <c r="B1157" s="183" t="s">
        <v>3209</v>
      </c>
      <c r="C1157" s="182" t="s">
        <v>226</v>
      </c>
      <c r="D1157" s="392">
        <v>14</v>
      </c>
      <c r="E1157" s="393">
        <v>3247000000</v>
      </c>
      <c r="F1157" s="351" t="s">
        <v>2841</v>
      </c>
      <c r="G1157" s="314"/>
      <c r="H1157" s="410"/>
      <c r="I1157" s="182" t="s">
        <v>226</v>
      </c>
      <c r="J1157" s="395" t="s">
        <v>300</v>
      </c>
      <c r="K1157" s="351" t="s">
        <v>283</v>
      </c>
      <c r="L1157" s="396"/>
      <c r="M1157" s="397"/>
      <c r="N1157" s="397"/>
      <c r="O1157" s="397"/>
      <c r="P1157" s="397"/>
      <c r="Q1157" s="397"/>
      <c r="R1157" s="397"/>
      <c r="S1157" s="397"/>
      <c r="T1157" s="397"/>
      <c r="U1157" s="397"/>
      <c r="V1157" s="397"/>
      <c r="W1157" s="397"/>
      <c r="X1157" s="397"/>
      <c r="Y1157" s="397"/>
    </row>
    <row r="1158" spans="1:25" s="210" customFormat="1" ht="38.25" x14ac:dyDescent="0.25">
      <c r="A1158" s="237">
        <v>3248</v>
      </c>
      <c r="B1158" s="183" t="s">
        <v>210</v>
      </c>
      <c r="C1158" s="182" t="s">
        <v>230</v>
      </c>
      <c r="D1158" s="392">
        <v>7</v>
      </c>
      <c r="E1158" s="393">
        <v>3248000000</v>
      </c>
      <c r="F1158" s="240" t="s">
        <v>3301</v>
      </c>
      <c r="G1158" s="314"/>
      <c r="H1158" s="394"/>
      <c r="I1158" s="182" t="s">
        <v>230</v>
      </c>
      <c r="J1158" s="395" t="s">
        <v>286</v>
      </c>
      <c r="K1158" s="351" t="s">
        <v>283</v>
      </c>
      <c r="L1158" s="396"/>
      <c r="M1158" s="397"/>
      <c r="N1158" s="397"/>
      <c r="O1158" s="397"/>
      <c r="P1158" s="397"/>
      <c r="Q1158" s="397"/>
      <c r="R1158" s="397"/>
      <c r="S1158" s="397"/>
      <c r="T1158" s="397"/>
      <c r="U1158" s="397"/>
      <c r="V1158" s="397"/>
      <c r="W1158" s="397"/>
      <c r="X1158" s="397"/>
      <c r="Y1158" s="397"/>
    </row>
    <row r="1159" spans="1:25" s="210" customFormat="1" ht="25.5" x14ac:dyDescent="0.25">
      <c r="A1159" s="237">
        <v>3249</v>
      </c>
      <c r="B1159" s="183" t="s">
        <v>211</v>
      </c>
      <c r="C1159" s="182" t="s">
        <v>230</v>
      </c>
      <c r="D1159" s="392">
        <v>7</v>
      </c>
      <c r="E1159" s="393">
        <v>3249000000</v>
      </c>
      <c r="F1159" s="351" t="s">
        <v>2834</v>
      </c>
      <c r="G1159" s="314"/>
      <c r="H1159" s="394"/>
      <c r="I1159" s="182" t="s">
        <v>230</v>
      </c>
      <c r="J1159" s="395" t="s">
        <v>289</v>
      </c>
      <c r="K1159" s="351" t="s">
        <v>283</v>
      </c>
      <c r="L1159" s="396"/>
      <c r="M1159" s="397"/>
      <c r="N1159" s="397"/>
      <c r="O1159" s="397"/>
      <c r="P1159" s="397"/>
      <c r="Q1159" s="397"/>
      <c r="R1159" s="397"/>
      <c r="S1159" s="397"/>
      <c r="T1159" s="397"/>
      <c r="U1159" s="397"/>
      <c r="V1159" s="397"/>
      <c r="W1159" s="397"/>
      <c r="X1159" s="397"/>
      <c r="Y1159" s="397"/>
    </row>
    <row r="1160" spans="1:25" s="210" customFormat="1" ht="25.5" x14ac:dyDescent="0.25">
      <c r="A1160" s="237">
        <v>3250</v>
      </c>
      <c r="B1160" s="183" t="s">
        <v>181</v>
      </c>
      <c r="C1160" s="182" t="s">
        <v>226</v>
      </c>
      <c r="D1160" s="392">
        <v>7</v>
      </c>
      <c r="E1160" s="393">
        <v>3250000000</v>
      </c>
      <c r="F1160" s="351" t="s">
        <v>2829</v>
      </c>
      <c r="G1160" s="314"/>
      <c r="H1160" s="394"/>
      <c r="I1160" s="182" t="s">
        <v>226</v>
      </c>
      <c r="J1160" s="395" t="s">
        <v>295</v>
      </c>
      <c r="K1160" s="351" t="s">
        <v>283</v>
      </c>
      <c r="L1160" s="396"/>
      <c r="M1160" s="397"/>
      <c r="N1160" s="397"/>
      <c r="O1160" s="397"/>
      <c r="P1160" s="397"/>
      <c r="Q1160" s="397"/>
      <c r="R1160" s="397"/>
      <c r="S1160" s="397"/>
      <c r="T1160" s="397"/>
      <c r="U1160" s="397"/>
      <c r="V1160" s="397"/>
      <c r="W1160" s="397"/>
      <c r="X1160" s="397"/>
      <c r="Y1160" s="397"/>
    </row>
    <row r="1161" spans="1:25" s="210" customFormat="1" ht="25.5" x14ac:dyDescent="0.25">
      <c r="A1161" s="237">
        <v>3251</v>
      </c>
      <c r="B1161" s="183" t="s">
        <v>182</v>
      </c>
      <c r="C1161" s="182" t="s">
        <v>226</v>
      </c>
      <c r="D1161" s="392">
        <v>7</v>
      </c>
      <c r="E1161" s="393">
        <v>3251000000</v>
      </c>
      <c r="F1161" s="240" t="s">
        <v>2829</v>
      </c>
      <c r="G1161" s="314"/>
      <c r="H1161" s="394"/>
      <c r="I1161" s="182" t="s">
        <v>226</v>
      </c>
      <c r="J1161" s="395" t="s">
        <v>286</v>
      </c>
      <c r="K1161" s="351" t="s">
        <v>283</v>
      </c>
      <c r="L1161" s="396"/>
      <c r="M1161" s="397"/>
      <c r="N1161" s="397"/>
      <c r="O1161" s="397"/>
      <c r="P1161" s="397"/>
      <c r="Q1161" s="397"/>
      <c r="R1161" s="397"/>
      <c r="S1161" s="397"/>
      <c r="T1161" s="397"/>
      <c r="U1161" s="397"/>
      <c r="V1161" s="397"/>
      <c r="W1161" s="397"/>
      <c r="X1161" s="397"/>
      <c r="Y1161" s="397"/>
    </row>
    <row r="1162" spans="1:25" s="210" customFormat="1" ht="25.5" x14ac:dyDescent="0.25">
      <c r="A1162" s="237">
        <v>3252</v>
      </c>
      <c r="B1162" s="183" t="s">
        <v>290</v>
      </c>
      <c r="C1162" s="182" t="s">
        <v>226</v>
      </c>
      <c r="D1162" s="392">
        <v>7</v>
      </c>
      <c r="E1162" s="393">
        <v>3252000000</v>
      </c>
      <c r="F1162" s="240" t="s">
        <v>2829</v>
      </c>
      <c r="G1162" s="314"/>
      <c r="H1162" s="394"/>
      <c r="I1162" s="182" t="s">
        <v>226</v>
      </c>
      <c r="J1162" s="395" t="s">
        <v>300</v>
      </c>
      <c r="K1162" s="351" t="s">
        <v>283</v>
      </c>
      <c r="L1162" s="396"/>
      <c r="M1162" s="397"/>
      <c r="N1162" s="397"/>
      <c r="O1162" s="397"/>
      <c r="P1162" s="397"/>
      <c r="Q1162" s="397"/>
      <c r="R1162" s="397"/>
      <c r="S1162" s="397"/>
      <c r="T1162" s="397"/>
      <c r="U1162" s="397"/>
      <c r="V1162" s="397"/>
      <c r="W1162" s="397"/>
      <c r="X1162" s="397"/>
      <c r="Y1162" s="397"/>
    </row>
    <row r="1163" spans="1:25" s="210" customFormat="1" ht="25.5" x14ac:dyDescent="0.25">
      <c r="A1163" s="237">
        <v>3253</v>
      </c>
      <c r="B1163" s="183" t="s">
        <v>183</v>
      </c>
      <c r="C1163" s="182" t="s">
        <v>226</v>
      </c>
      <c r="D1163" s="392">
        <v>7</v>
      </c>
      <c r="E1163" s="393">
        <v>3253000000</v>
      </c>
      <c r="F1163" s="351" t="s">
        <v>2829</v>
      </c>
      <c r="G1163" s="314"/>
      <c r="H1163" s="394"/>
      <c r="I1163" s="182" t="s">
        <v>226</v>
      </c>
      <c r="J1163" s="395" t="s">
        <v>300</v>
      </c>
      <c r="K1163" s="351" t="s">
        <v>283</v>
      </c>
      <c r="L1163" s="396"/>
      <c r="M1163" s="397"/>
      <c r="N1163" s="397"/>
      <c r="O1163" s="397"/>
      <c r="P1163" s="397"/>
      <c r="Q1163" s="397"/>
      <c r="R1163" s="397"/>
      <c r="S1163" s="397"/>
      <c r="T1163" s="397"/>
      <c r="U1163" s="397"/>
      <c r="V1163" s="397"/>
      <c r="W1163" s="397"/>
      <c r="X1163" s="397"/>
      <c r="Y1163" s="397"/>
    </row>
    <row r="1164" spans="1:25" s="210" customFormat="1" ht="38.25" x14ac:dyDescent="0.25">
      <c r="A1164" s="237">
        <v>3254</v>
      </c>
      <c r="B1164" s="183" t="s">
        <v>291</v>
      </c>
      <c r="C1164" s="182" t="s">
        <v>245</v>
      </c>
      <c r="D1164" s="392">
        <v>14</v>
      </c>
      <c r="E1164" s="393">
        <v>3254000000</v>
      </c>
      <c r="F1164" s="240" t="s">
        <v>3301</v>
      </c>
      <c r="G1164" s="314"/>
      <c r="H1164" s="394"/>
      <c r="I1164" s="182" t="s">
        <v>245</v>
      </c>
      <c r="J1164" s="395" t="s">
        <v>2797</v>
      </c>
      <c r="K1164" s="351" t="s">
        <v>284</v>
      </c>
      <c r="L1164" s="396"/>
      <c r="M1164" s="397"/>
      <c r="N1164" s="397"/>
      <c r="O1164" s="397"/>
      <c r="P1164" s="397"/>
      <c r="Q1164" s="397"/>
      <c r="R1164" s="397"/>
      <c r="S1164" s="397"/>
      <c r="T1164" s="397"/>
      <c r="U1164" s="397"/>
      <c r="V1164" s="397"/>
      <c r="W1164" s="397"/>
      <c r="X1164" s="397"/>
      <c r="Y1164" s="397"/>
    </row>
    <row r="1165" spans="1:25" s="210" customFormat="1" x14ac:dyDescent="0.25">
      <c r="A1165" s="237">
        <v>3255</v>
      </c>
      <c r="B1165" s="183" t="s">
        <v>4</v>
      </c>
      <c r="C1165" s="351" t="s">
        <v>292</v>
      </c>
      <c r="D1165" s="392">
        <v>14</v>
      </c>
      <c r="E1165" s="393">
        <v>3255000000</v>
      </c>
      <c r="F1165" s="351" t="s">
        <v>2829</v>
      </c>
      <c r="G1165" s="314"/>
      <c r="H1165" s="394"/>
      <c r="I1165" s="351" t="s">
        <v>292</v>
      </c>
      <c r="J1165" s="395" t="s">
        <v>2797</v>
      </c>
      <c r="K1165" s="351" t="s">
        <v>283</v>
      </c>
      <c r="L1165" s="396"/>
      <c r="M1165" s="397"/>
      <c r="N1165" s="397"/>
      <c r="O1165" s="397"/>
      <c r="P1165" s="397"/>
      <c r="Q1165" s="397"/>
      <c r="R1165" s="397"/>
      <c r="S1165" s="397"/>
      <c r="T1165" s="397"/>
      <c r="U1165" s="397"/>
      <c r="V1165" s="397"/>
      <c r="W1165" s="397"/>
      <c r="X1165" s="397"/>
      <c r="Y1165" s="397"/>
    </row>
    <row r="1166" spans="1:25" s="210" customFormat="1" ht="25.5" x14ac:dyDescent="0.25">
      <c r="A1166" s="237">
        <v>3256</v>
      </c>
      <c r="B1166" s="183" t="s">
        <v>19</v>
      </c>
      <c r="C1166" s="182" t="s">
        <v>227</v>
      </c>
      <c r="D1166" s="392">
        <v>14</v>
      </c>
      <c r="E1166" s="393">
        <v>3256000000</v>
      </c>
      <c r="F1166" s="351" t="s">
        <v>2830</v>
      </c>
      <c r="G1166" s="314"/>
      <c r="H1166" s="394"/>
      <c r="I1166" s="182" t="s">
        <v>227</v>
      </c>
      <c r="J1166" s="395" t="s">
        <v>2797</v>
      </c>
      <c r="K1166" s="351" t="s">
        <v>284</v>
      </c>
      <c r="L1166" s="396"/>
      <c r="M1166" s="397"/>
      <c r="N1166" s="397"/>
      <c r="O1166" s="397"/>
      <c r="P1166" s="397"/>
      <c r="Q1166" s="397"/>
      <c r="R1166" s="397"/>
      <c r="S1166" s="397"/>
      <c r="T1166" s="397"/>
      <c r="U1166" s="397"/>
      <c r="V1166" s="397"/>
      <c r="W1166" s="397"/>
      <c r="X1166" s="397"/>
      <c r="Y1166" s="397"/>
    </row>
    <row r="1167" spans="1:25" s="210" customFormat="1" ht="25.5" x14ac:dyDescent="0.25">
      <c r="A1167" s="237">
        <v>3257</v>
      </c>
      <c r="B1167" s="183" t="s">
        <v>172</v>
      </c>
      <c r="C1167" s="182" t="s">
        <v>235</v>
      </c>
      <c r="D1167" s="392">
        <v>14</v>
      </c>
      <c r="E1167" s="393">
        <v>3257000000</v>
      </c>
      <c r="F1167" s="351" t="s">
        <v>2831</v>
      </c>
      <c r="G1167" s="314"/>
      <c r="H1167" s="394"/>
      <c r="I1167" s="182" t="s">
        <v>235</v>
      </c>
      <c r="J1167" s="395" t="s">
        <v>2797</v>
      </c>
      <c r="K1167" s="351" t="s">
        <v>284</v>
      </c>
      <c r="L1167" s="396"/>
      <c r="M1167" s="397"/>
      <c r="N1167" s="397"/>
      <c r="O1167" s="397"/>
      <c r="P1167" s="397"/>
      <c r="Q1167" s="397"/>
      <c r="R1167" s="397"/>
      <c r="S1167" s="397"/>
      <c r="T1167" s="397"/>
      <c r="U1167" s="397"/>
      <c r="V1167" s="397"/>
      <c r="W1167" s="397"/>
      <c r="X1167" s="397"/>
      <c r="Y1167" s="397"/>
    </row>
    <row r="1168" spans="1:25" s="210" customFormat="1" x14ac:dyDescent="0.25">
      <c r="A1168" s="237">
        <v>3258</v>
      </c>
      <c r="B1168" s="183" t="s">
        <v>26</v>
      </c>
      <c r="C1168" s="356" t="s">
        <v>228</v>
      </c>
      <c r="D1168" s="392">
        <v>14</v>
      </c>
      <c r="E1168" s="393">
        <v>3258000000</v>
      </c>
      <c r="F1168" s="351" t="s">
        <v>2828</v>
      </c>
      <c r="G1168" s="314"/>
      <c r="H1168" s="394"/>
      <c r="I1168" s="356" t="s">
        <v>228</v>
      </c>
      <c r="J1168" s="395" t="s">
        <v>2797</v>
      </c>
      <c r="K1168" s="351" t="s">
        <v>284</v>
      </c>
      <c r="L1168" s="396"/>
      <c r="M1168" s="397"/>
      <c r="N1168" s="397"/>
      <c r="O1168" s="397"/>
      <c r="P1168" s="397"/>
      <c r="Q1168" s="397"/>
      <c r="R1168" s="397"/>
      <c r="S1168" s="397"/>
      <c r="T1168" s="397"/>
      <c r="U1168" s="397"/>
      <c r="V1168" s="397"/>
      <c r="W1168" s="397"/>
      <c r="X1168" s="397"/>
      <c r="Y1168" s="397"/>
    </row>
    <row r="1169" spans="1:25" s="210" customFormat="1" x14ac:dyDescent="0.25">
      <c r="A1169" s="237">
        <v>3259</v>
      </c>
      <c r="B1169" s="183" t="s">
        <v>28</v>
      </c>
      <c r="C1169" s="356" t="s">
        <v>228</v>
      </c>
      <c r="D1169" s="392">
        <v>14</v>
      </c>
      <c r="E1169" s="393">
        <v>3259000000</v>
      </c>
      <c r="F1169" s="351" t="s">
        <v>2828</v>
      </c>
      <c r="G1169" s="314"/>
      <c r="H1169" s="394"/>
      <c r="I1169" s="356" t="s">
        <v>228</v>
      </c>
      <c r="J1169" s="395" t="s">
        <v>2797</v>
      </c>
      <c r="K1169" s="351" t="s">
        <v>284</v>
      </c>
      <c r="L1169" s="396"/>
      <c r="M1169" s="397"/>
      <c r="N1169" s="397"/>
      <c r="O1169" s="397"/>
      <c r="P1169" s="397"/>
      <c r="Q1169" s="397"/>
      <c r="R1169" s="397"/>
      <c r="S1169" s="397"/>
      <c r="T1169" s="397"/>
      <c r="U1169" s="397"/>
      <c r="V1169" s="397"/>
      <c r="W1169" s="397"/>
      <c r="X1169" s="397"/>
      <c r="Y1169" s="397"/>
    </row>
    <row r="1170" spans="1:25" s="210" customFormat="1" ht="49.5" customHeight="1" x14ac:dyDescent="0.25">
      <c r="A1170" s="237">
        <v>3260</v>
      </c>
      <c r="B1170" s="183" t="s">
        <v>294</v>
      </c>
      <c r="C1170" s="182" t="s">
        <v>230</v>
      </c>
      <c r="D1170" s="392">
        <v>9</v>
      </c>
      <c r="E1170" s="393">
        <v>3260000000</v>
      </c>
      <c r="F1170" s="351" t="s">
        <v>2835</v>
      </c>
      <c r="G1170" s="314"/>
      <c r="H1170" s="394"/>
      <c r="I1170" s="182" t="s">
        <v>230</v>
      </c>
      <c r="J1170" s="395" t="s">
        <v>300</v>
      </c>
      <c r="K1170" s="351" t="s">
        <v>283</v>
      </c>
      <c r="L1170" s="396" t="s">
        <v>2994</v>
      </c>
      <c r="M1170" s="397"/>
      <c r="N1170" s="397"/>
      <c r="O1170" s="397"/>
      <c r="P1170" s="397"/>
      <c r="Q1170" s="397"/>
      <c r="R1170" s="397"/>
      <c r="S1170" s="397"/>
      <c r="T1170" s="397"/>
      <c r="U1170" s="397"/>
      <c r="V1170" s="397"/>
      <c r="W1170" s="397"/>
      <c r="X1170" s="397"/>
      <c r="Y1170" s="397"/>
    </row>
    <row r="1171" spans="1:25" s="223" customFormat="1" ht="28.5" customHeight="1" x14ac:dyDescent="0.25">
      <c r="A1171" s="39">
        <v>3261</v>
      </c>
      <c r="B1171" s="183" t="s">
        <v>176</v>
      </c>
      <c r="C1171" s="182" t="s">
        <v>224</v>
      </c>
      <c r="D1171" s="411">
        <v>7</v>
      </c>
      <c r="E1171" s="412">
        <v>3261000000</v>
      </c>
      <c r="F1171" s="351" t="s">
        <v>2829</v>
      </c>
      <c r="G1171" s="82"/>
      <c r="H1171" s="409"/>
      <c r="I1171" s="182" t="s">
        <v>224</v>
      </c>
      <c r="J1171" s="413" t="s">
        <v>2797</v>
      </c>
      <c r="K1171" s="351" t="s">
        <v>283</v>
      </c>
      <c r="L1171" s="414"/>
      <c r="M1171" s="415"/>
      <c r="N1171" s="415"/>
      <c r="O1171" s="415"/>
      <c r="P1171" s="415"/>
      <c r="Q1171" s="415"/>
      <c r="R1171" s="415"/>
      <c r="S1171" s="415"/>
      <c r="T1171" s="415"/>
      <c r="U1171" s="415"/>
      <c r="V1171" s="415"/>
      <c r="W1171" s="415"/>
      <c r="X1171" s="415"/>
      <c r="Y1171" s="415"/>
    </row>
    <row r="1172" spans="1:25" s="223" customFormat="1" ht="51" x14ac:dyDescent="0.25">
      <c r="A1172" s="39">
        <v>3262</v>
      </c>
      <c r="B1172" s="183" t="s">
        <v>3303</v>
      </c>
      <c r="C1172" s="182" t="s">
        <v>3412</v>
      </c>
      <c r="D1172" s="411">
        <v>14</v>
      </c>
      <c r="E1172" s="412">
        <v>3262000000</v>
      </c>
      <c r="F1172" s="351" t="s">
        <v>2836</v>
      </c>
      <c r="G1172" s="82"/>
      <c r="H1172" s="409"/>
      <c r="I1172" s="182" t="s">
        <v>3412</v>
      </c>
      <c r="J1172" s="413" t="s">
        <v>2797</v>
      </c>
      <c r="K1172" s="351" t="s">
        <v>284</v>
      </c>
      <c r="L1172" s="414"/>
      <c r="M1172" s="415"/>
      <c r="N1172" s="415"/>
      <c r="O1172" s="415"/>
      <c r="P1172" s="415"/>
      <c r="Q1172" s="415"/>
      <c r="R1172" s="415"/>
      <c r="S1172" s="415"/>
      <c r="T1172" s="415"/>
      <c r="U1172" s="415"/>
      <c r="V1172" s="415"/>
      <c r="W1172" s="415"/>
      <c r="X1172" s="415"/>
      <c r="Y1172" s="415"/>
    </row>
    <row r="1173" spans="1:25" s="223" customFormat="1" ht="25.5" x14ac:dyDescent="0.25">
      <c r="A1173" s="39">
        <v>3263</v>
      </c>
      <c r="B1173" s="183" t="s">
        <v>7</v>
      </c>
      <c r="C1173" s="182" t="s">
        <v>248</v>
      </c>
      <c r="D1173" s="411">
        <v>14</v>
      </c>
      <c r="E1173" s="412">
        <v>3263000000</v>
      </c>
      <c r="F1173" s="351" t="s">
        <v>2829</v>
      </c>
      <c r="G1173" s="82"/>
      <c r="H1173" s="409"/>
      <c r="I1173" s="182" t="s">
        <v>248</v>
      </c>
      <c r="J1173" s="413" t="s">
        <v>2797</v>
      </c>
      <c r="K1173" s="351" t="s">
        <v>283</v>
      </c>
      <c r="L1173" s="414"/>
      <c r="M1173" s="415"/>
      <c r="N1173" s="415"/>
      <c r="O1173" s="415"/>
      <c r="P1173" s="415"/>
      <c r="Q1173" s="415"/>
      <c r="R1173" s="415"/>
      <c r="S1173" s="415"/>
      <c r="T1173" s="415"/>
      <c r="U1173" s="415"/>
      <c r="V1173" s="415"/>
      <c r="W1173" s="415"/>
      <c r="X1173" s="415"/>
      <c r="Y1173" s="415"/>
    </row>
    <row r="1174" spans="1:25" s="223" customFormat="1" x14ac:dyDescent="0.25">
      <c r="A1174" s="39">
        <v>3264</v>
      </c>
      <c r="B1174" s="183" t="s">
        <v>316</v>
      </c>
      <c r="C1174" s="360" t="s">
        <v>292</v>
      </c>
      <c r="D1174" s="411">
        <v>14</v>
      </c>
      <c r="E1174" s="412">
        <v>3264000000</v>
      </c>
      <c r="F1174" s="351" t="s">
        <v>9</v>
      </c>
      <c r="G1174" s="82"/>
      <c r="H1174" s="409"/>
      <c r="I1174" s="360" t="s">
        <v>292</v>
      </c>
      <c r="J1174" s="413" t="s">
        <v>2797</v>
      </c>
      <c r="K1174" s="351" t="s">
        <v>284</v>
      </c>
      <c r="L1174" s="414"/>
      <c r="M1174" s="415"/>
      <c r="N1174" s="415"/>
      <c r="O1174" s="415"/>
      <c r="P1174" s="415"/>
      <c r="Q1174" s="415"/>
      <c r="R1174" s="415"/>
      <c r="S1174" s="415"/>
      <c r="T1174" s="415"/>
      <c r="U1174" s="415"/>
      <c r="V1174" s="415"/>
      <c r="W1174" s="415"/>
      <c r="X1174" s="415"/>
      <c r="Y1174" s="415"/>
    </row>
    <row r="1175" spans="1:25" s="223" customFormat="1" x14ac:dyDescent="0.25">
      <c r="A1175" s="39">
        <v>3265</v>
      </c>
      <c r="B1175" s="183" t="s">
        <v>11</v>
      </c>
      <c r="C1175" s="360" t="s">
        <v>292</v>
      </c>
      <c r="D1175" s="411">
        <v>14</v>
      </c>
      <c r="E1175" s="412">
        <v>3265000000</v>
      </c>
      <c r="F1175" s="351" t="s">
        <v>9</v>
      </c>
      <c r="G1175" s="82"/>
      <c r="H1175" s="409"/>
      <c r="I1175" s="360" t="s">
        <v>292</v>
      </c>
      <c r="J1175" s="413" t="s">
        <v>2797</v>
      </c>
      <c r="K1175" s="351" t="s">
        <v>284</v>
      </c>
      <c r="L1175" s="414"/>
      <c r="M1175" s="415"/>
      <c r="N1175" s="415"/>
      <c r="O1175" s="415"/>
      <c r="P1175" s="415"/>
      <c r="Q1175" s="415"/>
      <c r="R1175" s="415"/>
      <c r="S1175" s="415"/>
      <c r="T1175" s="415"/>
      <c r="U1175" s="415"/>
      <c r="V1175" s="415"/>
      <c r="W1175" s="415"/>
      <c r="X1175" s="415"/>
      <c r="Y1175" s="415"/>
    </row>
    <row r="1176" spans="1:25" s="223" customFormat="1" ht="40.5" customHeight="1" x14ac:dyDescent="0.25">
      <c r="A1176" s="39">
        <v>3266</v>
      </c>
      <c r="B1176" s="183" t="s">
        <v>205</v>
      </c>
      <c r="C1176" s="360" t="s">
        <v>292</v>
      </c>
      <c r="D1176" s="411">
        <v>14</v>
      </c>
      <c r="E1176" s="412">
        <v>3266000000</v>
      </c>
      <c r="F1176" s="351" t="s">
        <v>9</v>
      </c>
      <c r="G1176" s="82"/>
      <c r="H1176" s="409"/>
      <c r="I1176" s="360" t="s">
        <v>292</v>
      </c>
      <c r="J1176" s="413" t="s">
        <v>2797</v>
      </c>
      <c r="K1176" s="351" t="s">
        <v>284</v>
      </c>
      <c r="L1176" s="414"/>
      <c r="M1176" s="415"/>
      <c r="N1176" s="415"/>
      <c r="O1176" s="415"/>
      <c r="P1176" s="415"/>
      <c r="Q1176" s="415"/>
      <c r="R1176" s="415"/>
      <c r="S1176" s="415"/>
      <c r="T1176" s="415"/>
      <c r="U1176" s="415"/>
      <c r="V1176" s="415"/>
      <c r="W1176" s="415"/>
      <c r="X1176" s="415"/>
      <c r="Y1176" s="415"/>
    </row>
    <row r="1177" spans="1:25" s="223" customFormat="1" ht="18" customHeight="1" x14ac:dyDescent="0.25">
      <c r="A1177" s="39">
        <v>3267</v>
      </c>
      <c r="B1177" s="183" t="s">
        <v>70</v>
      </c>
      <c r="C1177" s="182" t="s">
        <v>226</v>
      </c>
      <c r="D1177" s="411">
        <v>7</v>
      </c>
      <c r="E1177" s="412">
        <v>3267000000</v>
      </c>
      <c r="F1177" s="351" t="s">
        <v>2829</v>
      </c>
      <c r="G1177" s="82"/>
      <c r="H1177" s="409"/>
      <c r="I1177" s="182" t="s">
        <v>226</v>
      </c>
      <c r="J1177" s="413" t="s">
        <v>286</v>
      </c>
      <c r="K1177" s="351" t="s">
        <v>283</v>
      </c>
      <c r="L1177" s="416" t="s">
        <v>2995</v>
      </c>
      <c r="M1177" s="415"/>
      <c r="N1177" s="415"/>
      <c r="O1177" s="415"/>
      <c r="P1177" s="415"/>
      <c r="Q1177" s="415"/>
      <c r="R1177" s="415"/>
      <c r="S1177" s="415"/>
      <c r="T1177" s="415"/>
      <c r="U1177" s="415"/>
      <c r="V1177" s="415"/>
      <c r="W1177" s="415"/>
      <c r="X1177" s="415"/>
      <c r="Y1177" s="415"/>
    </row>
    <row r="1178" spans="1:25" s="223" customFormat="1" ht="18" customHeight="1" x14ac:dyDescent="0.25">
      <c r="A1178" s="39">
        <v>3268</v>
      </c>
      <c r="B1178" s="183" t="s">
        <v>99</v>
      </c>
      <c r="C1178" s="182" t="s">
        <v>226</v>
      </c>
      <c r="D1178" s="411">
        <v>7</v>
      </c>
      <c r="E1178" s="412">
        <v>3268000000</v>
      </c>
      <c r="F1178" s="351" t="s">
        <v>2829</v>
      </c>
      <c r="G1178" s="82"/>
      <c r="H1178" s="409"/>
      <c r="I1178" s="182" t="s">
        <v>226</v>
      </c>
      <c r="J1178" s="413" t="s">
        <v>3169</v>
      </c>
      <c r="K1178" s="351" t="s">
        <v>283</v>
      </c>
      <c r="L1178" s="416" t="s">
        <v>2996</v>
      </c>
      <c r="M1178" s="415"/>
      <c r="N1178" s="415"/>
      <c r="O1178" s="415"/>
      <c r="P1178" s="415"/>
      <c r="Q1178" s="415"/>
      <c r="R1178" s="415"/>
      <c r="S1178" s="415"/>
      <c r="T1178" s="415"/>
      <c r="U1178" s="415"/>
      <c r="V1178" s="415"/>
      <c r="W1178" s="415"/>
      <c r="X1178" s="415"/>
      <c r="Y1178" s="415"/>
    </row>
    <row r="1179" spans="1:25" s="223" customFormat="1" ht="25.5" x14ac:dyDescent="0.25">
      <c r="A1179" s="39">
        <v>3269</v>
      </c>
      <c r="B1179" s="183" t="s">
        <v>142</v>
      </c>
      <c r="C1179" s="182" t="s">
        <v>235</v>
      </c>
      <c r="D1179" s="411">
        <v>14</v>
      </c>
      <c r="E1179" s="412">
        <v>3269000000</v>
      </c>
      <c r="F1179" s="351" t="s">
        <v>2841</v>
      </c>
      <c r="G1179" s="82"/>
      <c r="H1179" s="409"/>
      <c r="I1179" s="182" t="s">
        <v>235</v>
      </c>
      <c r="J1179" s="413" t="s">
        <v>286</v>
      </c>
      <c r="K1179" s="351" t="s">
        <v>284</v>
      </c>
      <c r="L1179" s="414"/>
      <c r="M1179" s="415"/>
      <c r="N1179" s="415"/>
      <c r="O1179" s="415"/>
      <c r="P1179" s="415"/>
      <c r="Q1179" s="415"/>
      <c r="R1179" s="415"/>
      <c r="S1179" s="415"/>
      <c r="T1179" s="415"/>
      <c r="U1179" s="415"/>
      <c r="V1179" s="415"/>
      <c r="W1179" s="415"/>
      <c r="X1179" s="415"/>
      <c r="Y1179" s="415"/>
    </row>
    <row r="1180" spans="1:25" s="223" customFormat="1" x14ac:dyDescent="0.25">
      <c r="A1180" s="39">
        <v>3270</v>
      </c>
      <c r="B1180" s="183" t="s">
        <v>143</v>
      </c>
      <c r="C1180" s="182" t="s">
        <v>235</v>
      </c>
      <c r="D1180" s="411">
        <v>14</v>
      </c>
      <c r="E1180" s="412">
        <v>3270000000</v>
      </c>
      <c r="F1180" s="351" t="s">
        <v>2831</v>
      </c>
      <c r="G1180" s="82"/>
      <c r="H1180" s="409"/>
      <c r="I1180" s="182" t="s">
        <v>235</v>
      </c>
      <c r="J1180" s="413" t="s">
        <v>2797</v>
      </c>
      <c r="K1180" s="351" t="s">
        <v>284</v>
      </c>
      <c r="L1180" s="414"/>
      <c r="M1180" s="415"/>
      <c r="N1180" s="415"/>
      <c r="O1180" s="415"/>
      <c r="P1180" s="415"/>
      <c r="Q1180" s="415"/>
      <c r="R1180" s="415"/>
      <c r="S1180" s="415"/>
      <c r="T1180" s="415"/>
      <c r="U1180" s="415"/>
      <c r="V1180" s="415"/>
      <c r="W1180" s="415"/>
      <c r="X1180" s="415"/>
      <c r="Y1180" s="415"/>
    </row>
    <row r="1181" spans="1:25" s="223" customFormat="1" ht="25.5" x14ac:dyDescent="0.25">
      <c r="A1181" s="39">
        <v>3271</v>
      </c>
      <c r="B1181" s="183" t="s">
        <v>144</v>
      </c>
      <c r="C1181" s="182" t="s">
        <v>235</v>
      </c>
      <c r="D1181" s="411">
        <v>14</v>
      </c>
      <c r="E1181" s="412">
        <v>3271000000</v>
      </c>
      <c r="F1181" s="351" t="s">
        <v>2831</v>
      </c>
      <c r="G1181" s="82"/>
      <c r="H1181" s="409"/>
      <c r="I1181" s="182" t="s">
        <v>235</v>
      </c>
      <c r="J1181" s="413" t="s">
        <v>2797</v>
      </c>
      <c r="K1181" s="351" t="s">
        <v>284</v>
      </c>
      <c r="L1181" s="414"/>
      <c r="M1181" s="415"/>
      <c r="N1181" s="415"/>
      <c r="O1181" s="415"/>
      <c r="P1181" s="415"/>
      <c r="Q1181" s="415"/>
      <c r="R1181" s="415"/>
      <c r="S1181" s="415"/>
      <c r="T1181" s="415"/>
      <c r="U1181" s="415"/>
      <c r="V1181" s="415"/>
      <c r="W1181" s="415"/>
      <c r="X1181" s="415"/>
      <c r="Y1181" s="415"/>
    </row>
    <row r="1182" spans="1:25" s="223" customFormat="1" x14ac:dyDescent="0.25">
      <c r="A1182" s="39">
        <v>3272</v>
      </c>
      <c r="B1182" s="183" t="s">
        <v>145</v>
      </c>
      <c r="C1182" s="182" t="s">
        <v>235</v>
      </c>
      <c r="D1182" s="411">
        <v>14</v>
      </c>
      <c r="E1182" s="412">
        <v>3272000000</v>
      </c>
      <c r="F1182" s="351" t="s">
        <v>2831</v>
      </c>
      <c r="G1182" s="82"/>
      <c r="H1182" s="409"/>
      <c r="I1182" s="182" t="s">
        <v>235</v>
      </c>
      <c r="J1182" s="413" t="s">
        <v>2797</v>
      </c>
      <c r="K1182" s="351" t="s">
        <v>284</v>
      </c>
      <c r="L1182" s="414"/>
      <c r="M1182" s="415"/>
      <c r="N1182" s="415"/>
      <c r="O1182" s="415"/>
      <c r="P1182" s="415"/>
      <c r="Q1182" s="415"/>
      <c r="R1182" s="415"/>
      <c r="S1182" s="415"/>
      <c r="T1182" s="415"/>
      <c r="U1182" s="415"/>
      <c r="V1182" s="415"/>
      <c r="W1182" s="415"/>
      <c r="X1182" s="415"/>
      <c r="Y1182" s="415"/>
    </row>
    <row r="1183" spans="1:25" s="223" customFormat="1" x14ac:dyDescent="0.25">
      <c r="A1183" s="39">
        <v>3273</v>
      </c>
      <c r="B1183" s="183" t="s">
        <v>146</v>
      </c>
      <c r="C1183" s="182" t="s">
        <v>235</v>
      </c>
      <c r="D1183" s="411">
        <v>14</v>
      </c>
      <c r="E1183" s="412">
        <v>3273000000</v>
      </c>
      <c r="F1183" s="351" t="s">
        <v>2831</v>
      </c>
      <c r="G1183" s="82"/>
      <c r="H1183" s="409"/>
      <c r="I1183" s="182" t="s">
        <v>235</v>
      </c>
      <c r="J1183" s="413" t="s">
        <v>2797</v>
      </c>
      <c r="K1183" s="351" t="s">
        <v>284</v>
      </c>
      <c r="L1183" s="414"/>
      <c r="M1183" s="415"/>
      <c r="N1183" s="415"/>
      <c r="O1183" s="415"/>
      <c r="P1183" s="415"/>
      <c r="Q1183" s="415"/>
      <c r="R1183" s="415"/>
      <c r="S1183" s="415"/>
      <c r="T1183" s="415"/>
      <c r="U1183" s="415"/>
      <c r="V1183" s="415"/>
      <c r="W1183" s="415"/>
      <c r="X1183" s="415"/>
      <c r="Y1183" s="415"/>
    </row>
    <row r="1184" spans="1:25" s="223" customFormat="1" x14ac:dyDescent="0.25">
      <c r="A1184" s="39">
        <v>3274</v>
      </c>
      <c r="B1184" s="183" t="s">
        <v>147</v>
      </c>
      <c r="C1184" s="182" t="s">
        <v>235</v>
      </c>
      <c r="D1184" s="411">
        <v>14</v>
      </c>
      <c r="E1184" s="412">
        <v>3274000000</v>
      </c>
      <c r="F1184" s="351" t="s">
        <v>2831</v>
      </c>
      <c r="G1184" s="82"/>
      <c r="H1184" s="409"/>
      <c r="I1184" s="182" t="s">
        <v>235</v>
      </c>
      <c r="J1184" s="413" t="s">
        <v>2797</v>
      </c>
      <c r="K1184" s="351" t="s">
        <v>284</v>
      </c>
      <c r="L1184" s="414"/>
      <c r="M1184" s="415"/>
      <c r="N1184" s="415"/>
      <c r="O1184" s="415"/>
      <c r="P1184" s="415"/>
      <c r="Q1184" s="415"/>
      <c r="R1184" s="415"/>
      <c r="S1184" s="415"/>
      <c r="T1184" s="415"/>
      <c r="U1184" s="415"/>
      <c r="V1184" s="415"/>
      <c r="W1184" s="415"/>
      <c r="X1184" s="415"/>
      <c r="Y1184" s="415"/>
    </row>
    <row r="1185" spans="1:25" s="223" customFormat="1" x14ac:dyDescent="0.25">
      <c r="A1185" s="39">
        <v>3275</v>
      </c>
      <c r="B1185" s="183" t="s">
        <v>196</v>
      </c>
      <c r="C1185" s="356" t="s">
        <v>229</v>
      </c>
      <c r="D1185" s="411">
        <v>14</v>
      </c>
      <c r="E1185" s="412">
        <v>3275000000</v>
      </c>
      <c r="F1185" s="351" t="s">
        <v>2831</v>
      </c>
      <c r="G1185" s="82"/>
      <c r="H1185" s="409"/>
      <c r="I1185" s="356" t="s">
        <v>229</v>
      </c>
      <c r="J1185" s="413" t="s">
        <v>2797</v>
      </c>
      <c r="K1185" s="351" t="s">
        <v>284</v>
      </c>
      <c r="L1185" s="414"/>
      <c r="M1185" s="415"/>
      <c r="N1185" s="415"/>
      <c r="O1185" s="415"/>
      <c r="P1185" s="415"/>
      <c r="Q1185" s="415"/>
      <c r="R1185" s="415"/>
      <c r="S1185" s="415"/>
      <c r="T1185" s="415"/>
      <c r="U1185" s="415"/>
      <c r="V1185" s="415"/>
      <c r="W1185" s="415"/>
      <c r="X1185" s="415"/>
      <c r="Y1185" s="415"/>
    </row>
    <row r="1186" spans="1:25" s="223" customFormat="1" ht="25.5" x14ac:dyDescent="0.25">
      <c r="A1186" s="39">
        <v>3276</v>
      </c>
      <c r="B1186" s="183" t="s">
        <v>148</v>
      </c>
      <c r="C1186" s="182" t="s">
        <v>235</v>
      </c>
      <c r="D1186" s="411">
        <v>14</v>
      </c>
      <c r="E1186" s="412">
        <v>3276000000</v>
      </c>
      <c r="F1186" s="351" t="s">
        <v>2831</v>
      </c>
      <c r="G1186" s="82"/>
      <c r="H1186" s="409"/>
      <c r="I1186" s="182" t="s">
        <v>235</v>
      </c>
      <c r="J1186" s="413" t="s">
        <v>286</v>
      </c>
      <c r="K1186" s="351" t="s">
        <v>284</v>
      </c>
      <c r="L1186" s="414"/>
      <c r="M1186" s="415"/>
      <c r="N1186" s="415"/>
      <c r="O1186" s="415"/>
      <c r="P1186" s="415"/>
      <c r="Q1186" s="415"/>
      <c r="R1186" s="415"/>
      <c r="S1186" s="415"/>
      <c r="T1186" s="415"/>
      <c r="U1186" s="415"/>
      <c r="V1186" s="415"/>
      <c r="W1186" s="415"/>
      <c r="X1186" s="415"/>
      <c r="Y1186" s="415"/>
    </row>
    <row r="1187" spans="1:25" s="223" customFormat="1" x14ac:dyDescent="0.25">
      <c r="A1187" s="39">
        <v>3277</v>
      </c>
      <c r="B1187" s="183" t="s">
        <v>139</v>
      </c>
      <c r="C1187" s="182" t="s">
        <v>235</v>
      </c>
      <c r="D1187" s="411">
        <v>14</v>
      </c>
      <c r="E1187" s="412">
        <v>3277000000</v>
      </c>
      <c r="F1187" s="351" t="s">
        <v>2841</v>
      </c>
      <c r="G1187" s="82"/>
      <c r="H1187" s="409"/>
      <c r="I1187" s="182" t="s">
        <v>235</v>
      </c>
      <c r="J1187" s="413" t="s">
        <v>2797</v>
      </c>
      <c r="K1187" s="351" t="s">
        <v>284</v>
      </c>
      <c r="L1187" s="414"/>
      <c r="M1187" s="415"/>
      <c r="N1187" s="415"/>
      <c r="O1187" s="415"/>
      <c r="P1187" s="415"/>
      <c r="Q1187" s="415"/>
      <c r="R1187" s="415"/>
      <c r="S1187" s="415"/>
      <c r="T1187" s="415"/>
      <c r="U1187" s="415"/>
      <c r="V1187" s="415"/>
      <c r="W1187" s="415"/>
      <c r="X1187" s="415"/>
      <c r="Y1187" s="415"/>
    </row>
    <row r="1188" spans="1:25" s="223" customFormat="1" x14ac:dyDescent="0.25">
      <c r="A1188" s="39">
        <v>3278</v>
      </c>
      <c r="B1188" s="183" t="s">
        <v>149</v>
      </c>
      <c r="C1188" s="182" t="s">
        <v>235</v>
      </c>
      <c r="D1188" s="411">
        <v>14</v>
      </c>
      <c r="E1188" s="412">
        <v>3278000000</v>
      </c>
      <c r="F1188" s="351" t="s">
        <v>2831</v>
      </c>
      <c r="G1188" s="82"/>
      <c r="H1188" s="409"/>
      <c r="I1188" s="182" t="s">
        <v>235</v>
      </c>
      <c r="J1188" s="413" t="s">
        <v>2797</v>
      </c>
      <c r="K1188" s="351" t="s">
        <v>284</v>
      </c>
      <c r="L1188" s="414"/>
      <c r="M1188" s="415"/>
      <c r="N1188" s="415"/>
      <c r="O1188" s="415"/>
      <c r="P1188" s="415"/>
      <c r="Q1188" s="415"/>
      <c r="R1188" s="415"/>
      <c r="S1188" s="415"/>
      <c r="T1188" s="415"/>
      <c r="U1188" s="415"/>
      <c r="V1188" s="415"/>
      <c r="W1188" s="415"/>
      <c r="X1188" s="415"/>
      <c r="Y1188" s="415"/>
    </row>
    <row r="1189" spans="1:25" s="223" customFormat="1" ht="25.5" x14ac:dyDescent="0.25">
      <c r="A1189" s="39">
        <v>3279</v>
      </c>
      <c r="B1189" s="183" t="s">
        <v>186</v>
      </c>
      <c r="C1189" s="182" t="s">
        <v>227</v>
      </c>
      <c r="D1189" s="411">
        <v>14</v>
      </c>
      <c r="E1189" s="412">
        <v>3279000000</v>
      </c>
      <c r="F1189" s="351" t="s">
        <v>2837</v>
      </c>
      <c r="G1189" s="82"/>
      <c r="H1189" s="409"/>
      <c r="I1189" s="182" t="s">
        <v>227</v>
      </c>
      <c r="J1189" s="413" t="s">
        <v>285</v>
      </c>
      <c r="K1189" s="351" t="s">
        <v>284</v>
      </c>
      <c r="L1189" s="414"/>
      <c r="M1189" s="415"/>
      <c r="N1189" s="415"/>
      <c r="O1189" s="415"/>
      <c r="P1189" s="415"/>
      <c r="Q1189" s="415"/>
      <c r="R1189" s="415"/>
      <c r="S1189" s="415"/>
      <c r="T1189" s="415"/>
      <c r="U1189" s="415"/>
      <c r="V1189" s="415"/>
      <c r="W1189" s="415"/>
      <c r="X1189" s="415"/>
      <c r="Y1189" s="415"/>
    </row>
    <row r="1190" spans="1:25" s="223" customFormat="1" ht="42" customHeight="1" x14ac:dyDescent="0.25">
      <c r="A1190" s="39">
        <v>3280</v>
      </c>
      <c r="B1190" s="183" t="s">
        <v>22</v>
      </c>
      <c r="C1190" s="182" t="s">
        <v>227</v>
      </c>
      <c r="D1190" s="411">
        <v>14</v>
      </c>
      <c r="E1190" s="412">
        <v>3280000000</v>
      </c>
      <c r="F1190" s="351" t="s">
        <v>2841</v>
      </c>
      <c r="G1190" s="82"/>
      <c r="H1190" s="409"/>
      <c r="I1190" s="182" t="s">
        <v>227</v>
      </c>
      <c r="J1190" s="413" t="s">
        <v>2797</v>
      </c>
      <c r="K1190" s="351" t="s">
        <v>284</v>
      </c>
      <c r="L1190" s="414"/>
      <c r="M1190" s="415"/>
      <c r="N1190" s="415"/>
      <c r="O1190" s="415"/>
      <c r="P1190" s="415"/>
      <c r="Q1190" s="415"/>
      <c r="R1190" s="415"/>
      <c r="S1190" s="415"/>
      <c r="T1190" s="415"/>
      <c r="U1190" s="415"/>
      <c r="V1190" s="415"/>
      <c r="W1190" s="415"/>
      <c r="X1190" s="415"/>
      <c r="Y1190" s="415"/>
    </row>
    <row r="1191" spans="1:25" s="223" customFormat="1" x14ac:dyDescent="0.25">
      <c r="A1191" s="39">
        <v>3281</v>
      </c>
      <c r="B1191" s="183" t="s">
        <v>30</v>
      </c>
      <c r="C1191" s="356" t="s">
        <v>228</v>
      </c>
      <c r="D1191" s="411">
        <v>14</v>
      </c>
      <c r="E1191" s="412">
        <v>3281000000</v>
      </c>
      <c r="F1191" s="351" t="s">
        <v>9</v>
      </c>
      <c r="G1191" s="82"/>
      <c r="H1191" s="409"/>
      <c r="I1191" s="356" t="s">
        <v>228</v>
      </c>
      <c r="J1191" s="413" t="s">
        <v>2797</v>
      </c>
      <c r="K1191" s="351" t="s">
        <v>284</v>
      </c>
      <c r="L1191" s="414"/>
      <c r="M1191" s="415"/>
      <c r="N1191" s="415"/>
      <c r="O1191" s="415"/>
      <c r="P1191" s="415"/>
      <c r="Q1191" s="415"/>
      <c r="R1191" s="415"/>
      <c r="S1191" s="415"/>
      <c r="T1191" s="415"/>
      <c r="U1191" s="415"/>
      <c r="V1191" s="415"/>
      <c r="W1191" s="415"/>
      <c r="X1191" s="415"/>
      <c r="Y1191" s="415"/>
    </row>
    <row r="1192" spans="1:25" s="223" customFormat="1" ht="25.5" x14ac:dyDescent="0.25">
      <c r="A1192" s="39">
        <v>3282</v>
      </c>
      <c r="B1192" s="183" t="s">
        <v>80</v>
      </c>
      <c r="C1192" s="356" t="s">
        <v>228</v>
      </c>
      <c r="D1192" s="411">
        <v>7</v>
      </c>
      <c r="E1192" s="412">
        <v>3282000000</v>
      </c>
      <c r="F1192" s="351" t="s">
        <v>49</v>
      </c>
      <c r="G1192" s="82"/>
      <c r="H1192" s="409"/>
      <c r="I1192" s="356" t="s">
        <v>228</v>
      </c>
      <c r="J1192" s="413" t="s">
        <v>295</v>
      </c>
      <c r="K1192" s="351" t="s">
        <v>283</v>
      </c>
      <c r="L1192" s="414"/>
      <c r="M1192" s="415"/>
      <c r="N1192" s="415"/>
      <c r="O1192" s="415"/>
      <c r="P1192" s="415"/>
      <c r="Q1192" s="415"/>
      <c r="R1192" s="415"/>
      <c r="S1192" s="415"/>
      <c r="T1192" s="415"/>
      <c r="U1192" s="415"/>
      <c r="V1192" s="415"/>
      <c r="W1192" s="415"/>
      <c r="X1192" s="415"/>
      <c r="Y1192" s="415"/>
    </row>
    <row r="1193" spans="1:25" s="223" customFormat="1" x14ac:dyDescent="0.25">
      <c r="A1193" s="39">
        <v>3283</v>
      </c>
      <c r="B1193" s="183" t="s">
        <v>41</v>
      </c>
      <c r="C1193" s="356" t="s">
        <v>229</v>
      </c>
      <c r="D1193" s="411">
        <v>14</v>
      </c>
      <c r="E1193" s="412">
        <v>3283000000</v>
      </c>
      <c r="F1193" s="351" t="s">
        <v>20</v>
      </c>
      <c r="G1193" s="82"/>
      <c r="H1193" s="409"/>
      <c r="I1193" s="356" t="s">
        <v>229</v>
      </c>
      <c r="J1193" s="413" t="s">
        <v>2797</v>
      </c>
      <c r="K1193" s="351" t="s">
        <v>284</v>
      </c>
      <c r="L1193" s="414"/>
      <c r="M1193" s="415"/>
      <c r="N1193" s="415"/>
      <c r="O1193" s="415"/>
      <c r="P1193" s="415"/>
      <c r="Q1193" s="415"/>
      <c r="R1193" s="415"/>
      <c r="S1193" s="415"/>
      <c r="T1193" s="415"/>
      <c r="U1193" s="415"/>
      <c r="V1193" s="415"/>
      <c r="W1193" s="415"/>
      <c r="X1193" s="415"/>
      <c r="Y1193" s="415"/>
    </row>
    <row r="1194" spans="1:25" s="223" customFormat="1" ht="38.25" x14ac:dyDescent="0.25">
      <c r="A1194" s="39">
        <v>3284</v>
      </c>
      <c r="B1194" s="183" t="s">
        <v>197</v>
      </c>
      <c r="C1194" s="356" t="s">
        <v>229</v>
      </c>
      <c r="D1194" s="411">
        <v>14</v>
      </c>
      <c r="E1194" s="412">
        <v>3284000000</v>
      </c>
      <c r="F1194" s="240" t="s">
        <v>2829</v>
      </c>
      <c r="G1194" s="82"/>
      <c r="H1194" s="409"/>
      <c r="I1194" s="356" t="s">
        <v>229</v>
      </c>
      <c r="J1194" s="413" t="s">
        <v>2797</v>
      </c>
      <c r="K1194" s="351" t="s">
        <v>293</v>
      </c>
      <c r="L1194" s="414"/>
      <c r="M1194" s="415"/>
      <c r="N1194" s="415"/>
      <c r="O1194" s="415"/>
      <c r="P1194" s="415"/>
      <c r="Q1194" s="415"/>
      <c r="R1194" s="415"/>
      <c r="S1194" s="415"/>
      <c r="T1194" s="415"/>
      <c r="U1194" s="415"/>
      <c r="V1194" s="415"/>
      <c r="W1194" s="415"/>
      <c r="X1194" s="415"/>
      <c r="Y1194" s="415"/>
    </row>
    <row r="1195" spans="1:25" s="223" customFormat="1" x14ac:dyDescent="0.25">
      <c r="A1195" s="39">
        <v>3285</v>
      </c>
      <c r="B1195" s="183" t="s">
        <v>317</v>
      </c>
      <c r="C1195" s="356" t="s">
        <v>229</v>
      </c>
      <c r="D1195" s="411">
        <v>14</v>
      </c>
      <c r="E1195" s="412">
        <v>3285000000</v>
      </c>
      <c r="F1195" s="351" t="s">
        <v>2829</v>
      </c>
      <c r="G1195" s="82"/>
      <c r="H1195" s="409"/>
      <c r="I1195" s="356" t="s">
        <v>229</v>
      </c>
      <c r="J1195" s="413" t="s">
        <v>2797</v>
      </c>
      <c r="K1195" s="351" t="s">
        <v>283</v>
      </c>
      <c r="L1195" s="414"/>
      <c r="M1195" s="415"/>
      <c r="N1195" s="415"/>
      <c r="O1195" s="415"/>
      <c r="P1195" s="415"/>
      <c r="Q1195" s="415"/>
      <c r="R1195" s="415"/>
      <c r="S1195" s="415"/>
      <c r="T1195" s="415"/>
      <c r="U1195" s="415"/>
      <c r="V1195" s="415"/>
      <c r="W1195" s="415"/>
      <c r="X1195" s="415"/>
      <c r="Y1195" s="415"/>
    </row>
    <row r="1196" spans="1:25" s="223" customFormat="1" x14ac:dyDescent="0.25">
      <c r="A1196" s="39">
        <v>3286</v>
      </c>
      <c r="B1196" s="183" t="s">
        <v>198</v>
      </c>
      <c r="C1196" s="356" t="s">
        <v>229</v>
      </c>
      <c r="D1196" s="411">
        <v>14</v>
      </c>
      <c r="E1196" s="412">
        <v>3286000000</v>
      </c>
      <c r="F1196" s="240" t="s">
        <v>2829</v>
      </c>
      <c r="G1196" s="82"/>
      <c r="H1196" s="409"/>
      <c r="I1196" s="356" t="s">
        <v>229</v>
      </c>
      <c r="J1196" s="413" t="s">
        <v>2797</v>
      </c>
      <c r="K1196" s="351" t="s">
        <v>283</v>
      </c>
      <c r="L1196" s="414"/>
      <c r="M1196" s="415"/>
      <c r="N1196" s="415"/>
      <c r="O1196" s="415"/>
      <c r="P1196" s="415"/>
      <c r="Q1196" s="415"/>
      <c r="R1196" s="415"/>
      <c r="S1196" s="415"/>
      <c r="T1196" s="415"/>
      <c r="U1196" s="415"/>
      <c r="V1196" s="415"/>
      <c r="W1196" s="415"/>
      <c r="X1196" s="415"/>
      <c r="Y1196" s="415"/>
    </row>
    <row r="1197" spans="1:25" s="223" customFormat="1" x14ac:dyDescent="0.25">
      <c r="A1197" s="39">
        <v>3287</v>
      </c>
      <c r="B1197" s="183" t="s">
        <v>43</v>
      </c>
      <c r="C1197" s="356" t="s">
        <v>229</v>
      </c>
      <c r="D1197" s="411">
        <v>14</v>
      </c>
      <c r="E1197" s="412">
        <v>3287000000</v>
      </c>
      <c r="F1197" s="351" t="s">
        <v>2829</v>
      </c>
      <c r="G1197" s="82"/>
      <c r="H1197" s="409"/>
      <c r="I1197" s="356" t="s">
        <v>229</v>
      </c>
      <c r="J1197" s="413" t="s">
        <v>2797</v>
      </c>
      <c r="K1197" s="351" t="s">
        <v>283</v>
      </c>
      <c r="L1197" s="414"/>
      <c r="M1197" s="415"/>
      <c r="N1197" s="415"/>
      <c r="O1197" s="415"/>
      <c r="P1197" s="415"/>
      <c r="Q1197" s="415"/>
      <c r="R1197" s="415"/>
      <c r="S1197" s="415"/>
      <c r="T1197" s="415"/>
      <c r="U1197" s="415"/>
      <c r="V1197" s="415"/>
      <c r="W1197" s="415"/>
      <c r="X1197" s="415"/>
      <c r="Y1197" s="415"/>
    </row>
    <row r="1198" spans="1:25" s="223" customFormat="1" ht="25.5" x14ac:dyDescent="0.25">
      <c r="A1198" s="39">
        <v>3288</v>
      </c>
      <c r="B1198" s="183" t="s">
        <v>164</v>
      </c>
      <c r="C1198" s="356" t="s">
        <v>229</v>
      </c>
      <c r="D1198" s="411">
        <v>14</v>
      </c>
      <c r="E1198" s="412">
        <v>3288000000</v>
      </c>
      <c r="F1198" s="240" t="s">
        <v>2829</v>
      </c>
      <c r="G1198" s="82"/>
      <c r="H1198" s="409"/>
      <c r="I1198" s="356" t="s">
        <v>229</v>
      </c>
      <c r="J1198" s="413" t="s">
        <v>2797</v>
      </c>
      <c r="K1198" s="351" t="s">
        <v>283</v>
      </c>
      <c r="L1198" s="414"/>
      <c r="M1198" s="415"/>
      <c r="N1198" s="415"/>
      <c r="O1198" s="415"/>
      <c r="P1198" s="415"/>
      <c r="Q1198" s="415"/>
      <c r="R1198" s="415"/>
      <c r="S1198" s="415"/>
      <c r="T1198" s="415"/>
      <c r="U1198" s="415"/>
      <c r="V1198" s="415"/>
      <c r="W1198" s="415"/>
      <c r="X1198" s="415"/>
      <c r="Y1198" s="415"/>
    </row>
    <row r="1199" spans="1:25" s="223" customFormat="1" x14ac:dyDescent="0.25">
      <c r="A1199" s="39">
        <v>3289</v>
      </c>
      <c r="B1199" s="183" t="s">
        <v>45</v>
      </c>
      <c r="C1199" s="356" t="s">
        <v>229</v>
      </c>
      <c r="D1199" s="411">
        <v>14</v>
      </c>
      <c r="E1199" s="412">
        <v>3289000000</v>
      </c>
      <c r="F1199" s="351" t="s">
        <v>2829</v>
      </c>
      <c r="G1199" s="82"/>
      <c r="H1199" s="409"/>
      <c r="I1199" s="356" t="s">
        <v>229</v>
      </c>
      <c r="J1199" s="413" t="s">
        <v>2797</v>
      </c>
      <c r="K1199" s="351" t="s">
        <v>283</v>
      </c>
      <c r="L1199" s="414"/>
      <c r="M1199" s="415"/>
      <c r="N1199" s="415"/>
      <c r="O1199" s="415"/>
      <c r="P1199" s="415"/>
      <c r="Q1199" s="415"/>
      <c r="R1199" s="415"/>
      <c r="S1199" s="415"/>
      <c r="T1199" s="415"/>
      <c r="U1199" s="415"/>
      <c r="V1199" s="415"/>
      <c r="W1199" s="415"/>
      <c r="X1199" s="415"/>
      <c r="Y1199" s="415"/>
    </row>
    <row r="1200" spans="1:25" s="223" customFormat="1" ht="30.75" customHeight="1" x14ac:dyDescent="0.25">
      <c r="A1200" s="39">
        <v>3290</v>
      </c>
      <c r="B1200" s="183" t="s">
        <v>86</v>
      </c>
      <c r="C1200" s="182" t="s">
        <v>230</v>
      </c>
      <c r="D1200" s="411">
        <v>7</v>
      </c>
      <c r="E1200" s="412">
        <v>3290000000</v>
      </c>
      <c r="F1200" s="351" t="s">
        <v>49</v>
      </c>
      <c r="G1200" s="82"/>
      <c r="H1200" s="409"/>
      <c r="I1200" s="182" t="s">
        <v>230</v>
      </c>
      <c r="J1200" s="413" t="s">
        <v>289</v>
      </c>
      <c r="K1200" s="351" t="s">
        <v>283</v>
      </c>
      <c r="L1200" s="414"/>
      <c r="M1200" s="415"/>
      <c r="N1200" s="415"/>
      <c r="O1200" s="415"/>
      <c r="P1200" s="415"/>
      <c r="Q1200" s="415"/>
      <c r="R1200" s="415"/>
      <c r="S1200" s="415"/>
      <c r="T1200" s="415"/>
      <c r="U1200" s="415"/>
      <c r="V1200" s="415"/>
      <c r="W1200" s="415"/>
      <c r="X1200" s="415"/>
      <c r="Y1200" s="415"/>
    </row>
    <row r="1201" spans="1:25" s="223" customFormat="1" ht="25.5" x14ac:dyDescent="0.25">
      <c r="A1201" s="39">
        <v>3291</v>
      </c>
      <c r="B1201" s="183" t="s">
        <v>212</v>
      </c>
      <c r="C1201" s="182" t="s">
        <v>230</v>
      </c>
      <c r="D1201" s="411">
        <v>7</v>
      </c>
      <c r="E1201" s="412">
        <v>3291000000</v>
      </c>
      <c r="F1201" s="351" t="s">
        <v>49</v>
      </c>
      <c r="G1201" s="82"/>
      <c r="H1201" s="409"/>
      <c r="I1201" s="182" t="s">
        <v>230</v>
      </c>
      <c r="J1201" s="413" t="s">
        <v>285</v>
      </c>
      <c r="K1201" s="351" t="s">
        <v>283</v>
      </c>
      <c r="L1201" s="414"/>
      <c r="M1201" s="415"/>
      <c r="N1201" s="415"/>
      <c r="O1201" s="415"/>
      <c r="P1201" s="415"/>
      <c r="Q1201" s="415"/>
      <c r="R1201" s="415"/>
      <c r="S1201" s="415"/>
      <c r="T1201" s="415"/>
      <c r="U1201" s="415"/>
      <c r="V1201" s="415"/>
      <c r="W1201" s="415"/>
      <c r="X1201" s="415"/>
      <c r="Y1201" s="415"/>
    </row>
    <row r="1202" spans="1:25" s="223" customFormat="1" ht="25.5" x14ac:dyDescent="0.25">
      <c r="A1202" s="39">
        <v>3292</v>
      </c>
      <c r="B1202" s="183" t="s">
        <v>213</v>
      </c>
      <c r="C1202" s="182" t="s">
        <v>230</v>
      </c>
      <c r="D1202" s="411">
        <v>7</v>
      </c>
      <c r="E1202" s="412">
        <v>3292000000</v>
      </c>
      <c r="F1202" s="351" t="s">
        <v>2829</v>
      </c>
      <c r="G1202" s="82"/>
      <c r="H1202" s="409"/>
      <c r="I1202" s="182" t="s">
        <v>230</v>
      </c>
      <c r="J1202" s="413" t="s">
        <v>295</v>
      </c>
      <c r="K1202" s="351" t="s">
        <v>283</v>
      </c>
      <c r="L1202" s="414"/>
      <c r="M1202" s="415"/>
      <c r="N1202" s="415"/>
      <c r="O1202" s="415"/>
      <c r="P1202" s="415"/>
      <c r="Q1202" s="415"/>
      <c r="R1202" s="415"/>
      <c r="S1202" s="415"/>
      <c r="T1202" s="415"/>
      <c r="U1202" s="415"/>
      <c r="V1202" s="415"/>
      <c r="W1202" s="415"/>
      <c r="X1202" s="415"/>
      <c r="Y1202" s="415"/>
    </row>
    <row r="1203" spans="1:25" s="223" customFormat="1" ht="27.75" customHeight="1" x14ac:dyDescent="0.25">
      <c r="A1203" s="39">
        <v>3293</v>
      </c>
      <c r="B1203" s="183" t="s">
        <v>48</v>
      </c>
      <c r="C1203" s="182" t="s">
        <v>245</v>
      </c>
      <c r="D1203" s="411">
        <v>14</v>
      </c>
      <c r="E1203" s="412">
        <v>3293000000</v>
      </c>
      <c r="F1203" s="351" t="s">
        <v>2834</v>
      </c>
      <c r="G1203" s="82"/>
      <c r="H1203" s="409"/>
      <c r="I1203" s="182" t="s">
        <v>245</v>
      </c>
      <c r="J1203" s="413" t="s">
        <v>2797</v>
      </c>
      <c r="K1203" s="351" t="s">
        <v>284</v>
      </c>
      <c r="L1203" s="414"/>
      <c r="M1203" s="415"/>
      <c r="N1203" s="415"/>
      <c r="O1203" s="415"/>
      <c r="P1203" s="415"/>
      <c r="Q1203" s="415"/>
      <c r="R1203" s="415"/>
      <c r="S1203" s="415"/>
      <c r="T1203" s="415"/>
      <c r="U1203" s="415"/>
      <c r="V1203" s="415"/>
      <c r="W1203" s="415"/>
      <c r="X1203" s="415"/>
      <c r="Y1203" s="415"/>
    </row>
    <row r="1204" spans="1:25" s="223" customFormat="1" ht="21.75" customHeight="1" x14ac:dyDescent="0.25">
      <c r="A1204" s="39">
        <v>3294</v>
      </c>
      <c r="B1204" s="183" t="s">
        <v>51</v>
      </c>
      <c r="C1204" s="182" t="s">
        <v>245</v>
      </c>
      <c r="D1204" s="411">
        <v>14</v>
      </c>
      <c r="E1204" s="412">
        <v>3294000000</v>
      </c>
      <c r="F1204" s="351" t="s">
        <v>2834</v>
      </c>
      <c r="G1204" s="82"/>
      <c r="H1204" s="409"/>
      <c r="I1204" s="182" t="s">
        <v>245</v>
      </c>
      <c r="J1204" s="413" t="s">
        <v>286</v>
      </c>
      <c r="K1204" s="351" t="s">
        <v>284</v>
      </c>
      <c r="L1204" s="414"/>
      <c r="M1204" s="415"/>
      <c r="N1204" s="415"/>
      <c r="O1204" s="415"/>
      <c r="P1204" s="415"/>
      <c r="Q1204" s="415"/>
      <c r="R1204" s="415"/>
      <c r="S1204" s="415"/>
      <c r="T1204" s="415"/>
      <c r="U1204" s="415"/>
      <c r="V1204" s="415"/>
      <c r="W1204" s="415"/>
      <c r="X1204" s="415"/>
      <c r="Y1204" s="415"/>
    </row>
    <row r="1205" spans="1:25" s="223" customFormat="1" ht="28.5" customHeight="1" x14ac:dyDescent="0.25">
      <c r="A1205" s="39">
        <v>3295</v>
      </c>
      <c r="B1205" s="183" t="s">
        <v>220</v>
      </c>
      <c r="C1205" s="182" t="s">
        <v>245</v>
      </c>
      <c r="D1205" s="411">
        <v>14</v>
      </c>
      <c r="E1205" s="412">
        <v>3295000000</v>
      </c>
      <c r="F1205" s="351" t="s">
        <v>2834</v>
      </c>
      <c r="G1205" s="82"/>
      <c r="H1205" s="409"/>
      <c r="I1205" s="182" t="s">
        <v>245</v>
      </c>
      <c r="J1205" s="413" t="s">
        <v>2797</v>
      </c>
      <c r="K1205" s="351" t="s">
        <v>284</v>
      </c>
      <c r="L1205" s="414"/>
      <c r="M1205" s="415"/>
      <c r="N1205" s="415"/>
      <c r="O1205" s="415"/>
      <c r="P1205" s="415"/>
      <c r="Q1205" s="415"/>
      <c r="R1205" s="415"/>
      <c r="S1205" s="415"/>
      <c r="T1205" s="415"/>
      <c r="U1205" s="415"/>
      <c r="V1205" s="415"/>
      <c r="W1205" s="415"/>
      <c r="X1205" s="415"/>
      <c r="Y1205" s="415"/>
    </row>
    <row r="1206" spans="1:25" s="223" customFormat="1" ht="21.75" customHeight="1" x14ac:dyDescent="0.25">
      <c r="A1206" s="39">
        <v>3296</v>
      </c>
      <c r="B1206" s="183" t="s">
        <v>221</v>
      </c>
      <c r="C1206" s="182" t="s">
        <v>245</v>
      </c>
      <c r="D1206" s="411">
        <v>14</v>
      </c>
      <c r="E1206" s="412">
        <v>3296000000</v>
      </c>
      <c r="F1206" s="351" t="s">
        <v>2834</v>
      </c>
      <c r="G1206" s="82"/>
      <c r="H1206" s="409"/>
      <c r="I1206" s="182" t="s">
        <v>245</v>
      </c>
      <c r="J1206" s="413" t="s">
        <v>300</v>
      </c>
      <c r="K1206" s="351" t="s">
        <v>284</v>
      </c>
      <c r="L1206" s="414"/>
      <c r="M1206" s="415"/>
      <c r="N1206" s="415"/>
      <c r="O1206" s="415"/>
      <c r="P1206" s="415"/>
      <c r="Q1206" s="415"/>
      <c r="R1206" s="415"/>
      <c r="S1206" s="415"/>
      <c r="T1206" s="415"/>
      <c r="U1206" s="415"/>
      <c r="V1206" s="415"/>
      <c r="W1206" s="415"/>
      <c r="X1206" s="415"/>
      <c r="Y1206" s="415"/>
    </row>
    <row r="1207" spans="1:25" s="210" customFormat="1" ht="25.5" x14ac:dyDescent="0.25">
      <c r="A1207" s="237">
        <v>3297</v>
      </c>
      <c r="B1207" s="183" t="s">
        <v>87</v>
      </c>
      <c r="C1207" s="182" t="s">
        <v>227</v>
      </c>
      <c r="D1207" s="392">
        <v>11</v>
      </c>
      <c r="E1207" s="393">
        <v>3297000000</v>
      </c>
      <c r="F1207" s="351" t="s">
        <v>2841</v>
      </c>
      <c r="G1207" s="314"/>
      <c r="H1207" s="394"/>
      <c r="I1207" s="182" t="s">
        <v>227</v>
      </c>
      <c r="J1207" s="395" t="s">
        <v>2797</v>
      </c>
      <c r="K1207" s="351" t="s">
        <v>284</v>
      </c>
      <c r="L1207" s="396"/>
      <c r="M1207" s="397"/>
      <c r="N1207" s="397"/>
      <c r="O1207" s="397"/>
      <c r="P1207" s="397"/>
      <c r="Q1207" s="397"/>
      <c r="R1207" s="397"/>
      <c r="S1207" s="397"/>
      <c r="T1207" s="397"/>
      <c r="U1207" s="397"/>
      <c r="V1207" s="397"/>
      <c r="W1207" s="397"/>
      <c r="X1207" s="397"/>
      <c r="Y1207" s="397"/>
    </row>
    <row r="1208" spans="1:25" s="210" customFormat="1" ht="25.5" x14ac:dyDescent="0.25">
      <c r="A1208" s="237">
        <v>3298</v>
      </c>
      <c r="B1208" s="183" t="s">
        <v>92</v>
      </c>
      <c r="C1208" s="182" t="s">
        <v>245</v>
      </c>
      <c r="D1208" s="392">
        <v>11</v>
      </c>
      <c r="E1208" s="393">
        <v>3298000000</v>
      </c>
      <c r="F1208" s="351" t="s">
        <v>2834</v>
      </c>
      <c r="G1208" s="314"/>
      <c r="H1208" s="394"/>
      <c r="I1208" s="182" t="s">
        <v>245</v>
      </c>
      <c r="J1208" s="395" t="s">
        <v>2797</v>
      </c>
      <c r="K1208" s="351" t="s">
        <v>284</v>
      </c>
      <c r="L1208" s="396"/>
      <c r="M1208" s="397"/>
      <c r="N1208" s="397"/>
      <c r="O1208" s="397"/>
      <c r="P1208" s="397"/>
      <c r="Q1208" s="397"/>
      <c r="R1208" s="397"/>
      <c r="S1208" s="397"/>
      <c r="T1208" s="397"/>
      <c r="U1208" s="397"/>
      <c r="V1208" s="397"/>
      <c r="W1208" s="397"/>
      <c r="X1208" s="397"/>
      <c r="Y1208" s="397"/>
    </row>
    <row r="1209" spans="1:25" s="210" customFormat="1" x14ac:dyDescent="0.25">
      <c r="A1209" s="39">
        <v>3299</v>
      </c>
      <c r="B1209" s="183" t="s">
        <v>188</v>
      </c>
      <c r="C1209" s="356" t="s">
        <v>228</v>
      </c>
      <c r="D1209" s="411">
        <v>7</v>
      </c>
      <c r="E1209" s="412">
        <v>3299000000</v>
      </c>
      <c r="F1209" s="351" t="s">
        <v>2829</v>
      </c>
      <c r="G1209" s="314"/>
      <c r="H1209" s="394"/>
      <c r="I1209" s="356" t="s">
        <v>228</v>
      </c>
      <c r="J1209" s="395" t="s">
        <v>289</v>
      </c>
      <c r="K1209" s="351" t="s">
        <v>283</v>
      </c>
      <c r="L1209" s="396"/>
      <c r="M1209" s="397"/>
      <c r="N1209" s="397"/>
      <c r="O1209" s="397"/>
      <c r="P1209" s="397"/>
      <c r="Q1209" s="397"/>
      <c r="R1209" s="397"/>
      <c r="S1209" s="397"/>
      <c r="T1209" s="397"/>
      <c r="U1209" s="397"/>
      <c r="V1209" s="397"/>
      <c r="W1209" s="397"/>
      <c r="X1209" s="397"/>
      <c r="Y1209" s="397"/>
    </row>
    <row r="1210" spans="1:25" s="210" customFormat="1" ht="31.5" x14ac:dyDescent="0.25">
      <c r="A1210" s="39">
        <v>3300</v>
      </c>
      <c r="B1210" s="183" t="s">
        <v>157</v>
      </c>
      <c r="C1210" s="182" t="s">
        <v>227</v>
      </c>
      <c r="D1210" s="411" t="s">
        <v>2838</v>
      </c>
      <c r="E1210" s="412">
        <v>3300000000</v>
      </c>
      <c r="F1210" s="351" t="s">
        <v>2841</v>
      </c>
      <c r="G1210" s="314"/>
      <c r="H1210" s="394"/>
      <c r="I1210" s="182" t="s">
        <v>227</v>
      </c>
      <c r="J1210" s="395" t="s">
        <v>2797</v>
      </c>
      <c r="K1210" s="351" t="s">
        <v>284</v>
      </c>
      <c r="L1210" s="417" t="s">
        <v>2997</v>
      </c>
      <c r="M1210" s="397"/>
      <c r="N1210" s="397"/>
      <c r="O1210" s="397"/>
      <c r="P1210" s="397"/>
      <c r="Q1210" s="397"/>
      <c r="R1210" s="397"/>
      <c r="S1210" s="397"/>
      <c r="T1210" s="397"/>
      <c r="U1210" s="397"/>
      <c r="V1210" s="397"/>
      <c r="W1210" s="397"/>
      <c r="X1210" s="397"/>
      <c r="Y1210" s="397"/>
    </row>
    <row r="1211" spans="1:25" s="210" customFormat="1" ht="25.5" x14ac:dyDescent="0.25">
      <c r="A1211" s="39">
        <v>3301</v>
      </c>
      <c r="B1211" s="183" t="s">
        <v>171</v>
      </c>
      <c r="C1211" s="182" t="s">
        <v>245</v>
      </c>
      <c r="D1211" s="411">
        <v>14</v>
      </c>
      <c r="E1211" s="412">
        <v>3301000000</v>
      </c>
      <c r="F1211" s="351" t="s">
        <v>2841</v>
      </c>
      <c r="G1211" s="314"/>
      <c r="H1211" s="394"/>
      <c r="I1211" s="182" t="s">
        <v>245</v>
      </c>
      <c r="J1211" s="395" t="s">
        <v>2797</v>
      </c>
      <c r="K1211" s="351" t="s">
        <v>284</v>
      </c>
      <c r="L1211" s="396"/>
      <c r="M1211" s="397"/>
      <c r="N1211" s="397"/>
      <c r="O1211" s="397"/>
      <c r="P1211" s="397"/>
      <c r="Q1211" s="397"/>
      <c r="R1211" s="397"/>
      <c r="S1211" s="397"/>
      <c r="T1211" s="397"/>
      <c r="U1211" s="397"/>
      <c r="V1211" s="397"/>
      <c r="W1211" s="397"/>
      <c r="X1211" s="397"/>
      <c r="Y1211" s="397"/>
    </row>
    <row r="1212" spans="1:25" s="210" customFormat="1" ht="25.5" x14ac:dyDescent="0.25">
      <c r="A1212" s="39">
        <v>3302</v>
      </c>
      <c r="B1212" s="183" t="s">
        <v>296</v>
      </c>
      <c r="C1212" s="182" t="s">
        <v>224</v>
      </c>
      <c r="D1212" s="411">
        <v>7</v>
      </c>
      <c r="E1212" s="412">
        <v>3302000000</v>
      </c>
      <c r="F1212" s="351" t="s">
        <v>2829</v>
      </c>
      <c r="G1212" s="314"/>
      <c r="H1212" s="394"/>
      <c r="I1212" s="182" t="s">
        <v>224</v>
      </c>
      <c r="J1212" s="395" t="s">
        <v>295</v>
      </c>
      <c r="K1212" s="351" t="s">
        <v>283</v>
      </c>
      <c r="L1212" s="396"/>
      <c r="M1212" s="397"/>
      <c r="N1212" s="397"/>
      <c r="O1212" s="397"/>
      <c r="P1212" s="397"/>
      <c r="Q1212" s="397"/>
      <c r="R1212" s="397"/>
      <c r="S1212" s="397"/>
      <c r="T1212" s="397"/>
      <c r="U1212" s="397"/>
      <c r="V1212" s="397"/>
      <c r="W1212" s="397"/>
      <c r="X1212" s="397"/>
      <c r="Y1212" s="397"/>
    </row>
    <row r="1213" spans="1:25" s="210" customFormat="1" ht="25.5" x14ac:dyDescent="0.25">
      <c r="A1213" s="39">
        <v>3303</v>
      </c>
      <c r="B1213" s="183" t="s">
        <v>6</v>
      </c>
      <c r="C1213" s="351" t="s">
        <v>292</v>
      </c>
      <c r="D1213" s="411">
        <v>14</v>
      </c>
      <c r="E1213" s="412">
        <v>3303000000</v>
      </c>
      <c r="F1213" s="351" t="s">
        <v>2829</v>
      </c>
      <c r="G1213" s="314"/>
      <c r="H1213" s="394"/>
      <c r="I1213" s="351" t="s">
        <v>292</v>
      </c>
      <c r="J1213" s="395" t="s">
        <v>2797</v>
      </c>
      <c r="K1213" s="351" t="s">
        <v>283</v>
      </c>
      <c r="L1213" s="396"/>
      <c r="M1213" s="397"/>
      <c r="N1213" s="397"/>
      <c r="O1213" s="397"/>
      <c r="P1213" s="397"/>
      <c r="Q1213" s="397"/>
      <c r="R1213" s="397"/>
      <c r="S1213" s="397"/>
      <c r="T1213" s="397"/>
      <c r="U1213" s="397"/>
      <c r="V1213" s="397"/>
      <c r="W1213" s="397"/>
      <c r="X1213" s="397"/>
      <c r="Y1213" s="397"/>
    </row>
    <row r="1214" spans="1:25" s="210" customFormat="1" ht="25.5" x14ac:dyDescent="0.25">
      <c r="A1214" s="237">
        <v>3304</v>
      </c>
      <c r="B1214" s="183" t="s">
        <v>71</v>
      </c>
      <c r="C1214" s="182" t="s">
        <v>226</v>
      </c>
      <c r="D1214" s="392">
        <v>7</v>
      </c>
      <c r="E1214" s="393">
        <v>3304000000</v>
      </c>
      <c r="F1214" s="351" t="s">
        <v>2829</v>
      </c>
      <c r="G1214" s="314"/>
      <c r="H1214" s="394"/>
      <c r="I1214" s="182" t="s">
        <v>226</v>
      </c>
      <c r="J1214" s="395" t="s">
        <v>285</v>
      </c>
      <c r="K1214" s="351" t="s">
        <v>283</v>
      </c>
      <c r="L1214" s="396"/>
      <c r="M1214" s="397"/>
      <c r="N1214" s="397"/>
      <c r="O1214" s="397"/>
      <c r="P1214" s="397"/>
      <c r="Q1214" s="397"/>
      <c r="R1214" s="397"/>
      <c r="S1214" s="397"/>
      <c r="T1214" s="397"/>
      <c r="U1214" s="397"/>
      <c r="V1214" s="397"/>
      <c r="W1214" s="397"/>
      <c r="X1214" s="397"/>
      <c r="Y1214" s="397"/>
    </row>
    <row r="1215" spans="1:25" s="210" customFormat="1" ht="25.5" x14ac:dyDescent="0.25">
      <c r="A1215" s="237">
        <v>3305</v>
      </c>
      <c r="B1215" s="183" t="s">
        <v>72</v>
      </c>
      <c r="C1215" s="182" t="s">
        <v>226</v>
      </c>
      <c r="D1215" s="392">
        <v>7</v>
      </c>
      <c r="E1215" s="393">
        <v>3305000000</v>
      </c>
      <c r="F1215" s="351" t="s">
        <v>2829</v>
      </c>
      <c r="G1215" s="314"/>
      <c r="H1215" s="394"/>
      <c r="I1215" s="182" t="s">
        <v>226</v>
      </c>
      <c r="J1215" s="395" t="s">
        <v>295</v>
      </c>
      <c r="K1215" s="351" t="s">
        <v>283</v>
      </c>
      <c r="L1215" s="396"/>
      <c r="M1215" s="397"/>
      <c r="N1215" s="397"/>
      <c r="O1215" s="397"/>
      <c r="P1215" s="397"/>
      <c r="Q1215" s="397"/>
      <c r="R1215" s="397"/>
      <c r="S1215" s="397"/>
      <c r="T1215" s="397"/>
      <c r="U1215" s="397"/>
      <c r="V1215" s="397"/>
      <c r="W1215" s="397"/>
      <c r="X1215" s="397"/>
      <c r="Y1215" s="397"/>
    </row>
    <row r="1216" spans="1:25" s="210" customFormat="1" ht="38.25" x14ac:dyDescent="0.25">
      <c r="A1216" s="237">
        <v>3306</v>
      </c>
      <c r="B1216" s="183" t="s">
        <v>297</v>
      </c>
      <c r="C1216" s="182" t="s">
        <v>230</v>
      </c>
      <c r="D1216" s="392">
        <v>9</v>
      </c>
      <c r="E1216" s="393">
        <v>3306000000</v>
      </c>
      <c r="F1216" s="418" t="s">
        <v>2839</v>
      </c>
      <c r="G1216" s="82"/>
      <c r="H1216" s="394">
        <v>5003</v>
      </c>
      <c r="I1216" s="182" t="s">
        <v>230</v>
      </c>
      <c r="J1216" s="395" t="s">
        <v>286</v>
      </c>
      <c r="K1216" s="351" t="s">
        <v>283</v>
      </c>
      <c r="L1216" s="396"/>
      <c r="M1216" s="397"/>
      <c r="N1216" s="397"/>
      <c r="O1216" s="397"/>
      <c r="P1216" s="397"/>
      <c r="Q1216" s="397"/>
      <c r="R1216" s="397"/>
      <c r="S1216" s="397"/>
      <c r="T1216" s="397"/>
      <c r="U1216" s="397"/>
      <c r="V1216" s="397"/>
      <c r="W1216" s="397"/>
      <c r="X1216" s="397"/>
      <c r="Y1216" s="397"/>
    </row>
    <row r="1217" spans="1:25" s="210" customFormat="1" ht="25.5" x14ac:dyDescent="0.25">
      <c r="A1217" s="237">
        <v>3307</v>
      </c>
      <c r="B1217" s="183" t="s">
        <v>298</v>
      </c>
      <c r="C1217" s="182" t="s">
        <v>230</v>
      </c>
      <c r="D1217" s="392">
        <v>9</v>
      </c>
      <c r="E1217" s="393">
        <v>3307000000</v>
      </c>
      <c r="F1217" s="418" t="s">
        <v>2839</v>
      </c>
      <c r="G1217" s="82"/>
      <c r="H1217" s="394">
        <v>5004</v>
      </c>
      <c r="I1217" s="182" t="s">
        <v>230</v>
      </c>
      <c r="J1217" s="395" t="s">
        <v>286</v>
      </c>
      <c r="K1217" s="351" t="s">
        <v>283</v>
      </c>
      <c r="L1217" s="396"/>
      <c r="M1217" s="397"/>
      <c r="N1217" s="397"/>
      <c r="O1217" s="397"/>
      <c r="P1217" s="397"/>
      <c r="Q1217" s="397"/>
      <c r="R1217" s="397"/>
      <c r="S1217" s="397"/>
      <c r="T1217" s="397"/>
      <c r="U1217" s="397"/>
      <c r="V1217" s="397"/>
      <c r="W1217" s="397"/>
      <c r="X1217" s="397"/>
      <c r="Y1217" s="397"/>
    </row>
    <row r="1218" spans="1:25" s="210" customFormat="1" ht="25.5" x14ac:dyDescent="0.25">
      <c r="A1218" s="237">
        <v>3308</v>
      </c>
      <c r="B1218" s="183" t="s">
        <v>299</v>
      </c>
      <c r="C1218" s="356" t="s">
        <v>228</v>
      </c>
      <c r="D1218" s="392">
        <v>15</v>
      </c>
      <c r="E1218" s="393">
        <v>3308000000</v>
      </c>
      <c r="F1218" s="418" t="s">
        <v>2839</v>
      </c>
      <c r="G1218" s="82"/>
      <c r="H1218" s="394">
        <v>5504</v>
      </c>
      <c r="I1218" s="356" t="s">
        <v>228</v>
      </c>
      <c r="J1218" s="395" t="s">
        <v>286</v>
      </c>
      <c r="K1218" s="351" t="s">
        <v>283</v>
      </c>
      <c r="L1218" s="396"/>
      <c r="M1218" s="397"/>
      <c r="N1218" s="397"/>
      <c r="O1218" s="397"/>
      <c r="P1218" s="397"/>
      <c r="Q1218" s="397"/>
      <c r="R1218" s="397"/>
      <c r="S1218" s="397"/>
      <c r="T1218" s="397"/>
      <c r="U1218" s="397"/>
      <c r="V1218" s="397"/>
      <c r="W1218" s="397"/>
      <c r="X1218" s="397"/>
      <c r="Y1218" s="397"/>
    </row>
    <row r="1219" spans="1:25" s="210" customFormat="1" ht="25.5" x14ac:dyDescent="0.25">
      <c r="A1219" s="237">
        <v>3309</v>
      </c>
      <c r="B1219" s="183" t="s">
        <v>10</v>
      </c>
      <c r="C1219" s="351" t="s">
        <v>292</v>
      </c>
      <c r="D1219" s="392">
        <v>14</v>
      </c>
      <c r="E1219" s="393">
        <v>3309000000</v>
      </c>
      <c r="F1219" s="351" t="s">
        <v>2828</v>
      </c>
      <c r="G1219" s="314"/>
      <c r="H1219" s="394"/>
      <c r="I1219" s="351" t="s">
        <v>292</v>
      </c>
      <c r="J1219" s="395" t="s">
        <v>2797</v>
      </c>
      <c r="K1219" s="351" t="s">
        <v>284</v>
      </c>
      <c r="L1219" s="396"/>
      <c r="M1219" s="397"/>
      <c r="N1219" s="397"/>
      <c r="O1219" s="397"/>
      <c r="P1219" s="397"/>
      <c r="Q1219" s="397"/>
      <c r="R1219" s="397"/>
      <c r="S1219" s="397"/>
      <c r="T1219" s="397"/>
      <c r="U1219" s="397"/>
      <c r="V1219" s="397"/>
      <c r="W1219" s="397"/>
      <c r="X1219" s="397"/>
      <c r="Y1219" s="397"/>
    </row>
    <row r="1220" spans="1:25" s="210" customFormat="1" x14ac:dyDescent="0.25">
      <c r="A1220" s="237">
        <v>3310</v>
      </c>
      <c r="B1220" s="183" t="s">
        <v>206</v>
      </c>
      <c r="C1220" s="351" t="s">
        <v>292</v>
      </c>
      <c r="D1220" s="392">
        <v>14</v>
      </c>
      <c r="E1220" s="393">
        <v>3310000000</v>
      </c>
      <c r="F1220" s="351" t="s">
        <v>2828</v>
      </c>
      <c r="G1220" s="314"/>
      <c r="H1220" s="394"/>
      <c r="I1220" s="351" t="s">
        <v>292</v>
      </c>
      <c r="J1220" s="395" t="s">
        <v>2797</v>
      </c>
      <c r="K1220" s="351" t="s">
        <v>284</v>
      </c>
      <c r="L1220" s="396"/>
      <c r="M1220" s="397"/>
      <c r="N1220" s="397"/>
      <c r="O1220" s="397"/>
      <c r="P1220" s="397"/>
      <c r="Q1220" s="397"/>
      <c r="R1220" s="397"/>
      <c r="S1220" s="397"/>
      <c r="T1220" s="397"/>
      <c r="U1220" s="397"/>
      <c r="V1220" s="397"/>
      <c r="W1220" s="397"/>
      <c r="X1220" s="397"/>
      <c r="Y1220" s="397"/>
    </row>
    <row r="1221" spans="1:25" s="210" customFormat="1" ht="25.5" x14ac:dyDescent="0.25">
      <c r="A1221" s="237">
        <v>3311</v>
      </c>
      <c r="B1221" s="183" t="s">
        <v>270</v>
      </c>
      <c r="C1221" s="351" t="s">
        <v>292</v>
      </c>
      <c r="D1221" s="392">
        <v>14</v>
      </c>
      <c r="E1221" s="393">
        <v>3311000000</v>
      </c>
      <c r="F1221" s="351" t="s">
        <v>2828</v>
      </c>
      <c r="G1221" s="314"/>
      <c r="H1221" s="394"/>
      <c r="I1221" s="351" t="s">
        <v>292</v>
      </c>
      <c r="J1221" s="395" t="s">
        <v>2797</v>
      </c>
      <c r="K1221" s="351" t="s">
        <v>283</v>
      </c>
      <c r="L1221" s="396"/>
      <c r="M1221" s="397"/>
      <c r="N1221" s="397"/>
      <c r="O1221" s="397"/>
      <c r="P1221" s="397"/>
      <c r="Q1221" s="397"/>
      <c r="R1221" s="397"/>
      <c r="S1221" s="397"/>
      <c r="T1221" s="397"/>
      <c r="U1221" s="397"/>
      <c r="V1221" s="397"/>
      <c r="W1221" s="397"/>
      <c r="X1221" s="397"/>
      <c r="Y1221" s="397"/>
    </row>
    <row r="1222" spans="1:25" s="210" customFormat="1" ht="38.25" x14ac:dyDescent="0.25">
      <c r="A1222" s="237">
        <v>3312</v>
      </c>
      <c r="B1222" s="183" t="s">
        <v>258</v>
      </c>
      <c r="C1222" s="47" t="s">
        <v>231</v>
      </c>
      <c r="D1222" s="392">
        <v>14</v>
      </c>
      <c r="E1222" s="393">
        <v>3312000000</v>
      </c>
      <c r="F1222" s="351" t="s">
        <v>2828</v>
      </c>
      <c r="G1222" s="314"/>
      <c r="H1222" s="394"/>
      <c r="I1222" s="47" t="s">
        <v>231</v>
      </c>
      <c r="J1222" s="395" t="s">
        <v>2797</v>
      </c>
      <c r="K1222" s="351" t="s">
        <v>284</v>
      </c>
      <c r="L1222" s="396"/>
      <c r="M1222" s="397"/>
      <c r="N1222" s="397"/>
      <c r="O1222" s="397"/>
      <c r="P1222" s="397"/>
      <c r="Q1222" s="397"/>
      <c r="R1222" s="397"/>
      <c r="S1222" s="397"/>
      <c r="T1222" s="397"/>
      <c r="U1222" s="397"/>
      <c r="V1222" s="397"/>
      <c r="W1222" s="397"/>
      <c r="X1222" s="397"/>
      <c r="Y1222" s="397"/>
    </row>
    <row r="1223" spans="1:25" s="210" customFormat="1" ht="25.5" x14ac:dyDescent="0.25">
      <c r="A1223" s="237">
        <v>3313</v>
      </c>
      <c r="B1223" s="183" t="s">
        <v>14</v>
      </c>
      <c r="C1223" s="47" t="s">
        <v>231</v>
      </c>
      <c r="D1223" s="392">
        <v>14</v>
      </c>
      <c r="E1223" s="393">
        <v>3313000000</v>
      </c>
      <c r="F1223" s="351" t="s">
        <v>2828</v>
      </c>
      <c r="G1223" s="314"/>
      <c r="H1223" s="394"/>
      <c r="I1223" s="47" t="s">
        <v>231</v>
      </c>
      <c r="J1223" s="395" t="s">
        <v>2797</v>
      </c>
      <c r="K1223" s="351" t="s">
        <v>284</v>
      </c>
      <c r="L1223" s="396"/>
      <c r="M1223" s="397"/>
      <c r="N1223" s="397"/>
      <c r="O1223" s="397"/>
      <c r="P1223" s="397"/>
      <c r="Q1223" s="397"/>
      <c r="R1223" s="397"/>
      <c r="S1223" s="397"/>
      <c r="T1223" s="397"/>
      <c r="U1223" s="397"/>
      <c r="V1223" s="397"/>
      <c r="W1223" s="397"/>
      <c r="X1223" s="397"/>
      <c r="Y1223" s="397"/>
    </row>
    <row r="1224" spans="1:25" s="210" customFormat="1" ht="25.5" x14ac:dyDescent="0.25">
      <c r="A1224" s="237">
        <v>3314</v>
      </c>
      <c r="B1224" s="183" t="s">
        <v>259</v>
      </c>
      <c r="C1224" s="47" t="s">
        <v>231</v>
      </c>
      <c r="D1224" s="392">
        <v>14</v>
      </c>
      <c r="E1224" s="393">
        <v>3314000000</v>
      </c>
      <c r="F1224" s="351" t="s">
        <v>2828</v>
      </c>
      <c r="G1224" s="314"/>
      <c r="H1224" s="394"/>
      <c r="I1224" s="47" t="s">
        <v>231</v>
      </c>
      <c r="J1224" s="395" t="s">
        <v>2797</v>
      </c>
      <c r="K1224" s="351" t="s">
        <v>284</v>
      </c>
      <c r="L1224" s="396"/>
      <c r="M1224" s="397"/>
      <c r="N1224" s="397"/>
      <c r="O1224" s="397"/>
      <c r="P1224" s="397"/>
      <c r="Q1224" s="397"/>
      <c r="R1224" s="397"/>
      <c r="S1224" s="397"/>
      <c r="T1224" s="397"/>
      <c r="U1224" s="397"/>
      <c r="V1224" s="397"/>
      <c r="W1224" s="397"/>
      <c r="X1224" s="397"/>
      <c r="Y1224" s="397"/>
    </row>
    <row r="1225" spans="1:25" s="210" customFormat="1" ht="25.5" x14ac:dyDescent="0.25">
      <c r="A1225" s="237">
        <v>3315</v>
      </c>
      <c r="B1225" s="183" t="s">
        <v>260</v>
      </c>
      <c r="C1225" s="47" t="s">
        <v>231</v>
      </c>
      <c r="D1225" s="392">
        <v>14</v>
      </c>
      <c r="E1225" s="393">
        <v>3315000000</v>
      </c>
      <c r="F1225" s="351" t="s">
        <v>2828</v>
      </c>
      <c r="G1225" s="314"/>
      <c r="H1225" s="394"/>
      <c r="I1225" s="47" t="s">
        <v>231</v>
      </c>
      <c r="J1225" s="395" t="s">
        <v>2797</v>
      </c>
      <c r="K1225" s="351" t="s">
        <v>284</v>
      </c>
      <c r="L1225" s="396"/>
      <c r="M1225" s="397"/>
      <c r="N1225" s="397"/>
      <c r="O1225" s="397"/>
      <c r="P1225" s="397"/>
      <c r="Q1225" s="397"/>
      <c r="R1225" s="397"/>
      <c r="S1225" s="397"/>
      <c r="T1225" s="397"/>
      <c r="U1225" s="397"/>
      <c r="V1225" s="397"/>
      <c r="W1225" s="397"/>
      <c r="X1225" s="397"/>
      <c r="Y1225" s="397"/>
    </row>
    <row r="1226" spans="1:25" s="210" customFormat="1" ht="25.5" x14ac:dyDescent="0.25">
      <c r="A1226" s="237">
        <v>3316</v>
      </c>
      <c r="B1226" s="183" t="s">
        <v>38</v>
      </c>
      <c r="C1226" s="356" t="s">
        <v>229</v>
      </c>
      <c r="D1226" s="392">
        <v>14</v>
      </c>
      <c r="E1226" s="393">
        <v>3316000000</v>
      </c>
      <c r="F1226" s="351" t="s">
        <v>2829</v>
      </c>
      <c r="G1226" s="314"/>
      <c r="H1226" s="394"/>
      <c r="I1226" s="356" t="s">
        <v>229</v>
      </c>
      <c r="J1226" s="395" t="s">
        <v>2797</v>
      </c>
      <c r="K1226" s="351" t="s">
        <v>283</v>
      </c>
      <c r="L1226" s="396"/>
      <c r="M1226" s="397"/>
      <c r="N1226" s="397"/>
      <c r="O1226" s="397"/>
      <c r="P1226" s="397"/>
      <c r="Q1226" s="397"/>
      <c r="R1226" s="397"/>
      <c r="S1226" s="397"/>
      <c r="T1226" s="397"/>
      <c r="U1226" s="397"/>
      <c r="V1226" s="397"/>
      <c r="W1226" s="397"/>
      <c r="X1226" s="397"/>
      <c r="Y1226" s="397"/>
    </row>
    <row r="1227" spans="1:25" s="210" customFormat="1" ht="25.5" x14ac:dyDescent="0.25">
      <c r="A1227" s="237">
        <v>3317</v>
      </c>
      <c r="B1227" s="183" t="s">
        <v>3759</v>
      </c>
      <c r="C1227" s="182" t="s">
        <v>224</v>
      </c>
      <c r="D1227" s="392">
        <v>7</v>
      </c>
      <c r="E1227" s="393">
        <v>3317000000</v>
      </c>
      <c r="F1227" s="351" t="s">
        <v>2829</v>
      </c>
      <c r="G1227" s="314"/>
      <c r="H1227" s="394"/>
      <c r="I1227" s="182" t="s">
        <v>224</v>
      </c>
      <c r="J1227" s="395" t="s">
        <v>3169</v>
      </c>
      <c r="K1227" s="351" t="s">
        <v>283</v>
      </c>
      <c r="L1227" s="396"/>
      <c r="M1227" s="397"/>
      <c r="N1227" s="397"/>
      <c r="O1227" s="397"/>
      <c r="P1227" s="397"/>
      <c r="Q1227" s="397"/>
      <c r="R1227" s="397"/>
      <c r="S1227" s="397"/>
      <c r="T1227" s="397"/>
      <c r="U1227" s="397"/>
      <c r="V1227" s="397"/>
      <c r="W1227" s="397"/>
      <c r="X1227" s="397"/>
      <c r="Y1227" s="397"/>
    </row>
    <row r="1228" spans="1:25" s="210" customFormat="1" ht="25.5" x14ac:dyDescent="0.25">
      <c r="A1228" s="237">
        <v>3318</v>
      </c>
      <c r="B1228" s="183" t="s">
        <v>58</v>
      </c>
      <c r="C1228" s="182" t="s">
        <v>224</v>
      </c>
      <c r="D1228" s="392">
        <v>7</v>
      </c>
      <c r="E1228" s="393">
        <v>3318000000</v>
      </c>
      <c r="F1228" s="351" t="s">
        <v>2829</v>
      </c>
      <c r="G1228" s="314"/>
      <c r="H1228" s="394"/>
      <c r="I1228" s="182" t="s">
        <v>224</v>
      </c>
      <c r="J1228" s="395" t="s">
        <v>3169</v>
      </c>
      <c r="K1228" s="351" t="s">
        <v>283</v>
      </c>
      <c r="L1228" s="396"/>
      <c r="M1228" s="397"/>
      <c r="N1228" s="397"/>
      <c r="O1228" s="397"/>
      <c r="P1228" s="397"/>
      <c r="Q1228" s="397"/>
      <c r="R1228" s="397"/>
      <c r="S1228" s="397"/>
      <c r="T1228" s="397"/>
      <c r="U1228" s="397"/>
      <c r="V1228" s="397"/>
      <c r="W1228" s="397"/>
      <c r="X1228" s="397"/>
      <c r="Y1228" s="397"/>
    </row>
    <row r="1229" spans="1:25" s="210" customFormat="1" ht="25.5" x14ac:dyDescent="0.25">
      <c r="A1229" s="237">
        <v>3319</v>
      </c>
      <c r="B1229" s="183" t="s">
        <v>3760</v>
      </c>
      <c r="C1229" s="182" t="s">
        <v>224</v>
      </c>
      <c r="D1229" s="392">
        <v>7</v>
      </c>
      <c r="E1229" s="393">
        <v>3319000000</v>
      </c>
      <c r="F1229" s="351" t="s">
        <v>2829</v>
      </c>
      <c r="G1229" s="314"/>
      <c r="H1229" s="394"/>
      <c r="I1229" s="182" t="s">
        <v>224</v>
      </c>
      <c r="J1229" s="395" t="s">
        <v>3169</v>
      </c>
      <c r="K1229" s="351" t="s">
        <v>283</v>
      </c>
      <c r="L1229" s="396"/>
      <c r="M1229" s="397"/>
      <c r="N1229" s="397"/>
      <c r="O1229" s="397"/>
      <c r="P1229" s="397"/>
      <c r="Q1229" s="397"/>
      <c r="R1229" s="397"/>
      <c r="S1229" s="397"/>
      <c r="T1229" s="397"/>
      <c r="U1229" s="397"/>
      <c r="V1229" s="397"/>
      <c r="W1229" s="397"/>
      <c r="X1229" s="397"/>
      <c r="Y1229" s="397"/>
    </row>
    <row r="1230" spans="1:25" s="210" customFormat="1" x14ac:dyDescent="0.25">
      <c r="A1230" s="237">
        <v>3320</v>
      </c>
      <c r="B1230" s="183" t="s">
        <v>59</v>
      </c>
      <c r="C1230" s="182" t="s">
        <v>224</v>
      </c>
      <c r="D1230" s="392">
        <v>7</v>
      </c>
      <c r="E1230" s="393">
        <v>3320000000</v>
      </c>
      <c r="F1230" s="351" t="s">
        <v>2829</v>
      </c>
      <c r="G1230" s="314"/>
      <c r="H1230" s="394"/>
      <c r="I1230" s="182" t="s">
        <v>224</v>
      </c>
      <c r="J1230" s="395" t="s">
        <v>285</v>
      </c>
      <c r="K1230" s="351" t="s">
        <v>283</v>
      </c>
      <c r="L1230" s="396"/>
      <c r="M1230" s="397"/>
      <c r="N1230" s="397"/>
      <c r="O1230" s="397"/>
      <c r="P1230" s="397"/>
      <c r="Q1230" s="397"/>
      <c r="R1230" s="397"/>
      <c r="S1230" s="397"/>
      <c r="T1230" s="397"/>
      <c r="U1230" s="397"/>
      <c r="V1230" s="397"/>
      <c r="W1230" s="397"/>
      <c r="X1230" s="397"/>
      <c r="Y1230" s="397"/>
    </row>
    <row r="1231" spans="1:25" s="210" customFormat="1" ht="25.5" x14ac:dyDescent="0.25">
      <c r="A1231" s="237">
        <v>3321</v>
      </c>
      <c r="B1231" s="183" t="s">
        <v>60</v>
      </c>
      <c r="C1231" s="182" t="s">
        <v>224</v>
      </c>
      <c r="D1231" s="392" t="s">
        <v>2798</v>
      </c>
      <c r="E1231" s="393">
        <v>3321000000</v>
      </c>
      <c r="F1231" s="351" t="s">
        <v>2829</v>
      </c>
      <c r="G1231" s="314"/>
      <c r="H1231" s="394"/>
      <c r="I1231" s="182" t="s">
        <v>224</v>
      </c>
      <c r="J1231" s="395" t="s">
        <v>3169</v>
      </c>
      <c r="K1231" s="351" t="s">
        <v>283</v>
      </c>
      <c r="L1231" s="396"/>
      <c r="M1231" s="397"/>
      <c r="N1231" s="397"/>
      <c r="O1231" s="397"/>
      <c r="P1231" s="397"/>
      <c r="Q1231" s="397"/>
      <c r="R1231" s="397"/>
      <c r="S1231" s="397"/>
      <c r="T1231" s="397"/>
      <c r="U1231" s="397"/>
      <c r="V1231" s="397"/>
      <c r="W1231" s="397"/>
      <c r="X1231" s="397"/>
      <c r="Y1231" s="397"/>
    </row>
    <row r="1232" spans="1:25" s="210" customFormat="1" ht="25.5" x14ac:dyDescent="0.25">
      <c r="A1232" s="237">
        <v>3322</v>
      </c>
      <c r="B1232" s="183" t="s">
        <v>61</v>
      </c>
      <c r="C1232" s="182" t="s">
        <v>224</v>
      </c>
      <c r="D1232" s="392" t="s">
        <v>2798</v>
      </c>
      <c r="E1232" s="393">
        <v>3322000000</v>
      </c>
      <c r="F1232" s="351" t="s">
        <v>2829</v>
      </c>
      <c r="G1232" s="314"/>
      <c r="H1232" s="394"/>
      <c r="I1232" s="182" t="s">
        <v>224</v>
      </c>
      <c r="J1232" s="395" t="s">
        <v>295</v>
      </c>
      <c r="K1232" s="351" t="s">
        <v>283</v>
      </c>
      <c r="L1232" s="396"/>
      <c r="M1232" s="397"/>
      <c r="N1232" s="397"/>
      <c r="O1232" s="397"/>
      <c r="P1232" s="397"/>
      <c r="Q1232" s="397"/>
      <c r="R1232" s="397"/>
      <c r="S1232" s="397"/>
      <c r="T1232" s="397"/>
      <c r="U1232" s="397"/>
      <c r="V1232" s="397"/>
      <c r="W1232" s="397"/>
      <c r="X1232" s="397"/>
      <c r="Y1232" s="397"/>
    </row>
    <row r="1233" spans="1:25" s="210" customFormat="1" ht="25.5" x14ac:dyDescent="0.25">
      <c r="A1233" s="237">
        <v>3323</v>
      </c>
      <c r="B1233" s="183" t="s">
        <v>3761</v>
      </c>
      <c r="C1233" s="182" t="s">
        <v>224</v>
      </c>
      <c r="D1233" s="392">
        <v>7</v>
      </c>
      <c r="E1233" s="393">
        <v>3323000000</v>
      </c>
      <c r="F1233" s="351" t="s">
        <v>2829</v>
      </c>
      <c r="G1233" s="314"/>
      <c r="H1233" s="394"/>
      <c r="I1233" s="182" t="s">
        <v>224</v>
      </c>
      <c r="J1233" s="395" t="s">
        <v>289</v>
      </c>
      <c r="K1233" s="351" t="s">
        <v>283</v>
      </c>
      <c r="L1233" s="396"/>
      <c r="M1233" s="397"/>
      <c r="N1233" s="397"/>
      <c r="O1233" s="397"/>
      <c r="P1233" s="397"/>
      <c r="Q1233" s="397"/>
      <c r="R1233" s="397"/>
      <c r="S1233" s="397"/>
      <c r="T1233" s="397"/>
      <c r="U1233" s="397"/>
      <c r="V1233" s="397"/>
      <c r="W1233" s="397"/>
      <c r="X1233" s="397"/>
      <c r="Y1233" s="397"/>
    </row>
    <row r="1234" spans="1:25" s="210" customFormat="1" ht="25.5" x14ac:dyDescent="0.25">
      <c r="A1234" s="237">
        <v>3324</v>
      </c>
      <c r="B1234" s="183" t="s">
        <v>62</v>
      </c>
      <c r="C1234" s="182" t="s">
        <v>224</v>
      </c>
      <c r="D1234" s="392">
        <v>7</v>
      </c>
      <c r="E1234" s="393">
        <v>3324000000</v>
      </c>
      <c r="F1234" s="351" t="s">
        <v>2829</v>
      </c>
      <c r="G1234" s="314"/>
      <c r="H1234" s="394"/>
      <c r="I1234" s="182" t="s">
        <v>224</v>
      </c>
      <c r="J1234" s="395" t="s">
        <v>300</v>
      </c>
      <c r="K1234" s="351" t="s">
        <v>283</v>
      </c>
      <c r="L1234" s="396"/>
      <c r="M1234" s="397"/>
      <c r="N1234" s="397"/>
      <c r="O1234" s="397"/>
      <c r="P1234" s="397"/>
      <c r="Q1234" s="397"/>
      <c r="R1234" s="397"/>
      <c r="S1234" s="397"/>
      <c r="T1234" s="397"/>
      <c r="U1234" s="397"/>
      <c r="V1234" s="397"/>
      <c r="W1234" s="397"/>
      <c r="X1234" s="397"/>
      <c r="Y1234" s="397"/>
    </row>
    <row r="1235" spans="1:25" s="210" customFormat="1" ht="25.5" x14ac:dyDescent="0.25">
      <c r="A1235" s="237">
        <v>3325</v>
      </c>
      <c r="B1235" s="183" t="s">
        <v>63</v>
      </c>
      <c r="C1235" s="182" t="s">
        <v>224</v>
      </c>
      <c r="D1235" s="392" t="s">
        <v>2798</v>
      </c>
      <c r="E1235" s="393">
        <v>3325000000</v>
      </c>
      <c r="F1235" s="351" t="s">
        <v>2829</v>
      </c>
      <c r="G1235" s="314"/>
      <c r="H1235" s="394"/>
      <c r="I1235" s="182" t="s">
        <v>224</v>
      </c>
      <c r="J1235" s="395" t="s">
        <v>286</v>
      </c>
      <c r="K1235" s="351" t="s">
        <v>283</v>
      </c>
      <c r="L1235" s="396"/>
      <c r="M1235" s="397"/>
      <c r="N1235" s="397"/>
      <c r="O1235" s="397"/>
      <c r="P1235" s="397"/>
      <c r="Q1235" s="397"/>
      <c r="R1235" s="397"/>
      <c r="S1235" s="397"/>
      <c r="T1235" s="397"/>
      <c r="U1235" s="397"/>
      <c r="V1235" s="397"/>
      <c r="W1235" s="397"/>
      <c r="X1235" s="397"/>
      <c r="Y1235" s="397"/>
    </row>
    <row r="1236" spans="1:25" s="210" customFormat="1" ht="38.25" x14ac:dyDescent="0.25">
      <c r="A1236" s="237">
        <v>3326</v>
      </c>
      <c r="B1236" s="183" t="s">
        <v>3762</v>
      </c>
      <c r="C1236" s="182" t="s">
        <v>224</v>
      </c>
      <c r="D1236" s="392">
        <v>7</v>
      </c>
      <c r="E1236" s="393">
        <v>3326000000</v>
      </c>
      <c r="F1236" s="351" t="s">
        <v>2829</v>
      </c>
      <c r="G1236" s="314"/>
      <c r="H1236" s="394"/>
      <c r="I1236" s="182" t="s">
        <v>224</v>
      </c>
      <c r="J1236" s="395" t="s">
        <v>286</v>
      </c>
      <c r="K1236" s="351" t="s">
        <v>283</v>
      </c>
      <c r="L1236" s="396"/>
      <c r="M1236" s="397"/>
      <c r="N1236" s="397"/>
      <c r="O1236" s="397"/>
      <c r="P1236" s="397"/>
      <c r="Q1236" s="397"/>
      <c r="R1236" s="397"/>
      <c r="S1236" s="397"/>
      <c r="T1236" s="397"/>
      <c r="U1236" s="397"/>
      <c r="V1236" s="397"/>
      <c r="W1236" s="397"/>
      <c r="X1236" s="397"/>
      <c r="Y1236" s="397"/>
    </row>
    <row r="1237" spans="1:25" s="210" customFormat="1" ht="25.5" x14ac:dyDescent="0.25">
      <c r="A1237" s="237">
        <v>3327</v>
      </c>
      <c r="B1237" s="183" t="s">
        <v>16</v>
      </c>
      <c r="C1237" s="182" t="s">
        <v>226</v>
      </c>
      <c r="D1237" s="392">
        <v>14</v>
      </c>
      <c r="E1237" s="393">
        <v>3327000000</v>
      </c>
      <c r="F1237" s="351" t="s">
        <v>2841</v>
      </c>
      <c r="G1237" s="314"/>
      <c r="H1237" s="394"/>
      <c r="I1237" s="182" t="s">
        <v>226</v>
      </c>
      <c r="J1237" s="395" t="s">
        <v>286</v>
      </c>
      <c r="K1237" s="351" t="s">
        <v>283</v>
      </c>
      <c r="L1237" s="396"/>
      <c r="M1237" s="397"/>
      <c r="N1237" s="397"/>
      <c r="O1237" s="397"/>
      <c r="P1237" s="397"/>
      <c r="Q1237" s="397"/>
      <c r="R1237" s="397"/>
      <c r="S1237" s="397"/>
      <c r="T1237" s="397"/>
      <c r="U1237" s="397"/>
      <c r="V1237" s="397"/>
      <c r="W1237" s="397"/>
      <c r="X1237" s="397"/>
      <c r="Y1237" s="397"/>
    </row>
    <row r="1238" spans="1:25" s="210" customFormat="1" ht="25.5" x14ac:dyDescent="0.25">
      <c r="A1238" s="237">
        <v>3328</v>
      </c>
      <c r="B1238" s="183" t="s">
        <v>177</v>
      </c>
      <c r="C1238" s="182" t="s">
        <v>224</v>
      </c>
      <c r="D1238" s="392">
        <v>7</v>
      </c>
      <c r="E1238" s="393">
        <v>3328000000</v>
      </c>
      <c r="F1238" s="351" t="s">
        <v>2831</v>
      </c>
      <c r="G1238" s="314"/>
      <c r="H1238" s="394"/>
      <c r="I1238" s="182" t="s">
        <v>224</v>
      </c>
      <c r="J1238" s="395" t="s">
        <v>286</v>
      </c>
      <c r="K1238" s="351" t="s">
        <v>283</v>
      </c>
      <c r="L1238" s="396"/>
      <c r="M1238" s="397"/>
      <c r="N1238" s="397"/>
      <c r="O1238" s="397"/>
      <c r="P1238" s="397"/>
      <c r="Q1238" s="397"/>
      <c r="R1238" s="397"/>
      <c r="S1238" s="397"/>
      <c r="T1238" s="397"/>
      <c r="U1238" s="397"/>
      <c r="V1238" s="397"/>
      <c r="W1238" s="397"/>
      <c r="X1238" s="397"/>
      <c r="Y1238" s="397"/>
    </row>
    <row r="1239" spans="1:25" s="210" customFormat="1" ht="25.5" x14ac:dyDescent="0.25">
      <c r="A1239" s="237">
        <v>3329</v>
      </c>
      <c r="B1239" s="183" t="s">
        <v>214</v>
      </c>
      <c r="C1239" s="182" t="s">
        <v>230</v>
      </c>
      <c r="D1239" s="392">
        <v>14</v>
      </c>
      <c r="E1239" s="393">
        <v>3329000000</v>
      </c>
      <c r="F1239" s="351" t="s">
        <v>2829</v>
      </c>
      <c r="G1239" s="314"/>
      <c r="H1239" s="394"/>
      <c r="I1239" s="182" t="s">
        <v>230</v>
      </c>
      <c r="J1239" s="395" t="s">
        <v>2797</v>
      </c>
      <c r="K1239" s="351" t="s">
        <v>283</v>
      </c>
      <c r="L1239" s="396"/>
      <c r="M1239" s="397"/>
      <c r="N1239" s="397"/>
      <c r="O1239" s="397"/>
      <c r="P1239" s="397"/>
      <c r="Q1239" s="397"/>
      <c r="R1239" s="397"/>
      <c r="S1239" s="397"/>
      <c r="T1239" s="397"/>
      <c r="U1239" s="397"/>
      <c r="V1239" s="397"/>
      <c r="W1239" s="397"/>
      <c r="X1239" s="397"/>
      <c r="Y1239" s="397"/>
    </row>
    <row r="1240" spans="1:25" s="210" customFormat="1" ht="25.5" x14ac:dyDescent="0.25">
      <c r="A1240" s="39">
        <v>3330</v>
      </c>
      <c r="B1240" s="183" t="s">
        <v>215</v>
      </c>
      <c r="C1240" s="182" t="s">
        <v>230</v>
      </c>
      <c r="D1240" s="392">
        <v>14</v>
      </c>
      <c r="E1240" s="393">
        <v>3330000000</v>
      </c>
      <c r="F1240" s="351" t="s">
        <v>2829</v>
      </c>
      <c r="G1240" s="314"/>
      <c r="H1240" s="394"/>
      <c r="I1240" s="182" t="s">
        <v>230</v>
      </c>
      <c r="J1240" s="395" t="s">
        <v>3169</v>
      </c>
      <c r="K1240" s="351" t="s">
        <v>283</v>
      </c>
      <c r="L1240" s="396"/>
      <c r="M1240" s="397"/>
      <c r="N1240" s="397"/>
      <c r="O1240" s="397"/>
      <c r="P1240" s="397"/>
      <c r="Q1240" s="397"/>
      <c r="R1240" s="397"/>
      <c r="S1240" s="397"/>
      <c r="T1240" s="397"/>
      <c r="U1240" s="397"/>
      <c r="V1240" s="397"/>
      <c r="W1240" s="397"/>
      <c r="X1240" s="397"/>
      <c r="Y1240" s="397"/>
    </row>
    <row r="1241" spans="1:25" s="210" customFormat="1" ht="38.25" x14ac:dyDescent="0.25">
      <c r="A1241" s="237">
        <v>3331</v>
      </c>
      <c r="B1241" s="183" t="s">
        <v>21</v>
      </c>
      <c r="C1241" s="182" t="s">
        <v>227</v>
      </c>
      <c r="D1241" s="392">
        <v>14</v>
      </c>
      <c r="E1241" s="393">
        <v>3331000000</v>
      </c>
      <c r="F1241" s="351" t="s">
        <v>2833</v>
      </c>
      <c r="G1241" s="314"/>
      <c r="H1241" s="394"/>
      <c r="I1241" s="182" t="s">
        <v>227</v>
      </c>
      <c r="J1241" s="395" t="s">
        <v>2797</v>
      </c>
      <c r="K1241" s="351" t="s">
        <v>284</v>
      </c>
      <c r="L1241" s="396"/>
      <c r="M1241" s="397"/>
      <c r="N1241" s="397"/>
      <c r="O1241" s="397"/>
      <c r="P1241" s="397"/>
      <c r="Q1241" s="397"/>
      <c r="R1241" s="397"/>
      <c r="S1241" s="397"/>
      <c r="T1241" s="397"/>
      <c r="U1241" s="397"/>
      <c r="V1241" s="397"/>
      <c r="W1241" s="397"/>
      <c r="X1241" s="397"/>
      <c r="Y1241" s="397"/>
    </row>
    <row r="1242" spans="1:25" s="210" customFormat="1" ht="25.5" x14ac:dyDescent="0.25">
      <c r="A1242" s="237">
        <v>3332</v>
      </c>
      <c r="B1242" s="183" t="s">
        <v>85</v>
      </c>
      <c r="C1242" s="182" t="s">
        <v>230</v>
      </c>
      <c r="D1242" s="392">
        <v>7</v>
      </c>
      <c r="E1242" s="393">
        <v>3332000000</v>
      </c>
      <c r="F1242" s="360" t="s">
        <v>2834</v>
      </c>
      <c r="G1242" s="314"/>
      <c r="H1242" s="394"/>
      <c r="I1242" s="182" t="s">
        <v>230</v>
      </c>
      <c r="J1242" s="395" t="s">
        <v>285</v>
      </c>
      <c r="K1242" s="351" t="s">
        <v>283</v>
      </c>
      <c r="L1242" s="396"/>
      <c r="M1242" s="397"/>
      <c r="N1242" s="397"/>
      <c r="O1242" s="397"/>
      <c r="P1242" s="397"/>
      <c r="Q1242" s="397"/>
      <c r="R1242" s="397"/>
      <c r="S1242" s="397"/>
      <c r="T1242" s="397"/>
      <c r="U1242" s="397"/>
      <c r="V1242" s="397"/>
      <c r="W1242" s="397"/>
      <c r="X1242" s="397"/>
      <c r="Y1242" s="397"/>
    </row>
    <row r="1243" spans="1:25" s="210" customFormat="1" ht="25.5" x14ac:dyDescent="0.25">
      <c r="A1243" s="237">
        <v>3333</v>
      </c>
      <c r="B1243" s="183" t="s">
        <v>240</v>
      </c>
      <c r="C1243" s="356" t="s">
        <v>228</v>
      </c>
      <c r="D1243" s="392">
        <v>14</v>
      </c>
      <c r="E1243" s="393">
        <v>3333000000</v>
      </c>
      <c r="F1243" s="351" t="s">
        <v>2829</v>
      </c>
      <c r="G1243" s="314"/>
      <c r="H1243" s="394"/>
      <c r="I1243" s="356" t="s">
        <v>228</v>
      </c>
      <c r="J1243" s="395" t="s">
        <v>286</v>
      </c>
      <c r="K1243" s="351" t="s">
        <v>283</v>
      </c>
      <c r="L1243" s="396"/>
      <c r="M1243" s="397"/>
      <c r="N1243" s="397"/>
      <c r="O1243" s="397"/>
      <c r="P1243" s="397"/>
      <c r="Q1243" s="397"/>
      <c r="R1243" s="397"/>
      <c r="S1243" s="397"/>
      <c r="T1243" s="397"/>
      <c r="U1243" s="397"/>
      <c r="V1243" s="397"/>
      <c r="W1243" s="397"/>
      <c r="X1243" s="397"/>
      <c r="Y1243" s="397"/>
    </row>
    <row r="1244" spans="1:25" s="210" customFormat="1" ht="25.5" x14ac:dyDescent="0.25">
      <c r="A1244" s="237">
        <v>3334</v>
      </c>
      <c r="B1244" s="183" t="s">
        <v>50</v>
      </c>
      <c r="C1244" s="182" t="s">
        <v>245</v>
      </c>
      <c r="D1244" s="392">
        <v>14</v>
      </c>
      <c r="E1244" s="393">
        <v>3334000000</v>
      </c>
      <c r="F1244" s="360" t="s">
        <v>2834</v>
      </c>
      <c r="G1244" s="314"/>
      <c r="H1244" s="394"/>
      <c r="I1244" s="182" t="s">
        <v>245</v>
      </c>
      <c r="J1244" s="395" t="s">
        <v>289</v>
      </c>
      <c r="K1244" s="351" t="s">
        <v>283</v>
      </c>
      <c r="L1244" s="396"/>
      <c r="M1244" s="397"/>
      <c r="N1244" s="397"/>
      <c r="O1244" s="397"/>
      <c r="P1244" s="397"/>
      <c r="Q1244" s="397"/>
      <c r="R1244" s="397"/>
      <c r="S1244" s="397"/>
      <c r="T1244" s="397"/>
      <c r="U1244" s="397"/>
      <c r="V1244" s="397"/>
      <c r="W1244" s="397"/>
      <c r="X1244" s="397"/>
      <c r="Y1244" s="397"/>
    </row>
    <row r="1245" spans="1:25" s="210" customFormat="1" x14ac:dyDescent="0.25">
      <c r="A1245" s="237">
        <v>3335</v>
      </c>
      <c r="B1245" s="183" t="s">
        <v>265</v>
      </c>
      <c r="C1245" s="356" t="s">
        <v>228</v>
      </c>
      <c r="D1245" s="392">
        <v>14</v>
      </c>
      <c r="E1245" s="393">
        <v>3335000000</v>
      </c>
      <c r="F1245" s="351" t="s">
        <v>2829</v>
      </c>
      <c r="G1245" s="314"/>
      <c r="H1245" s="394"/>
      <c r="I1245" s="356" t="s">
        <v>228</v>
      </c>
      <c r="J1245" s="395" t="s">
        <v>2797</v>
      </c>
      <c r="K1245" s="351" t="s">
        <v>283</v>
      </c>
      <c r="L1245" s="396"/>
      <c r="M1245" s="397"/>
      <c r="N1245" s="397"/>
      <c r="O1245" s="397"/>
      <c r="P1245" s="397"/>
      <c r="Q1245" s="397"/>
      <c r="R1245" s="397"/>
      <c r="S1245" s="397"/>
      <c r="T1245" s="397"/>
      <c r="U1245" s="397"/>
      <c r="V1245" s="397"/>
      <c r="W1245" s="397"/>
      <c r="X1245" s="397"/>
      <c r="Y1245" s="397"/>
    </row>
    <row r="1246" spans="1:25" s="210" customFormat="1" ht="25.5" x14ac:dyDescent="0.25">
      <c r="A1246" s="237">
        <v>3336</v>
      </c>
      <c r="B1246" s="183" t="s">
        <v>32</v>
      </c>
      <c r="C1246" s="356" t="s">
        <v>228</v>
      </c>
      <c r="D1246" s="392">
        <v>14</v>
      </c>
      <c r="E1246" s="393">
        <v>3336000000</v>
      </c>
      <c r="F1246" s="351" t="s">
        <v>2828</v>
      </c>
      <c r="G1246" s="314"/>
      <c r="H1246" s="394"/>
      <c r="I1246" s="356" t="s">
        <v>228</v>
      </c>
      <c r="J1246" s="395" t="s">
        <v>295</v>
      </c>
      <c r="K1246" s="351" t="s">
        <v>284</v>
      </c>
      <c r="L1246" s="396"/>
      <c r="M1246" s="397"/>
      <c r="N1246" s="397"/>
      <c r="O1246" s="397"/>
      <c r="P1246" s="397"/>
      <c r="Q1246" s="397"/>
      <c r="R1246" s="397"/>
      <c r="S1246" s="397"/>
      <c r="T1246" s="397"/>
      <c r="U1246" s="397"/>
      <c r="V1246" s="397"/>
      <c r="W1246" s="397"/>
      <c r="X1246" s="397"/>
      <c r="Y1246" s="397"/>
    </row>
    <row r="1247" spans="1:25" s="210" customFormat="1" ht="38.25" x14ac:dyDescent="0.25">
      <c r="A1247" s="237">
        <v>3337</v>
      </c>
      <c r="B1247" s="183" t="s">
        <v>241</v>
      </c>
      <c r="C1247" s="356" t="s">
        <v>228</v>
      </c>
      <c r="D1247" s="392">
        <v>14</v>
      </c>
      <c r="E1247" s="393">
        <v>3337000000</v>
      </c>
      <c r="F1247" s="351" t="s">
        <v>2828</v>
      </c>
      <c r="G1247" s="314"/>
      <c r="H1247" s="394"/>
      <c r="I1247" s="356" t="s">
        <v>228</v>
      </c>
      <c r="J1247" s="395" t="s">
        <v>2797</v>
      </c>
      <c r="K1247" s="351" t="s">
        <v>284</v>
      </c>
      <c r="L1247" s="396"/>
      <c r="M1247" s="397"/>
      <c r="N1247" s="397"/>
      <c r="O1247" s="397"/>
      <c r="P1247" s="397"/>
      <c r="Q1247" s="397"/>
      <c r="R1247" s="397"/>
      <c r="S1247" s="397"/>
      <c r="T1247" s="397"/>
      <c r="U1247" s="397"/>
      <c r="V1247" s="397"/>
      <c r="W1247" s="397"/>
      <c r="X1247" s="397"/>
      <c r="Y1247" s="397"/>
    </row>
    <row r="1248" spans="1:25" s="242" customFormat="1" ht="38.25" x14ac:dyDescent="0.25">
      <c r="A1248" s="241">
        <v>3338</v>
      </c>
      <c r="B1248" s="183" t="s">
        <v>216</v>
      </c>
      <c r="C1248" s="182" t="s">
        <v>230</v>
      </c>
      <c r="D1248" s="420">
        <v>7</v>
      </c>
      <c r="E1248" s="421">
        <v>3338000000</v>
      </c>
      <c r="F1248" s="394" t="s">
        <v>2834</v>
      </c>
      <c r="G1248" s="329"/>
      <c r="H1248" s="394"/>
      <c r="I1248" s="182" t="s">
        <v>230</v>
      </c>
      <c r="J1248" s="422" t="s">
        <v>285</v>
      </c>
      <c r="K1248" s="351" t="s">
        <v>283</v>
      </c>
      <c r="L1248" s="396"/>
      <c r="M1248" s="423"/>
      <c r="N1248" s="423"/>
      <c r="O1248" s="423"/>
      <c r="P1248" s="423"/>
      <c r="Q1248" s="423"/>
      <c r="R1248" s="423"/>
      <c r="S1248" s="423"/>
      <c r="T1248" s="423"/>
      <c r="U1248" s="423"/>
      <c r="V1248" s="423"/>
      <c r="W1248" s="423"/>
      <c r="X1248" s="423"/>
      <c r="Y1248" s="423"/>
    </row>
    <row r="1249" spans="1:25" s="242" customFormat="1" x14ac:dyDescent="0.25">
      <c r="A1249" s="241">
        <v>3339</v>
      </c>
      <c r="B1249" s="183" t="s">
        <v>12</v>
      </c>
      <c r="C1249" s="394" t="s">
        <v>292</v>
      </c>
      <c r="D1249" s="420">
        <v>14</v>
      </c>
      <c r="E1249" s="421">
        <v>3339000000</v>
      </c>
      <c r="F1249" s="394" t="s">
        <v>2828</v>
      </c>
      <c r="G1249" s="329"/>
      <c r="H1249" s="394"/>
      <c r="I1249" s="394" t="s">
        <v>292</v>
      </c>
      <c r="J1249" s="422" t="s">
        <v>2797</v>
      </c>
      <c r="K1249" s="351" t="s">
        <v>284</v>
      </c>
      <c r="L1249" s="396"/>
      <c r="M1249" s="423"/>
      <c r="N1249" s="423"/>
      <c r="O1249" s="423"/>
      <c r="P1249" s="423"/>
      <c r="Q1249" s="423"/>
      <c r="R1249" s="423"/>
      <c r="S1249" s="423"/>
      <c r="T1249" s="423"/>
      <c r="U1249" s="423"/>
      <c r="V1249" s="423"/>
      <c r="W1249" s="423"/>
      <c r="X1249" s="423"/>
      <c r="Y1249" s="423"/>
    </row>
    <row r="1250" spans="1:25" s="242" customFormat="1" ht="25.5" x14ac:dyDescent="0.25">
      <c r="A1250" s="241">
        <v>3340</v>
      </c>
      <c r="B1250" s="183" t="s">
        <v>199</v>
      </c>
      <c r="C1250" s="356" t="s">
        <v>229</v>
      </c>
      <c r="D1250" s="420">
        <v>7</v>
      </c>
      <c r="E1250" s="421">
        <v>3340000000</v>
      </c>
      <c r="F1250" s="394" t="s">
        <v>2834</v>
      </c>
      <c r="G1250" s="329"/>
      <c r="H1250" s="394"/>
      <c r="I1250" s="356" t="s">
        <v>229</v>
      </c>
      <c r="J1250" s="422" t="s">
        <v>289</v>
      </c>
      <c r="K1250" s="351" t="s">
        <v>283</v>
      </c>
      <c r="L1250" s="396"/>
      <c r="M1250" s="423"/>
      <c r="N1250" s="423"/>
      <c r="O1250" s="423"/>
      <c r="P1250" s="423"/>
      <c r="Q1250" s="423"/>
      <c r="R1250" s="423"/>
      <c r="S1250" s="423"/>
      <c r="T1250" s="423"/>
      <c r="U1250" s="423"/>
      <c r="V1250" s="423"/>
      <c r="W1250" s="423"/>
      <c r="X1250" s="423"/>
      <c r="Y1250" s="423"/>
    </row>
    <row r="1251" spans="1:25" s="242" customFormat="1" ht="25.5" x14ac:dyDescent="0.25">
      <c r="A1251" s="241">
        <v>3341</v>
      </c>
      <c r="B1251" s="183" t="s">
        <v>200</v>
      </c>
      <c r="C1251" s="356" t="s">
        <v>229</v>
      </c>
      <c r="D1251" s="420">
        <v>7</v>
      </c>
      <c r="E1251" s="421">
        <v>3341000000</v>
      </c>
      <c r="F1251" s="394" t="s">
        <v>2834</v>
      </c>
      <c r="G1251" s="329"/>
      <c r="H1251" s="394"/>
      <c r="I1251" s="356" t="s">
        <v>229</v>
      </c>
      <c r="J1251" s="422" t="s">
        <v>289</v>
      </c>
      <c r="K1251" s="351" t="s">
        <v>283</v>
      </c>
      <c r="L1251" s="396"/>
      <c r="M1251" s="423"/>
      <c r="N1251" s="423"/>
      <c r="O1251" s="423"/>
      <c r="P1251" s="423"/>
      <c r="Q1251" s="423"/>
      <c r="R1251" s="423"/>
      <c r="S1251" s="423"/>
      <c r="T1251" s="423"/>
      <c r="U1251" s="423"/>
      <c r="V1251" s="423"/>
      <c r="W1251" s="423"/>
      <c r="X1251" s="423"/>
      <c r="Y1251" s="423"/>
    </row>
    <row r="1252" spans="1:25" s="242" customFormat="1" ht="25.5" x14ac:dyDescent="0.25">
      <c r="A1252" s="241">
        <v>3342</v>
      </c>
      <c r="B1252" s="183" t="s">
        <v>117</v>
      </c>
      <c r="C1252" s="356" t="s">
        <v>229</v>
      </c>
      <c r="D1252" s="420">
        <v>7</v>
      </c>
      <c r="E1252" s="421">
        <v>3342000000</v>
      </c>
      <c r="F1252" s="394" t="s">
        <v>2834</v>
      </c>
      <c r="G1252" s="329"/>
      <c r="H1252" s="394"/>
      <c r="I1252" s="356" t="s">
        <v>229</v>
      </c>
      <c r="J1252" s="422" t="s">
        <v>289</v>
      </c>
      <c r="K1252" s="351" t="s">
        <v>283</v>
      </c>
      <c r="L1252" s="396"/>
      <c r="M1252" s="423"/>
      <c r="N1252" s="423"/>
      <c r="O1252" s="423"/>
      <c r="P1252" s="423"/>
      <c r="Q1252" s="423"/>
      <c r="R1252" s="423"/>
      <c r="S1252" s="423"/>
      <c r="T1252" s="423"/>
      <c r="U1252" s="423"/>
      <c r="V1252" s="423"/>
      <c r="W1252" s="423"/>
      <c r="X1252" s="423"/>
      <c r="Y1252" s="423"/>
    </row>
    <row r="1253" spans="1:25" s="242" customFormat="1" x14ac:dyDescent="0.25">
      <c r="A1253" s="241">
        <v>3343</v>
      </c>
      <c r="B1253" s="183" t="s">
        <v>118</v>
      </c>
      <c r="C1253" s="356" t="s">
        <v>229</v>
      </c>
      <c r="D1253" s="420">
        <v>7</v>
      </c>
      <c r="E1253" s="421">
        <v>3343000000</v>
      </c>
      <c r="F1253" s="394" t="s">
        <v>2834</v>
      </c>
      <c r="G1253" s="329"/>
      <c r="H1253" s="394"/>
      <c r="I1253" s="356" t="s">
        <v>229</v>
      </c>
      <c r="J1253" s="422" t="s">
        <v>289</v>
      </c>
      <c r="K1253" s="351" t="s">
        <v>283</v>
      </c>
      <c r="L1253" s="396"/>
      <c r="M1253" s="423"/>
      <c r="N1253" s="423"/>
      <c r="O1253" s="423"/>
      <c r="P1253" s="423"/>
      <c r="Q1253" s="423"/>
      <c r="R1253" s="423"/>
      <c r="S1253" s="423"/>
      <c r="T1253" s="423"/>
      <c r="U1253" s="423"/>
      <c r="V1253" s="423"/>
      <c r="W1253" s="423"/>
      <c r="X1253" s="423"/>
      <c r="Y1253" s="423"/>
    </row>
    <row r="1254" spans="1:25" s="242" customFormat="1" ht="25.5" x14ac:dyDescent="0.25">
      <c r="A1254" s="241">
        <v>3344</v>
      </c>
      <c r="B1254" s="183" t="s">
        <v>119</v>
      </c>
      <c r="C1254" s="356" t="s">
        <v>229</v>
      </c>
      <c r="D1254" s="420">
        <v>7</v>
      </c>
      <c r="E1254" s="421">
        <v>3344000000</v>
      </c>
      <c r="F1254" s="394" t="s">
        <v>2834</v>
      </c>
      <c r="G1254" s="329"/>
      <c r="H1254" s="394"/>
      <c r="I1254" s="356" t="s">
        <v>229</v>
      </c>
      <c r="J1254" s="422" t="s">
        <v>286</v>
      </c>
      <c r="K1254" s="351" t="s">
        <v>283</v>
      </c>
      <c r="L1254" s="396"/>
      <c r="M1254" s="423"/>
      <c r="N1254" s="423"/>
      <c r="O1254" s="423"/>
      <c r="P1254" s="423"/>
      <c r="Q1254" s="423"/>
      <c r="R1254" s="423"/>
      <c r="S1254" s="423"/>
      <c r="T1254" s="423"/>
      <c r="U1254" s="423"/>
      <c r="V1254" s="423"/>
      <c r="W1254" s="423"/>
      <c r="X1254" s="423"/>
      <c r="Y1254" s="423"/>
    </row>
    <row r="1255" spans="1:25" s="242" customFormat="1" ht="25.5" x14ac:dyDescent="0.25">
      <c r="A1255" s="241">
        <v>3345</v>
      </c>
      <c r="B1255" s="183" t="s">
        <v>201</v>
      </c>
      <c r="C1255" s="356" t="s">
        <v>229</v>
      </c>
      <c r="D1255" s="420">
        <v>7</v>
      </c>
      <c r="E1255" s="421">
        <v>3345000000</v>
      </c>
      <c r="F1255" s="394" t="s">
        <v>2834</v>
      </c>
      <c r="G1255" s="329"/>
      <c r="H1255" s="394"/>
      <c r="I1255" s="356" t="s">
        <v>229</v>
      </c>
      <c r="J1255" s="422" t="s">
        <v>286</v>
      </c>
      <c r="K1255" s="351" t="s">
        <v>283</v>
      </c>
      <c r="L1255" s="396"/>
      <c r="M1255" s="423"/>
      <c r="N1255" s="423"/>
      <c r="O1255" s="423"/>
      <c r="P1255" s="423"/>
      <c r="Q1255" s="423"/>
      <c r="R1255" s="423"/>
      <c r="S1255" s="423"/>
      <c r="T1255" s="423"/>
      <c r="U1255" s="423"/>
      <c r="V1255" s="423"/>
      <c r="W1255" s="423"/>
      <c r="X1255" s="423"/>
      <c r="Y1255" s="423"/>
    </row>
    <row r="1256" spans="1:25" s="242" customFormat="1" ht="25.5" x14ac:dyDescent="0.25">
      <c r="A1256" s="241">
        <v>3346</v>
      </c>
      <c r="B1256" s="183" t="s">
        <v>202</v>
      </c>
      <c r="C1256" s="356" t="s">
        <v>229</v>
      </c>
      <c r="D1256" s="420">
        <v>7</v>
      </c>
      <c r="E1256" s="421">
        <v>3346000000</v>
      </c>
      <c r="F1256" s="394" t="s">
        <v>2834</v>
      </c>
      <c r="G1256" s="329"/>
      <c r="H1256" s="394"/>
      <c r="I1256" s="356" t="s">
        <v>229</v>
      </c>
      <c r="J1256" s="422" t="s">
        <v>286</v>
      </c>
      <c r="K1256" s="351" t="s">
        <v>283</v>
      </c>
      <c r="L1256" s="396"/>
      <c r="M1256" s="423"/>
      <c r="N1256" s="423"/>
      <c r="O1256" s="423"/>
      <c r="P1256" s="423"/>
      <c r="Q1256" s="423"/>
      <c r="R1256" s="423"/>
      <c r="S1256" s="423"/>
      <c r="T1256" s="423"/>
      <c r="U1256" s="423"/>
      <c r="V1256" s="423"/>
      <c r="W1256" s="423"/>
      <c r="X1256" s="423"/>
      <c r="Y1256" s="423"/>
    </row>
    <row r="1257" spans="1:25" s="242" customFormat="1" ht="25.5" x14ac:dyDescent="0.25">
      <c r="A1257" s="241">
        <v>3347</v>
      </c>
      <c r="B1257" s="183" t="s">
        <v>203</v>
      </c>
      <c r="C1257" s="356" t="s">
        <v>229</v>
      </c>
      <c r="D1257" s="420">
        <v>7</v>
      </c>
      <c r="E1257" s="421">
        <v>3347000000</v>
      </c>
      <c r="F1257" s="394" t="s">
        <v>2834</v>
      </c>
      <c r="G1257" s="329"/>
      <c r="H1257" s="394"/>
      <c r="I1257" s="356" t="s">
        <v>229</v>
      </c>
      <c r="J1257" s="422" t="s">
        <v>286</v>
      </c>
      <c r="K1257" s="351" t="s">
        <v>283</v>
      </c>
      <c r="L1257" s="396"/>
      <c r="M1257" s="423"/>
      <c r="N1257" s="423"/>
      <c r="O1257" s="423"/>
      <c r="P1257" s="423"/>
      <c r="Q1257" s="423"/>
      <c r="R1257" s="423"/>
      <c r="S1257" s="423"/>
      <c r="T1257" s="423"/>
      <c r="U1257" s="423"/>
      <c r="V1257" s="423"/>
      <c r="W1257" s="423"/>
      <c r="X1257" s="423"/>
      <c r="Y1257" s="423"/>
    </row>
    <row r="1258" spans="1:25" s="242" customFormat="1" ht="30" x14ac:dyDescent="0.25">
      <c r="A1258" s="241">
        <v>3348</v>
      </c>
      <c r="B1258" s="183" t="s">
        <v>2454</v>
      </c>
      <c r="C1258" s="356" t="s">
        <v>229</v>
      </c>
      <c r="D1258" s="420">
        <v>7</v>
      </c>
      <c r="E1258" s="421">
        <v>3348000000</v>
      </c>
      <c r="F1258" s="394" t="s">
        <v>2834</v>
      </c>
      <c r="G1258" s="329"/>
      <c r="H1258" s="394"/>
      <c r="I1258" s="356" t="s">
        <v>229</v>
      </c>
      <c r="J1258" s="422" t="s">
        <v>300</v>
      </c>
      <c r="K1258" s="351" t="s">
        <v>283</v>
      </c>
      <c r="L1258" s="396"/>
      <c r="M1258" s="423"/>
      <c r="N1258" s="423"/>
      <c r="O1258" s="423"/>
      <c r="P1258" s="423"/>
      <c r="Q1258" s="423"/>
      <c r="R1258" s="423"/>
      <c r="S1258" s="423"/>
      <c r="T1258" s="423"/>
      <c r="U1258" s="423"/>
      <c r="V1258" s="423"/>
      <c r="W1258" s="423"/>
      <c r="X1258" s="423"/>
      <c r="Y1258" s="423"/>
    </row>
    <row r="1259" spans="1:25" s="242" customFormat="1" x14ac:dyDescent="0.25">
      <c r="A1259" s="241">
        <v>3349</v>
      </c>
      <c r="B1259" s="183" t="s">
        <v>120</v>
      </c>
      <c r="C1259" s="356" t="s">
        <v>229</v>
      </c>
      <c r="D1259" s="420">
        <v>7</v>
      </c>
      <c r="E1259" s="421">
        <v>3349000000</v>
      </c>
      <c r="F1259" s="394" t="s">
        <v>2834</v>
      </c>
      <c r="G1259" s="329"/>
      <c r="H1259" s="394"/>
      <c r="I1259" s="356" t="s">
        <v>229</v>
      </c>
      <c r="J1259" s="422" t="s">
        <v>300</v>
      </c>
      <c r="K1259" s="351" t="s">
        <v>283</v>
      </c>
      <c r="L1259" s="396"/>
      <c r="M1259" s="423"/>
      <c r="N1259" s="423"/>
      <c r="O1259" s="423"/>
      <c r="P1259" s="423"/>
      <c r="Q1259" s="423"/>
      <c r="R1259" s="423"/>
      <c r="S1259" s="423"/>
      <c r="T1259" s="423"/>
      <c r="U1259" s="423"/>
      <c r="V1259" s="423"/>
      <c r="W1259" s="423"/>
      <c r="X1259" s="423"/>
      <c r="Y1259" s="423"/>
    </row>
    <row r="1260" spans="1:25" s="242" customFormat="1" ht="25.5" x14ac:dyDescent="0.25">
      <c r="A1260" s="241">
        <v>3350</v>
      </c>
      <c r="B1260" s="183" t="s">
        <v>121</v>
      </c>
      <c r="C1260" s="356" t="s">
        <v>229</v>
      </c>
      <c r="D1260" s="420">
        <v>7</v>
      </c>
      <c r="E1260" s="421">
        <v>3350000000</v>
      </c>
      <c r="F1260" s="394" t="s">
        <v>2834</v>
      </c>
      <c r="G1260" s="329"/>
      <c r="H1260" s="394"/>
      <c r="I1260" s="356" t="s">
        <v>229</v>
      </c>
      <c r="J1260" s="422" t="s">
        <v>300</v>
      </c>
      <c r="K1260" s="351" t="s">
        <v>283</v>
      </c>
      <c r="L1260" s="396"/>
      <c r="M1260" s="423"/>
      <c r="N1260" s="423"/>
      <c r="O1260" s="423"/>
      <c r="P1260" s="423"/>
      <c r="Q1260" s="423"/>
      <c r="R1260" s="423"/>
      <c r="S1260" s="423"/>
      <c r="T1260" s="423"/>
      <c r="U1260" s="423"/>
      <c r="V1260" s="423"/>
      <c r="W1260" s="423"/>
      <c r="X1260" s="423"/>
      <c r="Y1260" s="423"/>
    </row>
    <row r="1261" spans="1:25" s="242" customFormat="1" x14ac:dyDescent="0.25">
      <c r="A1261" s="241">
        <v>3351</v>
      </c>
      <c r="B1261" s="183" t="s">
        <v>2455</v>
      </c>
      <c r="C1261" s="356" t="s">
        <v>229</v>
      </c>
      <c r="D1261" s="420">
        <v>7</v>
      </c>
      <c r="E1261" s="421">
        <v>3351000000</v>
      </c>
      <c r="F1261" s="394" t="s">
        <v>2834</v>
      </c>
      <c r="G1261" s="329"/>
      <c r="H1261" s="394"/>
      <c r="I1261" s="356" t="s">
        <v>229</v>
      </c>
      <c r="J1261" s="422" t="s">
        <v>300</v>
      </c>
      <c r="K1261" s="351" t="s">
        <v>283</v>
      </c>
      <c r="L1261" s="396"/>
      <c r="M1261" s="423"/>
      <c r="N1261" s="423"/>
      <c r="O1261" s="423"/>
      <c r="P1261" s="423"/>
      <c r="Q1261" s="423"/>
      <c r="R1261" s="423"/>
      <c r="S1261" s="423"/>
      <c r="T1261" s="423"/>
      <c r="U1261" s="423"/>
      <c r="V1261" s="423"/>
      <c r="W1261" s="423"/>
      <c r="X1261" s="423"/>
      <c r="Y1261" s="423"/>
    </row>
    <row r="1262" spans="1:25" s="242" customFormat="1" ht="25.5" x14ac:dyDescent="0.25">
      <c r="A1262" s="241">
        <v>3352</v>
      </c>
      <c r="B1262" s="183" t="s">
        <v>2456</v>
      </c>
      <c r="C1262" s="356" t="s">
        <v>229</v>
      </c>
      <c r="D1262" s="420">
        <v>7</v>
      </c>
      <c r="E1262" s="421">
        <v>3352000000</v>
      </c>
      <c r="F1262" s="394" t="s">
        <v>2834</v>
      </c>
      <c r="G1262" s="329"/>
      <c r="H1262" s="394"/>
      <c r="I1262" s="356" t="s">
        <v>229</v>
      </c>
      <c r="J1262" s="422" t="s">
        <v>3169</v>
      </c>
      <c r="K1262" s="351" t="s">
        <v>283</v>
      </c>
      <c r="L1262" s="396"/>
      <c r="M1262" s="423"/>
      <c r="N1262" s="423"/>
      <c r="O1262" s="423"/>
      <c r="P1262" s="423"/>
      <c r="Q1262" s="423"/>
      <c r="R1262" s="423"/>
      <c r="S1262" s="423"/>
      <c r="T1262" s="423"/>
      <c r="U1262" s="423"/>
      <c r="V1262" s="423"/>
      <c r="W1262" s="423"/>
      <c r="X1262" s="423"/>
      <c r="Y1262" s="423"/>
    </row>
    <row r="1263" spans="1:25" s="242" customFormat="1" ht="25.5" x14ac:dyDescent="0.25">
      <c r="A1263" s="241">
        <v>3353</v>
      </c>
      <c r="B1263" s="183" t="s">
        <v>2457</v>
      </c>
      <c r="C1263" s="356" t="s">
        <v>229</v>
      </c>
      <c r="D1263" s="420">
        <v>7</v>
      </c>
      <c r="E1263" s="421">
        <v>3353000000</v>
      </c>
      <c r="F1263" s="394" t="s">
        <v>2834</v>
      </c>
      <c r="G1263" s="329"/>
      <c r="H1263" s="394"/>
      <c r="I1263" s="356" t="s">
        <v>229</v>
      </c>
      <c r="J1263" s="422" t="s">
        <v>3169</v>
      </c>
      <c r="K1263" s="351" t="s">
        <v>283</v>
      </c>
      <c r="L1263" s="396"/>
      <c r="M1263" s="423"/>
      <c r="N1263" s="423"/>
      <c r="O1263" s="423"/>
      <c r="P1263" s="423"/>
      <c r="Q1263" s="423"/>
      <c r="R1263" s="423"/>
      <c r="S1263" s="423"/>
      <c r="T1263" s="423"/>
      <c r="U1263" s="423"/>
      <c r="V1263" s="423"/>
      <c r="W1263" s="423"/>
      <c r="X1263" s="423"/>
      <c r="Y1263" s="423"/>
    </row>
    <row r="1264" spans="1:25" s="242" customFormat="1" ht="25.5" x14ac:dyDescent="0.25">
      <c r="A1264" s="241">
        <v>3354</v>
      </c>
      <c r="B1264" s="183" t="s">
        <v>204</v>
      </c>
      <c r="C1264" s="356" t="s">
        <v>229</v>
      </c>
      <c r="D1264" s="420">
        <v>7</v>
      </c>
      <c r="E1264" s="421">
        <v>3354000000</v>
      </c>
      <c r="F1264" s="394" t="s">
        <v>2834</v>
      </c>
      <c r="G1264" s="329"/>
      <c r="H1264" s="394"/>
      <c r="I1264" s="356" t="s">
        <v>229</v>
      </c>
      <c r="J1264" s="422" t="s">
        <v>295</v>
      </c>
      <c r="K1264" s="351" t="s">
        <v>283</v>
      </c>
      <c r="L1264" s="396"/>
      <c r="M1264" s="423"/>
      <c r="N1264" s="423"/>
      <c r="O1264" s="423"/>
      <c r="P1264" s="423"/>
      <c r="Q1264" s="423"/>
      <c r="R1264" s="423"/>
      <c r="S1264" s="423"/>
      <c r="T1264" s="423"/>
      <c r="U1264" s="423"/>
      <c r="V1264" s="423"/>
      <c r="W1264" s="423"/>
      <c r="X1264" s="423"/>
      <c r="Y1264" s="423"/>
    </row>
    <row r="1265" spans="1:25" s="242" customFormat="1" ht="30" x14ac:dyDescent="0.25">
      <c r="A1265" s="241">
        <v>3355</v>
      </c>
      <c r="B1265" s="183" t="s">
        <v>2458</v>
      </c>
      <c r="C1265" s="356" t="s">
        <v>229</v>
      </c>
      <c r="D1265" s="420">
        <v>7</v>
      </c>
      <c r="E1265" s="421">
        <v>3355000000</v>
      </c>
      <c r="F1265" s="394" t="s">
        <v>2834</v>
      </c>
      <c r="G1265" s="329"/>
      <c r="H1265" s="394"/>
      <c r="I1265" s="356" t="s">
        <v>229</v>
      </c>
      <c r="J1265" s="422" t="s">
        <v>3169</v>
      </c>
      <c r="K1265" s="351" t="s">
        <v>283</v>
      </c>
      <c r="L1265" s="396"/>
      <c r="M1265" s="423"/>
      <c r="N1265" s="423"/>
      <c r="O1265" s="423"/>
      <c r="P1265" s="423"/>
      <c r="Q1265" s="423"/>
      <c r="R1265" s="423"/>
      <c r="S1265" s="423"/>
      <c r="T1265" s="423"/>
      <c r="U1265" s="423"/>
      <c r="V1265" s="423"/>
      <c r="W1265" s="423"/>
      <c r="X1265" s="423"/>
      <c r="Y1265" s="423"/>
    </row>
    <row r="1266" spans="1:25" s="242" customFormat="1" ht="30" x14ac:dyDescent="0.25">
      <c r="A1266" s="241">
        <v>3356</v>
      </c>
      <c r="B1266" s="183" t="s">
        <v>2459</v>
      </c>
      <c r="C1266" s="356" t="s">
        <v>229</v>
      </c>
      <c r="D1266" s="420">
        <v>7</v>
      </c>
      <c r="E1266" s="421">
        <v>3356000000</v>
      </c>
      <c r="F1266" s="394" t="s">
        <v>2834</v>
      </c>
      <c r="G1266" s="329"/>
      <c r="H1266" s="394"/>
      <c r="I1266" s="356" t="s">
        <v>229</v>
      </c>
      <c r="J1266" s="422" t="s">
        <v>3169</v>
      </c>
      <c r="K1266" s="351" t="s">
        <v>283</v>
      </c>
      <c r="L1266" s="396"/>
      <c r="M1266" s="423"/>
      <c r="N1266" s="423"/>
      <c r="O1266" s="423"/>
      <c r="P1266" s="423"/>
      <c r="Q1266" s="423"/>
      <c r="R1266" s="423"/>
      <c r="S1266" s="423"/>
      <c r="T1266" s="423"/>
      <c r="U1266" s="423"/>
      <c r="V1266" s="423"/>
      <c r="W1266" s="423"/>
      <c r="X1266" s="423"/>
      <c r="Y1266" s="423"/>
    </row>
    <row r="1267" spans="1:25" s="242" customFormat="1" ht="30" x14ac:dyDescent="0.25">
      <c r="A1267" s="241">
        <v>3357</v>
      </c>
      <c r="B1267" s="183" t="s">
        <v>2460</v>
      </c>
      <c r="C1267" s="356" t="s">
        <v>229</v>
      </c>
      <c r="D1267" s="420">
        <v>7</v>
      </c>
      <c r="E1267" s="421">
        <v>3357000000</v>
      </c>
      <c r="F1267" s="394" t="s">
        <v>2834</v>
      </c>
      <c r="G1267" s="329"/>
      <c r="H1267" s="394"/>
      <c r="I1267" s="356" t="s">
        <v>229</v>
      </c>
      <c r="J1267" s="422" t="s">
        <v>285</v>
      </c>
      <c r="K1267" s="351" t="s">
        <v>283</v>
      </c>
      <c r="L1267" s="396"/>
      <c r="M1267" s="423"/>
      <c r="N1267" s="423"/>
      <c r="O1267" s="423"/>
      <c r="P1267" s="423"/>
      <c r="Q1267" s="423"/>
      <c r="R1267" s="423"/>
      <c r="S1267" s="423"/>
      <c r="T1267" s="423"/>
      <c r="U1267" s="423"/>
      <c r="V1267" s="423"/>
      <c r="W1267" s="423"/>
      <c r="X1267" s="423"/>
      <c r="Y1267" s="423"/>
    </row>
    <row r="1268" spans="1:25" s="242" customFormat="1" ht="25.5" x14ac:dyDescent="0.25">
      <c r="A1268" s="241">
        <v>3358</v>
      </c>
      <c r="B1268" s="183" t="s">
        <v>122</v>
      </c>
      <c r="C1268" s="356" t="s">
        <v>229</v>
      </c>
      <c r="D1268" s="420">
        <v>7</v>
      </c>
      <c r="E1268" s="421">
        <v>3358000000</v>
      </c>
      <c r="F1268" s="394" t="s">
        <v>2834</v>
      </c>
      <c r="G1268" s="329"/>
      <c r="H1268" s="394"/>
      <c r="I1268" s="356" t="s">
        <v>229</v>
      </c>
      <c r="J1268" s="422" t="s">
        <v>285</v>
      </c>
      <c r="K1268" s="351" t="s">
        <v>283</v>
      </c>
      <c r="L1268" s="396"/>
      <c r="M1268" s="423"/>
      <c r="N1268" s="423"/>
      <c r="O1268" s="423"/>
      <c r="P1268" s="423"/>
      <c r="Q1268" s="423"/>
      <c r="R1268" s="423"/>
      <c r="S1268" s="423"/>
      <c r="T1268" s="423"/>
      <c r="U1268" s="423"/>
      <c r="V1268" s="423"/>
      <c r="W1268" s="423"/>
      <c r="X1268" s="423"/>
      <c r="Y1268" s="423"/>
    </row>
    <row r="1269" spans="1:25" s="242" customFormat="1" x14ac:dyDescent="0.25">
      <c r="A1269" s="241">
        <v>3359</v>
      </c>
      <c r="B1269" s="183" t="s">
        <v>123</v>
      </c>
      <c r="C1269" s="356" t="s">
        <v>229</v>
      </c>
      <c r="D1269" s="420">
        <v>7</v>
      </c>
      <c r="E1269" s="421">
        <v>3359000000</v>
      </c>
      <c r="F1269" s="394" t="s">
        <v>2834</v>
      </c>
      <c r="G1269" s="329"/>
      <c r="H1269" s="394"/>
      <c r="I1269" s="356" t="s">
        <v>229</v>
      </c>
      <c r="J1269" s="422" t="s">
        <v>285</v>
      </c>
      <c r="K1269" s="351" t="s">
        <v>283</v>
      </c>
      <c r="L1269" s="396"/>
      <c r="M1269" s="423"/>
      <c r="N1269" s="423"/>
      <c r="O1269" s="423"/>
      <c r="P1269" s="423"/>
      <c r="Q1269" s="423"/>
      <c r="R1269" s="423"/>
      <c r="S1269" s="423"/>
      <c r="T1269" s="423"/>
      <c r="U1269" s="423"/>
      <c r="V1269" s="423"/>
      <c r="W1269" s="423"/>
      <c r="X1269" s="423"/>
      <c r="Y1269" s="423"/>
    </row>
    <row r="1270" spans="1:25" s="242" customFormat="1" x14ac:dyDescent="0.25">
      <c r="A1270" s="241">
        <v>3360</v>
      </c>
      <c r="B1270" s="183" t="s">
        <v>2461</v>
      </c>
      <c r="C1270" s="356" t="s">
        <v>229</v>
      </c>
      <c r="D1270" s="420">
        <v>7</v>
      </c>
      <c r="E1270" s="421">
        <v>3360000000</v>
      </c>
      <c r="F1270" s="394" t="s">
        <v>2834</v>
      </c>
      <c r="G1270" s="329"/>
      <c r="H1270" s="394"/>
      <c r="I1270" s="356" t="s">
        <v>229</v>
      </c>
      <c r="J1270" s="422" t="s">
        <v>285</v>
      </c>
      <c r="K1270" s="351" t="s">
        <v>283</v>
      </c>
      <c r="L1270" s="396"/>
      <c r="M1270" s="423"/>
      <c r="N1270" s="423"/>
      <c r="O1270" s="423"/>
      <c r="P1270" s="423"/>
      <c r="Q1270" s="423"/>
      <c r="R1270" s="423"/>
      <c r="S1270" s="423"/>
      <c r="T1270" s="423"/>
      <c r="U1270" s="423"/>
      <c r="V1270" s="423"/>
      <c r="W1270" s="423"/>
      <c r="X1270" s="423"/>
      <c r="Y1270" s="423"/>
    </row>
    <row r="1271" spans="1:25" s="210" customFormat="1" ht="38.25" x14ac:dyDescent="0.25">
      <c r="A1271" s="237">
        <v>3361</v>
      </c>
      <c r="B1271" s="183" t="s">
        <v>301</v>
      </c>
      <c r="C1271" s="182" t="s">
        <v>224</v>
      </c>
      <c r="D1271" s="392">
        <v>7</v>
      </c>
      <c r="E1271" s="421">
        <v>3361000000</v>
      </c>
      <c r="F1271" s="351" t="s">
        <v>2831</v>
      </c>
      <c r="G1271" s="314"/>
      <c r="H1271" s="394"/>
      <c r="I1271" s="182" t="s">
        <v>224</v>
      </c>
      <c r="J1271" s="243" t="s">
        <v>289</v>
      </c>
      <c r="K1271" s="351" t="s">
        <v>283</v>
      </c>
      <c r="L1271" s="396"/>
      <c r="M1271" s="397"/>
      <c r="N1271" s="397"/>
      <c r="O1271" s="397"/>
      <c r="P1271" s="397"/>
      <c r="Q1271" s="397"/>
      <c r="R1271" s="397"/>
      <c r="S1271" s="397"/>
      <c r="T1271" s="397"/>
      <c r="U1271" s="397"/>
      <c r="V1271" s="397"/>
      <c r="W1271" s="397"/>
      <c r="X1271" s="397"/>
      <c r="Y1271" s="397"/>
    </row>
    <row r="1272" spans="1:25" s="210" customFormat="1" ht="25.5" x14ac:dyDescent="0.25">
      <c r="A1272" s="237">
        <v>3362</v>
      </c>
      <c r="B1272" s="183" t="s">
        <v>64</v>
      </c>
      <c r="C1272" s="182" t="s">
        <v>224</v>
      </c>
      <c r="D1272" s="392">
        <v>7</v>
      </c>
      <c r="E1272" s="421">
        <v>3362000000</v>
      </c>
      <c r="F1272" s="351" t="s">
        <v>2829</v>
      </c>
      <c r="G1272" s="314"/>
      <c r="H1272" s="394"/>
      <c r="I1272" s="182" t="s">
        <v>224</v>
      </c>
      <c r="J1272" s="243" t="s">
        <v>295</v>
      </c>
      <c r="K1272" s="351" t="s">
        <v>283</v>
      </c>
      <c r="L1272" s="396"/>
      <c r="M1272" s="397"/>
      <c r="N1272" s="397"/>
      <c r="O1272" s="397"/>
      <c r="P1272" s="397"/>
      <c r="Q1272" s="397"/>
      <c r="R1272" s="397"/>
      <c r="S1272" s="397"/>
      <c r="T1272" s="397"/>
      <c r="U1272" s="397"/>
      <c r="V1272" s="397"/>
      <c r="W1272" s="397"/>
      <c r="X1272" s="397"/>
      <c r="Y1272" s="397"/>
    </row>
    <row r="1273" spans="1:25" s="210" customFormat="1" ht="25.5" x14ac:dyDescent="0.25">
      <c r="A1273" s="237">
        <v>3363</v>
      </c>
      <c r="B1273" s="183" t="s">
        <v>65</v>
      </c>
      <c r="C1273" s="182" t="s">
        <v>224</v>
      </c>
      <c r="D1273" s="392">
        <v>7</v>
      </c>
      <c r="E1273" s="421">
        <v>3363000000</v>
      </c>
      <c r="F1273" s="351" t="s">
        <v>2829</v>
      </c>
      <c r="G1273" s="314"/>
      <c r="H1273" s="394"/>
      <c r="I1273" s="182" t="s">
        <v>224</v>
      </c>
      <c r="J1273" s="243" t="s">
        <v>295</v>
      </c>
      <c r="K1273" s="351" t="s">
        <v>283</v>
      </c>
      <c r="L1273" s="396"/>
      <c r="M1273" s="397"/>
      <c r="N1273" s="397"/>
      <c r="O1273" s="397"/>
      <c r="P1273" s="397"/>
      <c r="Q1273" s="397"/>
      <c r="R1273" s="397"/>
      <c r="S1273" s="397"/>
      <c r="T1273" s="397"/>
      <c r="U1273" s="397"/>
      <c r="V1273" s="397"/>
      <c r="W1273" s="397"/>
      <c r="X1273" s="397"/>
      <c r="Y1273" s="397"/>
    </row>
    <row r="1274" spans="1:25" s="210" customFormat="1" x14ac:dyDescent="0.25">
      <c r="A1274" s="237">
        <v>3364</v>
      </c>
      <c r="B1274" s="183" t="s">
        <v>66</v>
      </c>
      <c r="C1274" s="182" t="s">
        <v>224</v>
      </c>
      <c r="D1274" s="392">
        <v>7</v>
      </c>
      <c r="E1274" s="421">
        <v>3364000000</v>
      </c>
      <c r="F1274" s="351" t="s">
        <v>2829</v>
      </c>
      <c r="G1274" s="314"/>
      <c r="H1274" s="394"/>
      <c r="I1274" s="182" t="s">
        <v>224</v>
      </c>
      <c r="J1274" s="243" t="s">
        <v>289</v>
      </c>
      <c r="K1274" s="351" t="s">
        <v>283</v>
      </c>
      <c r="L1274" s="396"/>
      <c r="M1274" s="397"/>
      <c r="N1274" s="397"/>
      <c r="O1274" s="397"/>
      <c r="P1274" s="397"/>
      <c r="Q1274" s="397"/>
      <c r="R1274" s="397"/>
      <c r="S1274" s="397"/>
      <c r="T1274" s="397"/>
      <c r="U1274" s="397"/>
      <c r="V1274" s="397"/>
      <c r="W1274" s="397"/>
      <c r="X1274" s="397"/>
      <c r="Y1274" s="397"/>
    </row>
    <row r="1275" spans="1:25" s="210" customFormat="1" ht="25.5" x14ac:dyDescent="0.25">
      <c r="A1275" s="237">
        <v>3365</v>
      </c>
      <c r="B1275" s="183" t="s">
        <v>67</v>
      </c>
      <c r="C1275" s="182" t="s">
        <v>224</v>
      </c>
      <c r="D1275" s="392">
        <v>7</v>
      </c>
      <c r="E1275" s="421">
        <v>3365000000</v>
      </c>
      <c r="F1275" s="351" t="s">
        <v>2829</v>
      </c>
      <c r="G1275" s="314"/>
      <c r="H1275" s="394"/>
      <c r="I1275" s="182" t="s">
        <v>224</v>
      </c>
      <c r="J1275" s="243" t="s">
        <v>3169</v>
      </c>
      <c r="K1275" s="351" t="s">
        <v>283</v>
      </c>
      <c r="L1275" s="396"/>
      <c r="M1275" s="397"/>
      <c r="N1275" s="397"/>
      <c r="O1275" s="397"/>
      <c r="P1275" s="397"/>
      <c r="Q1275" s="397"/>
      <c r="R1275" s="397"/>
      <c r="S1275" s="397"/>
      <c r="T1275" s="397"/>
      <c r="U1275" s="397"/>
      <c r="V1275" s="397"/>
      <c r="W1275" s="397"/>
      <c r="X1275" s="397"/>
      <c r="Y1275" s="397"/>
    </row>
    <row r="1276" spans="1:25" s="210" customFormat="1" ht="38.25" x14ac:dyDescent="0.25">
      <c r="A1276" s="237">
        <v>3366</v>
      </c>
      <c r="B1276" s="183" t="s">
        <v>225</v>
      </c>
      <c r="C1276" s="182" t="s">
        <v>224</v>
      </c>
      <c r="D1276" s="392">
        <v>7</v>
      </c>
      <c r="E1276" s="421">
        <v>3366000000</v>
      </c>
      <c r="F1276" s="351" t="s">
        <v>2829</v>
      </c>
      <c r="G1276" s="314"/>
      <c r="H1276" s="394"/>
      <c r="I1276" s="182" t="s">
        <v>224</v>
      </c>
      <c r="J1276" s="243" t="s">
        <v>3169</v>
      </c>
      <c r="K1276" s="351" t="s">
        <v>283</v>
      </c>
      <c r="L1276" s="396"/>
      <c r="M1276" s="397"/>
      <c r="N1276" s="397"/>
      <c r="O1276" s="397"/>
      <c r="P1276" s="397"/>
      <c r="Q1276" s="397"/>
      <c r="R1276" s="397"/>
      <c r="S1276" s="397"/>
      <c r="T1276" s="397"/>
      <c r="U1276" s="397"/>
      <c r="V1276" s="397"/>
      <c r="W1276" s="397"/>
      <c r="X1276" s="397"/>
      <c r="Y1276" s="397"/>
    </row>
    <row r="1277" spans="1:25" s="210" customFormat="1" ht="25.5" x14ac:dyDescent="0.25">
      <c r="A1277" s="237">
        <v>3367</v>
      </c>
      <c r="B1277" s="183" t="s">
        <v>68</v>
      </c>
      <c r="C1277" s="182" t="s">
        <v>224</v>
      </c>
      <c r="D1277" s="392">
        <v>7</v>
      </c>
      <c r="E1277" s="421">
        <v>3367000000</v>
      </c>
      <c r="F1277" s="351" t="s">
        <v>2829</v>
      </c>
      <c r="G1277" s="314"/>
      <c r="H1277" s="394"/>
      <c r="I1277" s="182" t="s">
        <v>224</v>
      </c>
      <c r="J1277" s="243" t="s">
        <v>286</v>
      </c>
      <c r="K1277" s="351" t="s">
        <v>283</v>
      </c>
      <c r="L1277" s="396"/>
      <c r="M1277" s="397"/>
      <c r="N1277" s="397"/>
      <c r="O1277" s="397"/>
      <c r="P1277" s="397"/>
      <c r="Q1277" s="397"/>
      <c r="R1277" s="397"/>
      <c r="S1277" s="397"/>
      <c r="T1277" s="397"/>
      <c r="U1277" s="397"/>
      <c r="V1277" s="397"/>
      <c r="W1277" s="397"/>
      <c r="X1277" s="397"/>
      <c r="Y1277" s="397"/>
    </row>
    <row r="1278" spans="1:25" s="210" customFormat="1" x14ac:dyDescent="0.25">
      <c r="A1278" s="237">
        <v>3368</v>
      </c>
      <c r="B1278" s="183" t="s">
        <v>69</v>
      </c>
      <c r="C1278" s="182" t="s">
        <v>224</v>
      </c>
      <c r="D1278" s="392">
        <v>7</v>
      </c>
      <c r="E1278" s="421">
        <v>3368000000</v>
      </c>
      <c r="F1278" s="351" t="s">
        <v>2829</v>
      </c>
      <c r="G1278" s="314"/>
      <c r="H1278" s="394"/>
      <c r="I1278" s="182" t="s">
        <v>224</v>
      </c>
      <c r="J1278" s="243" t="s">
        <v>285</v>
      </c>
      <c r="K1278" s="351" t="s">
        <v>283</v>
      </c>
      <c r="L1278" s="396"/>
      <c r="M1278" s="397"/>
      <c r="N1278" s="397"/>
      <c r="O1278" s="397"/>
      <c r="P1278" s="397"/>
      <c r="Q1278" s="397"/>
      <c r="R1278" s="397"/>
      <c r="S1278" s="397"/>
      <c r="T1278" s="397"/>
      <c r="U1278" s="397"/>
      <c r="V1278" s="397"/>
      <c r="W1278" s="397"/>
      <c r="X1278" s="397"/>
      <c r="Y1278" s="397"/>
    </row>
    <row r="1279" spans="1:25" s="210" customFormat="1" ht="25.5" x14ac:dyDescent="0.25">
      <c r="A1279" s="237">
        <v>3369</v>
      </c>
      <c r="B1279" s="183" t="s">
        <v>178</v>
      </c>
      <c r="C1279" s="182" t="s">
        <v>224</v>
      </c>
      <c r="D1279" s="392">
        <v>7</v>
      </c>
      <c r="E1279" s="421">
        <v>3369000000</v>
      </c>
      <c r="F1279" s="351" t="s">
        <v>2829</v>
      </c>
      <c r="G1279" s="314"/>
      <c r="H1279" s="394"/>
      <c r="I1279" s="182" t="s">
        <v>224</v>
      </c>
      <c r="J1279" s="243" t="s">
        <v>286</v>
      </c>
      <c r="K1279" s="351" t="s">
        <v>283</v>
      </c>
      <c r="L1279" s="396"/>
      <c r="M1279" s="397"/>
      <c r="N1279" s="397"/>
      <c r="O1279" s="397"/>
      <c r="P1279" s="397"/>
      <c r="Q1279" s="397"/>
      <c r="R1279" s="397"/>
      <c r="S1279" s="397"/>
      <c r="T1279" s="397"/>
      <c r="U1279" s="397"/>
      <c r="V1279" s="397"/>
      <c r="W1279" s="397"/>
      <c r="X1279" s="397"/>
      <c r="Y1279" s="397"/>
    </row>
    <row r="1280" spans="1:25" s="210" customFormat="1" ht="25.5" x14ac:dyDescent="0.25">
      <c r="A1280" s="237">
        <v>3370</v>
      </c>
      <c r="B1280" s="183" t="s">
        <v>179</v>
      </c>
      <c r="C1280" s="182" t="s">
        <v>224</v>
      </c>
      <c r="D1280" s="392">
        <v>7</v>
      </c>
      <c r="E1280" s="421">
        <v>3370000000</v>
      </c>
      <c r="F1280" s="351" t="s">
        <v>2829</v>
      </c>
      <c r="G1280" s="314"/>
      <c r="H1280" s="394"/>
      <c r="I1280" s="182" t="s">
        <v>224</v>
      </c>
      <c r="J1280" s="243" t="s">
        <v>286</v>
      </c>
      <c r="K1280" s="351" t="s">
        <v>283</v>
      </c>
      <c r="L1280" s="396"/>
      <c r="M1280" s="397"/>
      <c r="N1280" s="397"/>
      <c r="O1280" s="397"/>
      <c r="P1280" s="397"/>
      <c r="Q1280" s="397"/>
      <c r="R1280" s="397"/>
      <c r="S1280" s="397"/>
      <c r="T1280" s="397"/>
      <c r="U1280" s="397"/>
      <c r="V1280" s="397"/>
      <c r="W1280" s="397"/>
      <c r="X1280" s="397"/>
      <c r="Y1280" s="397"/>
    </row>
    <row r="1281" spans="1:25" s="210" customFormat="1" ht="25.5" x14ac:dyDescent="0.25">
      <c r="A1281" s="237">
        <v>3371</v>
      </c>
      <c r="B1281" s="183" t="s">
        <v>78</v>
      </c>
      <c r="C1281" s="356" t="s">
        <v>228</v>
      </c>
      <c r="D1281" s="392">
        <v>7</v>
      </c>
      <c r="E1281" s="421">
        <v>3371000000</v>
      </c>
      <c r="F1281" s="351" t="s">
        <v>2829</v>
      </c>
      <c r="G1281" s="314"/>
      <c r="H1281" s="394"/>
      <c r="I1281" s="356" t="s">
        <v>228</v>
      </c>
      <c r="J1281" s="243" t="s">
        <v>295</v>
      </c>
      <c r="K1281" s="351" t="s">
        <v>283</v>
      </c>
      <c r="L1281" s="396"/>
      <c r="M1281" s="397"/>
      <c r="N1281" s="397"/>
      <c r="O1281" s="397"/>
      <c r="P1281" s="397"/>
      <c r="Q1281" s="397"/>
      <c r="R1281" s="397"/>
      <c r="S1281" s="397"/>
      <c r="T1281" s="397"/>
      <c r="U1281" s="397"/>
      <c r="V1281" s="397"/>
      <c r="W1281" s="397"/>
      <c r="X1281" s="397"/>
      <c r="Y1281" s="397"/>
    </row>
    <row r="1282" spans="1:25" s="210" customFormat="1" ht="25.5" x14ac:dyDescent="0.25">
      <c r="A1282" s="237">
        <v>3372</v>
      </c>
      <c r="B1282" s="183" t="s">
        <v>79</v>
      </c>
      <c r="C1282" s="356" t="s">
        <v>228</v>
      </c>
      <c r="D1282" s="392">
        <v>7</v>
      </c>
      <c r="E1282" s="421">
        <v>3372000000</v>
      </c>
      <c r="F1282" s="351" t="s">
        <v>2829</v>
      </c>
      <c r="G1282" s="314"/>
      <c r="H1282" s="394"/>
      <c r="I1282" s="356" t="s">
        <v>228</v>
      </c>
      <c r="J1282" s="243" t="s">
        <v>300</v>
      </c>
      <c r="K1282" s="351" t="s">
        <v>283</v>
      </c>
      <c r="L1282" s="396" t="s">
        <v>3304</v>
      </c>
      <c r="M1282" s="397"/>
      <c r="N1282" s="397"/>
      <c r="O1282" s="397"/>
      <c r="P1282" s="397"/>
      <c r="Q1282" s="397"/>
      <c r="R1282" s="397"/>
      <c r="S1282" s="397"/>
      <c r="T1282" s="397"/>
      <c r="U1282" s="397"/>
      <c r="V1282" s="397"/>
      <c r="W1282" s="397"/>
      <c r="X1282" s="397"/>
      <c r="Y1282" s="397"/>
    </row>
    <row r="1283" spans="1:25" s="210" customFormat="1" ht="25.5" x14ac:dyDescent="0.25">
      <c r="A1283" s="237">
        <v>3373</v>
      </c>
      <c r="B1283" s="183" t="s">
        <v>85</v>
      </c>
      <c r="C1283" s="182" t="s">
        <v>230</v>
      </c>
      <c r="D1283" s="392">
        <v>7</v>
      </c>
      <c r="E1283" s="421">
        <v>3373000000</v>
      </c>
      <c r="F1283" s="351" t="s">
        <v>2834</v>
      </c>
      <c r="G1283" s="314"/>
      <c r="H1283" s="394"/>
      <c r="I1283" s="182" t="s">
        <v>230</v>
      </c>
      <c r="J1283" s="243" t="s">
        <v>285</v>
      </c>
      <c r="K1283" s="351" t="s">
        <v>283</v>
      </c>
      <c r="L1283" s="396"/>
      <c r="M1283" s="397"/>
      <c r="N1283" s="397"/>
      <c r="O1283" s="397"/>
      <c r="P1283" s="397"/>
      <c r="Q1283" s="397"/>
      <c r="R1283" s="397"/>
      <c r="S1283" s="397"/>
      <c r="T1283" s="397"/>
      <c r="U1283" s="397"/>
      <c r="V1283" s="397"/>
      <c r="W1283" s="397"/>
      <c r="X1283" s="397"/>
      <c r="Y1283" s="397"/>
    </row>
    <row r="1284" spans="1:25" s="210" customFormat="1" ht="25.5" x14ac:dyDescent="0.25">
      <c r="A1284" s="237">
        <v>3374</v>
      </c>
      <c r="B1284" s="183" t="s">
        <v>86</v>
      </c>
      <c r="C1284" s="182" t="s">
        <v>230</v>
      </c>
      <c r="D1284" s="392">
        <v>7</v>
      </c>
      <c r="E1284" s="421">
        <v>3374000000</v>
      </c>
      <c r="F1284" s="351" t="s">
        <v>2834</v>
      </c>
      <c r="G1284" s="314"/>
      <c r="H1284" s="394"/>
      <c r="I1284" s="182" t="s">
        <v>230</v>
      </c>
      <c r="J1284" s="243" t="s">
        <v>289</v>
      </c>
      <c r="K1284" s="351" t="s">
        <v>283</v>
      </c>
      <c r="L1284" s="396"/>
      <c r="M1284" s="397"/>
      <c r="N1284" s="397"/>
      <c r="O1284" s="397"/>
      <c r="P1284" s="397"/>
      <c r="Q1284" s="397"/>
      <c r="R1284" s="397"/>
      <c r="S1284" s="397"/>
      <c r="T1284" s="397"/>
      <c r="U1284" s="397"/>
      <c r="V1284" s="397"/>
      <c r="W1284" s="397"/>
      <c r="X1284" s="397"/>
      <c r="Y1284" s="397"/>
    </row>
    <row r="1285" spans="1:25" s="210" customFormat="1" ht="25.5" x14ac:dyDescent="0.25">
      <c r="A1285" s="237">
        <v>3375</v>
      </c>
      <c r="B1285" s="183" t="s">
        <v>212</v>
      </c>
      <c r="C1285" s="182" t="s">
        <v>230</v>
      </c>
      <c r="D1285" s="392">
        <v>7</v>
      </c>
      <c r="E1285" s="421">
        <v>3375000000</v>
      </c>
      <c r="F1285" s="351" t="s">
        <v>2834</v>
      </c>
      <c r="G1285" s="314"/>
      <c r="H1285" s="394"/>
      <c r="I1285" s="182" t="s">
        <v>230</v>
      </c>
      <c r="J1285" s="243" t="s">
        <v>285</v>
      </c>
      <c r="K1285" s="351" t="s">
        <v>283</v>
      </c>
      <c r="L1285" s="396"/>
      <c r="M1285" s="397"/>
      <c r="N1285" s="397"/>
      <c r="O1285" s="397"/>
      <c r="P1285" s="397"/>
      <c r="Q1285" s="397"/>
      <c r="R1285" s="397"/>
      <c r="S1285" s="397"/>
      <c r="T1285" s="397"/>
      <c r="U1285" s="397"/>
      <c r="V1285" s="397"/>
      <c r="W1285" s="397"/>
      <c r="X1285" s="397"/>
      <c r="Y1285" s="397"/>
    </row>
    <row r="1286" spans="1:25" s="210" customFormat="1" ht="38.25" x14ac:dyDescent="0.25">
      <c r="A1286" s="237">
        <v>3376</v>
      </c>
      <c r="B1286" s="183" t="s">
        <v>302</v>
      </c>
      <c r="C1286" s="182" t="s">
        <v>230</v>
      </c>
      <c r="D1286" s="392">
        <v>7</v>
      </c>
      <c r="E1286" s="421">
        <v>3376000000</v>
      </c>
      <c r="F1286" s="351" t="s">
        <v>2834</v>
      </c>
      <c r="G1286" s="314"/>
      <c r="H1286" s="394"/>
      <c r="I1286" s="182" t="s">
        <v>230</v>
      </c>
      <c r="J1286" s="243" t="s">
        <v>285</v>
      </c>
      <c r="K1286" s="351" t="s">
        <v>283</v>
      </c>
      <c r="L1286" s="396"/>
      <c r="M1286" s="397"/>
      <c r="N1286" s="397"/>
      <c r="O1286" s="397"/>
      <c r="P1286" s="397"/>
      <c r="Q1286" s="397"/>
      <c r="R1286" s="397"/>
      <c r="S1286" s="397"/>
      <c r="T1286" s="397"/>
      <c r="U1286" s="397"/>
      <c r="V1286" s="397"/>
      <c r="W1286" s="397"/>
      <c r="X1286" s="397"/>
      <c r="Y1286" s="397"/>
    </row>
    <row r="1287" spans="1:25" s="210" customFormat="1" ht="25.5" x14ac:dyDescent="0.25">
      <c r="A1287" s="237">
        <v>3377</v>
      </c>
      <c r="B1287" s="183" t="s">
        <v>52</v>
      </c>
      <c r="C1287" s="182" t="s">
        <v>245</v>
      </c>
      <c r="D1287" s="392">
        <v>14</v>
      </c>
      <c r="E1287" s="421">
        <v>3377000000</v>
      </c>
      <c r="F1287" s="351" t="s">
        <v>2834</v>
      </c>
      <c r="G1287" s="314"/>
      <c r="H1287" s="394"/>
      <c r="I1287" s="182" t="s">
        <v>245</v>
      </c>
      <c r="J1287" s="243" t="s">
        <v>289</v>
      </c>
      <c r="K1287" s="351" t="s">
        <v>284</v>
      </c>
      <c r="L1287" s="396"/>
      <c r="M1287" s="397"/>
      <c r="N1287" s="397"/>
      <c r="O1287" s="397"/>
      <c r="P1287" s="397"/>
      <c r="Q1287" s="397"/>
      <c r="R1287" s="397"/>
      <c r="S1287" s="397"/>
      <c r="T1287" s="397"/>
      <c r="U1287" s="397"/>
      <c r="V1287" s="397"/>
      <c r="W1287" s="397"/>
      <c r="X1287" s="397"/>
      <c r="Y1287" s="397"/>
    </row>
    <row r="1288" spans="1:25" s="210" customFormat="1" ht="25.5" x14ac:dyDescent="0.25">
      <c r="A1288" s="237">
        <v>3378</v>
      </c>
      <c r="B1288" s="183" t="s">
        <v>53</v>
      </c>
      <c r="C1288" s="182" t="s">
        <v>245</v>
      </c>
      <c r="D1288" s="392">
        <v>14</v>
      </c>
      <c r="E1288" s="421">
        <v>3378000000</v>
      </c>
      <c r="F1288" s="351" t="s">
        <v>2834</v>
      </c>
      <c r="G1288" s="314"/>
      <c r="H1288" s="394"/>
      <c r="I1288" s="182" t="s">
        <v>245</v>
      </c>
      <c r="J1288" s="243" t="s">
        <v>286</v>
      </c>
      <c r="K1288" s="351" t="s">
        <v>284</v>
      </c>
      <c r="L1288" s="396"/>
      <c r="M1288" s="397"/>
      <c r="N1288" s="397"/>
      <c r="O1288" s="397"/>
      <c r="P1288" s="397"/>
      <c r="Q1288" s="397"/>
      <c r="R1288" s="397"/>
      <c r="S1288" s="397"/>
      <c r="T1288" s="397"/>
      <c r="U1288" s="397"/>
      <c r="V1288" s="397"/>
      <c r="W1288" s="397"/>
      <c r="X1288" s="397"/>
      <c r="Y1288" s="397"/>
    </row>
    <row r="1289" spans="1:25" s="210" customFormat="1" ht="25.5" x14ac:dyDescent="0.25">
      <c r="A1289" s="237">
        <v>3379</v>
      </c>
      <c r="B1289" s="183" t="s">
        <v>54</v>
      </c>
      <c r="C1289" s="182" t="s">
        <v>245</v>
      </c>
      <c r="D1289" s="392">
        <v>14</v>
      </c>
      <c r="E1289" s="421">
        <v>3379000000</v>
      </c>
      <c r="F1289" s="351" t="s">
        <v>2834</v>
      </c>
      <c r="G1289" s="314"/>
      <c r="H1289" s="394"/>
      <c r="I1289" s="182" t="s">
        <v>245</v>
      </c>
      <c r="J1289" s="243" t="s">
        <v>285</v>
      </c>
      <c r="K1289" s="351" t="s">
        <v>284</v>
      </c>
      <c r="L1289" s="396"/>
      <c r="M1289" s="397"/>
      <c r="N1289" s="397"/>
      <c r="O1289" s="397"/>
      <c r="P1289" s="397"/>
      <c r="Q1289" s="397"/>
      <c r="R1289" s="397"/>
      <c r="S1289" s="397"/>
      <c r="T1289" s="397"/>
      <c r="U1289" s="397"/>
      <c r="V1289" s="397"/>
      <c r="W1289" s="397"/>
      <c r="X1289" s="397"/>
      <c r="Y1289" s="397"/>
    </row>
    <row r="1290" spans="1:25" s="210" customFormat="1" ht="25.5" x14ac:dyDescent="0.25">
      <c r="A1290" s="237">
        <v>3380</v>
      </c>
      <c r="B1290" s="183" t="s">
        <v>55</v>
      </c>
      <c r="C1290" s="182" t="s">
        <v>245</v>
      </c>
      <c r="D1290" s="392">
        <v>14</v>
      </c>
      <c r="E1290" s="421">
        <v>3380000000</v>
      </c>
      <c r="F1290" s="351" t="s">
        <v>2834</v>
      </c>
      <c r="G1290" s="314"/>
      <c r="H1290" s="394"/>
      <c r="I1290" s="182" t="s">
        <v>245</v>
      </c>
      <c r="J1290" s="243" t="s">
        <v>285</v>
      </c>
      <c r="K1290" s="351" t="s">
        <v>284</v>
      </c>
      <c r="L1290" s="396"/>
      <c r="M1290" s="397"/>
      <c r="N1290" s="397"/>
      <c r="O1290" s="397"/>
      <c r="P1290" s="397"/>
      <c r="Q1290" s="397"/>
      <c r="R1290" s="397"/>
      <c r="S1290" s="397"/>
      <c r="T1290" s="397"/>
      <c r="U1290" s="397"/>
      <c r="V1290" s="397"/>
      <c r="W1290" s="397"/>
      <c r="X1290" s="397"/>
      <c r="Y1290" s="397"/>
    </row>
    <row r="1291" spans="1:25" s="210" customFormat="1" ht="25.5" x14ac:dyDescent="0.25">
      <c r="A1291" s="237">
        <v>3381</v>
      </c>
      <c r="B1291" s="183" t="s">
        <v>222</v>
      </c>
      <c r="C1291" s="182" t="s">
        <v>245</v>
      </c>
      <c r="D1291" s="392">
        <v>11</v>
      </c>
      <c r="E1291" s="421">
        <v>3381000000</v>
      </c>
      <c r="F1291" s="351" t="s">
        <v>2834</v>
      </c>
      <c r="G1291" s="314"/>
      <c r="H1291" s="394"/>
      <c r="I1291" s="182" t="s">
        <v>245</v>
      </c>
      <c r="J1291" s="395" t="s">
        <v>2797</v>
      </c>
      <c r="K1291" s="351" t="s">
        <v>284</v>
      </c>
      <c r="L1291" s="396"/>
      <c r="M1291" s="397"/>
      <c r="N1291" s="397"/>
      <c r="O1291" s="397"/>
      <c r="P1291" s="397"/>
      <c r="Q1291" s="397"/>
      <c r="R1291" s="397"/>
      <c r="S1291" s="397"/>
      <c r="T1291" s="397"/>
      <c r="U1291" s="397"/>
      <c r="V1291" s="397"/>
      <c r="W1291" s="397"/>
      <c r="X1291" s="397"/>
      <c r="Y1291" s="397"/>
    </row>
    <row r="1292" spans="1:25" s="210" customFormat="1" ht="25.5" x14ac:dyDescent="0.25">
      <c r="A1292" s="237">
        <v>3382</v>
      </c>
      <c r="B1292" s="183" t="s">
        <v>94</v>
      </c>
      <c r="C1292" s="182" t="s">
        <v>245</v>
      </c>
      <c r="D1292" s="392">
        <v>11</v>
      </c>
      <c r="E1292" s="421">
        <v>3382000000</v>
      </c>
      <c r="F1292" s="351" t="s">
        <v>2834</v>
      </c>
      <c r="G1292" s="314"/>
      <c r="H1292" s="394"/>
      <c r="I1292" s="182" t="s">
        <v>245</v>
      </c>
      <c r="J1292" s="395" t="s">
        <v>2797</v>
      </c>
      <c r="K1292" s="351" t="s">
        <v>284</v>
      </c>
      <c r="L1292" s="396"/>
      <c r="M1292" s="397"/>
      <c r="N1292" s="397"/>
      <c r="O1292" s="397"/>
      <c r="P1292" s="397"/>
      <c r="Q1292" s="397"/>
      <c r="R1292" s="397"/>
      <c r="S1292" s="397"/>
      <c r="T1292" s="397"/>
      <c r="U1292" s="397"/>
      <c r="V1292" s="397"/>
      <c r="W1292" s="397"/>
      <c r="X1292" s="397"/>
      <c r="Y1292" s="397"/>
    </row>
    <row r="1293" spans="1:25" s="210" customFormat="1" ht="25.5" x14ac:dyDescent="0.25">
      <c r="A1293" s="237">
        <v>3383</v>
      </c>
      <c r="B1293" s="183" t="s">
        <v>158</v>
      </c>
      <c r="C1293" s="356" t="s">
        <v>228</v>
      </c>
      <c r="D1293" s="392" t="s">
        <v>2798</v>
      </c>
      <c r="E1293" s="393">
        <v>3383000000</v>
      </c>
      <c r="F1293" s="351" t="s">
        <v>2829</v>
      </c>
      <c r="G1293" s="314"/>
      <c r="H1293" s="394"/>
      <c r="I1293" s="356" t="s">
        <v>228</v>
      </c>
      <c r="J1293" s="395" t="s">
        <v>3169</v>
      </c>
      <c r="K1293" s="351" t="s">
        <v>283</v>
      </c>
      <c r="L1293" s="396"/>
      <c r="M1293" s="397"/>
      <c r="N1293" s="397"/>
      <c r="O1293" s="397"/>
      <c r="P1293" s="397"/>
      <c r="Q1293" s="397"/>
      <c r="R1293" s="397"/>
      <c r="S1293" s="397"/>
      <c r="T1293" s="397"/>
      <c r="U1293" s="397"/>
      <c r="V1293" s="397"/>
      <c r="W1293" s="397"/>
      <c r="X1293" s="397"/>
      <c r="Y1293" s="397"/>
    </row>
    <row r="1294" spans="1:25" s="210" customFormat="1" ht="25.5" x14ac:dyDescent="0.25">
      <c r="A1294" s="237">
        <v>3384</v>
      </c>
      <c r="B1294" s="183" t="s">
        <v>8</v>
      </c>
      <c r="C1294" s="182" t="s">
        <v>248</v>
      </c>
      <c r="D1294" s="392">
        <v>14</v>
      </c>
      <c r="E1294" s="393">
        <v>3384000000</v>
      </c>
      <c r="F1294" s="351" t="s">
        <v>2829</v>
      </c>
      <c r="G1294" s="314"/>
      <c r="H1294" s="394"/>
      <c r="I1294" s="182" t="s">
        <v>248</v>
      </c>
      <c r="J1294" s="395" t="s">
        <v>2797</v>
      </c>
      <c r="K1294" s="351" t="s">
        <v>283</v>
      </c>
      <c r="L1294" s="396"/>
      <c r="M1294" s="397"/>
      <c r="N1294" s="397"/>
      <c r="O1294" s="397"/>
      <c r="P1294" s="397"/>
      <c r="Q1294" s="397"/>
      <c r="R1294" s="397"/>
      <c r="S1294" s="397"/>
      <c r="T1294" s="397"/>
      <c r="U1294" s="397"/>
      <c r="V1294" s="397"/>
      <c r="W1294" s="397"/>
      <c r="X1294" s="397"/>
      <c r="Y1294" s="397"/>
    </row>
    <row r="1295" spans="1:25" s="210" customFormat="1" ht="25.5" x14ac:dyDescent="0.25">
      <c r="A1295" s="237">
        <v>3385</v>
      </c>
      <c r="B1295" s="183" t="s">
        <v>318</v>
      </c>
      <c r="C1295" s="356" t="s">
        <v>229</v>
      </c>
      <c r="D1295" s="392">
        <v>14</v>
      </c>
      <c r="E1295" s="393">
        <v>3385000000</v>
      </c>
      <c r="F1295" s="351" t="s">
        <v>20</v>
      </c>
      <c r="G1295" s="314"/>
      <c r="H1295" s="394"/>
      <c r="I1295" s="356" t="s">
        <v>229</v>
      </c>
      <c r="J1295" s="395" t="s">
        <v>2797</v>
      </c>
      <c r="K1295" s="351" t="s">
        <v>284</v>
      </c>
      <c r="L1295" s="396"/>
      <c r="M1295" s="397"/>
      <c r="N1295" s="397"/>
      <c r="O1295" s="397"/>
      <c r="P1295" s="397"/>
      <c r="Q1295" s="397"/>
      <c r="R1295" s="397"/>
      <c r="S1295" s="397"/>
      <c r="T1295" s="397"/>
      <c r="U1295" s="397"/>
      <c r="V1295" s="397"/>
      <c r="W1295" s="397"/>
      <c r="X1295" s="397"/>
      <c r="Y1295" s="397"/>
    </row>
    <row r="1296" spans="1:25" s="210" customFormat="1" x14ac:dyDescent="0.25">
      <c r="A1296" s="237">
        <v>3386</v>
      </c>
      <c r="B1296" s="183" t="s">
        <v>44</v>
      </c>
      <c r="C1296" s="356" t="s">
        <v>229</v>
      </c>
      <c r="D1296" s="392">
        <v>14</v>
      </c>
      <c r="E1296" s="393">
        <v>3386000000</v>
      </c>
      <c r="F1296" s="351" t="s">
        <v>2829</v>
      </c>
      <c r="G1296" s="314"/>
      <c r="H1296" s="394"/>
      <c r="I1296" s="356" t="s">
        <v>229</v>
      </c>
      <c r="J1296" s="395" t="s">
        <v>2797</v>
      </c>
      <c r="K1296" s="351" t="s">
        <v>283</v>
      </c>
      <c r="L1296" s="396"/>
      <c r="M1296" s="397"/>
      <c r="N1296" s="397"/>
      <c r="O1296" s="397"/>
      <c r="P1296" s="397"/>
      <c r="Q1296" s="397"/>
      <c r="R1296" s="397"/>
      <c r="S1296" s="397"/>
      <c r="T1296" s="397"/>
      <c r="U1296" s="397"/>
      <c r="V1296" s="397"/>
      <c r="W1296" s="397"/>
      <c r="X1296" s="397"/>
      <c r="Y1296" s="397"/>
    </row>
    <row r="1297" spans="1:25" s="210" customFormat="1" x14ac:dyDescent="0.25">
      <c r="A1297" s="237">
        <v>3387</v>
      </c>
      <c r="B1297" s="183" t="s">
        <v>42</v>
      </c>
      <c r="C1297" s="356" t="s">
        <v>229</v>
      </c>
      <c r="D1297" s="392">
        <v>14</v>
      </c>
      <c r="E1297" s="393">
        <v>3387000000</v>
      </c>
      <c r="F1297" s="351" t="s">
        <v>2829</v>
      </c>
      <c r="G1297" s="314"/>
      <c r="H1297" s="394"/>
      <c r="I1297" s="356" t="s">
        <v>229</v>
      </c>
      <c r="J1297" s="395" t="s">
        <v>2797</v>
      </c>
      <c r="K1297" s="351" t="s">
        <v>283</v>
      </c>
      <c r="L1297" s="396"/>
      <c r="M1297" s="397"/>
      <c r="N1297" s="397"/>
      <c r="O1297" s="397"/>
      <c r="P1297" s="397"/>
      <c r="Q1297" s="397"/>
      <c r="R1297" s="397"/>
      <c r="S1297" s="397"/>
      <c r="T1297" s="397"/>
      <c r="U1297" s="397"/>
      <c r="V1297" s="397"/>
      <c r="W1297" s="397"/>
      <c r="X1297" s="397"/>
      <c r="Y1297" s="397"/>
    </row>
    <row r="1298" spans="1:25" s="210" customFormat="1" ht="25.5" x14ac:dyDescent="0.25">
      <c r="A1298" s="237">
        <v>3388</v>
      </c>
      <c r="B1298" s="183" t="s">
        <v>18</v>
      </c>
      <c r="C1298" s="182" t="s">
        <v>226</v>
      </c>
      <c r="D1298" s="392">
        <v>14</v>
      </c>
      <c r="E1298" s="393">
        <v>3388000000</v>
      </c>
      <c r="F1298" s="351" t="s">
        <v>2829</v>
      </c>
      <c r="G1298" s="314"/>
      <c r="H1298" s="394"/>
      <c r="I1298" s="182" t="s">
        <v>226</v>
      </c>
      <c r="J1298" s="395" t="s">
        <v>2797</v>
      </c>
      <c r="K1298" s="351" t="s">
        <v>283</v>
      </c>
      <c r="L1298" s="396"/>
      <c r="M1298" s="397"/>
      <c r="N1298" s="397"/>
      <c r="O1298" s="397"/>
      <c r="P1298" s="397"/>
      <c r="Q1298" s="397"/>
      <c r="R1298" s="397"/>
      <c r="S1298" s="397"/>
      <c r="T1298" s="397"/>
      <c r="U1298" s="397"/>
      <c r="V1298" s="397"/>
      <c r="W1298" s="397"/>
      <c r="X1298" s="397"/>
      <c r="Y1298" s="397"/>
    </row>
    <row r="1299" spans="1:25" s="210" customFormat="1" ht="25.5" x14ac:dyDescent="0.25">
      <c r="A1299" s="237">
        <v>3389</v>
      </c>
      <c r="B1299" s="183" t="s">
        <v>23</v>
      </c>
      <c r="C1299" s="356" t="s">
        <v>228</v>
      </c>
      <c r="D1299" s="392">
        <v>14</v>
      </c>
      <c r="E1299" s="393">
        <v>3389000000</v>
      </c>
      <c r="F1299" s="351" t="s">
        <v>2829</v>
      </c>
      <c r="G1299" s="314"/>
      <c r="H1299" s="394"/>
      <c r="I1299" s="356" t="s">
        <v>228</v>
      </c>
      <c r="J1299" s="395" t="s">
        <v>2797</v>
      </c>
      <c r="K1299" s="351" t="s">
        <v>283</v>
      </c>
      <c r="L1299" s="396"/>
      <c r="M1299" s="397"/>
      <c r="N1299" s="397"/>
      <c r="O1299" s="397"/>
      <c r="P1299" s="397"/>
      <c r="Q1299" s="397"/>
      <c r="R1299" s="397"/>
      <c r="S1299" s="397"/>
      <c r="T1299" s="397"/>
      <c r="U1299" s="397"/>
      <c r="V1299" s="397"/>
      <c r="W1299" s="397"/>
      <c r="X1299" s="397"/>
      <c r="Y1299" s="397"/>
    </row>
    <row r="1300" spans="1:25" s="210" customFormat="1" x14ac:dyDescent="0.25">
      <c r="A1300" s="237">
        <v>3390</v>
      </c>
      <c r="B1300" s="183" t="s">
        <v>74</v>
      </c>
      <c r="C1300" s="182" t="s">
        <v>226</v>
      </c>
      <c r="D1300" s="392">
        <v>14</v>
      </c>
      <c r="E1300" s="393">
        <v>3390000000</v>
      </c>
      <c r="F1300" s="351" t="s">
        <v>2829</v>
      </c>
      <c r="G1300" s="314"/>
      <c r="H1300" s="394"/>
      <c r="I1300" s="182" t="s">
        <v>226</v>
      </c>
      <c r="J1300" s="395" t="s">
        <v>300</v>
      </c>
      <c r="K1300" s="351" t="s">
        <v>283</v>
      </c>
      <c r="L1300" s="396"/>
      <c r="M1300" s="397"/>
      <c r="N1300" s="397"/>
      <c r="O1300" s="397"/>
      <c r="P1300" s="397"/>
      <c r="Q1300" s="397"/>
      <c r="R1300" s="397"/>
      <c r="S1300" s="397"/>
      <c r="T1300" s="397"/>
      <c r="U1300" s="397"/>
      <c r="V1300" s="397"/>
      <c r="W1300" s="397"/>
      <c r="X1300" s="397"/>
      <c r="Y1300" s="397"/>
    </row>
    <row r="1301" spans="1:25" s="210" customFormat="1" x14ac:dyDescent="0.25">
      <c r="A1301" s="237">
        <v>3391</v>
      </c>
      <c r="B1301" s="183" t="s">
        <v>46</v>
      </c>
      <c r="C1301" s="182" t="s">
        <v>230</v>
      </c>
      <c r="D1301" s="392">
        <v>14</v>
      </c>
      <c r="E1301" s="393">
        <v>3391000000</v>
      </c>
      <c r="F1301" s="351" t="s">
        <v>2829</v>
      </c>
      <c r="G1301" s="314"/>
      <c r="H1301" s="394"/>
      <c r="I1301" s="182" t="s">
        <v>230</v>
      </c>
      <c r="J1301" s="395" t="s">
        <v>2797</v>
      </c>
      <c r="K1301" s="351" t="s">
        <v>283</v>
      </c>
      <c r="L1301" s="396"/>
      <c r="M1301" s="397"/>
      <c r="N1301" s="397"/>
      <c r="O1301" s="397"/>
      <c r="P1301" s="397"/>
      <c r="Q1301" s="397"/>
      <c r="R1301" s="397"/>
      <c r="S1301" s="397"/>
      <c r="T1301" s="397"/>
      <c r="U1301" s="397"/>
      <c r="V1301" s="397"/>
      <c r="W1301" s="397"/>
      <c r="X1301" s="397"/>
      <c r="Y1301" s="397"/>
    </row>
    <row r="1302" spans="1:25" s="210" customFormat="1" x14ac:dyDescent="0.25">
      <c r="A1302" s="237">
        <v>3392</v>
      </c>
      <c r="B1302" s="183" t="s">
        <v>3382</v>
      </c>
      <c r="C1302" s="182" t="s">
        <v>224</v>
      </c>
      <c r="D1302" s="392">
        <v>14</v>
      </c>
      <c r="E1302" s="393">
        <v>3392000000</v>
      </c>
      <c r="F1302" s="351" t="s">
        <v>2829</v>
      </c>
      <c r="G1302" s="314"/>
      <c r="H1302" s="394"/>
      <c r="I1302" s="182" t="s">
        <v>224</v>
      </c>
      <c r="J1302" s="395" t="s">
        <v>2797</v>
      </c>
      <c r="K1302" s="351" t="s">
        <v>283</v>
      </c>
      <c r="L1302" s="396"/>
      <c r="M1302" s="397"/>
      <c r="N1302" s="397"/>
      <c r="O1302" s="397"/>
      <c r="P1302" s="397"/>
      <c r="Q1302" s="397"/>
      <c r="R1302" s="397"/>
      <c r="S1302" s="397"/>
      <c r="T1302" s="397"/>
      <c r="U1302" s="397"/>
      <c r="V1302" s="397"/>
      <c r="W1302" s="397"/>
      <c r="X1302" s="397"/>
      <c r="Y1302" s="397"/>
    </row>
    <row r="1303" spans="1:25" s="210" customFormat="1" ht="25.5" x14ac:dyDescent="0.25">
      <c r="A1303" s="237">
        <v>3393</v>
      </c>
      <c r="B1303" s="183" t="s">
        <v>116</v>
      </c>
      <c r="C1303" s="356" t="s">
        <v>228</v>
      </c>
      <c r="D1303" s="392">
        <v>7</v>
      </c>
      <c r="E1303" s="393">
        <v>3393000000</v>
      </c>
      <c r="F1303" s="351" t="s">
        <v>2834</v>
      </c>
      <c r="G1303" s="314"/>
      <c r="H1303" s="394"/>
      <c r="I1303" s="356" t="s">
        <v>228</v>
      </c>
      <c r="J1303" s="395" t="s">
        <v>295</v>
      </c>
      <c r="K1303" s="351" t="s">
        <v>283</v>
      </c>
      <c r="L1303" s="396"/>
      <c r="M1303" s="397"/>
      <c r="N1303" s="397"/>
      <c r="O1303" s="397"/>
      <c r="P1303" s="397"/>
      <c r="Q1303" s="397"/>
      <c r="R1303" s="397"/>
      <c r="S1303" s="397"/>
      <c r="T1303" s="397"/>
      <c r="U1303" s="397"/>
      <c r="V1303" s="397"/>
      <c r="W1303" s="397"/>
      <c r="X1303" s="397"/>
      <c r="Y1303" s="397"/>
    </row>
    <row r="1304" spans="1:25" s="210" customFormat="1" ht="25.5" x14ac:dyDescent="0.25">
      <c r="A1304" s="237">
        <v>3394</v>
      </c>
      <c r="B1304" s="183" t="s">
        <v>124</v>
      </c>
      <c r="C1304" s="356" t="s">
        <v>229</v>
      </c>
      <c r="D1304" s="392">
        <v>7</v>
      </c>
      <c r="E1304" s="393">
        <v>3394000000</v>
      </c>
      <c r="F1304" s="351" t="s">
        <v>2834</v>
      </c>
      <c r="G1304" s="314"/>
      <c r="H1304" s="394"/>
      <c r="I1304" s="356" t="s">
        <v>229</v>
      </c>
      <c r="J1304" s="395" t="s">
        <v>289</v>
      </c>
      <c r="K1304" s="351" t="s">
        <v>283</v>
      </c>
      <c r="L1304" s="396"/>
      <c r="M1304" s="397"/>
      <c r="N1304" s="397"/>
      <c r="O1304" s="397"/>
      <c r="P1304" s="397"/>
      <c r="Q1304" s="397"/>
      <c r="R1304" s="397"/>
      <c r="S1304" s="397"/>
      <c r="T1304" s="397"/>
      <c r="U1304" s="397"/>
      <c r="V1304" s="397"/>
      <c r="W1304" s="397"/>
      <c r="X1304" s="397"/>
      <c r="Y1304" s="397"/>
    </row>
    <row r="1305" spans="1:25" s="210" customFormat="1" ht="25.5" x14ac:dyDescent="0.25">
      <c r="A1305" s="237">
        <v>3395</v>
      </c>
      <c r="B1305" s="183" t="s">
        <v>125</v>
      </c>
      <c r="C1305" s="182" t="s">
        <v>230</v>
      </c>
      <c r="D1305" s="392">
        <v>7</v>
      </c>
      <c r="E1305" s="393">
        <v>3395000000</v>
      </c>
      <c r="F1305" s="351" t="s">
        <v>2834</v>
      </c>
      <c r="G1305" s="314"/>
      <c r="H1305" s="394"/>
      <c r="I1305" s="182" t="s">
        <v>230</v>
      </c>
      <c r="J1305" s="395" t="s">
        <v>289</v>
      </c>
      <c r="K1305" s="351" t="s">
        <v>283</v>
      </c>
      <c r="L1305" s="396"/>
      <c r="M1305" s="397"/>
      <c r="N1305" s="397"/>
      <c r="O1305" s="397"/>
      <c r="P1305" s="397"/>
      <c r="Q1305" s="397"/>
      <c r="R1305" s="397"/>
      <c r="S1305" s="397"/>
      <c r="T1305" s="397"/>
      <c r="U1305" s="397"/>
      <c r="V1305" s="397"/>
      <c r="W1305" s="397"/>
      <c r="X1305" s="397"/>
      <c r="Y1305" s="397"/>
    </row>
    <row r="1306" spans="1:25" s="210" customFormat="1" x14ac:dyDescent="0.25">
      <c r="A1306" s="237">
        <v>3396</v>
      </c>
      <c r="B1306" s="183" t="s">
        <v>136</v>
      </c>
      <c r="C1306" s="351" t="s">
        <v>292</v>
      </c>
      <c r="D1306" s="392">
        <v>14</v>
      </c>
      <c r="E1306" s="393">
        <v>3396000000</v>
      </c>
      <c r="F1306" s="351" t="s">
        <v>2828</v>
      </c>
      <c r="G1306" s="314"/>
      <c r="H1306" s="394"/>
      <c r="I1306" s="351" t="s">
        <v>292</v>
      </c>
      <c r="J1306" s="395" t="s">
        <v>2797</v>
      </c>
      <c r="K1306" s="351" t="s">
        <v>284</v>
      </c>
      <c r="L1306" s="396"/>
      <c r="M1306" s="397"/>
      <c r="N1306" s="397"/>
      <c r="O1306" s="397"/>
      <c r="P1306" s="397"/>
      <c r="Q1306" s="397"/>
      <c r="R1306" s="397"/>
      <c r="S1306" s="397"/>
      <c r="T1306" s="397"/>
      <c r="U1306" s="397"/>
      <c r="V1306" s="397"/>
      <c r="W1306" s="397"/>
      <c r="X1306" s="397"/>
      <c r="Y1306" s="397"/>
    </row>
    <row r="1307" spans="1:25" s="210" customFormat="1" ht="25.5" x14ac:dyDescent="0.25">
      <c r="A1307" s="237">
        <v>3397</v>
      </c>
      <c r="B1307" s="183" t="s">
        <v>134</v>
      </c>
      <c r="C1307" s="182" t="s">
        <v>248</v>
      </c>
      <c r="D1307" s="392">
        <v>14</v>
      </c>
      <c r="E1307" s="393">
        <v>3397000000</v>
      </c>
      <c r="F1307" s="351" t="s">
        <v>2829</v>
      </c>
      <c r="G1307" s="314"/>
      <c r="H1307" s="394"/>
      <c r="I1307" s="182" t="s">
        <v>248</v>
      </c>
      <c r="J1307" s="395" t="s">
        <v>2797</v>
      </c>
      <c r="K1307" s="351" t="s">
        <v>283</v>
      </c>
      <c r="L1307" s="396"/>
      <c r="M1307" s="397"/>
      <c r="N1307" s="397"/>
      <c r="O1307" s="397"/>
      <c r="P1307" s="397"/>
      <c r="Q1307" s="397"/>
      <c r="R1307" s="397"/>
      <c r="S1307" s="397"/>
      <c r="T1307" s="397"/>
      <c r="U1307" s="397"/>
      <c r="V1307" s="397"/>
      <c r="W1307" s="397"/>
      <c r="X1307" s="397"/>
      <c r="Y1307" s="397"/>
    </row>
    <row r="1308" spans="1:25" s="210" customFormat="1" x14ac:dyDescent="0.25">
      <c r="A1308" s="237">
        <v>3398</v>
      </c>
      <c r="B1308" s="183" t="s">
        <v>159</v>
      </c>
      <c r="C1308" s="356" t="s">
        <v>228</v>
      </c>
      <c r="D1308" s="392">
        <v>14</v>
      </c>
      <c r="E1308" s="393">
        <v>3398000000</v>
      </c>
      <c r="F1308" s="351" t="s">
        <v>2828</v>
      </c>
      <c r="G1308" s="314"/>
      <c r="H1308" s="394"/>
      <c r="I1308" s="356" t="s">
        <v>228</v>
      </c>
      <c r="J1308" s="395" t="s">
        <v>2797</v>
      </c>
      <c r="K1308" s="351" t="s">
        <v>284</v>
      </c>
      <c r="L1308" s="396"/>
      <c r="M1308" s="397"/>
      <c r="N1308" s="397"/>
      <c r="O1308" s="397"/>
      <c r="P1308" s="397"/>
      <c r="Q1308" s="397"/>
      <c r="R1308" s="397"/>
      <c r="S1308" s="397"/>
      <c r="T1308" s="397"/>
      <c r="U1308" s="397"/>
      <c r="V1308" s="397"/>
      <c r="W1308" s="397"/>
      <c r="X1308" s="397"/>
      <c r="Y1308" s="397"/>
    </row>
    <row r="1309" spans="1:25" s="210" customFormat="1" ht="25.5" x14ac:dyDescent="0.25">
      <c r="A1309" s="237">
        <v>3399</v>
      </c>
      <c r="B1309" s="183" t="s">
        <v>156</v>
      </c>
      <c r="C1309" s="47" t="s">
        <v>231</v>
      </c>
      <c r="D1309" s="392">
        <v>14</v>
      </c>
      <c r="E1309" s="393">
        <v>3399000000</v>
      </c>
      <c r="F1309" s="351" t="s">
        <v>2829</v>
      </c>
      <c r="G1309" s="314"/>
      <c r="H1309" s="394"/>
      <c r="I1309" s="47" t="s">
        <v>231</v>
      </c>
      <c r="J1309" s="395" t="s">
        <v>3169</v>
      </c>
      <c r="K1309" s="351" t="s">
        <v>283</v>
      </c>
      <c r="L1309" s="396"/>
      <c r="M1309" s="397"/>
      <c r="N1309" s="397"/>
      <c r="O1309" s="397"/>
      <c r="P1309" s="397"/>
      <c r="Q1309" s="397"/>
      <c r="R1309" s="397"/>
      <c r="S1309" s="397"/>
      <c r="T1309" s="397"/>
      <c r="U1309" s="397"/>
      <c r="V1309" s="397"/>
      <c r="W1309" s="397"/>
      <c r="X1309" s="397"/>
      <c r="Y1309" s="397"/>
    </row>
    <row r="1310" spans="1:25" s="210" customFormat="1" ht="38.25" x14ac:dyDescent="0.25">
      <c r="A1310" s="237">
        <v>3400</v>
      </c>
      <c r="B1310" s="183" t="s">
        <v>263</v>
      </c>
      <c r="C1310" s="182" t="s">
        <v>227</v>
      </c>
      <c r="D1310" s="392">
        <v>11</v>
      </c>
      <c r="E1310" s="393">
        <v>3400000000</v>
      </c>
      <c r="F1310" s="351" t="s">
        <v>2832</v>
      </c>
      <c r="G1310" s="314"/>
      <c r="H1310" s="394"/>
      <c r="I1310" s="182" t="s">
        <v>227</v>
      </c>
      <c r="J1310" s="395" t="s">
        <v>2797</v>
      </c>
      <c r="K1310" s="351" t="s">
        <v>284</v>
      </c>
      <c r="L1310" s="396"/>
      <c r="M1310" s="397"/>
      <c r="N1310" s="397"/>
      <c r="O1310" s="397"/>
      <c r="P1310" s="397"/>
      <c r="Q1310" s="397"/>
      <c r="R1310" s="397"/>
      <c r="S1310" s="397"/>
      <c r="T1310" s="397"/>
      <c r="U1310" s="397"/>
      <c r="V1310" s="397"/>
      <c r="W1310" s="397"/>
      <c r="X1310" s="397"/>
      <c r="Y1310" s="397"/>
    </row>
    <row r="1311" spans="1:25" s="210" customFormat="1" x14ac:dyDescent="0.25">
      <c r="A1311" s="237">
        <v>3401</v>
      </c>
      <c r="B1311" s="183" t="s">
        <v>160</v>
      </c>
      <c r="C1311" s="356" t="s">
        <v>228</v>
      </c>
      <c r="D1311" s="392">
        <v>14</v>
      </c>
      <c r="E1311" s="393">
        <v>3401000000</v>
      </c>
      <c r="F1311" s="351" t="s">
        <v>2828</v>
      </c>
      <c r="G1311" s="314"/>
      <c r="H1311" s="394"/>
      <c r="I1311" s="356" t="s">
        <v>228</v>
      </c>
      <c r="J1311" s="395" t="s">
        <v>2797</v>
      </c>
      <c r="K1311" s="351" t="s">
        <v>284</v>
      </c>
      <c r="L1311" s="396"/>
      <c r="M1311" s="397"/>
      <c r="N1311" s="397"/>
      <c r="O1311" s="397"/>
      <c r="P1311" s="397"/>
      <c r="Q1311" s="397"/>
      <c r="R1311" s="397"/>
      <c r="S1311" s="397"/>
      <c r="T1311" s="397"/>
      <c r="U1311" s="397"/>
      <c r="V1311" s="397"/>
      <c r="W1311" s="397"/>
      <c r="X1311" s="397"/>
      <c r="Y1311" s="397"/>
    </row>
    <row r="1312" spans="1:25" s="223" customFormat="1" x14ac:dyDescent="0.25">
      <c r="A1312" s="39">
        <v>3402</v>
      </c>
      <c r="B1312" s="183" t="s">
        <v>312</v>
      </c>
      <c r="C1312" s="356" t="s">
        <v>228</v>
      </c>
      <c r="D1312" s="392" t="s">
        <v>2798</v>
      </c>
      <c r="E1312" s="412">
        <v>3402000000</v>
      </c>
      <c r="F1312" s="360" t="s">
        <v>2834</v>
      </c>
      <c r="G1312" s="82"/>
      <c r="H1312" s="409"/>
      <c r="I1312" s="356" t="s">
        <v>228</v>
      </c>
      <c r="J1312" s="413" t="s">
        <v>285</v>
      </c>
      <c r="K1312" s="360" t="s">
        <v>283</v>
      </c>
      <c r="L1312" s="414"/>
      <c r="M1312" s="415"/>
      <c r="N1312" s="415"/>
      <c r="O1312" s="415"/>
      <c r="P1312" s="415"/>
      <c r="Q1312" s="415"/>
      <c r="R1312" s="415"/>
      <c r="S1312" s="415"/>
      <c r="T1312" s="415"/>
      <c r="U1312" s="415"/>
      <c r="V1312" s="415"/>
      <c r="W1312" s="415"/>
      <c r="X1312" s="415"/>
      <c r="Y1312" s="415"/>
    </row>
    <row r="1313" spans="1:25" s="210" customFormat="1" ht="38.25" x14ac:dyDescent="0.25">
      <c r="A1313" s="237">
        <v>3403</v>
      </c>
      <c r="B1313" s="183" t="s">
        <v>243</v>
      </c>
      <c r="C1313" s="356" t="s">
        <v>229</v>
      </c>
      <c r="D1313" s="392">
        <v>14</v>
      </c>
      <c r="E1313" s="393">
        <v>3403000000</v>
      </c>
      <c r="F1313" s="351" t="s">
        <v>2993</v>
      </c>
      <c r="G1313" s="314"/>
      <c r="H1313" s="394"/>
      <c r="I1313" s="356" t="s">
        <v>229</v>
      </c>
      <c r="J1313" s="395" t="s">
        <v>2797</v>
      </c>
      <c r="K1313" s="351" t="s">
        <v>284</v>
      </c>
      <c r="L1313" s="396"/>
      <c r="M1313" s="397"/>
      <c r="N1313" s="397"/>
      <c r="O1313" s="397"/>
      <c r="P1313" s="397"/>
      <c r="Q1313" s="397"/>
      <c r="R1313" s="397"/>
      <c r="S1313" s="397"/>
      <c r="T1313" s="397"/>
      <c r="U1313" s="397"/>
      <c r="V1313" s="397"/>
      <c r="W1313" s="397"/>
      <c r="X1313" s="397"/>
      <c r="Y1313" s="397"/>
    </row>
    <row r="1314" spans="1:25" s="210" customFormat="1" x14ac:dyDescent="0.25">
      <c r="A1314" s="237">
        <v>3404</v>
      </c>
      <c r="B1314" s="183" t="s">
        <v>303</v>
      </c>
      <c r="C1314" s="356" t="s">
        <v>228</v>
      </c>
      <c r="D1314" s="392">
        <v>14</v>
      </c>
      <c r="E1314" s="393">
        <v>3404000000</v>
      </c>
      <c r="F1314" s="351" t="s">
        <v>2828</v>
      </c>
      <c r="G1314" s="314"/>
      <c r="H1314" s="394"/>
      <c r="I1314" s="356" t="s">
        <v>228</v>
      </c>
      <c r="J1314" s="395" t="s">
        <v>2797</v>
      </c>
      <c r="K1314" s="351" t="s">
        <v>284</v>
      </c>
      <c r="L1314" s="396"/>
      <c r="M1314" s="397"/>
      <c r="N1314" s="397"/>
      <c r="O1314" s="397"/>
      <c r="P1314" s="397"/>
      <c r="Q1314" s="397"/>
      <c r="R1314" s="397"/>
      <c r="S1314" s="397"/>
      <c r="T1314" s="397"/>
      <c r="U1314" s="397"/>
      <c r="V1314" s="397"/>
      <c r="W1314" s="397"/>
      <c r="X1314" s="397"/>
      <c r="Y1314" s="397"/>
    </row>
    <row r="1315" spans="1:25" s="210" customFormat="1" ht="25.5" x14ac:dyDescent="0.25">
      <c r="A1315" s="237">
        <v>3405</v>
      </c>
      <c r="B1315" s="183" t="s">
        <v>151</v>
      </c>
      <c r="C1315" s="182" t="s">
        <v>224</v>
      </c>
      <c r="D1315" s="392">
        <v>7</v>
      </c>
      <c r="E1315" s="393">
        <v>3405000000</v>
      </c>
      <c r="F1315" s="351" t="s">
        <v>2829</v>
      </c>
      <c r="G1315" s="314"/>
      <c r="H1315" s="394"/>
      <c r="I1315" s="182" t="s">
        <v>224</v>
      </c>
      <c r="J1315" s="395" t="s">
        <v>286</v>
      </c>
      <c r="K1315" s="351" t="s">
        <v>283</v>
      </c>
      <c r="L1315" s="396"/>
      <c r="M1315" s="397"/>
      <c r="N1315" s="397"/>
      <c r="O1315" s="397"/>
      <c r="P1315" s="397"/>
      <c r="Q1315" s="397"/>
      <c r="R1315" s="397"/>
      <c r="S1315" s="397"/>
      <c r="T1315" s="397"/>
      <c r="U1315" s="397"/>
      <c r="V1315" s="397"/>
      <c r="W1315" s="397"/>
      <c r="X1315" s="397"/>
      <c r="Y1315" s="397"/>
    </row>
    <row r="1316" spans="1:25" s="210" customFormat="1" ht="25.5" x14ac:dyDescent="0.25">
      <c r="A1316" s="237">
        <v>3406</v>
      </c>
      <c r="B1316" s="183" t="s">
        <v>152</v>
      </c>
      <c r="C1316" s="182" t="s">
        <v>224</v>
      </c>
      <c r="D1316" s="392">
        <v>7</v>
      </c>
      <c r="E1316" s="393">
        <v>3406000000</v>
      </c>
      <c r="F1316" s="351" t="s">
        <v>2829</v>
      </c>
      <c r="G1316" s="314"/>
      <c r="H1316" s="394"/>
      <c r="I1316" s="182" t="s">
        <v>224</v>
      </c>
      <c r="J1316" s="395" t="s">
        <v>300</v>
      </c>
      <c r="K1316" s="351" t="s">
        <v>283</v>
      </c>
      <c r="L1316" s="396"/>
      <c r="M1316" s="397"/>
      <c r="N1316" s="397"/>
      <c r="O1316" s="397"/>
      <c r="P1316" s="397"/>
      <c r="Q1316" s="397"/>
      <c r="R1316" s="397"/>
      <c r="S1316" s="397"/>
      <c r="T1316" s="397"/>
      <c r="U1316" s="397"/>
      <c r="V1316" s="397"/>
      <c r="W1316" s="397"/>
      <c r="X1316" s="397"/>
      <c r="Y1316" s="397"/>
    </row>
    <row r="1317" spans="1:25" s="210" customFormat="1" ht="25.5" x14ac:dyDescent="0.25">
      <c r="A1317" s="237">
        <v>3407</v>
      </c>
      <c r="B1317" s="183" t="s">
        <v>153</v>
      </c>
      <c r="C1317" s="182" t="s">
        <v>224</v>
      </c>
      <c r="D1317" s="392">
        <v>7</v>
      </c>
      <c r="E1317" s="393">
        <v>3407000000</v>
      </c>
      <c r="F1317" s="351" t="s">
        <v>2829</v>
      </c>
      <c r="G1317" s="314"/>
      <c r="H1317" s="394"/>
      <c r="I1317" s="182" t="s">
        <v>224</v>
      </c>
      <c r="J1317" s="395" t="s">
        <v>3169</v>
      </c>
      <c r="K1317" s="351" t="s">
        <v>283</v>
      </c>
      <c r="L1317" s="396"/>
      <c r="M1317" s="397"/>
      <c r="N1317" s="397"/>
      <c r="O1317" s="397"/>
      <c r="P1317" s="397"/>
      <c r="Q1317" s="397"/>
      <c r="R1317" s="397"/>
      <c r="S1317" s="397"/>
      <c r="T1317" s="397"/>
      <c r="U1317" s="397"/>
      <c r="V1317" s="397"/>
      <c r="W1317" s="397"/>
      <c r="X1317" s="397"/>
      <c r="Y1317" s="397"/>
    </row>
    <row r="1318" spans="1:25" s="210" customFormat="1" ht="25.5" x14ac:dyDescent="0.25">
      <c r="A1318" s="237">
        <v>3408</v>
      </c>
      <c r="B1318" s="183" t="s">
        <v>154</v>
      </c>
      <c r="C1318" s="182" t="s">
        <v>224</v>
      </c>
      <c r="D1318" s="392">
        <v>7</v>
      </c>
      <c r="E1318" s="393">
        <v>3408000000</v>
      </c>
      <c r="F1318" s="351" t="s">
        <v>2829</v>
      </c>
      <c r="G1318" s="314"/>
      <c r="H1318" s="394"/>
      <c r="I1318" s="182" t="s">
        <v>224</v>
      </c>
      <c r="J1318" s="395" t="s">
        <v>300</v>
      </c>
      <c r="K1318" s="351" t="s">
        <v>283</v>
      </c>
      <c r="L1318" s="396"/>
      <c r="M1318" s="397"/>
      <c r="N1318" s="397"/>
      <c r="O1318" s="397"/>
      <c r="P1318" s="397"/>
      <c r="Q1318" s="397"/>
      <c r="R1318" s="397"/>
      <c r="S1318" s="397"/>
      <c r="T1318" s="397"/>
      <c r="U1318" s="397"/>
      <c r="V1318" s="397"/>
      <c r="W1318" s="397"/>
      <c r="X1318" s="397"/>
      <c r="Y1318" s="397"/>
    </row>
    <row r="1319" spans="1:25" s="210" customFormat="1" ht="25.5" x14ac:dyDescent="0.25">
      <c r="A1319" s="237">
        <v>3409</v>
      </c>
      <c r="B1319" s="183" t="s">
        <v>155</v>
      </c>
      <c r="C1319" s="182" t="s">
        <v>224</v>
      </c>
      <c r="D1319" s="392">
        <v>7</v>
      </c>
      <c r="E1319" s="393">
        <v>3409000000</v>
      </c>
      <c r="F1319" s="351" t="s">
        <v>2829</v>
      </c>
      <c r="G1319" s="314"/>
      <c r="H1319" s="394"/>
      <c r="I1319" s="182" t="s">
        <v>224</v>
      </c>
      <c r="J1319" s="395" t="s">
        <v>3169</v>
      </c>
      <c r="K1319" s="351" t="s">
        <v>283</v>
      </c>
      <c r="L1319" s="396"/>
      <c r="M1319" s="397"/>
      <c r="N1319" s="397"/>
      <c r="O1319" s="397"/>
      <c r="P1319" s="397"/>
      <c r="Q1319" s="397"/>
      <c r="R1319" s="397"/>
      <c r="S1319" s="397"/>
      <c r="T1319" s="397"/>
      <c r="U1319" s="397"/>
      <c r="V1319" s="397"/>
      <c r="W1319" s="397"/>
      <c r="X1319" s="397"/>
      <c r="Y1319" s="397"/>
    </row>
    <row r="1320" spans="1:25" s="210" customFormat="1" ht="25.5" x14ac:dyDescent="0.25">
      <c r="A1320" s="237">
        <v>3410</v>
      </c>
      <c r="B1320" s="183" t="s">
        <v>170</v>
      </c>
      <c r="C1320" s="182" t="s">
        <v>245</v>
      </c>
      <c r="D1320" s="392">
        <v>14</v>
      </c>
      <c r="E1320" s="393">
        <v>3410000000</v>
      </c>
      <c r="F1320" s="351" t="s">
        <v>3305</v>
      </c>
      <c r="G1320" s="314"/>
      <c r="H1320" s="394"/>
      <c r="I1320" s="182" t="s">
        <v>245</v>
      </c>
      <c r="J1320" s="395" t="s">
        <v>3169</v>
      </c>
      <c r="K1320" s="351" t="s">
        <v>284</v>
      </c>
      <c r="L1320" s="396"/>
      <c r="M1320" s="397"/>
      <c r="N1320" s="397"/>
      <c r="O1320" s="397"/>
      <c r="P1320" s="397"/>
      <c r="Q1320" s="397"/>
      <c r="R1320" s="397"/>
      <c r="S1320" s="397"/>
      <c r="T1320" s="397"/>
      <c r="U1320" s="397"/>
      <c r="V1320" s="397"/>
      <c r="W1320" s="397"/>
      <c r="X1320" s="397"/>
      <c r="Y1320" s="397"/>
    </row>
    <row r="1321" spans="1:25" s="210" customFormat="1" ht="25.5" x14ac:dyDescent="0.25">
      <c r="A1321" s="237">
        <v>3411</v>
      </c>
      <c r="B1321" s="183" t="s">
        <v>3210</v>
      </c>
      <c r="C1321" s="182" t="s">
        <v>3412</v>
      </c>
      <c r="D1321" s="392">
        <v>14</v>
      </c>
      <c r="E1321" s="393">
        <v>3411000000</v>
      </c>
      <c r="F1321" s="351" t="s">
        <v>2829</v>
      </c>
      <c r="G1321" s="314"/>
      <c r="H1321" s="394"/>
      <c r="I1321" s="182" t="s">
        <v>3412</v>
      </c>
      <c r="J1321" s="395" t="s">
        <v>2797</v>
      </c>
      <c r="K1321" s="351" t="s">
        <v>283</v>
      </c>
      <c r="L1321" s="396"/>
      <c r="M1321" s="397"/>
      <c r="N1321" s="397"/>
      <c r="O1321" s="397"/>
      <c r="P1321" s="397"/>
      <c r="Q1321" s="397"/>
      <c r="R1321" s="397"/>
      <c r="S1321" s="397"/>
      <c r="T1321" s="397"/>
      <c r="U1321" s="397"/>
      <c r="V1321" s="397"/>
      <c r="W1321" s="397"/>
      <c r="X1321" s="397"/>
      <c r="Y1321" s="397"/>
    </row>
    <row r="1322" spans="1:25" s="210" customFormat="1" ht="63.75" x14ac:dyDescent="0.25">
      <c r="A1322" s="237">
        <v>3412</v>
      </c>
      <c r="B1322" s="183" t="s">
        <v>319</v>
      </c>
      <c r="C1322" s="182" t="s">
        <v>224</v>
      </c>
      <c r="D1322" s="392">
        <v>14</v>
      </c>
      <c r="E1322" s="393">
        <v>3412000000</v>
      </c>
      <c r="F1322" s="351" t="s">
        <v>2840</v>
      </c>
      <c r="G1322" s="314"/>
      <c r="H1322" s="394"/>
      <c r="I1322" s="182" t="s">
        <v>224</v>
      </c>
      <c r="J1322" s="395" t="s">
        <v>2797</v>
      </c>
      <c r="K1322" s="351" t="s">
        <v>284</v>
      </c>
      <c r="L1322" s="396"/>
      <c r="M1322" s="397"/>
      <c r="N1322" s="397"/>
      <c r="O1322" s="397"/>
      <c r="P1322" s="397"/>
      <c r="Q1322" s="397"/>
      <c r="R1322" s="397"/>
      <c r="S1322" s="397"/>
      <c r="T1322" s="397"/>
      <c r="U1322" s="397"/>
      <c r="V1322" s="397"/>
      <c r="W1322" s="397"/>
      <c r="X1322" s="397"/>
      <c r="Y1322" s="397"/>
    </row>
    <row r="1323" spans="1:25" s="210" customFormat="1" x14ac:dyDescent="0.25">
      <c r="A1323" s="237">
        <v>3413</v>
      </c>
      <c r="B1323" s="183" t="s">
        <v>309</v>
      </c>
      <c r="C1323" s="356" t="s">
        <v>229</v>
      </c>
      <c r="D1323" s="392">
        <v>14</v>
      </c>
      <c r="E1323" s="393">
        <v>3413000000</v>
      </c>
      <c r="F1323" s="351" t="s">
        <v>2829</v>
      </c>
      <c r="G1323" s="314"/>
      <c r="H1323" s="394"/>
      <c r="I1323" s="356" t="s">
        <v>229</v>
      </c>
      <c r="J1323" s="395" t="s">
        <v>236</v>
      </c>
      <c r="K1323" s="351" t="s">
        <v>283</v>
      </c>
      <c r="L1323" s="396"/>
      <c r="M1323" s="397"/>
      <c r="N1323" s="397"/>
      <c r="O1323" s="397"/>
      <c r="P1323" s="397"/>
      <c r="Q1323" s="397"/>
      <c r="R1323" s="397"/>
      <c r="S1323" s="397"/>
      <c r="T1323" s="397"/>
      <c r="U1323" s="397"/>
      <c r="V1323" s="397"/>
      <c r="W1323" s="397"/>
      <c r="X1323" s="397"/>
      <c r="Y1323" s="397"/>
    </row>
    <row r="1324" spans="1:25" s="210" customFormat="1" ht="25.5" x14ac:dyDescent="0.25">
      <c r="A1324" s="237">
        <v>3414</v>
      </c>
      <c r="B1324" s="183" t="s">
        <v>310</v>
      </c>
      <c r="C1324" s="356" t="s">
        <v>229</v>
      </c>
      <c r="D1324" s="392">
        <v>14</v>
      </c>
      <c r="E1324" s="393">
        <v>3414000000</v>
      </c>
      <c r="F1324" s="351" t="s">
        <v>2829</v>
      </c>
      <c r="G1324" s="314"/>
      <c r="H1324" s="394"/>
      <c r="I1324" s="356" t="s">
        <v>229</v>
      </c>
      <c r="J1324" s="395" t="s">
        <v>3169</v>
      </c>
      <c r="K1324" s="351" t="s">
        <v>283</v>
      </c>
      <c r="L1324" s="396"/>
      <c r="M1324" s="397"/>
      <c r="N1324" s="397"/>
      <c r="O1324" s="397"/>
      <c r="P1324" s="397"/>
      <c r="Q1324" s="397"/>
      <c r="R1324" s="397"/>
      <c r="S1324" s="397"/>
      <c r="T1324" s="397"/>
      <c r="U1324" s="397"/>
      <c r="V1324" s="397"/>
      <c r="W1324" s="397"/>
      <c r="X1324" s="397"/>
      <c r="Y1324" s="397"/>
    </row>
    <row r="1325" spans="1:25" s="210" customFormat="1" x14ac:dyDescent="0.25">
      <c r="A1325" s="237">
        <v>3415</v>
      </c>
      <c r="B1325" s="183" t="s">
        <v>307</v>
      </c>
      <c r="C1325" s="356" t="s">
        <v>228</v>
      </c>
      <c r="D1325" s="392">
        <v>14</v>
      </c>
      <c r="E1325" s="393">
        <v>3415000000</v>
      </c>
      <c r="F1325" s="351" t="s">
        <v>2829</v>
      </c>
      <c r="G1325" s="314"/>
      <c r="H1325" s="394"/>
      <c r="I1325" s="356" t="s">
        <v>228</v>
      </c>
      <c r="J1325" s="395" t="s">
        <v>300</v>
      </c>
      <c r="K1325" s="351" t="s">
        <v>283</v>
      </c>
      <c r="L1325" s="396"/>
      <c r="M1325" s="397"/>
      <c r="N1325" s="397"/>
      <c r="O1325" s="397"/>
      <c r="P1325" s="397"/>
      <c r="Q1325" s="397"/>
      <c r="R1325" s="397"/>
      <c r="S1325" s="397"/>
      <c r="T1325" s="397"/>
      <c r="U1325" s="397"/>
      <c r="V1325" s="397"/>
      <c r="W1325" s="397"/>
      <c r="X1325" s="397"/>
      <c r="Y1325" s="397"/>
    </row>
    <row r="1326" spans="1:25" s="210" customFormat="1" ht="25.5" x14ac:dyDescent="0.25">
      <c r="A1326" s="237">
        <v>3416</v>
      </c>
      <c r="B1326" s="183" t="s">
        <v>1127</v>
      </c>
      <c r="C1326" s="47" t="s">
        <v>231</v>
      </c>
      <c r="D1326" s="392">
        <v>14</v>
      </c>
      <c r="E1326" s="393">
        <v>3416000000</v>
      </c>
      <c r="F1326" s="351" t="s">
        <v>2829</v>
      </c>
      <c r="G1326" s="314"/>
      <c r="H1326" s="394"/>
      <c r="I1326" s="47" t="s">
        <v>231</v>
      </c>
      <c r="J1326" s="395" t="s">
        <v>285</v>
      </c>
      <c r="K1326" s="351" t="s">
        <v>283</v>
      </c>
      <c r="L1326" s="396"/>
      <c r="M1326" s="397"/>
      <c r="N1326" s="397"/>
      <c r="O1326" s="397"/>
      <c r="P1326" s="397"/>
      <c r="Q1326" s="397"/>
      <c r="R1326" s="397"/>
      <c r="S1326" s="397"/>
      <c r="T1326" s="397"/>
      <c r="U1326" s="397"/>
      <c r="V1326" s="397"/>
      <c r="W1326" s="397"/>
      <c r="X1326" s="397"/>
      <c r="Y1326" s="397"/>
    </row>
    <row r="1327" spans="1:25" s="210" customFormat="1" ht="25.5" x14ac:dyDescent="0.25">
      <c r="A1327" s="237">
        <v>3417</v>
      </c>
      <c r="B1327" s="183" t="s">
        <v>313</v>
      </c>
      <c r="C1327" s="356" t="s">
        <v>228</v>
      </c>
      <c r="D1327" s="392">
        <v>14</v>
      </c>
      <c r="E1327" s="393">
        <v>3417000000</v>
      </c>
      <c r="F1327" s="351" t="s">
        <v>2828</v>
      </c>
      <c r="G1327" s="314"/>
      <c r="H1327" s="394"/>
      <c r="I1327" s="356" t="s">
        <v>228</v>
      </c>
      <c r="J1327" s="395" t="s">
        <v>2797</v>
      </c>
      <c r="K1327" s="351" t="s">
        <v>284</v>
      </c>
      <c r="L1327" s="396"/>
      <c r="M1327" s="397"/>
      <c r="N1327" s="397"/>
      <c r="O1327" s="397"/>
      <c r="P1327" s="397"/>
      <c r="Q1327" s="397"/>
      <c r="R1327" s="397"/>
      <c r="S1327" s="397"/>
      <c r="T1327" s="397"/>
      <c r="U1327" s="397"/>
      <c r="V1327" s="397"/>
      <c r="W1327" s="397"/>
      <c r="X1327" s="397"/>
      <c r="Y1327" s="397"/>
    </row>
    <row r="1328" spans="1:25" s="210" customFormat="1" ht="38.25" x14ac:dyDescent="0.25">
      <c r="A1328" s="237">
        <v>3418</v>
      </c>
      <c r="B1328" s="183" t="s">
        <v>314</v>
      </c>
      <c r="C1328" s="356" t="s">
        <v>228</v>
      </c>
      <c r="D1328" s="392">
        <v>14</v>
      </c>
      <c r="E1328" s="393">
        <v>3418000000</v>
      </c>
      <c r="F1328" s="351" t="s">
        <v>2828</v>
      </c>
      <c r="G1328" s="314"/>
      <c r="H1328" s="394"/>
      <c r="I1328" s="356" t="s">
        <v>228</v>
      </c>
      <c r="J1328" s="395" t="s">
        <v>2797</v>
      </c>
      <c r="K1328" s="351" t="s">
        <v>284</v>
      </c>
      <c r="L1328" s="396"/>
      <c r="M1328" s="397"/>
      <c r="N1328" s="397"/>
      <c r="O1328" s="397"/>
      <c r="P1328" s="397"/>
      <c r="Q1328" s="397"/>
      <c r="R1328" s="397"/>
      <c r="S1328" s="397"/>
      <c r="T1328" s="397"/>
      <c r="U1328" s="397"/>
      <c r="V1328" s="397"/>
      <c r="W1328" s="397"/>
      <c r="X1328" s="397"/>
      <c r="Y1328" s="397"/>
    </row>
    <row r="1329" spans="1:25" s="210" customFormat="1" x14ac:dyDescent="0.25">
      <c r="A1329" s="237">
        <v>3419</v>
      </c>
      <c r="B1329" s="183" t="s">
        <v>237</v>
      </c>
      <c r="C1329" s="356" t="s">
        <v>228</v>
      </c>
      <c r="D1329" s="392">
        <v>14</v>
      </c>
      <c r="E1329" s="393">
        <v>3419000000</v>
      </c>
      <c r="F1329" s="351" t="s">
        <v>2828</v>
      </c>
      <c r="G1329" s="314"/>
      <c r="H1329" s="394"/>
      <c r="I1329" s="356" t="s">
        <v>228</v>
      </c>
      <c r="J1329" s="395" t="s">
        <v>2797</v>
      </c>
      <c r="K1329" s="351" t="s">
        <v>284</v>
      </c>
      <c r="L1329" s="396"/>
      <c r="M1329" s="397"/>
      <c r="N1329" s="397"/>
      <c r="O1329" s="397"/>
      <c r="P1329" s="397"/>
      <c r="Q1329" s="397"/>
      <c r="R1329" s="397"/>
      <c r="S1329" s="397"/>
      <c r="T1329" s="397"/>
      <c r="U1329" s="397"/>
      <c r="V1329" s="397"/>
      <c r="W1329" s="397"/>
      <c r="X1329" s="397"/>
      <c r="Y1329" s="397"/>
    </row>
    <row r="1330" spans="1:25" s="210" customFormat="1" x14ac:dyDescent="0.25">
      <c r="A1330" s="237">
        <v>3420</v>
      </c>
      <c r="B1330" s="183" t="s">
        <v>2859</v>
      </c>
      <c r="C1330" s="356" t="s">
        <v>228</v>
      </c>
      <c r="D1330" s="392">
        <v>14</v>
      </c>
      <c r="E1330" s="393">
        <v>3420000000</v>
      </c>
      <c r="F1330" s="351" t="s">
        <v>2828</v>
      </c>
      <c r="G1330" s="314"/>
      <c r="H1330" s="394"/>
      <c r="I1330" s="356" t="s">
        <v>228</v>
      </c>
      <c r="J1330" s="395" t="s">
        <v>2797</v>
      </c>
      <c r="K1330" s="351" t="s">
        <v>284</v>
      </c>
      <c r="L1330" s="396"/>
      <c r="M1330" s="397"/>
      <c r="N1330" s="397"/>
      <c r="O1330" s="397"/>
      <c r="P1330" s="397"/>
      <c r="Q1330" s="397"/>
      <c r="R1330" s="397"/>
      <c r="S1330" s="397"/>
      <c r="T1330" s="397"/>
      <c r="U1330" s="397"/>
      <c r="V1330" s="397"/>
      <c r="W1330" s="397"/>
      <c r="X1330" s="397"/>
      <c r="Y1330" s="397"/>
    </row>
    <row r="1331" spans="1:25" s="210" customFormat="1" ht="38.25" x14ac:dyDescent="0.25">
      <c r="A1331" s="237">
        <v>3421</v>
      </c>
      <c r="B1331" s="183" t="s">
        <v>239</v>
      </c>
      <c r="C1331" s="356" t="s">
        <v>228</v>
      </c>
      <c r="D1331" s="392">
        <v>14</v>
      </c>
      <c r="E1331" s="393">
        <v>3421000000</v>
      </c>
      <c r="F1331" s="351" t="s">
        <v>2828</v>
      </c>
      <c r="G1331" s="314"/>
      <c r="H1331" s="394"/>
      <c r="I1331" s="356" t="s">
        <v>228</v>
      </c>
      <c r="J1331" s="395" t="s">
        <v>2797</v>
      </c>
      <c r="K1331" s="351" t="s">
        <v>284</v>
      </c>
      <c r="L1331" s="396"/>
      <c r="M1331" s="397"/>
      <c r="N1331" s="397"/>
      <c r="O1331" s="397"/>
      <c r="P1331" s="397"/>
      <c r="Q1331" s="397"/>
      <c r="R1331" s="397"/>
      <c r="S1331" s="397"/>
      <c r="T1331" s="397"/>
      <c r="U1331" s="397"/>
      <c r="V1331" s="397"/>
      <c r="W1331" s="397"/>
      <c r="X1331" s="397"/>
      <c r="Y1331" s="397"/>
    </row>
    <row r="1332" spans="1:25" s="210" customFormat="1" ht="25.5" x14ac:dyDescent="0.25">
      <c r="A1332" s="237">
        <v>3422</v>
      </c>
      <c r="B1332" s="183" t="s">
        <v>2860</v>
      </c>
      <c r="C1332" s="356" t="s">
        <v>228</v>
      </c>
      <c r="D1332" s="392">
        <v>14</v>
      </c>
      <c r="E1332" s="393">
        <v>3422000000</v>
      </c>
      <c r="F1332" s="351" t="s">
        <v>2828</v>
      </c>
      <c r="G1332" s="314"/>
      <c r="H1332" s="394"/>
      <c r="I1332" s="356" t="s">
        <v>228</v>
      </c>
      <c r="J1332" s="395" t="s">
        <v>2797</v>
      </c>
      <c r="K1332" s="351" t="s">
        <v>284</v>
      </c>
      <c r="L1332" s="396"/>
      <c r="M1332" s="397"/>
      <c r="N1332" s="397"/>
      <c r="O1332" s="397"/>
      <c r="P1332" s="397"/>
      <c r="Q1332" s="397"/>
      <c r="R1332" s="397"/>
      <c r="S1332" s="397"/>
      <c r="T1332" s="397"/>
      <c r="U1332" s="397"/>
      <c r="V1332" s="397"/>
      <c r="W1332" s="397"/>
      <c r="X1332" s="397"/>
      <c r="Y1332" s="397"/>
    </row>
    <row r="1333" spans="1:25" s="210" customFormat="1" ht="25.5" x14ac:dyDescent="0.25">
      <c r="A1333" s="237">
        <v>3423</v>
      </c>
      <c r="B1333" s="183" t="s">
        <v>315</v>
      </c>
      <c r="C1333" s="356" t="s">
        <v>229</v>
      </c>
      <c r="D1333" s="392">
        <v>14</v>
      </c>
      <c r="E1333" s="393">
        <v>3423000000</v>
      </c>
      <c r="F1333" s="351" t="s">
        <v>2829</v>
      </c>
      <c r="G1333" s="314"/>
      <c r="H1333" s="394"/>
      <c r="I1333" s="356" t="s">
        <v>229</v>
      </c>
      <c r="J1333" s="395" t="s">
        <v>3169</v>
      </c>
      <c r="K1333" s="351" t="s">
        <v>283</v>
      </c>
      <c r="L1333" s="396"/>
      <c r="M1333" s="397"/>
      <c r="N1333" s="397"/>
      <c r="O1333" s="397"/>
      <c r="P1333" s="397"/>
      <c r="Q1333" s="397"/>
      <c r="R1333" s="397"/>
      <c r="S1333" s="397"/>
      <c r="T1333" s="397"/>
      <c r="U1333" s="397"/>
      <c r="V1333" s="397"/>
      <c r="W1333" s="397"/>
      <c r="X1333" s="397"/>
      <c r="Y1333" s="397"/>
    </row>
    <row r="1334" spans="1:25" s="210" customFormat="1" ht="25.5" x14ac:dyDescent="0.25">
      <c r="A1334" s="237">
        <v>3424</v>
      </c>
      <c r="B1334" s="183" t="s">
        <v>234</v>
      </c>
      <c r="C1334" s="182" t="s">
        <v>224</v>
      </c>
      <c r="D1334" s="392">
        <v>14</v>
      </c>
      <c r="E1334" s="393">
        <v>3424000000</v>
      </c>
      <c r="F1334" s="351" t="s">
        <v>2841</v>
      </c>
      <c r="G1334" s="314"/>
      <c r="H1334" s="394"/>
      <c r="I1334" s="182" t="s">
        <v>224</v>
      </c>
      <c r="J1334" s="395" t="s">
        <v>2797</v>
      </c>
      <c r="K1334" s="351" t="s">
        <v>283</v>
      </c>
      <c r="L1334" s="396"/>
      <c r="M1334" s="397"/>
      <c r="N1334" s="397"/>
      <c r="O1334" s="397"/>
      <c r="P1334" s="397"/>
      <c r="Q1334" s="397"/>
      <c r="R1334" s="397"/>
      <c r="S1334" s="397"/>
      <c r="T1334" s="397"/>
      <c r="U1334" s="397"/>
      <c r="V1334" s="397"/>
      <c r="W1334" s="397"/>
      <c r="X1334" s="397"/>
      <c r="Y1334" s="397"/>
    </row>
    <row r="1335" spans="1:25" s="210" customFormat="1" ht="25.5" x14ac:dyDescent="0.25">
      <c r="A1335" s="237">
        <v>3425</v>
      </c>
      <c r="B1335" s="183" t="s">
        <v>3156</v>
      </c>
      <c r="C1335" s="356" t="s">
        <v>228</v>
      </c>
      <c r="D1335" s="392" t="s">
        <v>2798</v>
      </c>
      <c r="E1335" s="393">
        <v>3425000000</v>
      </c>
      <c r="F1335" s="351" t="s">
        <v>2834</v>
      </c>
      <c r="G1335" s="314"/>
      <c r="H1335" s="394"/>
      <c r="I1335" s="356" t="s">
        <v>228</v>
      </c>
      <c r="J1335" s="395" t="s">
        <v>285</v>
      </c>
      <c r="K1335" s="351" t="s">
        <v>283</v>
      </c>
      <c r="L1335" s="396"/>
      <c r="M1335" s="397"/>
      <c r="N1335" s="397"/>
      <c r="O1335" s="397"/>
      <c r="P1335" s="397"/>
      <c r="Q1335" s="397"/>
      <c r="R1335" s="397"/>
      <c r="S1335" s="397"/>
      <c r="T1335" s="397"/>
      <c r="U1335" s="397"/>
      <c r="V1335" s="397"/>
      <c r="W1335" s="397"/>
      <c r="X1335" s="397"/>
      <c r="Y1335" s="397"/>
    </row>
    <row r="1336" spans="1:25" s="210" customFormat="1" ht="25.5" x14ac:dyDescent="0.25">
      <c r="A1336" s="237">
        <v>3426</v>
      </c>
      <c r="B1336" s="183" t="s">
        <v>2861</v>
      </c>
      <c r="C1336" s="182" t="s">
        <v>245</v>
      </c>
      <c r="D1336" s="392">
        <v>14</v>
      </c>
      <c r="E1336" s="393">
        <v>3426000000</v>
      </c>
      <c r="F1336" s="351" t="s">
        <v>2834</v>
      </c>
      <c r="G1336" s="314"/>
      <c r="H1336" s="394"/>
      <c r="I1336" s="182" t="s">
        <v>245</v>
      </c>
      <c r="J1336" s="395" t="s">
        <v>289</v>
      </c>
      <c r="K1336" s="351" t="s">
        <v>284</v>
      </c>
      <c r="L1336" s="396"/>
      <c r="M1336" s="397"/>
      <c r="N1336" s="397"/>
      <c r="O1336" s="397"/>
      <c r="P1336" s="397"/>
      <c r="Q1336" s="397"/>
      <c r="R1336" s="397"/>
      <c r="S1336" s="397"/>
      <c r="T1336" s="397"/>
      <c r="U1336" s="397"/>
      <c r="V1336" s="397"/>
      <c r="W1336" s="397"/>
      <c r="X1336" s="397"/>
      <c r="Y1336" s="397"/>
    </row>
    <row r="1337" spans="1:25" s="210" customFormat="1" ht="25.5" x14ac:dyDescent="0.25">
      <c r="A1337" s="237">
        <v>3427</v>
      </c>
      <c r="B1337" s="183" t="s">
        <v>2998</v>
      </c>
      <c r="C1337" s="182" t="s">
        <v>245</v>
      </c>
      <c r="D1337" s="392">
        <v>14</v>
      </c>
      <c r="E1337" s="393">
        <v>3427000000</v>
      </c>
      <c r="F1337" s="351" t="s">
        <v>2834</v>
      </c>
      <c r="G1337" s="314"/>
      <c r="H1337" s="394"/>
      <c r="I1337" s="182" t="s">
        <v>245</v>
      </c>
      <c r="J1337" s="395" t="s">
        <v>2797</v>
      </c>
      <c r="K1337" s="351" t="s">
        <v>284</v>
      </c>
      <c r="L1337" s="396"/>
      <c r="M1337" s="397"/>
      <c r="N1337" s="397"/>
      <c r="O1337" s="397"/>
      <c r="P1337" s="397"/>
      <c r="Q1337" s="397"/>
      <c r="R1337" s="397"/>
      <c r="S1337" s="397"/>
      <c r="T1337" s="397"/>
      <c r="U1337" s="397"/>
      <c r="V1337" s="397"/>
      <c r="W1337" s="397"/>
      <c r="X1337" s="397"/>
      <c r="Y1337" s="397"/>
    </row>
    <row r="1338" spans="1:25" s="210" customFormat="1" x14ac:dyDescent="0.25">
      <c r="A1338" s="237">
        <v>3428</v>
      </c>
      <c r="B1338" s="183" t="s">
        <v>3211</v>
      </c>
      <c r="C1338" s="356" t="s">
        <v>229</v>
      </c>
      <c r="D1338" s="392">
        <v>7</v>
      </c>
      <c r="E1338" s="393">
        <v>3428000000</v>
      </c>
      <c r="F1338" s="351" t="s">
        <v>2834</v>
      </c>
      <c r="G1338" s="314"/>
      <c r="H1338" s="394"/>
      <c r="I1338" s="356" t="s">
        <v>229</v>
      </c>
      <c r="J1338" s="395" t="s">
        <v>289</v>
      </c>
      <c r="K1338" s="351" t="s">
        <v>283</v>
      </c>
      <c r="L1338" s="396"/>
      <c r="M1338" s="397"/>
      <c r="N1338" s="397"/>
      <c r="O1338" s="397"/>
      <c r="P1338" s="397"/>
      <c r="Q1338" s="397"/>
      <c r="R1338" s="397"/>
      <c r="S1338" s="397"/>
      <c r="T1338" s="397"/>
      <c r="U1338" s="397"/>
      <c r="V1338" s="397"/>
      <c r="W1338" s="397"/>
      <c r="X1338" s="397"/>
      <c r="Y1338" s="397"/>
    </row>
    <row r="1339" spans="1:25" s="210" customFormat="1" ht="25.5" x14ac:dyDescent="0.25">
      <c r="A1339" s="237">
        <v>3429</v>
      </c>
      <c r="B1339" s="183" t="s">
        <v>2877</v>
      </c>
      <c r="C1339" s="182" t="s">
        <v>224</v>
      </c>
      <c r="D1339" s="392">
        <v>7</v>
      </c>
      <c r="E1339" s="393">
        <v>3429000000</v>
      </c>
      <c r="F1339" s="351" t="s">
        <v>2829</v>
      </c>
      <c r="G1339" s="314"/>
      <c r="H1339" s="394"/>
      <c r="I1339" s="182" t="s">
        <v>224</v>
      </c>
      <c r="J1339" s="395" t="s">
        <v>289</v>
      </c>
      <c r="K1339" s="351" t="s">
        <v>283</v>
      </c>
      <c r="L1339" s="396"/>
      <c r="M1339" s="397"/>
      <c r="N1339" s="397"/>
      <c r="O1339" s="397"/>
      <c r="P1339" s="397"/>
      <c r="Q1339" s="397"/>
      <c r="R1339" s="397"/>
      <c r="S1339" s="397"/>
      <c r="T1339" s="397"/>
      <c r="U1339" s="397"/>
      <c r="V1339" s="397"/>
      <c r="W1339" s="397"/>
      <c r="X1339" s="397"/>
      <c r="Y1339" s="397"/>
    </row>
    <row r="1340" spans="1:25" s="210" customFormat="1" ht="25.5" x14ac:dyDescent="0.25">
      <c r="A1340" s="237">
        <v>3430</v>
      </c>
      <c r="B1340" s="183" t="s">
        <v>2999</v>
      </c>
      <c r="C1340" s="182" t="s">
        <v>224</v>
      </c>
      <c r="D1340" s="392">
        <v>7</v>
      </c>
      <c r="E1340" s="393">
        <v>3430000000</v>
      </c>
      <c r="F1340" s="351" t="s">
        <v>2829</v>
      </c>
      <c r="G1340" s="314"/>
      <c r="H1340" s="394"/>
      <c r="I1340" s="182" t="s">
        <v>224</v>
      </c>
      <c r="J1340" s="395" t="s">
        <v>285</v>
      </c>
      <c r="K1340" s="351" t="s">
        <v>283</v>
      </c>
      <c r="L1340" s="396"/>
      <c r="M1340" s="397"/>
      <c r="N1340" s="397"/>
      <c r="O1340" s="397"/>
      <c r="P1340" s="397"/>
      <c r="Q1340" s="397"/>
      <c r="R1340" s="397"/>
      <c r="S1340" s="397"/>
      <c r="T1340" s="397"/>
      <c r="U1340" s="397"/>
      <c r="V1340" s="397"/>
      <c r="W1340" s="397"/>
      <c r="X1340" s="397"/>
      <c r="Y1340" s="397"/>
    </row>
    <row r="1341" spans="1:25" s="210" customFormat="1" ht="25.5" x14ac:dyDescent="0.25">
      <c r="A1341" s="237">
        <v>3431</v>
      </c>
      <c r="B1341" s="183" t="s">
        <v>2876</v>
      </c>
      <c r="C1341" s="182" t="s">
        <v>224</v>
      </c>
      <c r="D1341" s="392">
        <v>7</v>
      </c>
      <c r="E1341" s="393">
        <v>3431000000</v>
      </c>
      <c r="F1341" s="351" t="s">
        <v>2829</v>
      </c>
      <c r="G1341" s="314"/>
      <c r="H1341" s="394"/>
      <c r="I1341" s="182" t="s">
        <v>224</v>
      </c>
      <c r="J1341" s="395" t="s">
        <v>3169</v>
      </c>
      <c r="K1341" s="351" t="s">
        <v>283</v>
      </c>
      <c r="L1341" s="396"/>
      <c r="M1341" s="397"/>
      <c r="N1341" s="397"/>
      <c r="O1341" s="397"/>
      <c r="P1341" s="397"/>
      <c r="Q1341" s="397"/>
      <c r="R1341" s="397"/>
      <c r="S1341" s="397"/>
      <c r="T1341" s="397"/>
      <c r="U1341" s="397"/>
      <c r="V1341" s="397"/>
      <c r="W1341" s="397"/>
      <c r="X1341" s="397"/>
      <c r="Y1341" s="397"/>
    </row>
    <row r="1342" spans="1:25" s="210" customFormat="1" ht="25.5" x14ac:dyDescent="0.25">
      <c r="A1342" s="237">
        <v>3432</v>
      </c>
      <c r="B1342" s="183" t="s">
        <v>287</v>
      </c>
      <c r="C1342" s="182" t="s">
        <v>224</v>
      </c>
      <c r="D1342" s="392">
        <v>7</v>
      </c>
      <c r="E1342" s="393">
        <v>3432000000</v>
      </c>
      <c r="F1342" s="351" t="s">
        <v>2829</v>
      </c>
      <c r="G1342" s="314"/>
      <c r="H1342" s="394"/>
      <c r="I1342" s="182" t="s">
        <v>224</v>
      </c>
      <c r="J1342" s="395" t="s">
        <v>3169</v>
      </c>
      <c r="K1342" s="351" t="s">
        <v>283</v>
      </c>
      <c r="L1342" s="396"/>
      <c r="M1342" s="397"/>
      <c r="N1342" s="397"/>
      <c r="O1342" s="397"/>
      <c r="P1342" s="397"/>
      <c r="Q1342" s="397"/>
      <c r="R1342" s="397"/>
      <c r="S1342" s="397"/>
      <c r="T1342" s="397"/>
      <c r="U1342" s="397"/>
      <c r="V1342" s="397"/>
      <c r="W1342" s="397"/>
      <c r="X1342" s="397"/>
      <c r="Y1342" s="397"/>
    </row>
    <row r="1343" spans="1:25" s="210" customFormat="1" ht="38.25" x14ac:dyDescent="0.25">
      <c r="A1343" s="237">
        <v>3433</v>
      </c>
      <c r="B1343" s="183" t="s">
        <v>3196</v>
      </c>
      <c r="C1343" s="356" t="s">
        <v>229</v>
      </c>
      <c r="D1343" s="392">
        <v>7</v>
      </c>
      <c r="E1343" s="393">
        <v>3433000000</v>
      </c>
      <c r="F1343" s="351" t="s">
        <v>2829</v>
      </c>
      <c r="G1343" s="314"/>
      <c r="H1343" s="394"/>
      <c r="I1343" s="356" t="s">
        <v>229</v>
      </c>
      <c r="J1343" s="395" t="s">
        <v>295</v>
      </c>
      <c r="K1343" s="351" t="s">
        <v>283</v>
      </c>
      <c r="L1343" s="396"/>
      <c r="M1343" s="397"/>
      <c r="N1343" s="397"/>
      <c r="O1343" s="397"/>
      <c r="P1343" s="397"/>
      <c r="Q1343" s="397"/>
      <c r="R1343" s="397"/>
      <c r="S1343" s="397"/>
      <c r="T1343" s="397"/>
      <c r="U1343" s="397"/>
      <c r="V1343" s="397"/>
      <c r="W1343" s="397"/>
      <c r="X1343" s="397"/>
      <c r="Y1343" s="397"/>
    </row>
    <row r="1344" spans="1:25" s="210" customFormat="1" ht="38.25" x14ac:dyDescent="0.25">
      <c r="A1344" s="237">
        <v>3434</v>
      </c>
      <c r="B1344" s="183" t="s">
        <v>2882</v>
      </c>
      <c r="C1344" s="356" t="s">
        <v>229</v>
      </c>
      <c r="D1344" s="392">
        <v>7</v>
      </c>
      <c r="E1344" s="393">
        <v>3434000000</v>
      </c>
      <c r="F1344" s="351" t="s">
        <v>2829</v>
      </c>
      <c r="G1344" s="314"/>
      <c r="H1344" s="394"/>
      <c r="I1344" s="356" t="s">
        <v>229</v>
      </c>
      <c r="J1344" s="395" t="s">
        <v>3169</v>
      </c>
      <c r="K1344" s="351" t="s">
        <v>283</v>
      </c>
      <c r="L1344" s="396"/>
      <c r="M1344" s="397"/>
      <c r="N1344" s="397"/>
      <c r="O1344" s="397"/>
      <c r="P1344" s="397"/>
      <c r="Q1344" s="397"/>
      <c r="R1344" s="397"/>
      <c r="S1344" s="397"/>
      <c r="T1344" s="397"/>
      <c r="U1344" s="397"/>
      <c r="V1344" s="397"/>
      <c r="W1344" s="397"/>
      <c r="X1344" s="397"/>
      <c r="Y1344" s="397"/>
    </row>
    <row r="1345" spans="1:25" s="210" customFormat="1" ht="51" x14ac:dyDescent="0.25">
      <c r="A1345" s="237">
        <v>3435</v>
      </c>
      <c r="B1345" s="183" t="s">
        <v>2883</v>
      </c>
      <c r="C1345" s="356" t="s">
        <v>229</v>
      </c>
      <c r="D1345" s="392">
        <v>7</v>
      </c>
      <c r="E1345" s="393">
        <v>3435000000</v>
      </c>
      <c r="F1345" s="351" t="s">
        <v>2829</v>
      </c>
      <c r="G1345" s="314"/>
      <c r="H1345" s="394"/>
      <c r="I1345" s="356" t="s">
        <v>229</v>
      </c>
      <c r="J1345" s="395" t="s">
        <v>285</v>
      </c>
      <c r="K1345" s="351" t="s">
        <v>283</v>
      </c>
      <c r="L1345" s="396"/>
      <c r="M1345" s="397"/>
      <c r="N1345" s="397"/>
      <c r="O1345" s="397"/>
      <c r="P1345" s="397"/>
      <c r="Q1345" s="397"/>
      <c r="R1345" s="397"/>
      <c r="S1345" s="397"/>
      <c r="T1345" s="397"/>
      <c r="U1345" s="397"/>
      <c r="V1345" s="397"/>
      <c r="W1345" s="397"/>
      <c r="X1345" s="397"/>
      <c r="Y1345" s="397"/>
    </row>
    <row r="1346" spans="1:25" s="210" customFormat="1" ht="38.25" x14ac:dyDescent="0.25">
      <c r="A1346" s="237">
        <v>3436</v>
      </c>
      <c r="B1346" s="183" t="s">
        <v>2884</v>
      </c>
      <c r="C1346" s="356" t="s">
        <v>229</v>
      </c>
      <c r="D1346" s="392">
        <v>7</v>
      </c>
      <c r="E1346" s="393">
        <v>3436000000</v>
      </c>
      <c r="F1346" s="351" t="s">
        <v>2829</v>
      </c>
      <c r="G1346" s="314"/>
      <c r="H1346" s="394"/>
      <c r="I1346" s="356" t="s">
        <v>229</v>
      </c>
      <c r="J1346" s="395" t="s">
        <v>289</v>
      </c>
      <c r="K1346" s="351" t="s">
        <v>283</v>
      </c>
      <c r="L1346" s="396"/>
      <c r="M1346" s="397"/>
      <c r="N1346" s="397"/>
      <c r="O1346" s="397"/>
      <c r="P1346" s="397"/>
      <c r="Q1346" s="397"/>
      <c r="R1346" s="397"/>
      <c r="S1346" s="397"/>
      <c r="T1346" s="397"/>
      <c r="U1346" s="397"/>
      <c r="V1346" s="397"/>
      <c r="W1346" s="397"/>
      <c r="X1346" s="397"/>
      <c r="Y1346" s="397"/>
    </row>
    <row r="1347" spans="1:25" s="210" customFormat="1" ht="25.5" x14ac:dyDescent="0.25">
      <c r="A1347" s="237">
        <v>3437</v>
      </c>
      <c r="B1347" s="183" t="s">
        <v>2885</v>
      </c>
      <c r="C1347" s="356" t="s">
        <v>229</v>
      </c>
      <c r="D1347" s="392">
        <v>14</v>
      </c>
      <c r="E1347" s="393">
        <v>3437000000</v>
      </c>
      <c r="F1347" s="351" t="s">
        <v>2829</v>
      </c>
      <c r="G1347" s="314"/>
      <c r="H1347" s="394"/>
      <c r="I1347" s="356" t="s">
        <v>229</v>
      </c>
      <c r="J1347" s="395" t="s">
        <v>2797</v>
      </c>
      <c r="K1347" s="351" t="s">
        <v>283</v>
      </c>
      <c r="L1347" s="396"/>
      <c r="M1347" s="397"/>
      <c r="N1347" s="397"/>
      <c r="O1347" s="397"/>
      <c r="P1347" s="397"/>
      <c r="Q1347" s="397"/>
      <c r="R1347" s="397"/>
      <c r="S1347" s="397"/>
      <c r="T1347" s="397"/>
      <c r="U1347" s="397"/>
      <c r="V1347" s="397"/>
      <c r="W1347" s="397"/>
      <c r="X1347" s="397"/>
      <c r="Y1347" s="397"/>
    </row>
    <row r="1348" spans="1:25" s="210" customFormat="1" ht="38.25" x14ac:dyDescent="0.25">
      <c r="A1348" s="237">
        <v>3438</v>
      </c>
      <c r="B1348" s="183" t="s">
        <v>3000</v>
      </c>
      <c r="C1348" s="356" t="s">
        <v>229</v>
      </c>
      <c r="D1348" s="392">
        <v>14</v>
      </c>
      <c r="E1348" s="393">
        <v>3438000000</v>
      </c>
      <c r="F1348" s="351" t="s">
        <v>2993</v>
      </c>
      <c r="G1348" s="314"/>
      <c r="H1348" s="394"/>
      <c r="I1348" s="356" t="s">
        <v>229</v>
      </c>
      <c r="J1348" s="395" t="s">
        <v>2797</v>
      </c>
      <c r="K1348" s="351" t="s">
        <v>284</v>
      </c>
      <c r="L1348" s="396"/>
      <c r="M1348" s="397"/>
      <c r="N1348" s="397"/>
      <c r="O1348" s="397"/>
      <c r="P1348" s="397"/>
      <c r="Q1348" s="397"/>
      <c r="R1348" s="397"/>
      <c r="S1348" s="397"/>
      <c r="T1348" s="397"/>
      <c r="U1348" s="397"/>
      <c r="V1348" s="397"/>
      <c r="W1348" s="397"/>
      <c r="X1348" s="397"/>
      <c r="Y1348" s="397"/>
    </row>
    <row r="1349" spans="1:25" s="210" customFormat="1" ht="25.5" x14ac:dyDescent="0.25">
      <c r="A1349" s="237">
        <v>3439</v>
      </c>
      <c r="B1349" s="183" t="s">
        <v>3001</v>
      </c>
      <c r="C1349" s="356" t="s">
        <v>229</v>
      </c>
      <c r="D1349" s="392">
        <v>7</v>
      </c>
      <c r="E1349" s="393">
        <v>3439000000</v>
      </c>
      <c r="F1349" s="351" t="s">
        <v>2834</v>
      </c>
      <c r="G1349" s="314"/>
      <c r="H1349" s="394">
        <v>1215</v>
      </c>
      <c r="I1349" s="356" t="s">
        <v>229</v>
      </c>
      <c r="J1349" s="395" t="s">
        <v>285</v>
      </c>
      <c r="K1349" s="351" t="s">
        <v>283</v>
      </c>
      <c r="L1349" s="396"/>
      <c r="M1349" s="397"/>
      <c r="N1349" s="397"/>
      <c r="O1349" s="397"/>
      <c r="P1349" s="397"/>
      <c r="Q1349" s="397"/>
      <c r="R1349" s="397"/>
      <c r="S1349" s="397"/>
      <c r="T1349" s="397"/>
      <c r="U1349" s="397"/>
      <c r="V1349" s="397"/>
      <c r="W1349" s="397"/>
      <c r="X1349" s="397"/>
      <c r="Y1349" s="397"/>
    </row>
    <row r="1350" spans="1:25" s="210" customFormat="1" ht="25.5" x14ac:dyDescent="0.25">
      <c r="A1350" s="237">
        <v>3440</v>
      </c>
      <c r="B1350" s="183" t="s">
        <v>3002</v>
      </c>
      <c r="C1350" s="356" t="s">
        <v>229</v>
      </c>
      <c r="D1350" s="392">
        <v>7</v>
      </c>
      <c r="E1350" s="393">
        <v>3440000000</v>
      </c>
      <c r="F1350" s="351" t="s">
        <v>2834</v>
      </c>
      <c r="G1350" s="314"/>
      <c r="H1350" s="394">
        <v>1310</v>
      </c>
      <c r="I1350" s="356" t="s">
        <v>229</v>
      </c>
      <c r="J1350" s="395" t="s">
        <v>3169</v>
      </c>
      <c r="K1350" s="351" t="s">
        <v>283</v>
      </c>
      <c r="L1350" s="396"/>
      <c r="M1350" s="397"/>
      <c r="N1350" s="397"/>
      <c r="O1350" s="397"/>
      <c r="P1350" s="397"/>
      <c r="Q1350" s="397"/>
      <c r="R1350" s="397"/>
      <c r="S1350" s="397"/>
      <c r="T1350" s="397"/>
      <c r="U1350" s="397"/>
      <c r="V1350" s="397"/>
      <c r="W1350" s="397"/>
      <c r="X1350" s="397"/>
      <c r="Y1350" s="397"/>
    </row>
    <row r="1351" spans="1:25" s="210" customFormat="1" ht="31.5" x14ac:dyDescent="0.25">
      <c r="A1351" s="237">
        <v>3441</v>
      </c>
      <c r="B1351" s="183" t="s">
        <v>3003</v>
      </c>
      <c r="C1351" s="356" t="s">
        <v>229</v>
      </c>
      <c r="D1351" s="392">
        <v>7</v>
      </c>
      <c r="E1351" s="393">
        <v>3441000000</v>
      </c>
      <c r="F1351" s="351" t="s">
        <v>2834</v>
      </c>
      <c r="G1351" s="314"/>
      <c r="H1351" s="394">
        <v>1310</v>
      </c>
      <c r="I1351" s="356" t="s">
        <v>229</v>
      </c>
      <c r="J1351" s="395" t="s">
        <v>3169</v>
      </c>
      <c r="K1351" s="351" t="s">
        <v>283</v>
      </c>
      <c r="L1351" s="396"/>
      <c r="M1351" s="397"/>
      <c r="N1351" s="397"/>
      <c r="O1351" s="397"/>
      <c r="P1351" s="397"/>
      <c r="Q1351" s="397"/>
      <c r="R1351" s="397"/>
      <c r="S1351" s="397"/>
      <c r="T1351" s="397"/>
      <c r="U1351" s="397"/>
      <c r="V1351" s="397"/>
      <c r="W1351" s="397"/>
      <c r="X1351" s="397"/>
      <c r="Y1351" s="397"/>
    </row>
    <row r="1352" spans="1:25" s="210" customFormat="1" ht="25.5" x14ac:dyDescent="0.25">
      <c r="A1352" s="237">
        <v>3442</v>
      </c>
      <c r="B1352" s="183" t="s">
        <v>3004</v>
      </c>
      <c r="C1352" s="356" t="s">
        <v>229</v>
      </c>
      <c r="D1352" s="392">
        <v>7</v>
      </c>
      <c r="E1352" s="393">
        <v>3442000000</v>
      </c>
      <c r="F1352" s="351" t="s">
        <v>2834</v>
      </c>
      <c r="G1352" s="314"/>
      <c r="H1352" s="394">
        <v>1225</v>
      </c>
      <c r="I1352" s="356" t="s">
        <v>229</v>
      </c>
      <c r="J1352" s="395" t="s">
        <v>289</v>
      </c>
      <c r="K1352" s="351" t="s">
        <v>283</v>
      </c>
      <c r="L1352" s="396"/>
      <c r="M1352" s="397"/>
      <c r="N1352" s="397"/>
      <c r="O1352" s="397"/>
      <c r="P1352" s="397"/>
      <c r="Q1352" s="397"/>
      <c r="R1352" s="397"/>
      <c r="S1352" s="397"/>
      <c r="T1352" s="397"/>
      <c r="U1352" s="397"/>
      <c r="V1352" s="397"/>
      <c r="W1352" s="397"/>
      <c r="X1352" s="397"/>
      <c r="Y1352" s="397"/>
    </row>
    <row r="1353" spans="1:25" s="210" customFormat="1" ht="25.5" x14ac:dyDescent="0.25">
      <c r="A1353" s="237">
        <v>3443</v>
      </c>
      <c r="B1353" s="183" t="s">
        <v>3005</v>
      </c>
      <c r="C1353" s="356" t="s">
        <v>229</v>
      </c>
      <c r="D1353" s="392">
        <v>7</v>
      </c>
      <c r="E1353" s="393">
        <v>3443000000</v>
      </c>
      <c r="F1353" s="351" t="s">
        <v>2834</v>
      </c>
      <c r="G1353" s="314"/>
      <c r="H1353" s="394">
        <v>1230</v>
      </c>
      <c r="I1353" s="356" t="s">
        <v>229</v>
      </c>
      <c r="J1353" s="395" t="s">
        <v>300</v>
      </c>
      <c r="K1353" s="351" t="s">
        <v>283</v>
      </c>
      <c r="L1353" s="396"/>
      <c r="M1353" s="397"/>
      <c r="N1353" s="397"/>
      <c r="O1353" s="397"/>
      <c r="P1353" s="397"/>
      <c r="Q1353" s="397"/>
      <c r="R1353" s="397"/>
      <c r="S1353" s="397"/>
      <c r="T1353" s="397"/>
      <c r="U1353" s="397"/>
      <c r="V1353" s="397"/>
      <c r="W1353" s="397"/>
      <c r="X1353" s="397"/>
      <c r="Y1353" s="397"/>
    </row>
    <row r="1354" spans="1:25" s="210" customFormat="1" ht="25.5" x14ac:dyDescent="0.25">
      <c r="A1354" s="237">
        <v>3444</v>
      </c>
      <c r="B1354" s="183" t="s">
        <v>3006</v>
      </c>
      <c r="C1354" s="356" t="s">
        <v>229</v>
      </c>
      <c r="D1354" s="392">
        <v>7</v>
      </c>
      <c r="E1354" s="393">
        <v>3444000000</v>
      </c>
      <c r="F1354" s="351" t="s">
        <v>2834</v>
      </c>
      <c r="G1354" s="314"/>
      <c r="H1354" s="394">
        <v>1405</v>
      </c>
      <c r="I1354" s="356" t="s">
        <v>229</v>
      </c>
      <c r="J1354" s="395" t="s">
        <v>3169</v>
      </c>
      <c r="K1354" s="351" t="s">
        <v>283</v>
      </c>
      <c r="L1354" s="396"/>
      <c r="M1354" s="397"/>
      <c r="N1354" s="397"/>
      <c r="O1354" s="397"/>
      <c r="P1354" s="397"/>
      <c r="Q1354" s="397"/>
      <c r="R1354" s="397"/>
      <c r="S1354" s="397"/>
      <c r="T1354" s="397"/>
      <c r="U1354" s="397"/>
      <c r="V1354" s="397"/>
      <c r="W1354" s="397"/>
      <c r="X1354" s="397"/>
      <c r="Y1354" s="397"/>
    </row>
    <row r="1355" spans="1:25" s="210" customFormat="1" ht="25.5" x14ac:dyDescent="0.25">
      <c r="A1355" s="237">
        <v>3445</v>
      </c>
      <c r="B1355" s="183" t="s">
        <v>3007</v>
      </c>
      <c r="C1355" s="356" t="s">
        <v>229</v>
      </c>
      <c r="D1355" s="392">
        <v>7</v>
      </c>
      <c r="E1355" s="393">
        <v>3445000000</v>
      </c>
      <c r="F1355" s="351" t="s">
        <v>2834</v>
      </c>
      <c r="G1355" s="314"/>
      <c r="H1355" s="394">
        <v>1508</v>
      </c>
      <c r="I1355" s="356" t="s">
        <v>229</v>
      </c>
      <c r="J1355" s="395" t="s">
        <v>3169</v>
      </c>
      <c r="K1355" s="351" t="s">
        <v>283</v>
      </c>
      <c r="L1355" s="396"/>
      <c r="M1355" s="397"/>
      <c r="N1355" s="397"/>
      <c r="O1355" s="397"/>
      <c r="P1355" s="397"/>
      <c r="Q1355" s="397"/>
      <c r="R1355" s="397"/>
      <c r="S1355" s="397"/>
      <c r="T1355" s="397"/>
      <c r="U1355" s="397"/>
      <c r="V1355" s="397"/>
      <c r="W1355" s="397"/>
      <c r="X1355" s="397"/>
      <c r="Y1355" s="397"/>
    </row>
    <row r="1356" spans="1:25" s="210" customFormat="1" ht="25.5" x14ac:dyDescent="0.25">
      <c r="A1356" s="237">
        <v>3446</v>
      </c>
      <c r="B1356" s="183" t="s">
        <v>3008</v>
      </c>
      <c r="C1356" s="356" t="s">
        <v>229</v>
      </c>
      <c r="D1356" s="392">
        <v>7</v>
      </c>
      <c r="E1356" s="393">
        <v>3446000000</v>
      </c>
      <c r="F1356" s="351" t="s">
        <v>2834</v>
      </c>
      <c r="G1356" s="314"/>
      <c r="H1356" s="394">
        <v>1901</v>
      </c>
      <c r="I1356" s="356" t="s">
        <v>229</v>
      </c>
      <c r="J1356" s="395" t="s">
        <v>3169</v>
      </c>
      <c r="K1356" s="351" t="s">
        <v>283</v>
      </c>
      <c r="L1356" s="396"/>
      <c r="M1356" s="397"/>
      <c r="N1356" s="397"/>
      <c r="O1356" s="397"/>
      <c r="P1356" s="397"/>
      <c r="Q1356" s="397"/>
      <c r="R1356" s="397"/>
      <c r="S1356" s="397"/>
      <c r="T1356" s="397"/>
      <c r="U1356" s="397"/>
      <c r="V1356" s="397"/>
      <c r="W1356" s="397"/>
      <c r="X1356" s="397"/>
      <c r="Y1356" s="397"/>
    </row>
    <row r="1357" spans="1:25" s="210" customFormat="1" ht="25.5" x14ac:dyDescent="0.25">
      <c r="A1357" s="237">
        <v>3447</v>
      </c>
      <c r="B1357" s="183" t="s">
        <v>3009</v>
      </c>
      <c r="C1357" s="356" t="s">
        <v>229</v>
      </c>
      <c r="D1357" s="392">
        <v>7</v>
      </c>
      <c r="E1357" s="393">
        <v>3447000000</v>
      </c>
      <c r="F1357" s="351" t="s">
        <v>2834</v>
      </c>
      <c r="G1357" s="314"/>
      <c r="H1357" s="394">
        <v>1406</v>
      </c>
      <c r="I1357" s="356" t="s">
        <v>229</v>
      </c>
      <c r="J1357" s="395" t="s">
        <v>3169</v>
      </c>
      <c r="K1357" s="351" t="s">
        <v>283</v>
      </c>
      <c r="L1357" s="396"/>
      <c r="M1357" s="397"/>
      <c r="N1357" s="397"/>
      <c r="O1357" s="397"/>
      <c r="P1357" s="397"/>
      <c r="Q1357" s="397"/>
      <c r="R1357" s="397"/>
      <c r="S1357" s="397"/>
      <c r="T1357" s="397"/>
      <c r="U1357" s="397"/>
      <c r="V1357" s="397"/>
      <c r="W1357" s="397"/>
      <c r="X1357" s="397"/>
      <c r="Y1357" s="397"/>
    </row>
    <row r="1358" spans="1:25" s="210" customFormat="1" x14ac:dyDescent="0.25">
      <c r="A1358" s="237">
        <v>3448</v>
      </c>
      <c r="B1358" s="183" t="s">
        <v>3010</v>
      </c>
      <c r="C1358" s="356" t="s">
        <v>229</v>
      </c>
      <c r="D1358" s="392">
        <v>7</v>
      </c>
      <c r="E1358" s="393">
        <v>3448000000</v>
      </c>
      <c r="F1358" s="351" t="s">
        <v>2834</v>
      </c>
      <c r="G1358" s="314"/>
      <c r="H1358" s="394">
        <v>1614</v>
      </c>
      <c r="I1358" s="356" t="s">
        <v>229</v>
      </c>
      <c r="J1358" s="395" t="s">
        <v>285</v>
      </c>
      <c r="K1358" s="351" t="s">
        <v>283</v>
      </c>
      <c r="L1358" s="396"/>
      <c r="M1358" s="397"/>
      <c r="N1358" s="397"/>
      <c r="O1358" s="397"/>
      <c r="P1358" s="397"/>
      <c r="Q1358" s="397"/>
      <c r="R1358" s="397"/>
      <c r="S1358" s="397"/>
      <c r="T1358" s="397"/>
      <c r="U1358" s="397"/>
      <c r="V1358" s="397"/>
      <c r="W1358" s="397"/>
      <c r="X1358" s="397"/>
      <c r="Y1358" s="397"/>
    </row>
    <row r="1359" spans="1:25" s="210" customFormat="1" ht="25.5" x14ac:dyDescent="0.25">
      <c r="A1359" s="237">
        <v>3449</v>
      </c>
      <c r="B1359" s="183" t="s">
        <v>3011</v>
      </c>
      <c r="C1359" s="356" t="s">
        <v>229</v>
      </c>
      <c r="D1359" s="392">
        <v>7</v>
      </c>
      <c r="E1359" s="393">
        <v>3449000000</v>
      </c>
      <c r="F1359" s="351" t="s">
        <v>2834</v>
      </c>
      <c r="G1359" s="314"/>
      <c r="H1359" s="394">
        <v>1210</v>
      </c>
      <c r="I1359" s="356" t="s">
        <v>229</v>
      </c>
      <c r="J1359" s="395" t="s">
        <v>3169</v>
      </c>
      <c r="K1359" s="351" t="s">
        <v>283</v>
      </c>
      <c r="L1359" s="396"/>
      <c r="M1359" s="397"/>
      <c r="N1359" s="397"/>
      <c r="O1359" s="397"/>
      <c r="P1359" s="397"/>
      <c r="Q1359" s="397"/>
      <c r="R1359" s="397"/>
      <c r="S1359" s="397"/>
      <c r="T1359" s="397"/>
      <c r="U1359" s="397"/>
      <c r="V1359" s="397"/>
      <c r="W1359" s="397"/>
      <c r="X1359" s="397"/>
      <c r="Y1359" s="397"/>
    </row>
    <row r="1360" spans="1:25" s="210" customFormat="1" ht="25.5" x14ac:dyDescent="0.25">
      <c r="A1360" s="237">
        <v>3450</v>
      </c>
      <c r="B1360" s="183" t="s">
        <v>3012</v>
      </c>
      <c r="C1360" s="356" t="s">
        <v>229</v>
      </c>
      <c r="D1360" s="392">
        <v>7</v>
      </c>
      <c r="E1360" s="393">
        <v>3450000000</v>
      </c>
      <c r="F1360" s="351" t="s">
        <v>2834</v>
      </c>
      <c r="G1360" s="314"/>
      <c r="H1360" s="394">
        <v>1622</v>
      </c>
      <c r="I1360" s="356" t="s">
        <v>229</v>
      </c>
      <c r="J1360" s="395" t="s">
        <v>3169</v>
      </c>
      <c r="K1360" s="351" t="s">
        <v>283</v>
      </c>
      <c r="L1360" s="396"/>
      <c r="M1360" s="397"/>
      <c r="N1360" s="397"/>
      <c r="O1360" s="397"/>
      <c r="P1360" s="397"/>
      <c r="Q1360" s="397"/>
      <c r="R1360" s="397"/>
      <c r="S1360" s="397"/>
      <c r="T1360" s="397"/>
      <c r="U1360" s="397"/>
      <c r="V1360" s="397"/>
      <c r="W1360" s="397"/>
      <c r="X1360" s="397"/>
      <c r="Y1360" s="397"/>
    </row>
    <row r="1361" spans="1:25" s="210" customFormat="1" x14ac:dyDescent="0.25">
      <c r="A1361" s="237">
        <v>3451</v>
      </c>
      <c r="B1361" s="183" t="s">
        <v>3157</v>
      </c>
      <c r="C1361" s="182" t="s">
        <v>235</v>
      </c>
      <c r="D1361" s="392" t="s">
        <v>2798</v>
      </c>
      <c r="E1361" s="393">
        <v>3451000000</v>
      </c>
      <c r="F1361" s="351" t="s">
        <v>2841</v>
      </c>
      <c r="G1361" s="314"/>
      <c r="H1361" s="394"/>
      <c r="I1361" s="182" t="s">
        <v>235</v>
      </c>
      <c r="J1361" s="395" t="s">
        <v>236</v>
      </c>
      <c r="K1361" s="351" t="s">
        <v>284</v>
      </c>
      <c r="L1361" s="396"/>
      <c r="M1361" s="397"/>
      <c r="N1361" s="397"/>
      <c r="O1361" s="397"/>
      <c r="P1361" s="397"/>
      <c r="Q1361" s="397"/>
      <c r="R1361" s="397"/>
      <c r="S1361" s="397"/>
      <c r="T1361" s="397"/>
      <c r="U1361" s="397"/>
      <c r="V1361" s="397"/>
      <c r="W1361" s="397"/>
      <c r="X1361" s="397"/>
      <c r="Y1361" s="397"/>
    </row>
    <row r="1362" spans="1:25" s="210" customFormat="1" ht="38.25" x14ac:dyDescent="0.25">
      <c r="A1362" s="237">
        <v>3452</v>
      </c>
      <c r="B1362" s="183" t="s">
        <v>3383</v>
      </c>
      <c r="C1362" s="182" t="s">
        <v>245</v>
      </c>
      <c r="D1362" s="392">
        <v>14</v>
      </c>
      <c r="E1362" s="393">
        <v>3452000000</v>
      </c>
      <c r="F1362" s="351" t="s">
        <v>2833</v>
      </c>
      <c r="G1362" s="314"/>
      <c r="H1362" s="394"/>
      <c r="I1362" s="182" t="s">
        <v>245</v>
      </c>
      <c r="J1362" s="395" t="s">
        <v>285</v>
      </c>
      <c r="K1362" s="351" t="s">
        <v>284</v>
      </c>
      <c r="L1362" s="396"/>
      <c r="M1362" s="397"/>
      <c r="N1362" s="397"/>
      <c r="O1362" s="397"/>
      <c r="P1362" s="397"/>
      <c r="Q1362" s="397"/>
      <c r="R1362" s="397"/>
      <c r="S1362" s="397"/>
      <c r="T1362" s="397"/>
      <c r="U1362" s="397"/>
      <c r="V1362" s="397"/>
      <c r="W1362" s="397"/>
      <c r="X1362" s="397"/>
      <c r="Y1362" s="397"/>
    </row>
    <row r="1363" spans="1:25" s="210" customFormat="1" x14ac:dyDescent="0.25">
      <c r="A1363" s="237">
        <v>3453</v>
      </c>
      <c r="B1363" s="183" t="s">
        <v>3176</v>
      </c>
      <c r="C1363" s="182" t="s">
        <v>224</v>
      </c>
      <c r="D1363" s="392">
        <v>7</v>
      </c>
      <c r="E1363" s="393">
        <v>3453000000</v>
      </c>
      <c r="F1363" s="351" t="s">
        <v>2834</v>
      </c>
      <c r="G1363" s="314"/>
      <c r="H1363" s="394"/>
      <c r="I1363" s="182" t="s">
        <v>224</v>
      </c>
      <c r="J1363" s="395" t="s">
        <v>300</v>
      </c>
      <c r="K1363" s="351" t="s">
        <v>283</v>
      </c>
      <c r="L1363" s="396"/>
      <c r="M1363" s="397"/>
      <c r="N1363" s="397"/>
      <c r="O1363" s="397"/>
      <c r="P1363" s="397"/>
      <c r="Q1363" s="397"/>
      <c r="R1363" s="397"/>
      <c r="S1363" s="397"/>
      <c r="T1363" s="397"/>
      <c r="U1363" s="397"/>
      <c r="V1363" s="397"/>
      <c r="W1363" s="397"/>
      <c r="X1363" s="397"/>
      <c r="Y1363" s="397"/>
    </row>
    <row r="1364" spans="1:25" s="210" customFormat="1" ht="25.5" x14ac:dyDescent="0.25">
      <c r="A1364" s="237">
        <v>3454</v>
      </c>
      <c r="B1364" s="183" t="s">
        <v>3177</v>
      </c>
      <c r="C1364" s="182" t="s">
        <v>224</v>
      </c>
      <c r="D1364" s="392">
        <v>7</v>
      </c>
      <c r="E1364" s="393">
        <v>3454000000</v>
      </c>
      <c r="F1364" s="351" t="s">
        <v>2834</v>
      </c>
      <c r="G1364" s="314"/>
      <c r="H1364" s="394"/>
      <c r="I1364" s="182" t="s">
        <v>224</v>
      </c>
      <c r="J1364" s="395" t="s">
        <v>295</v>
      </c>
      <c r="K1364" s="351" t="s">
        <v>283</v>
      </c>
      <c r="L1364" s="396"/>
      <c r="M1364" s="397"/>
      <c r="N1364" s="397"/>
      <c r="O1364" s="397"/>
      <c r="P1364" s="397"/>
      <c r="Q1364" s="397"/>
      <c r="R1364" s="397"/>
      <c r="S1364" s="397"/>
      <c r="T1364" s="397"/>
      <c r="U1364" s="397"/>
      <c r="V1364" s="397"/>
      <c r="W1364" s="397"/>
      <c r="X1364" s="397"/>
      <c r="Y1364" s="397"/>
    </row>
    <row r="1365" spans="1:25" s="210" customFormat="1" ht="25.5" x14ac:dyDescent="0.25">
      <c r="A1365" s="237">
        <v>3455</v>
      </c>
      <c r="B1365" s="183" t="s">
        <v>3178</v>
      </c>
      <c r="C1365" s="182" t="s">
        <v>224</v>
      </c>
      <c r="D1365" s="392">
        <v>7</v>
      </c>
      <c r="E1365" s="393">
        <v>3455000000</v>
      </c>
      <c r="F1365" s="351" t="s">
        <v>2829</v>
      </c>
      <c r="G1365" s="314"/>
      <c r="H1365" s="394"/>
      <c r="I1365" s="182" t="s">
        <v>224</v>
      </c>
      <c r="J1365" s="395" t="s">
        <v>286</v>
      </c>
      <c r="K1365" s="351" t="s">
        <v>283</v>
      </c>
      <c r="L1365" s="396"/>
      <c r="M1365" s="397"/>
      <c r="N1365" s="397"/>
      <c r="O1365" s="397"/>
      <c r="P1365" s="397"/>
      <c r="Q1365" s="397"/>
      <c r="R1365" s="397"/>
      <c r="S1365" s="397"/>
      <c r="T1365" s="397"/>
      <c r="U1365" s="397"/>
      <c r="V1365" s="397"/>
      <c r="W1365" s="397"/>
      <c r="X1365" s="397"/>
      <c r="Y1365" s="397"/>
    </row>
    <row r="1366" spans="1:25" s="210" customFormat="1" x14ac:dyDescent="0.25">
      <c r="A1366" s="237">
        <v>3456</v>
      </c>
      <c r="B1366" s="183" t="s">
        <v>3179</v>
      </c>
      <c r="C1366" s="182" t="s">
        <v>224</v>
      </c>
      <c r="D1366" s="392">
        <v>7</v>
      </c>
      <c r="E1366" s="393">
        <v>3456000000</v>
      </c>
      <c r="F1366" s="351" t="s">
        <v>2829</v>
      </c>
      <c r="G1366" s="314"/>
      <c r="H1366" s="394"/>
      <c r="I1366" s="182" t="s">
        <v>224</v>
      </c>
      <c r="J1366" s="244" t="s">
        <v>300</v>
      </c>
      <c r="K1366" s="351" t="s">
        <v>283</v>
      </c>
      <c r="L1366" s="396"/>
      <c r="M1366" s="397"/>
      <c r="N1366" s="397"/>
      <c r="O1366" s="397"/>
      <c r="P1366" s="397"/>
      <c r="Q1366" s="397"/>
      <c r="R1366" s="397"/>
      <c r="S1366" s="397"/>
      <c r="T1366" s="397"/>
      <c r="U1366" s="397"/>
      <c r="V1366" s="397"/>
      <c r="W1366" s="397"/>
      <c r="X1366" s="397"/>
      <c r="Y1366" s="397"/>
    </row>
    <row r="1367" spans="1:25" s="210" customFormat="1" ht="25.5" x14ac:dyDescent="0.25">
      <c r="A1367" s="237">
        <v>3457</v>
      </c>
      <c r="B1367" s="183" t="s">
        <v>3180</v>
      </c>
      <c r="C1367" s="182" t="s">
        <v>224</v>
      </c>
      <c r="D1367" s="392">
        <v>7</v>
      </c>
      <c r="E1367" s="393">
        <v>3457000000</v>
      </c>
      <c r="F1367" s="351" t="s">
        <v>2829</v>
      </c>
      <c r="G1367" s="314"/>
      <c r="H1367" s="394"/>
      <c r="I1367" s="182" t="s">
        <v>224</v>
      </c>
      <c r="J1367" s="244" t="s">
        <v>289</v>
      </c>
      <c r="K1367" s="351" t="s">
        <v>283</v>
      </c>
      <c r="L1367" s="396"/>
      <c r="M1367" s="397"/>
      <c r="N1367" s="397"/>
      <c r="O1367" s="397"/>
      <c r="P1367" s="397"/>
      <c r="Q1367" s="397"/>
      <c r="R1367" s="397"/>
      <c r="S1367" s="397"/>
      <c r="T1367" s="397"/>
      <c r="U1367" s="397"/>
      <c r="V1367" s="397"/>
      <c r="W1367" s="397"/>
      <c r="X1367" s="397"/>
      <c r="Y1367" s="397"/>
    </row>
    <row r="1368" spans="1:25" s="210" customFormat="1" x14ac:dyDescent="0.25">
      <c r="A1368" s="237">
        <v>3458</v>
      </c>
      <c r="B1368" s="183" t="s">
        <v>3194</v>
      </c>
      <c r="C1368" s="351" t="s">
        <v>292</v>
      </c>
      <c r="D1368" s="392" t="s">
        <v>2798</v>
      </c>
      <c r="E1368" s="393">
        <v>3458000000</v>
      </c>
      <c r="F1368" s="351" t="s">
        <v>2828</v>
      </c>
      <c r="G1368" s="314"/>
      <c r="H1368" s="394"/>
      <c r="I1368" s="351" t="s">
        <v>292</v>
      </c>
      <c r="J1368" s="244" t="s">
        <v>3174</v>
      </c>
      <c r="K1368" s="351" t="s">
        <v>284</v>
      </c>
      <c r="L1368" s="396"/>
      <c r="M1368" s="397"/>
      <c r="N1368" s="397"/>
      <c r="O1368" s="397"/>
      <c r="P1368" s="397"/>
      <c r="Q1368" s="397"/>
      <c r="R1368" s="397"/>
      <c r="S1368" s="397"/>
      <c r="T1368" s="397"/>
      <c r="U1368" s="397"/>
      <c r="V1368" s="397"/>
      <c r="W1368" s="397"/>
      <c r="X1368" s="397"/>
      <c r="Y1368" s="397"/>
    </row>
    <row r="1369" spans="1:25" s="210" customFormat="1" ht="25.5" x14ac:dyDescent="0.25">
      <c r="A1369" s="237">
        <v>3459</v>
      </c>
      <c r="B1369" s="183" t="s">
        <v>3158</v>
      </c>
      <c r="C1369" s="356" t="s">
        <v>228</v>
      </c>
      <c r="D1369" s="392" t="s">
        <v>2798</v>
      </c>
      <c r="E1369" s="393">
        <v>3459000000</v>
      </c>
      <c r="F1369" s="351" t="s">
        <v>2828</v>
      </c>
      <c r="G1369" s="314"/>
      <c r="H1369" s="394"/>
      <c r="I1369" s="356" t="s">
        <v>228</v>
      </c>
      <c r="J1369" s="244" t="s">
        <v>2797</v>
      </c>
      <c r="K1369" s="351" t="s">
        <v>284</v>
      </c>
      <c r="L1369" s="396"/>
      <c r="M1369" s="397"/>
      <c r="N1369" s="397"/>
      <c r="O1369" s="397"/>
      <c r="P1369" s="397"/>
      <c r="Q1369" s="397"/>
      <c r="R1369" s="397"/>
      <c r="S1369" s="397"/>
      <c r="T1369" s="397"/>
      <c r="U1369" s="397"/>
      <c r="V1369" s="397"/>
      <c r="W1369" s="397"/>
      <c r="X1369" s="397"/>
      <c r="Y1369" s="397"/>
    </row>
    <row r="1370" spans="1:25" s="210" customFormat="1" ht="25.5" x14ac:dyDescent="0.25">
      <c r="A1370" s="237">
        <v>3460</v>
      </c>
      <c r="B1370" s="183" t="s">
        <v>3193</v>
      </c>
      <c r="C1370" s="356" t="s">
        <v>228</v>
      </c>
      <c r="D1370" s="392" t="s">
        <v>2798</v>
      </c>
      <c r="E1370" s="393">
        <v>3460000000</v>
      </c>
      <c r="F1370" s="351" t="s">
        <v>2828</v>
      </c>
      <c r="G1370" s="314"/>
      <c r="H1370" s="394"/>
      <c r="I1370" s="356" t="s">
        <v>228</v>
      </c>
      <c r="J1370" s="244" t="s">
        <v>2797</v>
      </c>
      <c r="K1370" s="351" t="s">
        <v>284</v>
      </c>
      <c r="L1370" s="396"/>
      <c r="M1370" s="397"/>
      <c r="N1370" s="397"/>
      <c r="O1370" s="397"/>
      <c r="P1370" s="397"/>
      <c r="Q1370" s="397"/>
      <c r="R1370" s="397"/>
      <c r="S1370" s="397"/>
      <c r="T1370" s="397"/>
      <c r="U1370" s="397"/>
      <c r="V1370" s="397"/>
      <c r="W1370" s="397"/>
      <c r="X1370" s="397"/>
      <c r="Y1370" s="397"/>
    </row>
    <row r="1371" spans="1:25" s="210" customFormat="1" x14ac:dyDescent="0.25">
      <c r="A1371" s="237">
        <v>3461</v>
      </c>
      <c r="B1371" s="183" t="s">
        <v>238</v>
      </c>
      <c r="C1371" s="356" t="s">
        <v>228</v>
      </c>
      <c r="D1371" s="392" t="s">
        <v>2798</v>
      </c>
      <c r="E1371" s="393">
        <v>3461000000</v>
      </c>
      <c r="F1371" s="351" t="s">
        <v>2828</v>
      </c>
      <c r="G1371" s="314"/>
      <c r="H1371" s="394"/>
      <c r="I1371" s="356" t="s">
        <v>228</v>
      </c>
      <c r="J1371" s="244" t="s">
        <v>2797</v>
      </c>
      <c r="K1371" s="351" t="s">
        <v>284</v>
      </c>
      <c r="L1371" s="396"/>
      <c r="M1371" s="397"/>
      <c r="N1371" s="397"/>
      <c r="O1371" s="397"/>
      <c r="P1371" s="397"/>
      <c r="Q1371" s="397"/>
      <c r="R1371" s="397"/>
      <c r="S1371" s="397"/>
      <c r="T1371" s="397"/>
      <c r="U1371" s="397"/>
      <c r="V1371" s="397"/>
      <c r="W1371" s="397"/>
      <c r="X1371" s="397"/>
      <c r="Y1371" s="397"/>
    </row>
    <row r="1372" spans="1:25" s="210" customFormat="1" ht="25.5" x14ac:dyDescent="0.25">
      <c r="A1372" s="237">
        <v>3462</v>
      </c>
      <c r="B1372" s="183" t="s">
        <v>3160</v>
      </c>
      <c r="C1372" s="356" t="s">
        <v>228</v>
      </c>
      <c r="D1372" s="392" t="s">
        <v>2798</v>
      </c>
      <c r="E1372" s="393">
        <v>3462000000</v>
      </c>
      <c r="F1372" s="351" t="s">
        <v>2841</v>
      </c>
      <c r="G1372" s="314"/>
      <c r="H1372" s="394"/>
      <c r="I1372" s="356" t="s">
        <v>228</v>
      </c>
      <c r="J1372" s="244" t="s">
        <v>2797</v>
      </c>
      <c r="K1372" s="351" t="s">
        <v>284</v>
      </c>
      <c r="L1372" s="396"/>
      <c r="M1372" s="397"/>
      <c r="N1372" s="397"/>
      <c r="O1372" s="397"/>
      <c r="P1372" s="397"/>
      <c r="Q1372" s="397"/>
      <c r="R1372" s="397"/>
      <c r="S1372" s="397"/>
      <c r="T1372" s="397"/>
      <c r="U1372" s="397"/>
      <c r="V1372" s="397"/>
      <c r="W1372" s="397"/>
      <c r="X1372" s="397"/>
      <c r="Y1372" s="397"/>
    </row>
    <row r="1373" spans="1:25" s="210" customFormat="1" x14ac:dyDescent="0.25">
      <c r="A1373" s="237">
        <v>3463</v>
      </c>
      <c r="B1373" s="183" t="s">
        <v>3159</v>
      </c>
      <c r="C1373" s="356" t="s">
        <v>228</v>
      </c>
      <c r="D1373" s="392">
        <v>14</v>
      </c>
      <c r="E1373" s="393">
        <v>3463000000</v>
      </c>
      <c r="F1373" s="351" t="s">
        <v>2828</v>
      </c>
      <c r="G1373" s="93"/>
      <c r="H1373" s="394"/>
      <c r="I1373" s="356" t="s">
        <v>228</v>
      </c>
      <c r="J1373" s="244" t="s">
        <v>2797</v>
      </c>
      <c r="K1373" s="351" t="s">
        <v>284</v>
      </c>
      <c r="L1373" s="396"/>
      <c r="M1373" s="424"/>
      <c r="N1373" s="424"/>
      <c r="O1373" s="424"/>
      <c r="P1373" s="424"/>
      <c r="Q1373" s="424"/>
      <c r="R1373" s="424"/>
      <c r="S1373" s="397"/>
      <c r="T1373" s="397"/>
      <c r="U1373" s="397"/>
      <c r="V1373" s="397"/>
      <c r="W1373" s="397"/>
      <c r="X1373" s="397"/>
      <c r="Y1373" s="397"/>
    </row>
    <row r="1374" spans="1:25" s="210" customFormat="1" ht="25.5" x14ac:dyDescent="0.25">
      <c r="A1374" s="237">
        <v>3464</v>
      </c>
      <c r="B1374" s="183" t="s">
        <v>3213</v>
      </c>
      <c r="C1374" s="356" t="s">
        <v>229</v>
      </c>
      <c r="D1374" s="392">
        <v>14</v>
      </c>
      <c r="E1374" s="393">
        <v>3464000000</v>
      </c>
      <c r="F1374" s="351" t="s">
        <v>3212</v>
      </c>
      <c r="G1374" s="93"/>
      <c r="H1374" s="394"/>
      <c r="I1374" s="356" t="s">
        <v>229</v>
      </c>
      <c r="J1374" s="244" t="s">
        <v>2797</v>
      </c>
      <c r="K1374" s="351" t="s">
        <v>284</v>
      </c>
      <c r="L1374" s="396"/>
      <c r="M1374" s="424"/>
      <c r="N1374" s="424"/>
      <c r="O1374" s="424"/>
      <c r="P1374" s="424"/>
      <c r="Q1374" s="424"/>
      <c r="R1374" s="424"/>
      <c r="S1374" s="397"/>
      <c r="T1374" s="397"/>
      <c r="U1374" s="397"/>
      <c r="V1374" s="397"/>
      <c r="W1374" s="397"/>
      <c r="X1374" s="397"/>
      <c r="Y1374" s="397"/>
    </row>
    <row r="1375" spans="1:25" s="210" customFormat="1" x14ac:dyDescent="0.25">
      <c r="A1375" s="237">
        <v>3465</v>
      </c>
      <c r="B1375" s="183" t="s">
        <v>3195</v>
      </c>
      <c r="C1375" s="356" t="s">
        <v>229</v>
      </c>
      <c r="D1375" s="392">
        <v>14</v>
      </c>
      <c r="E1375" s="393">
        <v>3465000000</v>
      </c>
      <c r="F1375" s="351" t="s">
        <v>2829</v>
      </c>
      <c r="G1375" s="93"/>
      <c r="H1375" s="394"/>
      <c r="I1375" s="356" t="s">
        <v>229</v>
      </c>
      <c r="J1375" s="244" t="s">
        <v>2797</v>
      </c>
      <c r="K1375" s="351" t="s">
        <v>283</v>
      </c>
      <c r="L1375" s="396"/>
      <c r="M1375" s="424"/>
      <c r="N1375" s="424"/>
      <c r="O1375" s="424"/>
      <c r="P1375" s="424"/>
      <c r="Q1375" s="424"/>
      <c r="R1375" s="424"/>
      <c r="S1375" s="397"/>
      <c r="T1375" s="397"/>
      <c r="U1375" s="397"/>
      <c r="V1375" s="397"/>
      <c r="W1375" s="397"/>
      <c r="X1375" s="397"/>
      <c r="Y1375" s="397"/>
    </row>
    <row r="1376" spans="1:25" s="210" customFormat="1" ht="25.5" x14ac:dyDescent="0.25">
      <c r="A1376" s="237">
        <v>3466</v>
      </c>
      <c r="B1376" s="183" t="s">
        <v>3384</v>
      </c>
      <c r="C1376" s="182" t="s">
        <v>245</v>
      </c>
      <c r="D1376" s="392">
        <v>14</v>
      </c>
      <c r="E1376" s="393">
        <v>3466000000</v>
      </c>
      <c r="F1376" s="351" t="s">
        <v>2834</v>
      </c>
      <c r="G1376" s="93"/>
      <c r="H1376" s="394"/>
      <c r="I1376" s="182" t="s">
        <v>245</v>
      </c>
      <c r="J1376" s="244" t="s">
        <v>289</v>
      </c>
      <c r="K1376" s="351" t="s">
        <v>284</v>
      </c>
      <c r="L1376" s="396"/>
      <c r="M1376" s="424"/>
      <c r="N1376" s="424"/>
      <c r="O1376" s="424"/>
      <c r="P1376" s="424"/>
      <c r="Q1376" s="424"/>
      <c r="R1376" s="424"/>
      <c r="S1376" s="397"/>
      <c r="T1376" s="397"/>
      <c r="U1376" s="397"/>
      <c r="V1376" s="397"/>
      <c r="W1376" s="397"/>
      <c r="X1376" s="397"/>
      <c r="Y1376" s="397"/>
    </row>
    <row r="1377" spans="1:25" s="210" customFormat="1" ht="51" x14ac:dyDescent="0.25">
      <c r="A1377" s="237">
        <v>3467</v>
      </c>
      <c r="B1377" s="183" t="s">
        <v>3307</v>
      </c>
      <c r="C1377" s="182" t="s">
        <v>224</v>
      </c>
      <c r="D1377" s="392">
        <v>14</v>
      </c>
      <c r="E1377" s="393">
        <v>3467000000</v>
      </c>
      <c r="F1377" s="351" t="s">
        <v>3306</v>
      </c>
      <c r="G1377" s="93"/>
      <c r="H1377" s="394"/>
      <c r="I1377" s="182" t="s">
        <v>224</v>
      </c>
      <c r="J1377" s="244" t="s">
        <v>2797</v>
      </c>
      <c r="K1377" s="351" t="s">
        <v>284</v>
      </c>
      <c r="L1377" s="396"/>
      <c r="M1377" s="424"/>
      <c r="N1377" s="424"/>
      <c r="O1377" s="424"/>
      <c r="P1377" s="424"/>
      <c r="Q1377" s="424"/>
      <c r="R1377" s="424"/>
      <c r="S1377" s="397"/>
      <c r="T1377" s="397"/>
      <c r="U1377" s="397"/>
      <c r="V1377" s="397"/>
      <c r="W1377" s="397"/>
      <c r="X1377" s="397"/>
      <c r="Y1377" s="397"/>
    </row>
    <row r="1378" spans="1:25" s="210" customFormat="1" ht="38.25" x14ac:dyDescent="0.25">
      <c r="A1378" s="237">
        <v>3468</v>
      </c>
      <c r="B1378" s="183" t="s">
        <v>3308</v>
      </c>
      <c r="C1378" s="182" t="s">
        <v>3296</v>
      </c>
      <c r="D1378" s="392">
        <v>14</v>
      </c>
      <c r="E1378" s="393">
        <v>3468000000</v>
      </c>
      <c r="F1378" s="351" t="s">
        <v>3214</v>
      </c>
      <c r="G1378" s="93"/>
      <c r="H1378" s="394"/>
      <c r="I1378" s="182" t="s">
        <v>3296</v>
      </c>
      <c r="J1378" s="244" t="s">
        <v>2797</v>
      </c>
      <c r="K1378" s="351" t="s">
        <v>283</v>
      </c>
      <c r="L1378" s="396"/>
      <c r="M1378" s="424"/>
      <c r="N1378" s="424"/>
      <c r="O1378" s="424"/>
      <c r="P1378" s="424"/>
      <c r="Q1378" s="424"/>
      <c r="R1378" s="424"/>
      <c r="S1378" s="397"/>
      <c r="T1378" s="397"/>
      <c r="U1378" s="397"/>
      <c r="V1378" s="397"/>
      <c r="W1378" s="397"/>
      <c r="X1378" s="397"/>
      <c r="Y1378" s="397"/>
    </row>
    <row r="1379" spans="1:25" s="210" customFormat="1" ht="25.5" x14ac:dyDescent="0.25">
      <c r="A1379" s="237">
        <v>3469</v>
      </c>
      <c r="B1379" s="183" t="s">
        <v>3215</v>
      </c>
      <c r="C1379" s="182" t="s">
        <v>227</v>
      </c>
      <c r="D1379" s="392"/>
      <c r="E1379" s="393">
        <v>3469000000</v>
      </c>
      <c r="F1379" s="351" t="s">
        <v>3214</v>
      </c>
      <c r="G1379" s="93"/>
      <c r="H1379" s="394"/>
      <c r="I1379" s="182" t="s">
        <v>227</v>
      </c>
      <c r="J1379" s="244" t="s">
        <v>3169</v>
      </c>
      <c r="K1379" s="351" t="s">
        <v>283</v>
      </c>
      <c r="L1379" s="396"/>
      <c r="M1379" s="424"/>
      <c r="N1379" s="424"/>
      <c r="O1379" s="424"/>
      <c r="P1379" s="424"/>
      <c r="Q1379" s="424"/>
      <c r="R1379" s="424"/>
      <c r="S1379" s="397"/>
      <c r="T1379" s="397"/>
      <c r="U1379" s="397"/>
      <c r="V1379" s="397"/>
      <c r="W1379" s="397"/>
      <c r="X1379" s="397"/>
      <c r="Y1379" s="397"/>
    </row>
    <row r="1380" spans="1:25" s="223" customFormat="1" ht="25.5" x14ac:dyDescent="0.25">
      <c r="A1380" s="39">
        <v>3470</v>
      </c>
      <c r="B1380" s="183" t="s">
        <v>3309</v>
      </c>
      <c r="C1380" s="182" t="s">
        <v>227</v>
      </c>
      <c r="D1380" s="411">
        <v>11</v>
      </c>
      <c r="E1380" s="412">
        <v>3470000000</v>
      </c>
      <c r="F1380" s="360" t="s">
        <v>2832</v>
      </c>
      <c r="G1380" s="82"/>
      <c r="H1380" s="409"/>
      <c r="I1380" s="182" t="s">
        <v>227</v>
      </c>
      <c r="J1380" s="244" t="s">
        <v>2797</v>
      </c>
      <c r="K1380" s="360" t="s">
        <v>284</v>
      </c>
      <c r="L1380" s="414"/>
      <c r="M1380" s="415"/>
      <c r="N1380" s="415"/>
      <c r="O1380" s="415"/>
      <c r="P1380" s="415"/>
      <c r="Q1380" s="415"/>
      <c r="R1380" s="415"/>
      <c r="S1380" s="415"/>
      <c r="T1380" s="415"/>
      <c r="U1380" s="415"/>
      <c r="V1380" s="415"/>
      <c r="W1380" s="415"/>
      <c r="X1380" s="415"/>
      <c r="Y1380" s="415"/>
    </row>
    <row r="1381" spans="1:25" s="210" customFormat="1" x14ac:dyDescent="0.25">
      <c r="A1381" s="237">
        <v>3471</v>
      </c>
      <c r="B1381" s="183" t="s">
        <v>3310</v>
      </c>
      <c r="C1381" s="356" t="s">
        <v>228</v>
      </c>
      <c r="D1381" s="392">
        <v>14</v>
      </c>
      <c r="E1381" s="393">
        <v>3471000000</v>
      </c>
      <c r="F1381" s="351" t="s">
        <v>2828</v>
      </c>
      <c r="G1381" s="314"/>
      <c r="H1381" s="394"/>
      <c r="I1381" s="356" t="s">
        <v>228</v>
      </c>
      <c r="J1381" s="244" t="s">
        <v>2797</v>
      </c>
      <c r="K1381" s="351" t="s">
        <v>284</v>
      </c>
      <c r="L1381" s="396"/>
      <c r="M1381" s="397"/>
      <c r="N1381" s="397"/>
      <c r="O1381" s="397"/>
      <c r="P1381" s="397"/>
      <c r="Q1381" s="397"/>
      <c r="R1381" s="397"/>
      <c r="S1381" s="397"/>
      <c r="T1381" s="397"/>
      <c r="U1381" s="397"/>
      <c r="V1381" s="397"/>
      <c r="W1381" s="397"/>
      <c r="X1381" s="397"/>
      <c r="Y1381" s="397"/>
    </row>
    <row r="1382" spans="1:25" s="210" customFormat="1" ht="25.5" x14ac:dyDescent="0.25">
      <c r="A1382" s="237">
        <v>3472</v>
      </c>
      <c r="B1382" s="183" t="s">
        <v>3288</v>
      </c>
      <c r="C1382" s="351" t="s">
        <v>292</v>
      </c>
      <c r="D1382" s="392">
        <v>7</v>
      </c>
      <c r="E1382" s="393">
        <v>3472000000</v>
      </c>
      <c r="F1382" s="351" t="s">
        <v>2834</v>
      </c>
      <c r="G1382" s="314"/>
      <c r="H1382" s="394"/>
      <c r="I1382" s="351" t="s">
        <v>292</v>
      </c>
      <c r="J1382" s="395" t="s">
        <v>3169</v>
      </c>
      <c r="K1382" s="351" t="s">
        <v>283</v>
      </c>
      <c r="L1382" s="396"/>
      <c r="M1382" s="397"/>
      <c r="N1382" s="397"/>
      <c r="O1382" s="397"/>
      <c r="P1382" s="397"/>
      <c r="Q1382" s="397"/>
      <c r="R1382" s="397"/>
      <c r="S1382" s="397"/>
      <c r="T1382" s="397"/>
      <c r="U1382" s="397"/>
      <c r="V1382" s="397"/>
      <c r="W1382" s="397"/>
      <c r="X1382" s="397"/>
      <c r="Y1382" s="397"/>
    </row>
    <row r="1383" spans="1:25" s="210" customFormat="1" ht="25.5" x14ac:dyDescent="0.25">
      <c r="A1383" s="237">
        <v>3473</v>
      </c>
      <c r="B1383" s="183" t="s">
        <v>3287</v>
      </c>
      <c r="C1383" s="356" t="s">
        <v>229</v>
      </c>
      <c r="D1383" s="392">
        <v>7</v>
      </c>
      <c r="E1383" s="393">
        <v>3473000000</v>
      </c>
      <c r="F1383" s="351" t="s">
        <v>2834</v>
      </c>
      <c r="G1383" s="314"/>
      <c r="H1383" s="394">
        <v>1220</v>
      </c>
      <c r="I1383" s="356" t="s">
        <v>229</v>
      </c>
      <c r="J1383" s="395" t="s">
        <v>295</v>
      </c>
      <c r="K1383" s="351" t="s">
        <v>283</v>
      </c>
      <c r="L1383" s="396"/>
      <c r="M1383" s="397"/>
      <c r="N1383" s="397"/>
      <c r="O1383" s="397"/>
      <c r="P1383" s="397"/>
      <c r="Q1383" s="397"/>
      <c r="R1383" s="397"/>
      <c r="S1383" s="397"/>
      <c r="T1383" s="397"/>
      <c r="U1383" s="397"/>
      <c r="V1383" s="397"/>
      <c r="W1383" s="397"/>
      <c r="X1383" s="397"/>
      <c r="Y1383" s="397"/>
    </row>
    <row r="1384" spans="1:25" s="210" customFormat="1" ht="25.5" x14ac:dyDescent="0.25">
      <c r="A1384" s="237">
        <v>3474</v>
      </c>
      <c r="B1384" s="183" t="s">
        <v>3311</v>
      </c>
      <c r="C1384" s="356" t="s">
        <v>229</v>
      </c>
      <c r="D1384" s="392">
        <v>14</v>
      </c>
      <c r="E1384" s="393">
        <v>3474000000</v>
      </c>
      <c r="F1384" s="351" t="s">
        <v>3302</v>
      </c>
      <c r="G1384" s="314"/>
      <c r="H1384" s="394"/>
      <c r="I1384" s="356" t="s">
        <v>229</v>
      </c>
      <c r="J1384" s="395" t="s">
        <v>236</v>
      </c>
      <c r="K1384" s="351" t="s">
        <v>284</v>
      </c>
      <c r="L1384" s="396"/>
      <c r="M1384" s="397"/>
      <c r="N1384" s="397"/>
      <c r="O1384" s="397"/>
      <c r="P1384" s="397"/>
      <c r="Q1384" s="397"/>
      <c r="R1384" s="397"/>
      <c r="S1384" s="397"/>
      <c r="T1384" s="397"/>
      <c r="U1384" s="397"/>
      <c r="V1384" s="397"/>
      <c r="W1384" s="397"/>
      <c r="X1384" s="397"/>
      <c r="Y1384" s="397"/>
    </row>
    <row r="1385" spans="1:25" s="210" customFormat="1" ht="25.5" x14ac:dyDescent="0.25">
      <c r="A1385" s="237">
        <v>3475</v>
      </c>
      <c r="B1385" s="183" t="s">
        <v>3312</v>
      </c>
      <c r="C1385" s="356" t="s">
        <v>229</v>
      </c>
      <c r="D1385" s="392">
        <v>14</v>
      </c>
      <c r="E1385" s="393">
        <v>3475000000</v>
      </c>
      <c r="F1385" s="351" t="s">
        <v>3302</v>
      </c>
      <c r="G1385" s="314"/>
      <c r="H1385" s="394"/>
      <c r="I1385" s="356" t="s">
        <v>229</v>
      </c>
      <c r="J1385" s="395" t="s">
        <v>236</v>
      </c>
      <c r="K1385" s="351" t="s">
        <v>284</v>
      </c>
      <c r="L1385" s="396"/>
      <c r="M1385" s="397"/>
      <c r="N1385" s="397"/>
      <c r="O1385" s="397"/>
      <c r="P1385" s="397"/>
      <c r="Q1385" s="397"/>
      <c r="R1385" s="397"/>
      <c r="S1385" s="397"/>
      <c r="T1385" s="397"/>
      <c r="U1385" s="397"/>
      <c r="V1385" s="397"/>
      <c r="W1385" s="397"/>
      <c r="X1385" s="397"/>
      <c r="Y1385" s="397"/>
    </row>
    <row r="1386" spans="1:25" s="210" customFormat="1" ht="38.25" x14ac:dyDescent="0.25">
      <c r="A1386" s="237">
        <v>3476</v>
      </c>
      <c r="B1386" s="183" t="s">
        <v>3313</v>
      </c>
      <c r="C1386" s="356" t="s">
        <v>229</v>
      </c>
      <c r="D1386" s="392">
        <v>14</v>
      </c>
      <c r="E1386" s="393">
        <v>3476000000</v>
      </c>
      <c r="F1386" s="351" t="s">
        <v>3763</v>
      </c>
      <c r="G1386" s="314"/>
      <c r="H1386" s="360"/>
      <c r="I1386" s="356" t="s">
        <v>229</v>
      </c>
      <c r="J1386" s="395" t="s">
        <v>2797</v>
      </c>
      <c r="K1386" s="351" t="s">
        <v>284</v>
      </c>
      <c r="L1386" s="396"/>
      <c r="M1386" s="397"/>
      <c r="N1386" s="397"/>
      <c r="O1386" s="397"/>
      <c r="P1386" s="397"/>
      <c r="Q1386" s="397"/>
      <c r="R1386" s="397"/>
      <c r="S1386" s="397"/>
      <c r="T1386" s="397"/>
      <c r="U1386" s="397"/>
      <c r="V1386" s="397"/>
      <c r="W1386" s="397"/>
      <c r="X1386" s="397"/>
      <c r="Y1386" s="397"/>
    </row>
    <row r="1387" spans="1:25" s="210" customFormat="1" ht="38.25" x14ac:dyDescent="0.25">
      <c r="A1387" s="237">
        <v>3477</v>
      </c>
      <c r="B1387" s="183" t="s">
        <v>3314</v>
      </c>
      <c r="C1387" s="182" t="s">
        <v>224</v>
      </c>
      <c r="D1387" s="392">
        <v>7</v>
      </c>
      <c r="E1387" s="393">
        <v>3477000000</v>
      </c>
      <c r="F1387" s="351" t="s">
        <v>2829</v>
      </c>
      <c r="G1387" s="314"/>
      <c r="H1387" s="360"/>
      <c r="I1387" s="182" t="s">
        <v>224</v>
      </c>
      <c r="J1387" s="395" t="s">
        <v>300</v>
      </c>
      <c r="K1387" s="351" t="s">
        <v>283</v>
      </c>
      <c r="L1387" s="396"/>
      <c r="M1387" s="397"/>
      <c r="N1387" s="397"/>
      <c r="O1387" s="397"/>
      <c r="P1387" s="397"/>
      <c r="Q1387" s="397"/>
      <c r="R1387" s="397"/>
      <c r="S1387" s="397"/>
      <c r="T1387" s="397"/>
      <c r="U1387" s="397"/>
      <c r="V1387" s="397"/>
      <c r="W1387" s="397"/>
      <c r="X1387" s="397"/>
      <c r="Y1387" s="397"/>
    </row>
    <row r="1388" spans="1:25" s="210" customFormat="1" ht="25.5" x14ac:dyDescent="0.25">
      <c r="A1388" s="237">
        <v>3478</v>
      </c>
      <c r="B1388" s="183" t="s">
        <v>3315</v>
      </c>
      <c r="C1388" s="182" t="s">
        <v>224</v>
      </c>
      <c r="D1388" s="392">
        <v>7</v>
      </c>
      <c r="E1388" s="393">
        <v>3478000000</v>
      </c>
      <c r="F1388" s="351" t="s">
        <v>2829</v>
      </c>
      <c r="G1388" s="314"/>
      <c r="H1388" s="360"/>
      <c r="I1388" s="182" t="s">
        <v>224</v>
      </c>
      <c r="J1388" s="395" t="s">
        <v>300</v>
      </c>
      <c r="K1388" s="351" t="s">
        <v>283</v>
      </c>
      <c r="L1388" s="396"/>
      <c r="M1388" s="397"/>
      <c r="N1388" s="397"/>
      <c r="O1388" s="397"/>
      <c r="P1388" s="397"/>
      <c r="Q1388" s="397"/>
      <c r="R1388" s="397"/>
      <c r="S1388" s="397"/>
      <c r="T1388" s="397"/>
      <c r="U1388" s="397"/>
      <c r="V1388" s="397"/>
      <c r="W1388" s="397"/>
      <c r="X1388" s="397"/>
      <c r="Y1388" s="397"/>
    </row>
    <row r="1389" spans="1:25" s="210" customFormat="1" ht="25.5" x14ac:dyDescent="0.25">
      <c r="A1389" s="237">
        <v>3479</v>
      </c>
      <c r="B1389" s="183" t="s">
        <v>3316</v>
      </c>
      <c r="C1389" s="182" t="s">
        <v>224</v>
      </c>
      <c r="D1389" s="392">
        <v>7</v>
      </c>
      <c r="E1389" s="393">
        <v>3479000000</v>
      </c>
      <c r="F1389" s="351" t="s">
        <v>2829</v>
      </c>
      <c r="G1389" s="314"/>
      <c r="H1389" s="360"/>
      <c r="I1389" s="182" t="s">
        <v>224</v>
      </c>
      <c r="J1389" s="395" t="s">
        <v>295</v>
      </c>
      <c r="K1389" s="351" t="s">
        <v>283</v>
      </c>
      <c r="L1389" s="396"/>
      <c r="M1389" s="397"/>
      <c r="N1389" s="397"/>
      <c r="O1389" s="397"/>
      <c r="P1389" s="397"/>
      <c r="Q1389" s="397"/>
      <c r="R1389" s="397"/>
      <c r="S1389" s="397"/>
      <c r="T1389" s="397"/>
      <c r="U1389" s="397"/>
      <c r="V1389" s="397"/>
      <c r="W1389" s="397"/>
      <c r="X1389" s="397"/>
      <c r="Y1389" s="397"/>
    </row>
    <row r="1390" spans="1:25" s="210" customFormat="1" ht="25.5" x14ac:dyDescent="0.25">
      <c r="A1390" s="237">
        <v>3480</v>
      </c>
      <c r="B1390" s="183" t="s">
        <v>3317</v>
      </c>
      <c r="C1390" s="182" t="s">
        <v>224</v>
      </c>
      <c r="D1390" s="392">
        <v>7</v>
      </c>
      <c r="E1390" s="393">
        <v>3480000000</v>
      </c>
      <c r="F1390" s="351" t="s">
        <v>2829</v>
      </c>
      <c r="G1390" s="314"/>
      <c r="H1390" s="360"/>
      <c r="I1390" s="182" t="s">
        <v>224</v>
      </c>
      <c r="J1390" s="395" t="s">
        <v>295</v>
      </c>
      <c r="K1390" s="351" t="s">
        <v>283</v>
      </c>
      <c r="L1390" s="396"/>
      <c r="M1390" s="397"/>
      <c r="N1390" s="397"/>
      <c r="O1390" s="397"/>
      <c r="P1390" s="397"/>
      <c r="Q1390" s="397"/>
      <c r="R1390" s="397"/>
      <c r="S1390" s="397"/>
      <c r="T1390" s="397"/>
      <c r="U1390" s="397"/>
      <c r="V1390" s="397"/>
      <c r="W1390" s="397"/>
      <c r="X1390" s="397"/>
      <c r="Y1390" s="397"/>
    </row>
    <row r="1391" spans="1:25" s="210" customFormat="1" ht="25.5" x14ac:dyDescent="0.25">
      <c r="A1391" s="237">
        <v>3481</v>
      </c>
      <c r="B1391" s="183" t="s">
        <v>3318</v>
      </c>
      <c r="C1391" s="182" t="s">
        <v>224</v>
      </c>
      <c r="D1391" s="392">
        <v>7</v>
      </c>
      <c r="E1391" s="393">
        <v>3481000000</v>
      </c>
      <c r="F1391" s="351" t="s">
        <v>2829</v>
      </c>
      <c r="G1391" s="314"/>
      <c r="H1391" s="360"/>
      <c r="I1391" s="182" t="s">
        <v>224</v>
      </c>
      <c r="J1391" s="395" t="s">
        <v>3169</v>
      </c>
      <c r="K1391" s="351" t="s">
        <v>283</v>
      </c>
      <c r="L1391" s="396"/>
      <c r="M1391" s="397"/>
      <c r="N1391" s="397"/>
      <c r="O1391" s="397"/>
      <c r="P1391" s="397"/>
      <c r="Q1391" s="397"/>
      <c r="R1391" s="397"/>
      <c r="S1391" s="397"/>
      <c r="T1391" s="397"/>
      <c r="U1391" s="397"/>
      <c r="V1391" s="397"/>
      <c r="W1391" s="397"/>
      <c r="X1391" s="397"/>
      <c r="Y1391" s="397"/>
    </row>
    <row r="1392" spans="1:25" s="210" customFormat="1" ht="25.5" x14ac:dyDescent="0.25">
      <c r="A1392" s="237">
        <v>3482</v>
      </c>
      <c r="B1392" s="183" t="s">
        <v>3319</v>
      </c>
      <c r="C1392" s="182" t="s">
        <v>224</v>
      </c>
      <c r="D1392" s="392">
        <v>7</v>
      </c>
      <c r="E1392" s="393">
        <v>3482000000</v>
      </c>
      <c r="F1392" s="351" t="s">
        <v>2829</v>
      </c>
      <c r="G1392" s="314"/>
      <c r="H1392" s="360"/>
      <c r="I1392" s="182" t="s">
        <v>224</v>
      </c>
      <c r="J1392" s="395" t="s">
        <v>3169</v>
      </c>
      <c r="K1392" s="351" t="s">
        <v>283</v>
      </c>
      <c r="L1392" s="396"/>
      <c r="M1392" s="397"/>
      <c r="N1392" s="397"/>
      <c r="O1392" s="397"/>
      <c r="P1392" s="397"/>
      <c r="Q1392" s="397"/>
      <c r="R1392" s="397"/>
      <c r="S1392" s="397"/>
      <c r="T1392" s="397"/>
      <c r="U1392" s="397"/>
      <c r="V1392" s="397"/>
      <c r="W1392" s="397"/>
      <c r="X1392" s="397"/>
      <c r="Y1392" s="397"/>
    </row>
    <row r="1393" spans="1:25" s="210" customFormat="1" ht="25.5" x14ac:dyDescent="0.25">
      <c r="A1393" s="237">
        <v>3483</v>
      </c>
      <c r="B1393" s="183" t="s">
        <v>3320</v>
      </c>
      <c r="C1393" s="182" t="s">
        <v>224</v>
      </c>
      <c r="D1393" s="392">
        <v>7</v>
      </c>
      <c r="E1393" s="393">
        <v>3483000000</v>
      </c>
      <c r="F1393" s="351" t="s">
        <v>2829</v>
      </c>
      <c r="G1393" s="314"/>
      <c r="H1393" s="360"/>
      <c r="I1393" s="182" t="s">
        <v>224</v>
      </c>
      <c r="J1393" s="395" t="s">
        <v>3169</v>
      </c>
      <c r="K1393" s="351" t="s">
        <v>283</v>
      </c>
      <c r="L1393" s="396"/>
      <c r="M1393" s="397"/>
      <c r="N1393" s="397"/>
      <c r="O1393" s="397"/>
      <c r="P1393" s="397"/>
      <c r="Q1393" s="397"/>
      <c r="R1393" s="397"/>
      <c r="S1393" s="397"/>
      <c r="T1393" s="397"/>
      <c r="U1393" s="397"/>
      <c r="V1393" s="397"/>
      <c r="W1393" s="397"/>
      <c r="X1393" s="397"/>
      <c r="Y1393" s="397"/>
    </row>
    <row r="1394" spans="1:25" s="210" customFormat="1" ht="25.5" x14ac:dyDescent="0.25">
      <c r="A1394" s="237">
        <v>3484</v>
      </c>
      <c r="B1394" s="183" t="s">
        <v>3321</v>
      </c>
      <c r="C1394" s="182" t="s">
        <v>224</v>
      </c>
      <c r="D1394" s="392">
        <v>7</v>
      </c>
      <c r="E1394" s="393">
        <v>3484000000</v>
      </c>
      <c r="F1394" s="351" t="s">
        <v>2829</v>
      </c>
      <c r="G1394" s="314"/>
      <c r="H1394" s="360"/>
      <c r="I1394" s="182" t="s">
        <v>224</v>
      </c>
      <c r="J1394" s="395" t="s">
        <v>286</v>
      </c>
      <c r="K1394" s="351" t="s">
        <v>283</v>
      </c>
      <c r="L1394" s="396"/>
      <c r="M1394" s="397"/>
      <c r="N1394" s="397"/>
      <c r="O1394" s="397"/>
      <c r="P1394" s="397"/>
      <c r="Q1394" s="397"/>
      <c r="R1394" s="397"/>
      <c r="S1394" s="397"/>
      <c r="T1394" s="397"/>
      <c r="U1394" s="397"/>
      <c r="V1394" s="397"/>
      <c r="W1394" s="397"/>
      <c r="X1394" s="397"/>
      <c r="Y1394" s="397"/>
    </row>
    <row r="1395" spans="1:25" s="210" customFormat="1" ht="38.25" x14ac:dyDescent="0.25">
      <c r="A1395" s="237">
        <v>3485</v>
      </c>
      <c r="B1395" s="183" t="s">
        <v>3322</v>
      </c>
      <c r="C1395" s="360" t="s">
        <v>231</v>
      </c>
      <c r="D1395" s="392">
        <v>14</v>
      </c>
      <c r="E1395" s="393">
        <v>3485000000</v>
      </c>
      <c r="F1395" s="351" t="s">
        <v>3301</v>
      </c>
      <c r="G1395" s="314"/>
      <c r="H1395" s="360"/>
      <c r="I1395" s="360" t="s">
        <v>231</v>
      </c>
      <c r="J1395" s="395" t="s">
        <v>2797</v>
      </c>
      <c r="K1395" s="351" t="s">
        <v>283</v>
      </c>
      <c r="L1395" s="396"/>
      <c r="M1395" s="397"/>
      <c r="N1395" s="397"/>
      <c r="O1395" s="397"/>
      <c r="P1395" s="397"/>
      <c r="Q1395" s="397"/>
      <c r="R1395" s="397"/>
      <c r="S1395" s="397"/>
      <c r="T1395" s="397"/>
      <c r="U1395" s="397"/>
      <c r="V1395" s="397"/>
      <c r="W1395" s="397"/>
      <c r="X1395" s="397"/>
      <c r="Y1395" s="397"/>
    </row>
    <row r="1396" spans="1:25" s="210" customFormat="1" x14ac:dyDescent="0.25">
      <c r="A1396" s="237">
        <v>3486</v>
      </c>
      <c r="B1396" s="183" t="s">
        <v>3430</v>
      </c>
      <c r="C1396" s="360" t="s">
        <v>229</v>
      </c>
      <c r="D1396" s="392">
        <v>14</v>
      </c>
      <c r="E1396" s="393">
        <v>3486000000</v>
      </c>
      <c r="F1396" s="351" t="s">
        <v>2829</v>
      </c>
      <c r="G1396" s="314"/>
      <c r="H1396" s="360"/>
      <c r="I1396" s="360" t="s">
        <v>229</v>
      </c>
      <c r="J1396" s="395"/>
      <c r="K1396" s="351" t="s">
        <v>283</v>
      </c>
      <c r="L1396" s="396"/>
      <c r="M1396" s="397"/>
      <c r="N1396" s="397"/>
      <c r="O1396" s="397"/>
      <c r="P1396" s="397"/>
      <c r="Q1396" s="397"/>
      <c r="R1396" s="397"/>
      <c r="S1396" s="397"/>
      <c r="T1396" s="397"/>
      <c r="U1396" s="397"/>
      <c r="V1396" s="397"/>
      <c r="W1396" s="397"/>
      <c r="X1396" s="397"/>
      <c r="Y1396" s="397"/>
    </row>
    <row r="1397" spans="1:25" s="210" customFormat="1" ht="25.5" x14ac:dyDescent="0.25">
      <c r="A1397" s="237">
        <v>3487</v>
      </c>
      <c r="B1397" s="183" t="s">
        <v>3431</v>
      </c>
      <c r="C1397" s="351" t="s">
        <v>245</v>
      </c>
      <c r="D1397" s="392">
        <v>14</v>
      </c>
      <c r="E1397" s="393">
        <v>3487000000</v>
      </c>
      <c r="F1397" s="351" t="s">
        <v>2819</v>
      </c>
      <c r="G1397" s="314"/>
      <c r="H1397" s="394"/>
      <c r="I1397" s="351" t="s">
        <v>245</v>
      </c>
      <c r="J1397" s="395"/>
      <c r="K1397" s="351" t="s">
        <v>284</v>
      </c>
      <c r="L1397" s="396"/>
      <c r="M1397" s="397"/>
      <c r="N1397" s="397"/>
      <c r="O1397" s="397"/>
      <c r="P1397" s="397"/>
      <c r="Q1397" s="397"/>
      <c r="R1397" s="397"/>
      <c r="S1397" s="397"/>
      <c r="T1397" s="397"/>
      <c r="U1397" s="397"/>
      <c r="V1397" s="397"/>
      <c r="W1397" s="397"/>
      <c r="X1397" s="397"/>
      <c r="Y1397" s="397"/>
    </row>
    <row r="1398" spans="1:25" s="210" customFormat="1" ht="38.25" x14ac:dyDescent="0.25">
      <c r="A1398" s="237">
        <v>3488</v>
      </c>
      <c r="B1398" s="183" t="s">
        <v>3432</v>
      </c>
      <c r="C1398" s="351" t="s">
        <v>228</v>
      </c>
      <c r="D1398" s="392">
        <v>7</v>
      </c>
      <c r="E1398" s="393">
        <v>3488000000</v>
      </c>
      <c r="F1398" s="351" t="s">
        <v>3301</v>
      </c>
      <c r="G1398" s="314"/>
      <c r="H1398" s="394"/>
      <c r="I1398" s="351" t="s">
        <v>228</v>
      </c>
      <c r="J1398" s="395" t="s">
        <v>285</v>
      </c>
      <c r="K1398" s="351" t="s">
        <v>283</v>
      </c>
      <c r="L1398" s="396"/>
      <c r="M1398" s="397"/>
      <c r="N1398" s="397"/>
      <c r="O1398" s="397"/>
      <c r="P1398" s="397"/>
      <c r="Q1398" s="397"/>
      <c r="R1398" s="397"/>
      <c r="S1398" s="397"/>
      <c r="T1398" s="397"/>
      <c r="U1398" s="397"/>
      <c r="V1398" s="397"/>
      <c r="W1398" s="397"/>
      <c r="X1398" s="397"/>
      <c r="Y1398" s="397"/>
    </row>
    <row r="1399" spans="1:25" s="210" customFormat="1" ht="25.5" x14ac:dyDescent="0.25">
      <c r="A1399" s="237">
        <v>3489</v>
      </c>
      <c r="B1399" s="183" t="s">
        <v>3433</v>
      </c>
      <c r="C1399" s="182" t="s">
        <v>227</v>
      </c>
      <c r="D1399" s="392">
        <v>11</v>
      </c>
      <c r="E1399" s="393">
        <v>3489000000</v>
      </c>
      <c r="F1399" s="351" t="s">
        <v>2841</v>
      </c>
      <c r="G1399" s="314"/>
      <c r="H1399" s="394"/>
      <c r="I1399" s="182" t="s">
        <v>227</v>
      </c>
      <c r="J1399" s="395" t="s">
        <v>236</v>
      </c>
      <c r="K1399" s="351" t="s">
        <v>284</v>
      </c>
      <c r="L1399" s="396"/>
      <c r="M1399" s="397"/>
      <c r="N1399" s="397"/>
      <c r="O1399" s="397"/>
      <c r="P1399" s="397"/>
      <c r="Q1399" s="397"/>
      <c r="R1399" s="397"/>
      <c r="S1399" s="397"/>
      <c r="T1399" s="397"/>
      <c r="U1399" s="397"/>
      <c r="V1399" s="397"/>
      <c r="W1399" s="397"/>
      <c r="X1399" s="397"/>
      <c r="Y1399" s="397"/>
    </row>
    <row r="1400" spans="1:25" s="210" customFormat="1" ht="38.25" x14ac:dyDescent="0.25">
      <c r="A1400" s="237">
        <v>3490</v>
      </c>
      <c r="B1400" s="183" t="s">
        <v>3434</v>
      </c>
      <c r="C1400" s="182" t="s">
        <v>229</v>
      </c>
      <c r="D1400" s="392">
        <v>14</v>
      </c>
      <c r="E1400" s="393">
        <v>3490000000</v>
      </c>
      <c r="F1400" s="351" t="s">
        <v>3301</v>
      </c>
      <c r="G1400" s="314"/>
      <c r="H1400" s="394">
        <v>1113</v>
      </c>
      <c r="I1400" s="182" t="s">
        <v>229</v>
      </c>
      <c r="J1400" s="395" t="s">
        <v>285</v>
      </c>
      <c r="K1400" s="351" t="s">
        <v>283</v>
      </c>
      <c r="L1400" s="396"/>
      <c r="M1400" s="397"/>
      <c r="N1400" s="397"/>
      <c r="O1400" s="397"/>
      <c r="P1400" s="397"/>
      <c r="Q1400" s="397"/>
      <c r="R1400" s="397"/>
      <c r="S1400" s="397"/>
      <c r="T1400" s="397"/>
      <c r="U1400" s="397"/>
      <c r="V1400" s="397"/>
      <c r="W1400" s="397"/>
      <c r="X1400" s="397"/>
      <c r="Y1400" s="397"/>
    </row>
    <row r="1401" spans="1:25" s="210" customFormat="1" ht="38.25" x14ac:dyDescent="0.25">
      <c r="A1401" s="237">
        <v>3491</v>
      </c>
      <c r="B1401" s="183" t="s">
        <v>3435</v>
      </c>
      <c r="C1401" s="182" t="s">
        <v>229</v>
      </c>
      <c r="D1401" s="392">
        <v>14</v>
      </c>
      <c r="E1401" s="393">
        <v>3491000000</v>
      </c>
      <c r="F1401" s="351" t="s">
        <v>3301</v>
      </c>
      <c r="G1401" s="314"/>
      <c r="H1401" s="394">
        <v>1103</v>
      </c>
      <c r="I1401" s="182" t="s">
        <v>229</v>
      </c>
      <c r="J1401" s="395" t="s">
        <v>3169</v>
      </c>
      <c r="K1401" s="351" t="s">
        <v>283</v>
      </c>
      <c r="L1401" s="396"/>
      <c r="M1401" s="397"/>
      <c r="N1401" s="397"/>
      <c r="O1401" s="397"/>
      <c r="P1401" s="397"/>
      <c r="Q1401" s="397"/>
      <c r="R1401" s="397"/>
      <c r="S1401" s="397"/>
      <c r="T1401" s="397"/>
      <c r="U1401" s="397"/>
      <c r="V1401" s="397"/>
      <c r="W1401" s="397"/>
      <c r="X1401" s="397"/>
      <c r="Y1401" s="397"/>
    </row>
    <row r="1402" spans="1:25" s="210" customFormat="1" ht="38.25" x14ac:dyDescent="0.25">
      <c r="A1402" s="237">
        <v>3492</v>
      </c>
      <c r="B1402" s="183" t="s">
        <v>3436</v>
      </c>
      <c r="C1402" s="182" t="s">
        <v>229</v>
      </c>
      <c r="D1402" s="392">
        <v>14</v>
      </c>
      <c r="E1402" s="393">
        <v>3492000000</v>
      </c>
      <c r="F1402" s="351" t="s">
        <v>3301</v>
      </c>
      <c r="G1402" s="314"/>
      <c r="H1402" s="394">
        <v>1106</v>
      </c>
      <c r="I1402" s="182" t="s">
        <v>229</v>
      </c>
      <c r="J1402" s="395" t="s">
        <v>3169</v>
      </c>
      <c r="K1402" s="351" t="s">
        <v>283</v>
      </c>
      <c r="L1402" s="396"/>
      <c r="M1402" s="397"/>
      <c r="N1402" s="397"/>
      <c r="O1402" s="397"/>
      <c r="P1402" s="397"/>
      <c r="Q1402" s="397"/>
      <c r="R1402" s="397"/>
      <c r="S1402" s="397"/>
      <c r="T1402" s="397"/>
      <c r="U1402" s="397"/>
      <c r="V1402" s="397"/>
      <c r="W1402" s="397"/>
      <c r="X1402" s="397"/>
      <c r="Y1402" s="397"/>
    </row>
    <row r="1403" spans="1:25" s="210" customFormat="1" ht="38.25" x14ac:dyDescent="0.25">
      <c r="A1403" s="237">
        <v>3493</v>
      </c>
      <c r="B1403" s="183" t="s">
        <v>3437</v>
      </c>
      <c r="C1403" s="182" t="s">
        <v>229</v>
      </c>
      <c r="D1403" s="392">
        <v>14</v>
      </c>
      <c r="E1403" s="393">
        <v>3493000000</v>
      </c>
      <c r="F1403" s="351" t="s">
        <v>3301</v>
      </c>
      <c r="G1403" s="314"/>
      <c r="H1403" s="394">
        <v>1101</v>
      </c>
      <c r="I1403" s="182" t="s">
        <v>229</v>
      </c>
      <c r="J1403" s="395" t="s">
        <v>3169</v>
      </c>
      <c r="K1403" s="351" t="s">
        <v>283</v>
      </c>
      <c r="L1403" s="396"/>
      <c r="M1403" s="397"/>
      <c r="N1403" s="397"/>
      <c r="O1403" s="397"/>
      <c r="P1403" s="397"/>
      <c r="Q1403" s="397"/>
      <c r="R1403" s="397"/>
      <c r="S1403" s="397"/>
      <c r="T1403" s="397"/>
      <c r="U1403" s="397"/>
      <c r="V1403" s="397"/>
      <c r="W1403" s="397"/>
      <c r="X1403" s="397"/>
      <c r="Y1403" s="397"/>
    </row>
    <row r="1404" spans="1:25" s="210" customFormat="1" ht="38.25" x14ac:dyDescent="0.25">
      <c r="A1404" s="237">
        <v>3494</v>
      </c>
      <c r="B1404" s="183" t="s">
        <v>3438</v>
      </c>
      <c r="C1404" s="182" t="s">
        <v>229</v>
      </c>
      <c r="D1404" s="392">
        <v>14</v>
      </c>
      <c r="E1404" s="393">
        <v>3494000000</v>
      </c>
      <c r="F1404" s="351" t="s">
        <v>3301</v>
      </c>
      <c r="G1404" s="314"/>
      <c r="H1404" s="394">
        <v>1108</v>
      </c>
      <c r="I1404" s="182" t="s">
        <v>229</v>
      </c>
      <c r="J1404" s="395" t="s">
        <v>3169</v>
      </c>
      <c r="K1404" s="351" t="s">
        <v>283</v>
      </c>
      <c r="L1404" s="396"/>
      <c r="M1404" s="397"/>
      <c r="N1404" s="397"/>
      <c r="O1404" s="397"/>
      <c r="P1404" s="397"/>
      <c r="Q1404" s="397"/>
      <c r="R1404" s="397"/>
      <c r="S1404" s="397"/>
      <c r="T1404" s="397"/>
      <c r="U1404" s="397"/>
      <c r="V1404" s="397"/>
      <c r="W1404" s="397"/>
      <c r="X1404" s="397"/>
      <c r="Y1404" s="397"/>
    </row>
    <row r="1405" spans="1:25" s="210" customFormat="1" ht="25.5" x14ac:dyDescent="0.25">
      <c r="A1405" s="237">
        <v>3495</v>
      </c>
      <c r="B1405" s="183" t="s">
        <v>3439</v>
      </c>
      <c r="C1405" s="182" t="s">
        <v>229</v>
      </c>
      <c r="D1405" s="392">
        <v>14</v>
      </c>
      <c r="E1405" s="393">
        <v>3495000000</v>
      </c>
      <c r="F1405" s="351" t="s">
        <v>2830</v>
      </c>
      <c r="G1405" s="314"/>
      <c r="H1405" s="394"/>
      <c r="I1405" s="182" t="s">
        <v>229</v>
      </c>
      <c r="J1405" s="395" t="s">
        <v>236</v>
      </c>
      <c r="K1405" s="351" t="s">
        <v>284</v>
      </c>
      <c r="L1405" s="396"/>
      <c r="M1405" s="397"/>
      <c r="N1405" s="397"/>
      <c r="O1405" s="397"/>
      <c r="P1405" s="397"/>
      <c r="Q1405" s="397"/>
      <c r="R1405" s="397"/>
      <c r="S1405" s="397"/>
      <c r="T1405" s="397"/>
      <c r="U1405" s="397"/>
      <c r="V1405" s="397"/>
      <c r="W1405" s="397"/>
      <c r="X1405" s="397"/>
      <c r="Y1405" s="397"/>
    </row>
    <row r="1406" spans="1:25" s="210" customFormat="1" ht="38.25" x14ac:dyDescent="0.25">
      <c r="A1406" s="237">
        <v>3496</v>
      </c>
      <c r="B1406" s="183" t="s">
        <v>3440</v>
      </c>
      <c r="C1406" s="182" t="s">
        <v>229</v>
      </c>
      <c r="D1406" s="392">
        <v>14</v>
      </c>
      <c r="E1406" s="393">
        <v>3496000000</v>
      </c>
      <c r="F1406" s="351" t="s">
        <v>3764</v>
      </c>
      <c r="G1406" s="314"/>
      <c r="H1406" s="394"/>
      <c r="I1406" s="182" t="s">
        <v>229</v>
      </c>
      <c r="J1406" s="395" t="s">
        <v>236</v>
      </c>
      <c r="K1406" s="351" t="s">
        <v>284</v>
      </c>
      <c r="L1406" s="396"/>
      <c r="M1406" s="397"/>
      <c r="N1406" s="397"/>
      <c r="O1406" s="397"/>
      <c r="P1406" s="397"/>
      <c r="Q1406" s="397"/>
      <c r="R1406" s="397"/>
      <c r="S1406" s="397"/>
      <c r="T1406" s="397"/>
      <c r="U1406" s="397"/>
      <c r="V1406" s="397"/>
      <c r="W1406" s="397"/>
      <c r="X1406" s="397"/>
      <c r="Y1406" s="397"/>
    </row>
    <row r="1407" spans="1:25" s="210" customFormat="1" ht="25.5" x14ac:dyDescent="0.25">
      <c r="A1407" s="237">
        <v>3497</v>
      </c>
      <c r="B1407" s="183" t="s">
        <v>3441</v>
      </c>
      <c r="C1407" s="182" t="s">
        <v>230</v>
      </c>
      <c r="D1407" s="392">
        <v>14</v>
      </c>
      <c r="E1407" s="393">
        <v>3497000000</v>
      </c>
      <c r="F1407" s="351" t="s">
        <v>3442</v>
      </c>
      <c r="G1407" s="314"/>
      <c r="H1407" s="394"/>
      <c r="I1407" s="182" t="s">
        <v>230</v>
      </c>
      <c r="J1407" s="395" t="s">
        <v>236</v>
      </c>
      <c r="K1407" s="351" t="s">
        <v>283</v>
      </c>
      <c r="L1407" s="396"/>
      <c r="M1407" s="397"/>
      <c r="N1407" s="397"/>
      <c r="O1407" s="397"/>
      <c r="P1407" s="397"/>
      <c r="Q1407" s="397"/>
      <c r="R1407" s="397"/>
      <c r="S1407" s="397"/>
      <c r="T1407" s="397"/>
      <c r="U1407" s="397"/>
      <c r="V1407" s="397"/>
      <c r="W1407" s="397"/>
      <c r="X1407" s="397"/>
      <c r="Y1407" s="397"/>
    </row>
    <row r="1408" spans="1:25" s="210" customFormat="1" ht="25.5" x14ac:dyDescent="0.25">
      <c r="A1408" s="237">
        <v>3498</v>
      </c>
      <c r="B1408" s="183" t="s">
        <v>3443</v>
      </c>
      <c r="C1408" s="182" t="s">
        <v>230</v>
      </c>
      <c r="D1408" s="392">
        <v>14</v>
      </c>
      <c r="E1408" s="393">
        <v>3498000000</v>
      </c>
      <c r="F1408" s="351" t="s">
        <v>3442</v>
      </c>
      <c r="G1408" s="314"/>
      <c r="H1408" s="394"/>
      <c r="I1408" s="182" t="s">
        <v>230</v>
      </c>
      <c r="J1408" s="395" t="s">
        <v>236</v>
      </c>
      <c r="K1408" s="351" t="s">
        <v>283</v>
      </c>
      <c r="L1408" s="396"/>
      <c r="M1408" s="397"/>
      <c r="N1408" s="397"/>
      <c r="O1408" s="397"/>
      <c r="P1408" s="397"/>
      <c r="Q1408" s="397"/>
      <c r="R1408" s="397"/>
      <c r="S1408" s="397"/>
      <c r="T1408" s="397"/>
      <c r="U1408" s="397"/>
      <c r="V1408" s="397"/>
      <c r="W1408" s="397"/>
      <c r="X1408" s="397"/>
      <c r="Y1408" s="397"/>
    </row>
    <row r="1409" spans="1:25" s="210" customFormat="1" ht="25.5" x14ac:dyDescent="0.25">
      <c r="A1409" s="237">
        <v>3499</v>
      </c>
      <c r="B1409" s="183" t="s">
        <v>3444</v>
      </c>
      <c r="C1409" s="182" t="s">
        <v>245</v>
      </c>
      <c r="D1409" s="392">
        <v>14</v>
      </c>
      <c r="E1409" s="393">
        <v>3499000000</v>
      </c>
      <c r="F1409" s="351" t="s">
        <v>246</v>
      </c>
      <c r="G1409" s="314"/>
      <c r="H1409" s="394"/>
      <c r="I1409" s="182" t="s">
        <v>245</v>
      </c>
      <c r="J1409" s="395" t="s">
        <v>236</v>
      </c>
      <c r="K1409" s="351" t="s">
        <v>284</v>
      </c>
      <c r="L1409" s="396"/>
      <c r="M1409" s="397"/>
      <c r="N1409" s="397"/>
      <c r="O1409" s="397"/>
      <c r="P1409" s="397"/>
      <c r="Q1409" s="397"/>
      <c r="R1409" s="397"/>
      <c r="S1409" s="397"/>
      <c r="T1409" s="397"/>
      <c r="U1409" s="397"/>
      <c r="V1409" s="397"/>
      <c r="W1409" s="397"/>
      <c r="X1409" s="397"/>
      <c r="Y1409" s="397"/>
    </row>
    <row r="1410" spans="1:25" s="210" customFormat="1" ht="38.25" x14ac:dyDescent="0.25">
      <c r="A1410" s="237">
        <v>3500</v>
      </c>
      <c r="B1410" s="183" t="s">
        <v>3445</v>
      </c>
      <c r="C1410" s="182" t="s">
        <v>229</v>
      </c>
      <c r="D1410" s="392">
        <v>14</v>
      </c>
      <c r="E1410" s="393">
        <v>3500000000</v>
      </c>
      <c r="F1410" s="351" t="s">
        <v>3446</v>
      </c>
      <c r="G1410" s="314"/>
      <c r="H1410" s="394"/>
      <c r="I1410" s="182" t="s">
        <v>229</v>
      </c>
      <c r="J1410" s="395" t="s">
        <v>236</v>
      </c>
      <c r="K1410" s="351" t="s">
        <v>284</v>
      </c>
      <c r="L1410" s="396"/>
      <c r="M1410" s="397"/>
      <c r="N1410" s="397"/>
      <c r="O1410" s="397"/>
      <c r="P1410" s="397"/>
      <c r="Q1410" s="397"/>
      <c r="R1410" s="397"/>
      <c r="S1410" s="397"/>
      <c r="T1410" s="397"/>
      <c r="U1410" s="397"/>
      <c r="V1410" s="397"/>
      <c r="W1410" s="397"/>
      <c r="X1410" s="397"/>
      <c r="Y1410" s="397"/>
    </row>
    <row r="1411" spans="1:25" s="210" customFormat="1" ht="25.5" x14ac:dyDescent="0.25">
      <c r="A1411" s="237">
        <v>3501</v>
      </c>
      <c r="B1411" s="183" t="s">
        <v>3447</v>
      </c>
      <c r="C1411" s="182" t="s">
        <v>230</v>
      </c>
      <c r="D1411" s="392">
        <v>14</v>
      </c>
      <c r="E1411" s="393">
        <v>3501000000</v>
      </c>
      <c r="F1411" s="351" t="s">
        <v>3442</v>
      </c>
      <c r="G1411" s="314"/>
      <c r="H1411" s="394"/>
      <c r="I1411" s="182" t="s">
        <v>230</v>
      </c>
      <c r="J1411" s="395" t="s">
        <v>236</v>
      </c>
      <c r="K1411" s="351" t="s">
        <v>283</v>
      </c>
      <c r="L1411" s="396"/>
      <c r="M1411" s="397"/>
      <c r="N1411" s="397"/>
      <c r="O1411" s="397"/>
      <c r="P1411" s="397"/>
      <c r="Q1411" s="397"/>
      <c r="R1411" s="397"/>
      <c r="S1411" s="397"/>
      <c r="T1411" s="397"/>
      <c r="U1411" s="397"/>
      <c r="V1411" s="397"/>
      <c r="W1411" s="397"/>
      <c r="X1411" s="397"/>
      <c r="Y1411" s="397"/>
    </row>
    <row r="1412" spans="1:25" s="210" customFormat="1" ht="25.5" x14ac:dyDescent="0.25">
      <c r="A1412" s="237">
        <v>3502</v>
      </c>
      <c r="B1412" s="183" t="s">
        <v>3549</v>
      </c>
      <c r="C1412" s="182" t="s">
        <v>229</v>
      </c>
      <c r="D1412" s="392">
        <v>14</v>
      </c>
      <c r="E1412" s="393">
        <v>3502000000</v>
      </c>
      <c r="F1412" s="351" t="s">
        <v>3605</v>
      </c>
      <c r="G1412" s="314"/>
      <c r="H1412" s="394"/>
      <c r="I1412" s="182" t="s">
        <v>229</v>
      </c>
      <c r="J1412" s="395" t="s">
        <v>236</v>
      </c>
      <c r="K1412" s="351" t="s">
        <v>283</v>
      </c>
      <c r="L1412" s="396"/>
      <c r="M1412" s="397"/>
      <c r="N1412" s="397"/>
      <c r="O1412" s="397"/>
      <c r="P1412" s="397"/>
      <c r="Q1412" s="397"/>
      <c r="R1412" s="397"/>
      <c r="S1412" s="397"/>
      <c r="T1412" s="397"/>
      <c r="U1412" s="397"/>
      <c r="V1412" s="397"/>
      <c r="W1412" s="397"/>
      <c r="X1412" s="397"/>
      <c r="Y1412" s="397"/>
    </row>
    <row r="1413" spans="1:25" s="210" customFormat="1" ht="25.5" x14ac:dyDescent="0.25">
      <c r="A1413" s="237">
        <v>3503</v>
      </c>
      <c r="B1413" s="183" t="s">
        <v>3765</v>
      </c>
      <c r="C1413" s="182" t="s">
        <v>227</v>
      </c>
      <c r="D1413" s="392">
        <v>11</v>
      </c>
      <c r="E1413" s="393">
        <v>3503000000</v>
      </c>
      <c r="F1413" s="360" t="s">
        <v>2832</v>
      </c>
      <c r="G1413" s="314"/>
      <c r="H1413" s="394"/>
      <c r="I1413" s="182" t="s">
        <v>227</v>
      </c>
      <c r="J1413" s="395" t="s">
        <v>236</v>
      </c>
      <c r="K1413" s="351" t="s">
        <v>284</v>
      </c>
      <c r="L1413" s="396"/>
      <c r="M1413" s="397"/>
      <c r="N1413" s="397"/>
      <c r="O1413" s="397"/>
      <c r="P1413" s="397"/>
      <c r="Q1413" s="397"/>
      <c r="R1413" s="397"/>
      <c r="S1413" s="397"/>
      <c r="T1413" s="397"/>
      <c r="U1413" s="397"/>
      <c r="V1413" s="397"/>
      <c r="W1413" s="397"/>
      <c r="X1413" s="397"/>
      <c r="Y1413" s="397"/>
    </row>
    <row r="1414" spans="1:25" s="210" customFormat="1" ht="25.5" x14ac:dyDescent="0.25">
      <c r="A1414" s="237">
        <v>3504</v>
      </c>
      <c r="B1414" s="183" t="s">
        <v>3606</v>
      </c>
      <c r="C1414" s="182" t="s">
        <v>245</v>
      </c>
      <c r="D1414" s="392">
        <v>14</v>
      </c>
      <c r="E1414" s="393">
        <v>3504000000</v>
      </c>
      <c r="F1414" s="351" t="s">
        <v>2834</v>
      </c>
      <c r="G1414" s="314"/>
      <c r="H1414" s="394"/>
      <c r="I1414" s="182" t="s">
        <v>245</v>
      </c>
      <c r="J1414" s="395" t="s">
        <v>2797</v>
      </c>
      <c r="K1414" s="351" t="s">
        <v>284</v>
      </c>
      <c r="L1414" s="396"/>
      <c r="M1414" s="397"/>
      <c r="N1414" s="397"/>
      <c r="O1414" s="397"/>
      <c r="P1414" s="397"/>
      <c r="Q1414" s="397"/>
      <c r="R1414" s="397"/>
      <c r="S1414" s="397"/>
      <c r="T1414" s="397"/>
      <c r="U1414" s="397"/>
      <c r="V1414" s="397"/>
      <c r="W1414" s="397"/>
      <c r="X1414" s="397"/>
      <c r="Y1414" s="397"/>
    </row>
    <row r="1415" spans="1:25" s="210" customFormat="1" ht="25.5" x14ac:dyDescent="0.25">
      <c r="A1415" s="237">
        <v>3505</v>
      </c>
      <c r="B1415" s="183" t="s">
        <v>3607</v>
      </c>
      <c r="C1415" s="182" t="s">
        <v>226</v>
      </c>
      <c r="D1415" s="392">
        <v>14</v>
      </c>
      <c r="E1415" s="393">
        <v>3505000000</v>
      </c>
      <c r="F1415" s="351" t="s">
        <v>3605</v>
      </c>
      <c r="G1415" s="314"/>
      <c r="H1415" s="394"/>
      <c r="I1415" s="182" t="s">
        <v>226</v>
      </c>
      <c r="J1415" s="395" t="s">
        <v>3169</v>
      </c>
      <c r="K1415" s="351" t="s">
        <v>283</v>
      </c>
      <c r="L1415" s="396"/>
      <c r="M1415" s="397"/>
      <c r="N1415" s="397"/>
      <c r="O1415" s="397"/>
      <c r="P1415" s="397"/>
      <c r="Q1415" s="397"/>
      <c r="R1415" s="397"/>
      <c r="S1415" s="397"/>
      <c r="T1415" s="397"/>
      <c r="U1415" s="397"/>
      <c r="V1415" s="397"/>
      <c r="W1415" s="397"/>
      <c r="X1415" s="397"/>
      <c r="Y1415" s="397"/>
    </row>
    <row r="1416" spans="1:25" s="210" customFormat="1" ht="38.25" x14ac:dyDescent="0.25">
      <c r="A1416" s="237">
        <v>3506</v>
      </c>
      <c r="B1416" s="391" t="s">
        <v>3608</v>
      </c>
      <c r="C1416" s="182" t="s">
        <v>228</v>
      </c>
      <c r="D1416" s="392">
        <v>14</v>
      </c>
      <c r="E1416" s="393">
        <v>3506000000</v>
      </c>
      <c r="F1416" s="351" t="s">
        <v>3766</v>
      </c>
      <c r="G1416" s="314"/>
      <c r="H1416" s="394"/>
      <c r="I1416" s="182" t="s">
        <v>228</v>
      </c>
      <c r="J1416" s="395" t="s">
        <v>236</v>
      </c>
      <c r="K1416" s="351" t="s">
        <v>284</v>
      </c>
      <c r="L1416" s="396"/>
      <c r="M1416" s="397"/>
      <c r="N1416" s="397"/>
      <c r="O1416" s="397"/>
      <c r="P1416" s="397"/>
      <c r="Q1416" s="397"/>
      <c r="R1416" s="397"/>
      <c r="S1416" s="397"/>
      <c r="T1416" s="397"/>
      <c r="U1416" s="397"/>
      <c r="V1416" s="397"/>
      <c r="W1416" s="397"/>
      <c r="X1416" s="397"/>
      <c r="Y1416" s="397"/>
    </row>
    <row r="1417" spans="1:25" s="210" customFormat="1" ht="38.25" x14ac:dyDescent="0.25">
      <c r="A1417" s="237">
        <v>3507</v>
      </c>
      <c r="B1417" s="391" t="s">
        <v>3584</v>
      </c>
      <c r="C1417" s="182" t="s">
        <v>228</v>
      </c>
      <c r="D1417" s="392">
        <v>14</v>
      </c>
      <c r="E1417" s="393">
        <v>3507000000</v>
      </c>
      <c r="F1417" s="351" t="s">
        <v>3766</v>
      </c>
      <c r="G1417" s="314"/>
      <c r="H1417" s="394"/>
      <c r="I1417" s="182" t="s">
        <v>228</v>
      </c>
      <c r="J1417" s="395" t="s">
        <v>236</v>
      </c>
      <c r="K1417" s="351" t="s">
        <v>284</v>
      </c>
      <c r="L1417" s="396"/>
      <c r="M1417" s="397"/>
      <c r="N1417" s="397"/>
      <c r="O1417" s="397"/>
      <c r="P1417" s="397"/>
      <c r="Q1417" s="397"/>
      <c r="R1417" s="397"/>
      <c r="S1417" s="397"/>
      <c r="T1417" s="397"/>
      <c r="U1417" s="397"/>
      <c r="V1417" s="397"/>
      <c r="W1417" s="397"/>
      <c r="X1417" s="397"/>
      <c r="Y1417" s="397"/>
    </row>
    <row r="1418" spans="1:25" s="210" customFormat="1" ht="38.25" x14ac:dyDescent="0.25">
      <c r="A1418" s="237">
        <v>3508</v>
      </c>
      <c r="B1418" s="391" t="s">
        <v>3609</v>
      </c>
      <c r="C1418" s="182" t="s">
        <v>228</v>
      </c>
      <c r="D1418" s="392">
        <v>14</v>
      </c>
      <c r="E1418" s="393">
        <v>350800000</v>
      </c>
      <c r="F1418" s="351" t="s">
        <v>3766</v>
      </c>
      <c r="G1418" s="314"/>
      <c r="H1418" s="394"/>
      <c r="I1418" s="182" t="s">
        <v>228</v>
      </c>
      <c r="J1418" s="395" t="s">
        <v>236</v>
      </c>
      <c r="K1418" s="351" t="s">
        <v>284</v>
      </c>
      <c r="L1418" s="396"/>
      <c r="M1418" s="397"/>
      <c r="N1418" s="397"/>
      <c r="O1418" s="397"/>
      <c r="P1418" s="397"/>
      <c r="Q1418" s="397"/>
      <c r="R1418" s="397"/>
      <c r="S1418" s="397"/>
      <c r="T1418" s="397"/>
      <c r="U1418" s="397"/>
      <c r="V1418" s="397"/>
      <c r="W1418" s="397"/>
      <c r="X1418" s="397"/>
      <c r="Y1418" s="397"/>
    </row>
    <row r="1419" spans="1:25" s="210" customFormat="1" ht="38.25" x14ac:dyDescent="0.25">
      <c r="A1419" s="237">
        <v>3509</v>
      </c>
      <c r="B1419" s="391" t="s">
        <v>3610</v>
      </c>
      <c r="C1419" s="182" t="s">
        <v>228</v>
      </c>
      <c r="D1419" s="392">
        <v>14</v>
      </c>
      <c r="E1419" s="393">
        <v>3509000000</v>
      </c>
      <c r="F1419" s="351" t="s">
        <v>3766</v>
      </c>
      <c r="G1419" s="314"/>
      <c r="H1419" s="394"/>
      <c r="I1419" s="182" t="s">
        <v>228</v>
      </c>
      <c r="J1419" s="395" t="s">
        <v>236</v>
      </c>
      <c r="K1419" s="351" t="s">
        <v>284</v>
      </c>
      <c r="L1419" s="396"/>
      <c r="M1419" s="397"/>
      <c r="N1419" s="397"/>
      <c r="O1419" s="397"/>
      <c r="P1419" s="397"/>
      <c r="Q1419" s="397"/>
      <c r="R1419" s="397"/>
      <c r="S1419" s="397"/>
      <c r="T1419" s="397"/>
      <c r="U1419" s="397"/>
      <c r="V1419" s="397"/>
      <c r="W1419" s="397"/>
      <c r="X1419" s="397"/>
      <c r="Y1419" s="397"/>
    </row>
    <row r="1420" spans="1:25" s="210" customFormat="1" ht="38.25" x14ac:dyDescent="0.25">
      <c r="A1420" s="237">
        <v>3510</v>
      </c>
      <c r="B1420" s="391" t="s">
        <v>3583</v>
      </c>
      <c r="C1420" s="182" t="s">
        <v>228</v>
      </c>
      <c r="D1420" s="392">
        <v>14</v>
      </c>
      <c r="E1420" s="393">
        <v>3510000000</v>
      </c>
      <c r="F1420" s="351" t="s">
        <v>3766</v>
      </c>
      <c r="G1420" s="314"/>
      <c r="H1420" s="394"/>
      <c r="I1420" s="182" t="s">
        <v>228</v>
      </c>
      <c r="J1420" s="395" t="s">
        <v>236</v>
      </c>
      <c r="K1420" s="351" t="s">
        <v>284</v>
      </c>
      <c r="L1420" s="396"/>
      <c r="M1420" s="397"/>
      <c r="N1420" s="397"/>
      <c r="O1420" s="397"/>
      <c r="P1420" s="397"/>
      <c r="Q1420" s="397"/>
      <c r="R1420" s="397"/>
      <c r="S1420" s="397"/>
      <c r="T1420" s="397"/>
      <c r="U1420" s="397"/>
      <c r="V1420" s="397"/>
      <c r="W1420" s="397"/>
      <c r="X1420" s="397"/>
      <c r="Y1420" s="397"/>
    </row>
    <row r="1421" spans="1:25" s="210" customFormat="1" ht="38.25" x14ac:dyDescent="0.25">
      <c r="A1421" s="237">
        <v>3511</v>
      </c>
      <c r="B1421" s="391" t="s">
        <v>3582</v>
      </c>
      <c r="C1421" s="182" t="s">
        <v>228</v>
      </c>
      <c r="D1421" s="392">
        <v>14</v>
      </c>
      <c r="E1421" s="393">
        <v>3511000000</v>
      </c>
      <c r="F1421" s="351" t="s">
        <v>3766</v>
      </c>
      <c r="G1421" s="314"/>
      <c r="H1421" s="394"/>
      <c r="I1421" s="182" t="s">
        <v>228</v>
      </c>
      <c r="J1421" s="395" t="s">
        <v>236</v>
      </c>
      <c r="K1421" s="351" t="s">
        <v>284</v>
      </c>
      <c r="L1421" s="396"/>
      <c r="M1421" s="397"/>
      <c r="N1421" s="397"/>
      <c r="O1421" s="397"/>
      <c r="P1421" s="397"/>
      <c r="Q1421" s="397"/>
      <c r="R1421" s="397"/>
      <c r="S1421" s="397"/>
      <c r="T1421" s="397"/>
      <c r="U1421" s="397"/>
      <c r="V1421" s="397"/>
      <c r="W1421" s="397"/>
      <c r="X1421" s="397"/>
      <c r="Y1421" s="397"/>
    </row>
    <row r="1422" spans="1:25" s="210" customFormat="1" ht="38.25" x14ac:dyDescent="0.25">
      <c r="A1422" s="237">
        <v>3512</v>
      </c>
      <c r="B1422" s="391" t="s">
        <v>3736</v>
      </c>
      <c r="C1422" s="182" t="s">
        <v>228</v>
      </c>
      <c r="D1422" s="392">
        <v>14</v>
      </c>
      <c r="E1422" s="393">
        <v>3512000000</v>
      </c>
      <c r="F1422" s="351" t="s">
        <v>3766</v>
      </c>
      <c r="G1422" s="314"/>
      <c r="H1422" s="394">
        <v>5521</v>
      </c>
      <c r="I1422" s="182" t="s">
        <v>228</v>
      </c>
      <c r="J1422" s="395" t="s">
        <v>236</v>
      </c>
      <c r="K1422" s="351" t="s">
        <v>283</v>
      </c>
      <c r="L1422" s="396"/>
      <c r="M1422" s="397"/>
      <c r="N1422" s="397"/>
      <c r="O1422" s="397"/>
      <c r="P1422" s="397"/>
      <c r="Q1422" s="397"/>
      <c r="R1422" s="397"/>
      <c r="S1422" s="397"/>
      <c r="T1422" s="397"/>
      <c r="U1422" s="397"/>
      <c r="V1422" s="397"/>
      <c r="W1422" s="397"/>
      <c r="X1422" s="397"/>
      <c r="Y1422" s="397"/>
    </row>
    <row r="1423" spans="1:25" s="210" customFormat="1" x14ac:dyDescent="0.25">
      <c r="A1423" s="237">
        <v>3513</v>
      </c>
      <c r="B1423" s="391" t="s">
        <v>3611</v>
      </c>
      <c r="C1423" s="182" t="s">
        <v>226</v>
      </c>
      <c r="D1423" s="392">
        <v>14</v>
      </c>
      <c r="E1423" s="393">
        <v>3513000000</v>
      </c>
      <c r="F1423" s="351" t="s">
        <v>3767</v>
      </c>
      <c r="G1423" s="314"/>
      <c r="H1423" s="394">
        <v>4005</v>
      </c>
      <c r="I1423" s="182" t="s">
        <v>226</v>
      </c>
      <c r="J1423" s="395" t="s">
        <v>300</v>
      </c>
      <c r="K1423" s="351" t="s">
        <v>283</v>
      </c>
      <c r="L1423" s="396"/>
      <c r="M1423" s="397"/>
      <c r="N1423" s="397"/>
      <c r="O1423" s="397"/>
      <c r="P1423" s="397"/>
      <c r="Q1423" s="397"/>
      <c r="R1423" s="397"/>
      <c r="S1423" s="397"/>
      <c r="T1423" s="397"/>
      <c r="U1423" s="397"/>
      <c r="V1423" s="397"/>
      <c r="W1423" s="397"/>
      <c r="X1423" s="397"/>
      <c r="Y1423" s="397"/>
    </row>
    <row r="1424" spans="1:25" s="210" customFormat="1" ht="25.5" x14ac:dyDescent="0.25">
      <c r="A1424" s="237">
        <v>3514</v>
      </c>
      <c r="B1424" s="391" t="s">
        <v>3612</v>
      </c>
      <c r="C1424" s="182" t="s">
        <v>226</v>
      </c>
      <c r="D1424" s="392">
        <v>14</v>
      </c>
      <c r="E1424" s="393">
        <v>3514000000</v>
      </c>
      <c r="F1424" s="351" t="s">
        <v>3767</v>
      </c>
      <c r="G1424" s="314"/>
      <c r="H1424" s="394">
        <v>4006</v>
      </c>
      <c r="I1424" s="182" t="s">
        <v>226</v>
      </c>
      <c r="J1424" s="395" t="s">
        <v>295</v>
      </c>
      <c r="K1424" s="351" t="s">
        <v>283</v>
      </c>
      <c r="L1424" s="396"/>
      <c r="M1424" s="397"/>
      <c r="N1424" s="397"/>
      <c r="O1424" s="397"/>
      <c r="P1424" s="397"/>
      <c r="Q1424" s="397"/>
      <c r="R1424" s="397"/>
      <c r="S1424" s="397"/>
      <c r="T1424" s="397"/>
      <c r="U1424" s="397"/>
      <c r="V1424" s="397"/>
      <c r="W1424" s="397"/>
      <c r="X1424" s="397"/>
      <c r="Y1424" s="397"/>
    </row>
    <row r="1425" spans="1:25" s="210" customFormat="1" ht="38.25" x14ac:dyDescent="0.25">
      <c r="A1425" s="237">
        <v>3515</v>
      </c>
      <c r="B1425" s="391" t="s">
        <v>3768</v>
      </c>
      <c r="C1425" s="182" t="s">
        <v>229</v>
      </c>
      <c r="D1425" s="392">
        <v>14</v>
      </c>
      <c r="E1425" s="393">
        <v>3515000000</v>
      </c>
      <c r="F1425" s="351" t="s">
        <v>3767</v>
      </c>
      <c r="G1425" s="314"/>
      <c r="H1425" s="394">
        <v>1316</v>
      </c>
      <c r="I1425" s="182" t="s">
        <v>229</v>
      </c>
      <c r="J1425" s="395" t="s">
        <v>285</v>
      </c>
      <c r="K1425" s="351" t="s">
        <v>283</v>
      </c>
      <c r="L1425" s="396"/>
      <c r="M1425" s="397"/>
      <c r="N1425" s="397"/>
      <c r="O1425" s="397"/>
      <c r="P1425" s="397"/>
      <c r="Q1425" s="397"/>
      <c r="R1425" s="397"/>
      <c r="S1425" s="397"/>
      <c r="T1425" s="397"/>
      <c r="U1425" s="397"/>
      <c r="V1425" s="397"/>
      <c r="W1425" s="397"/>
      <c r="X1425" s="397"/>
      <c r="Y1425" s="397"/>
    </row>
    <row r="1426" spans="1:25" s="210" customFormat="1" ht="38.25" x14ac:dyDescent="0.25">
      <c r="A1426" s="237">
        <v>3516</v>
      </c>
      <c r="B1426" s="391" t="s">
        <v>3769</v>
      </c>
      <c r="C1426" s="182" t="s">
        <v>229</v>
      </c>
      <c r="D1426" s="392">
        <v>14</v>
      </c>
      <c r="E1426" s="393">
        <v>3516000000</v>
      </c>
      <c r="F1426" s="351" t="s">
        <v>3767</v>
      </c>
      <c r="G1426" s="314"/>
      <c r="H1426" s="394">
        <v>1331</v>
      </c>
      <c r="I1426" s="182" t="s">
        <v>229</v>
      </c>
      <c r="J1426" s="395" t="s">
        <v>289</v>
      </c>
      <c r="K1426" s="351" t="s">
        <v>283</v>
      </c>
      <c r="L1426" s="396"/>
      <c r="M1426" s="397"/>
      <c r="N1426" s="397"/>
      <c r="O1426" s="397"/>
      <c r="P1426" s="397"/>
      <c r="Q1426" s="397"/>
      <c r="R1426" s="397"/>
      <c r="S1426" s="397"/>
      <c r="T1426" s="397"/>
      <c r="U1426" s="397"/>
      <c r="V1426" s="397"/>
      <c r="W1426" s="397"/>
      <c r="X1426" s="397"/>
      <c r="Y1426" s="397"/>
    </row>
    <row r="1427" spans="1:25" s="210" customFormat="1" ht="25.5" x14ac:dyDescent="0.25">
      <c r="A1427" s="237">
        <v>3517</v>
      </c>
      <c r="B1427" s="391" t="s">
        <v>3770</v>
      </c>
      <c r="C1427" s="182" t="s">
        <v>229</v>
      </c>
      <c r="D1427" s="392">
        <v>14</v>
      </c>
      <c r="E1427" s="393">
        <v>3517000000</v>
      </c>
      <c r="F1427" s="351" t="s">
        <v>3767</v>
      </c>
      <c r="G1427" s="314"/>
      <c r="H1427" s="394">
        <v>1333</v>
      </c>
      <c r="I1427" s="182" t="s">
        <v>229</v>
      </c>
      <c r="J1427" s="395" t="s">
        <v>289</v>
      </c>
      <c r="K1427" s="351" t="s">
        <v>283</v>
      </c>
      <c r="L1427" s="396"/>
      <c r="M1427" s="397"/>
      <c r="N1427" s="397"/>
      <c r="O1427" s="397"/>
      <c r="P1427" s="397"/>
      <c r="Q1427" s="397"/>
      <c r="R1427" s="397"/>
      <c r="S1427" s="397"/>
      <c r="T1427" s="397"/>
      <c r="U1427" s="397"/>
      <c r="V1427" s="397"/>
      <c r="W1427" s="397"/>
      <c r="X1427" s="397"/>
      <c r="Y1427" s="397"/>
    </row>
    <row r="1428" spans="1:25" s="210" customFormat="1" x14ac:dyDescent="0.25">
      <c r="A1428" s="237">
        <v>3518</v>
      </c>
      <c r="B1428" s="391" t="s">
        <v>3771</v>
      </c>
      <c r="C1428" s="182" t="s">
        <v>229</v>
      </c>
      <c r="D1428" s="392">
        <v>14</v>
      </c>
      <c r="E1428" s="393">
        <v>3518000000</v>
      </c>
      <c r="F1428" s="351" t="s">
        <v>3767</v>
      </c>
      <c r="G1428" s="314"/>
      <c r="H1428" s="394">
        <v>1819</v>
      </c>
      <c r="I1428" s="182" t="s">
        <v>229</v>
      </c>
      <c r="J1428" s="395" t="s">
        <v>289</v>
      </c>
      <c r="K1428" s="351" t="s">
        <v>283</v>
      </c>
      <c r="L1428" s="396"/>
      <c r="M1428" s="397"/>
      <c r="N1428" s="397"/>
      <c r="O1428" s="397"/>
      <c r="P1428" s="397"/>
      <c r="Q1428" s="397"/>
      <c r="R1428" s="397"/>
      <c r="S1428" s="397"/>
      <c r="T1428" s="397"/>
      <c r="U1428" s="397"/>
      <c r="V1428" s="397"/>
      <c r="W1428" s="397"/>
      <c r="X1428" s="397"/>
      <c r="Y1428" s="397"/>
    </row>
    <row r="1429" spans="1:25" s="210" customFormat="1" ht="25.5" x14ac:dyDescent="0.25">
      <c r="A1429" s="237">
        <v>3519</v>
      </c>
      <c r="B1429" s="391" t="s">
        <v>3198</v>
      </c>
      <c r="C1429" s="182" t="s">
        <v>231</v>
      </c>
      <c r="D1429" s="392">
        <v>14</v>
      </c>
      <c r="E1429" s="393">
        <v>3519000000</v>
      </c>
      <c r="F1429" s="351" t="s">
        <v>3767</v>
      </c>
      <c r="G1429" s="314"/>
      <c r="H1429" s="394"/>
      <c r="I1429" s="182" t="s">
        <v>231</v>
      </c>
      <c r="J1429" s="395" t="s">
        <v>3169</v>
      </c>
      <c r="K1429" s="351" t="s">
        <v>283</v>
      </c>
      <c r="L1429" s="396"/>
      <c r="M1429" s="397"/>
      <c r="N1429" s="397"/>
      <c r="O1429" s="397"/>
      <c r="P1429" s="397"/>
      <c r="Q1429" s="397"/>
      <c r="R1429" s="397"/>
      <c r="S1429" s="397"/>
      <c r="T1429" s="397"/>
      <c r="U1429" s="397"/>
      <c r="V1429" s="397"/>
      <c r="W1429" s="397"/>
      <c r="X1429" s="397"/>
      <c r="Y1429" s="397"/>
    </row>
    <row r="1430" spans="1:25" s="210" customFormat="1" ht="25.5" x14ac:dyDescent="0.25">
      <c r="A1430" s="237">
        <v>3520</v>
      </c>
      <c r="B1430" s="391" t="s">
        <v>3772</v>
      </c>
      <c r="C1430" s="182" t="s">
        <v>229</v>
      </c>
      <c r="D1430" s="392">
        <v>14</v>
      </c>
      <c r="E1430" s="393">
        <v>3520000000</v>
      </c>
      <c r="F1430" s="351" t="s">
        <v>3767</v>
      </c>
      <c r="G1430" s="314"/>
      <c r="H1430" s="394">
        <v>1107</v>
      </c>
      <c r="I1430" s="182" t="s">
        <v>229</v>
      </c>
      <c r="J1430" s="395" t="s">
        <v>3169</v>
      </c>
      <c r="K1430" s="351" t="s">
        <v>283</v>
      </c>
      <c r="L1430" s="396"/>
      <c r="M1430" s="397"/>
      <c r="N1430" s="397"/>
      <c r="O1430" s="397"/>
      <c r="P1430" s="397"/>
      <c r="Q1430" s="397"/>
      <c r="R1430" s="397"/>
      <c r="S1430" s="397"/>
      <c r="T1430" s="397"/>
      <c r="U1430" s="397"/>
      <c r="V1430" s="397"/>
      <c r="W1430" s="397"/>
      <c r="X1430" s="397"/>
      <c r="Y1430" s="397"/>
    </row>
    <row r="1431" spans="1:25" s="210" customFormat="1" ht="25.5" x14ac:dyDescent="0.25">
      <c r="A1431" s="237">
        <v>3521</v>
      </c>
      <c r="B1431" s="391" t="s">
        <v>3773</v>
      </c>
      <c r="C1431" s="182" t="s">
        <v>228</v>
      </c>
      <c r="D1431" s="392">
        <v>14</v>
      </c>
      <c r="E1431" s="393">
        <v>3521000000</v>
      </c>
      <c r="F1431" s="351" t="s">
        <v>3774</v>
      </c>
      <c r="G1431" s="314"/>
      <c r="H1431" s="394" t="s">
        <v>236</v>
      </c>
      <c r="I1431" s="182" t="s">
        <v>228</v>
      </c>
      <c r="J1431" s="395" t="s">
        <v>236</v>
      </c>
      <c r="K1431" s="351" t="s">
        <v>284</v>
      </c>
      <c r="L1431" s="396"/>
      <c r="M1431" s="397"/>
      <c r="N1431" s="397"/>
      <c r="O1431" s="397"/>
      <c r="P1431" s="397"/>
      <c r="Q1431" s="397"/>
      <c r="R1431" s="397"/>
      <c r="S1431" s="397"/>
      <c r="T1431" s="397"/>
      <c r="U1431" s="397"/>
      <c r="V1431" s="397"/>
      <c r="W1431" s="397"/>
      <c r="X1431" s="397"/>
      <c r="Y1431" s="397"/>
    </row>
    <row r="1432" spans="1:25" s="210" customFormat="1" ht="76.5" x14ac:dyDescent="0.25">
      <c r="A1432" s="237">
        <v>3522</v>
      </c>
      <c r="B1432" s="391" t="s">
        <v>3775</v>
      </c>
      <c r="C1432" s="182" t="s">
        <v>224</v>
      </c>
      <c r="D1432" s="392">
        <v>14</v>
      </c>
      <c r="E1432" s="393">
        <v>3522000000</v>
      </c>
      <c r="F1432" s="351" t="s">
        <v>3776</v>
      </c>
      <c r="G1432" s="314"/>
      <c r="H1432" s="394" t="s">
        <v>236</v>
      </c>
      <c r="I1432" s="182" t="s">
        <v>224</v>
      </c>
      <c r="J1432" s="395" t="s">
        <v>236</v>
      </c>
      <c r="K1432" s="351" t="s">
        <v>284</v>
      </c>
      <c r="L1432" s="396"/>
      <c r="M1432" s="397"/>
      <c r="N1432" s="397"/>
      <c r="O1432" s="397"/>
      <c r="P1432" s="397"/>
      <c r="Q1432" s="397"/>
      <c r="R1432" s="397"/>
      <c r="S1432" s="397"/>
      <c r="T1432" s="397"/>
      <c r="U1432" s="397"/>
      <c r="V1432" s="397"/>
      <c r="W1432" s="397"/>
      <c r="X1432" s="397"/>
      <c r="Y1432" s="397"/>
    </row>
    <row r="1433" spans="1:25" s="210" customFormat="1" x14ac:dyDescent="0.25">
      <c r="A1433" s="237">
        <v>3523</v>
      </c>
      <c r="B1433" s="391" t="s">
        <v>3777</v>
      </c>
      <c r="C1433" s="182" t="s">
        <v>226</v>
      </c>
      <c r="D1433" s="392">
        <v>14</v>
      </c>
      <c r="E1433" s="393">
        <v>3523000000</v>
      </c>
      <c r="F1433" s="351" t="s">
        <v>3778</v>
      </c>
      <c r="G1433" s="314"/>
      <c r="H1433" s="394"/>
      <c r="I1433" s="182" t="s">
        <v>226</v>
      </c>
      <c r="J1433" s="395">
        <v>4006</v>
      </c>
      <c r="K1433" s="351" t="s">
        <v>283</v>
      </c>
      <c r="L1433" s="396"/>
      <c r="M1433" s="397"/>
      <c r="N1433" s="397"/>
      <c r="O1433" s="397"/>
      <c r="P1433" s="397"/>
      <c r="Q1433" s="397"/>
      <c r="R1433" s="397"/>
      <c r="S1433" s="397"/>
      <c r="T1433" s="397"/>
      <c r="U1433" s="397"/>
      <c r="V1433" s="397"/>
      <c r="W1433" s="397"/>
      <c r="X1433" s="397"/>
      <c r="Y1433" s="397"/>
    </row>
    <row r="1434" spans="1:25" s="210" customFormat="1" x14ac:dyDescent="0.25">
      <c r="A1434" s="237">
        <v>3524</v>
      </c>
      <c r="B1434" s="391" t="s">
        <v>3779</v>
      </c>
      <c r="C1434" s="182" t="s">
        <v>226</v>
      </c>
      <c r="D1434" s="392">
        <v>14</v>
      </c>
      <c r="E1434" s="393">
        <v>3524000000</v>
      </c>
      <c r="F1434" s="351" t="s">
        <v>3778</v>
      </c>
      <c r="G1434" s="314"/>
      <c r="H1434" s="394"/>
      <c r="I1434" s="182" t="s">
        <v>226</v>
      </c>
      <c r="J1434" s="395">
        <v>4002</v>
      </c>
      <c r="K1434" s="351" t="s">
        <v>283</v>
      </c>
      <c r="L1434" s="396"/>
      <c r="M1434" s="397"/>
      <c r="N1434" s="397"/>
      <c r="O1434" s="397"/>
      <c r="P1434" s="397"/>
      <c r="Q1434" s="397"/>
      <c r="R1434" s="397"/>
      <c r="S1434" s="397"/>
      <c r="T1434" s="397"/>
      <c r="U1434" s="397"/>
      <c r="V1434" s="397"/>
      <c r="W1434" s="397"/>
      <c r="X1434" s="397"/>
      <c r="Y1434" s="397"/>
    </row>
    <row r="1435" spans="1:25" s="210" customFormat="1" x14ac:dyDescent="0.25">
      <c r="A1435" s="237">
        <v>3986</v>
      </c>
      <c r="B1435" s="391" t="s">
        <v>334</v>
      </c>
      <c r="C1435" s="356" t="s">
        <v>229</v>
      </c>
      <c r="D1435" s="392">
        <v>13</v>
      </c>
      <c r="E1435" s="393">
        <v>3986000000</v>
      </c>
      <c r="F1435" s="351" t="s">
        <v>250</v>
      </c>
      <c r="G1435" s="314"/>
      <c r="H1435" s="394"/>
      <c r="I1435" s="356" t="s">
        <v>229</v>
      </c>
      <c r="J1435" s="395"/>
      <c r="K1435" s="351" t="s">
        <v>284</v>
      </c>
      <c r="L1435" s="396"/>
      <c r="M1435" s="397"/>
      <c r="N1435" s="397"/>
      <c r="O1435" s="397"/>
      <c r="P1435" s="397"/>
      <c r="Q1435" s="397"/>
      <c r="R1435" s="397"/>
      <c r="S1435" s="397"/>
      <c r="T1435" s="397"/>
      <c r="U1435" s="397"/>
      <c r="V1435" s="397"/>
      <c r="W1435" s="397"/>
      <c r="X1435" s="397"/>
      <c r="Y1435" s="397"/>
    </row>
    <row r="1436" spans="1:25" s="210" customFormat="1" ht="38.25" x14ac:dyDescent="0.25">
      <c r="A1436" s="237">
        <v>3995</v>
      </c>
      <c r="B1436" s="391" t="s">
        <v>304</v>
      </c>
      <c r="C1436" s="182" t="s">
        <v>227</v>
      </c>
      <c r="D1436" s="392">
        <v>25</v>
      </c>
      <c r="E1436" s="393">
        <v>3995000000</v>
      </c>
      <c r="F1436" s="351" t="s">
        <v>2842</v>
      </c>
      <c r="G1436" s="314"/>
      <c r="H1436" s="394"/>
      <c r="I1436" s="182" t="s">
        <v>227</v>
      </c>
      <c r="J1436" s="395"/>
      <c r="K1436" s="351" t="s">
        <v>284</v>
      </c>
      <c r="L1436" s="396"/>
      <c r="M1436" s="397"/>
      <c r="N1436" s="397"/>
      <c r="O1436" s="397"/>
      <c r="P1436" s="397"/>
      <c r="Q1436" s="397"/>
      <c r="R1436" s="397"/>
      <c r="S1436" s="397"/>
      <c r="T1436" s="397"/>
      <c r="U1436" s="397"/>
      <c r="V1436" s="397"/>
      <c r="W1436" s="397"/>
      <c r="X1436" s="397"/>
      <c r="Y1436" s="397" t="s">
        <v>2920</v>
      </c>
    </row>
    <row r="1437" spans="1:25" s="210" customFormat="1" ht="38.25" x14ac:dyDescent="0.25">
      <c r="A1437" s="237">
        <v>3996</v>
      </c>
      <c r="B1437" s="391" t="s">
        <v>305</v>
      </c>
      <c r="C1437" s="182" t="s">
        <v>227</v>
      </c>
      <c r="D1437" s="392">
        <v>11</v>
      </c>
      <c r="E1437" s="393">
        <v>3996000000</v>
      </c>
      <c r="F1437" s="351" t="s">
        <v>2843</v>
      </c>
      <c r="G1437" s="314"/>
      <c r="H1437" s="394"/>
      <c r="I1437" s="182" t="s">
        <v>227</v>
      </c>
      <c r="J1437" s="395"/>
      <c r="K1437" s="351" t="s">
        <v>284</v>
      </c>
      <c r="L1437" s="396"/>
      <c r="M1437" s="397"/>
      <c r="N1437" s="397"/>
      <c r="O1437" s="397"/>
      <c r="P1437" s="397"/>
      <c r="Q1437" s="397"/>
      <c r="R1437" s="397"/>
      <c r="S1437" s="397"/>
      <c r="T1437" s="397"/>
      <c r="U1437" s="397"/>
      <c r="V1437" s="397"/>
      <c r="W1437" s="397"/>
      <c r="X1437" s="397"/>
      <c r="Y1437" s="397" t="s">
        <v>2920</v>
      </c>
    </row>
    <row r="1438" spans="1:25" s="210" customFormat="1" ht="38.25" x14ac:dyDescent="0.25">
      <c r="A1438" s="237">
        <v>3997</v>
      </c>
      <c r="B1438" s="391" t="s">
        <v>223</v>
      </c>
      <c r="C1438" s="182" t="s">
        <v>245</v>
      </c>
      <c r="D1438" s="392">
        <v>12</v>
      </c>
      <c r="E1438" s="393">
        <v>3997000000</v>
      </c>
      <c r="F1438" s="351" t="s">
        <v>2842</v>
      </c>
      <c r="G1438" s="314"/>
      <c r="H1438" s="394"/>
      <c r="I1438" s="182" t="s">
        <v>245</v>
      </c>
      <c r="J1438" s="395"/>
      <c r="K1438" s="351" t="s">
        <v>284</v>
      </c>
      <c r="L1438" s="425" t="s">
        <v>3013</v>
      </c>
      <c r="M1438" s="397"/>
      <c r="N1438" s="397"/>
      <c r="O1438" s="397"/>
      <c r="P1438" s="397"/>
      <c r="Q1438" s="397"/>
      <c r="R1438" s="397"/>
      <c r="S1438" s="397"/>
      <c r="T1438" s="397"/>
      <c r="U1438" s="397"/>
      <c r="V1438" s="397"/>
      <c r="W1438" s="397"/>
      <c r="X1438" s="397"/>
      <c r="Y1438" s="397" t="s">
        <v>2920</v>
      </c>
    </row>
    <row r="1439" spans="1:25" s="210" customFormat="1" ht="38.25" x14ac:dyDescent="0.25">
      <c r="A1439" s="237">
        <v>3998</v>
      </c>
      <c r="B1439" s="391" t="s">
        <v>140</v>
      </c>
      <c r="C1439" s="182" t="s">
        <v>227</v>
      </c>
      <c r="D1439" s="392">
        <v>14</v>
      </c>
      <c r="E1439" s="393">
        <v>3998000000</v>
      </c>
      <c r="F1439" s="351" t="s">
        <v>2842</v>
      </c>
      <c r="G1439" s="314"/>
      <c r="H1439" s="394"/>
      <c r="I1439" s="182" t="s">
        <v>227</v>
      </c>
      <c r="J1439" s="395"/>
      <c r="K1439" s="351" t="s">
        <v>284</v>
      </c>
      <c r="L1439" s="425" t="s">
        <v>3014</v>
      </c>
      <c r="M1439" s="397"/>
      <c r="N1439" s="397"/>
      <c r="O1439" s="397"/>
      <c r="P1439" s="397"/>
      <c r="Q1439" s="397"/>
      <c r="R1439" s="397"/>
      <c r="S1439" s="397"/>
      <c r="T1439" s="397"/>
      <c r="U1439" s="397"/>
      <c r="V1439" s="397"/>
      <c r="W1439" s="397"/>
      <c r="X1439" s="397" t="s">
        <v>2920</v>
      </c>
      <c r="Y1439" s="397" t="s">
        <v>2920</v>
      </c>
    </row>
    <row r="1440" spans="1:25" s="210" customFormat="1" ht="39" thickBot="1" x14ac:dyDescent="0.3">
      <c r="A1440" s="228">
        <v>3999</v>
      </c>
      <c r="B1440" s="426" t="s">
        <v>138</v>
      </c>
      <c r="C1440" s="427" t="s">
        <v>224</v>
      </c>
      <c r="D1440" s="428">
        <v>16</v>
      </c>
      <c r="E1440" s="429">
        <v>3999006000</v>
      </c>
      <c r="F1440" s="430" t="s">
        <v>2842</v>
      </c>
      <c r="G1440" s="330"/>
      <c r="H1440" s="427"/>
      <c r="I1440" s="427" t="s">
        <v>224</v>
      </c>
      <c r="J1440" s="431"/>
      <c r="K1440" s="430" t="s">
        <v>284</v>
      </c>
      <c r="L1440" s="432" t="s">
        <v>3015</v>
      </c>
      <c r="M1440" s="433"/>
      <c r="N1440" s="433"/>
      <c r="O1440" s="433"/>
      <c r="P1440" s="433"/>
      <c r="Q1440" s="433"/>
      <c r="R1440" s="433"/>
      <c r="S1440" s="433"/>
      <c r="T1440" s="433"/>
      <c r="U1440" s="433"/>
      <c r="V1440" s="433"/>
      <c r="W1440" s="433"/>
      <c r="X1440" s="433" t="s">
        <v>2920</v>
      </c>
      <c r="Y1440" s="433" t="s">
        <v>2920</v>
      </c>
    </row>
    <row r="1441" spans="1:25" s="254" customFormat="1" ht="25.5" x14ac:dyDescent="0.2">
      <c r="A1441" s="245">
        <v>4001</v>
      </c>
      <c r="B1441" s="249" t="s">
        <v>3323</v>
      </c>
      <c r="C1441" s="97" t="s">
        <v>229</v>
      </c>
      <c r="D1441" s="246">
        <v>7</v>
      </c>
      <c r="E1441" s="247">
        <v>4001000000</v>
      </c>
      <c r="F1441" s="248"/>
      <c r="G1441" s="331" t="s">
        <v>3016</v>
      </c>
      <c r="H1441" s="248">
        <v>1110</v>
      </c>
      <c r="I1441" s="97" t="s">
        <v>229</v>
      </c>
      <c r="J1441" s="250" t="s">
        <v>285</v>
      </c>
      <c r="K1441" s="251"/>
      <c r="L1441" s="252"/>
      <c r="M1441" s="253"/>
      <c r="N1441" s="253"/>
      <c r="O1441" s="253"/>
      <c r="P1441" s="253" t="s">
        <v>2920</v>
      </c>
      <c r="Q1441" s="253"/>
      <c r="R1441" s="253"/>
      <c r="S1441" s="253"/>
      <c r="T1441" s="253"/>
      <c r="U1441" s="253"/>
      <c r="V1441" s="253"/>
      <c r="W1441" s="253"/>
      <c r="X1441" s="253"/>
      <c r="Y1441" s="253"/>
    </row>
    <row r="1442" spans="1:25" s="254" customFormat="1" ht="63.75" x14ac:dyDescent="0.2">
      <c r="A1442" s="94">
        <v>4002</v>
      </c>
      <c r="B1442" s="99" t="s">
        <v>3448</v>
      </c>
      <c r="C1442" s="97" t="s">
        <v>229</v>
      </c>
      <c r="D1442" s="95">
        <v>7</v>
      </c>
      <c r="E1442" s="96">
        <v>4002000000</v>
      </c>
      <c r="F1442" s="97"/>
      <c r="G1442" s="98" t="s">
        <v>3016</v>
      </c>
      <c r="H1442" s="97">
        <v>1305</v>
      </c>
      <c r="I1442" s="97" t="s">
        <v>229</v>
      </c>
      <c r="J1442" s="100" t="s">
        <v>3169</v>
      </c>
      <c r="K1442" s="101"/>
      <c r="L1442" s="102"/>
      <c r="M1442" s="103"/>
      <c r="N1442" s="103"/>
      <c r="O1442" s="103"/>
      <c r="P1442" s="103" t="s">
        <v>2920</v>
      </c>
      <c r="Q1442" s="103"/>
      <c r="R1442" s="103"/>
      <c r="S1442" s="103"/>
      <c r="T1442" s="103"/>
      <c r="U1442" s="103"/>
      <c r="V1442" s="103"/>
      <c r="W1442" s="103"/>
      <c r="X1442" s="103"/>
      <c r="Y1442" s="103"/>
    </row>
    <row r="1443" spans="1:25" s="254" customFormat="1" ht="25.5" x14ac:dyDescent="0.2">
      <c r="A1443" s="94">
        <v>4003</v>
      </c>
      <c r="B1443" s="99" t="s">
        <v>3324</v>
      </c>
      <c r="C1443" s="97" t="s">
        <v>229</v>
      </c>
      <c r="D1443" s="95">
        <v>7</v>
      </c>
      <c r="E1443" s="96">
        <v>4003000000</v>
      </c>
      <c r="F1443" s="97"/>
      <c r="G1443" s="98" t="s">
        <v>3016</v>
      </c>
      <c r="H1443" s="97">
        <v>1526</v>
      </c>
      <c r="I1443" s="97" t="s">
        <v>229</v>
      </c>
      <c r="J1443" s="100" t="s">
        <v>289</v>
      </c>
      <c r="K1443" s="101"/>
      <c r="L1443" s="102"/>
      <c r="M1443" s="103"/>
      <c r="N1443" s="103"/>
      <c r="O1443" s="103"/>
      <c r="P1443" s="103" t="s">
        <v>2920</v>
      </c>
      <c r="Q1443" s="103"/>
      <c r="R1443" s="103"/>
      <c r="S1443" s="103"/>
      <c r="T1443" s="103"/>
      <c r="U1443" s="103"/>
      <c r="V1443" s="103"/>
      <c r="W1443" s="103"/>
      <c r="X1443" s="103"/>
      <c r="Y1443" s="103"/>
    </row>
    <row r="1444" spans="1:25" s="254" customFormat="1" ht="41.25" customHeight="1" x14ac:dyDescent="0.2">
      <c r="A1444" s="94">
        <v>4004</v>
      </c>
      <c r="B1444" s="99" t="s">
        <v>3556</v>
      </c>
      <c r="C1444" s="434" t="s">
        <v>229</v>
      </c>
      <c r="D1444" s="95">
        <v>7</v>
      </c>
      <c r="E1444" s="96">
        <v>4004000000</v>
      </c>
      <c r="F1444" s="97"/>
      <c r="G1444" s="98" t="s">
        <v>3016</v>
      </c>
      <c r="H1444" s="97">
        <v>1127</v>
      </c>
      <c r="I1444" s="434" t="s">
        <v>229</v>
      </c>
      <c r="J1444" s="100" t="s">
        <v>286</v>
      </c>
      <c r="K1444" s="101"/>
      <c r="L1444" s="102"/>
      <c r="M1444" s="103"/>
      <c r="N1444" s="103"/>
      <c r="O1444" s="103"/>
      <c r="P1444" s="103" t="s">
        <v>2920</v>
      </c>
      <c r="Q1444" s="103" t="s">
        <v>2920</v>
      </c>
      <c r="R1444" s="103"/>
      <c r="S1444" s="103"/>
      <c r="T1444" s="103"/>
      <c r="U1444" s="103"/>
      <c r="V1444" s="103"/>
      <c r="W1444" s="103"/>
      <c r="X1444" s="103"/>
      <c r="Y1444" s="103"/>
    </row>
    <row r="1445" spans="1:25" s="254" customFormat="1" ht="25.5" x14ac:dyDescent="0.2">
      <c r="A1445" s="94">
        <v>4005</v>
      </c>
      <c r="B1445" s="99" t="s">
        <v>3325</v>
      </c>
      <c r="C1445" s="97" t="s">
        <v>229</v>
      </c>
      <c r="D1445" s="95">
        <v>7</v>
      </c>
      <c r="E1445" s="96">
        <v>4005000000</v>
      </c>
      <c r="F1445" s="97"/>
      <c r="G1445" s="98" t="s">
        <v>3016</v>
      </c>
      <c r="H1445" s="97">
        <v>1103</v>
      </c>
      <c r="I1445" s="97" t="s">
        <v>229</v>
      </c>
      <c r="J1445" s="100" t="s">
        <v>3169</v>
      </c>
      <c r="K1445" s="101"/>
      <c r="L1445" s="102"/>
      <c r="M1445" s="103"/>
      <c r="N1445" s="103"/>
      <c r="O1445" s="103"/>
      <c r="P1445" s="103" t="s">
        <v>2920</v>
      </c>
      <c r="Q1445" s="103"/>
      <c r="R1445" s="103"/>
      <c r="S1445" s="103"/>
      <c r="T1445" s="103"/>
      <c r="U1445" s="103"/>
      <c r="V1445" s="103"/>
      <c r="W1445" s="103"/>
      <c r="X1445" s="103"/>
      <c r="Y1445" s="103"/>
    </row>
    <row r="1446" spans="1:25" s="254" customFormat="1" ht="38.25" x14ac:dyDescent="0.2">
      <c r="A1446" s="94">
        <v>4006</v>
      </c>
      <c r="B1446" s="99" t="s">
        <v>3326</v>
      </c>
      <c r="C1446" s="97" t="s">
        <v>229</v>
      </c>
      <c r="D1446" s="95">
        <v>7</v>
      </c>
      <c r="E1446" s="96">
        <v>4006000000</v>
      </c>
      <c r="F1446" s="97"/>
      <c r="G1446" s="98" t="s">
        <v>3016</v>
      </c>
      <c r="H1446" s="97">
        <v>1411</v>
      </c>
      <c r="I1446" s="97" t="s">
        <v>229</v>
      </c>
      <c r="J1446" s="100" t="s">
        <v>285</v>
      </c>
      <c r="K1446" s="101"/>
      <c r="L1446" s="102"/>
      <c r="M1446" s="103"/>
      <c r="N1446" s="103"/>
      <c r="O1446" s="103"/>
      <c r="P1446" s="103" t="s">
        <v>2920</v>
      </c>
      <c r="Q1446" s="103"/>
      <c r="R1446" s="103"/>
      <c r="S1446" s="103"/>
      <c r="T1446" s="103"/>
      <c r="U1446" s="103"/>
      <c r="V1446" s="103"/>
      <c r="W1446" s="103"/>
      <c r="X1446" s="103"/>
      <c r="Y1446" s="103"/>
    </row>
    <row r="1447" spans="1:25" s="254" customFormat="1" ht="60" customHeight="1" x14ac:dyDescent="0.2">
      <c r="A1447" s="94">
        <v>4007</v>
      </c>
      <c r="B1447" s="99" t="s">
        <v>3557</v>
      </c>
      <c r="C1447" s="434" t="s">
        <v>229</v>
      </c>
      <c r="D1447" s="95">
        <v>7</v>
      </c>
      <c r="E1447" s="96">
        <v>4007000000</v>
      </c>
      <c r="F1447" s="97"/>
      <c r="G1447" s="98" t="s">
        <v>3016</v>
      </c>
      <c r="H1447" s="97">
        <v>1204</v>
      </c>
      <c r="I1447" s="434" t="s">
        <v>229</v>
      </c>
      <c r="J1447" s="100" t="s">
        <v>3169</v>
      </c>
      <c r="K1447" s="101"/>
      <c r="L1447" s="102"/>
      <c r="M1447" s="103"/>
      <c r="N1447" s="103"/>
      <c r="O1447" s="103"/>
      <c r="P1447" s="103" t="s">
        <v>2920</v>
      </c>
      <c r="Q1447" s="103" t="s">
        <v>2920</v>
      </c>
      <c r="R1447" s="103" t="s">
        <v>2920</v>
      </c>
      <c r="S1447" s="103" t="s">
        <v>2920</v>
      </c>
      <c r="T1447" s="103" t="s">
        <v>2920</v>
      </c>
      <c r="U1447" s="103" t="s">
        <v>2920</v>
      </c>
      <c r="V1447" s="103" t="s">
        <v>2920</v>
      </c>
      <c r="W1447" s="103" t="s">
        <v>2920</v>
      </c>
      <c r="X1447" s="103"/>
      <c r="Y1447" s="103"/>
    </row>
    <row r="1448" spans="1:25" s="254" customFormat="1" ht="38.25" x14ac:dyDescent="0.2">
      <c r="A1448" s="94">
        <v>4008</v>
      </c>
      <c r="B1448" s="99" t="s">
        <v>3327</v>
      </c>
      <c r="C1448" s="97" t="s">
        <v>229</v>
      </c>
      <c r="D1448" s="95">
        <v>7</v>
      </c>
      <c r="E1448" s="96">
        <v>4008000000</v>
      </c>
      <c r="F1448" s="97"/>
      <c r="G1448" s="98" t="s">
        <v>3016</v>
      </c>
      <c r="H1448" s="97">
        <v>1204</v>
      </c>
      <c r="I1448" s="97" t="s">
        <v>229</v>
      </c>
      <c r="J1448" s="100" t="s">
        <v>3169</v>
      </c>
      <c r="K1448" s="101"/>
      <c r="L1448" s="102"/>
      <c r="M1448" s="103"/>
      <c r="N1448" s="103"/>
      <c r="O1448" s="103"/>
      <c r="P1448" s="103" t="s">
        <v>2920</v>
      </c>
      <c r="Q1448" s="103" t="s">
        <v>2920</v>
      </c>
      <c r="R1448" s="103"/>
      <c r="S1448" s="103"/>
      <c r="T1448" s="103"/>
      <c r="U1448" s="103"/>
      <c r="V1448" s="103"/>
      <c r="W1448" s="103"/>
      <c r="X1448" s="103"/>
      <c r="Y1448" s="103"/>
    </row>
    <row r="1449" spans="1:25" s="254" customFormat="1" ht="38.25" x14ac:dyDescent="0.2">
      <c r="A1449" s="94">
        <v>4009</v>
      </c>
      <c r="B1449" s="99" t="s">
        <v>3328</v>
      </c>
      <c r="C1449" s="97" t="s">
        <v>229</v>
      </c>
      <c r="D1449" s="95">
        <v>7</v>
      </c>
      <c r="E1449" s="96">
        <v>4009000000</v>
      </c>
      <c r="F1449" s="97"/>
      <c r="G1449" s="98" t="s">
        <v>3016</v>
      </c>
      <c r="H1449" s="97">
        <v>1912</v>
      </c>
      <c r="I1449" s="97" t="s">
        <v>229</v>
      </c>
      <c r="J1449" s="100" t="s">
        <v>286</v>
      </c>
      <c r="K1449" s="101"/>
      <c r="L1449" s="102"/>
      <c r="M1449" s="103"/>
      <c r="N1449" s="103"/>
      <c r="O1449" s="103"/>
      <c r="P1449" s="103" t="s">
        <v>2920</v>
      </c>
      <c r="Q1449" s="103"/>
      <c r="R1449" s="103"/>
      <c r="S1449" s="103"/>
      <c r="T1449" s="103"/>
      <c r="U1449" s="103"/>
      <c r="V1449" s="103"/>
      <c r="W1449" s="103"/>
      <c r="X1449" s="103"/>
      <c r="Y1449" s="103"/>
    </row>
    <row r="1450" spans="1:25" s="254" customFormat="1" ht="25.5" x14ac:dyDescent="0.2">
      <c r="A1450" s="94">
        <v>4010</v>
      </c>
      <c r="B1450" s="99" t="s">
        <v>3449</v>
      </c>
      <c r="C1450" s="434" t="s">
        <v>229</v>
      </c>
      <c r="D1450" s="95">
        <v>7</v>
      </c>
      <c r="E1450" s="96">
        <v>4010000000</v>
      </c>
      <c r="F1450" s="97"/>
      <c r="G1450" s="98" t="s">
        <v>3016</v>
      </c>
      <c r="H1450" s="97">
        <v>1502</v>
      </c>
      <c r="I1450" s="434" t="s">
        <v>229</v>
      </c>
      <c r="J1450" s="100" t="s">
        <v>3169</v>
      </c>
      <c r="K1450" s="101"/>
      <c r="L1450" s="102"/>
      <c r="M1450" s="103"/>
      <c r="N1450" s="103"/>
      <c r="O1450" s="103"/>
      <c r="P1450" s="103" t="s">
        <v>2920</v>
      </c>
      <c r="Q1450" s="103"/>
      <c r="R1450" s="103"/>
      <c r="S1450" s="103"/>
      <c r="T1450" s="103"/>
      <c r="U1450" s="103"/>
      <c r="V1450" s="103"/>
      <c r="W1450" s="103"/>
      <c r="X1450" s="103"/>
      <c r="Y1450" s="103"/>
    </row>
    <row r="1451" spans="1:25" s="254" customFormat="1" ht="63" customHeight="1" x14ac:dyDescent="0.2">
      <c r="A1451" s="94">
        <v>4011</v>
      </c>
      <c r="B1451" s="99" t="s">
        <v>3329</v>
      </c>
      <c r="C1451" s="434" t="s">
        <v>229</v>
      </c>
      <c r="D1451" s="95">
        <v>7</v>
      </c>
      <c r="E1451" s="96">
        <v>4011000000</v>
      </c>
      <c r="F1451" s="97"/>
      <c r="G1451" s="98" t="s">
        <v>3016</v>
      </c>
      <c r="H1451" s="97">
        <v>1110</v>
      </c>
      <c r="I1451" s="434" t="s">
        <v>229</v>
      </c>
      <c r="J1451" s="100" t="s">
        <v>285</v>
      </c>
      <c r="K1451" s="101"/>
      <c r="L1451" s="102"/>
      <c r="M1451" s="103"/>
      <c r="N1451" s="103"/>
      <c r="O1451" s="103"/>
      <c r="P1451" s="103" t="s">
        <v>2920</v>
      </c>
      <c r="Q1451" s="103" t="s">
        <v>2920</v>
      </c>
      <c r="R1451" s="103"/>
      <c r="S1451" s="103"/>
      <c r="T1451" s="103"/>
      <c r="U1451" s="103"/>
      <c r="V1451" s="103"/>
      <c r="W1451" s="103"/>
      <c r="X1451" s="103"/>
      <c r="Y1451" s="103"/>
    </row>
    <row r="1452" spans="1:25" s="254" customFormat="1" ht="25.5" x14ac:dyDescent="0.2">
      <c r="A1452" s="94">
        <v>4012</v>
      </c>
      <c r="B1452" s="99" t="s">
        <v>3330</v>
      </c>
      <c r="C1452" s="434" t="s">
        <v>229</v>
      </c>
      <c r="D1452" s="95">
        <v>7</v>
      </c>
      <c r="E1452" s="96">
        <v>4012000000</v>
      </c>
      <c r="F1452" s="97"/>
      <c r="G1452" s="98" t="s">
        <v>3016</v>
      </c>
      <c r="H1452" s="97">
        <v>1101</v>
      </c>
      <c r="I1452" s="434" t="s">
        <v>229</v>
      </c>
      <c r="J1452" s="100" t="s">
        <v>3169</v>
      </c>
      <c r="K1452" s="101"/>
      <c r="L1452" s="102"/>
      <c r="M1452" s="103"/>
      <c r="N1452" s="103"/>
      <c r="O1452" s="103"/>
      <c r="P1452" s="103" t="s">
        <v>2920</v>
      </c>
      <c r="Q1452" s="103"/>
      <c r="R1452" s="103"/>
      <c r="S1452" s="103"/>
      <c r="T1452" s="103"/>
      <c r="U1452" s="103"/>
      <c r="V1452" s="103"/>
      <c r="W1452" s="103"/>
      <c r="X1452" s="103"/>
      <c r="Y1452" s="103"/>
    </row>
    <row r="1453" spans="1:25" s="254" customFormat="1" ht="25.5" x14ac:dyDescent="0.2">
      <c r="A1453" s="94">
        <v>4013</v>
      </c>
      <c r="B1453" s="99" t="s">
        <v>3331</v>
      </c>
      <c r="C1453" s="434" t="s">
        <v>229</v>
      </c>
      <c r="D1453" s="95">
        <v>7</v>
      </c>
      <c r="E1453" s="96">
        <v>4013000000</v>
      </c>
      <c r="F1453" s="97"/>
      <c r="G1453" s="98" t="s">
        <v>3016</v>
      </c>
      <c r="H1453" s="97">
        <v>1121</v>
      </c>
      <c r="I1453" s="434" t="s">
        <v>229</v>
      </c>
      <c r="J1453" s="100" t="s">
        <v>289</v>
      </c>
      <c r="K1453" s="101"/>
      <c r="L1453" s="102"/>
      <c r="M1453" s="103"/>
      <c r="N1453" s="103"/>
      <c r="O1453" s="103"/>
      <c r="P1453" s="103" t="s">
        <v>2920</v>
      </c>
      <c r="Q1453" s="103"/>
      <c r="R1453" s="103"/>
      <c r="S1453" s="103"/>
      <c r="T1453" s="103"/>
      <c r="U1453" s="103"/>
      <c r="V1453" s="103"/>
      <c r="W1453" s="103"/>
      <c r="X1453" s="103"/>
      <c r="Y1453" s="103"/>
    </row>
    <row r="1454" spans="1:25" s="254" customFormat="1" ht="38.25" x14ac:dyDescent="0.2">
      <c r="A1454" s="94">
        <v>4014</v>
      </c>
      <c r="B1454" s="99" t="s">
        <v>3332</v>
      </c>
      <c r="C1454" s="434" t="s">
        <v>229</v>
      </c>
      <c r="D1454" s="95">
        <v>7</v>
      </c>
      <c r="E1454" s="96">
        <v>4014000000</v>
      </c>
      <c r="F1454" s="97"/>
      <c r="G1454" s="98" t="s">
        <v>3016</v>
      </c>
      <c r="H1454" s="97">
        <v>1205</v>
      </c>
      <c r="I1454" s="434" t="s">
        <v>229</v>
      </c>
      <c r="J1454" s="100" t="s">
        <v>3169</v>
      </c>
      <c r="K1454" s="101"/>
      <c r="L1454" s="102"/>
      <c r="M1454" s="103"/>
      <c r="N1454" s="103"/>
      <c r="O1454" s="103"/>
      <c r="P1454" s="103" t="s">
        <v>2920</v>
      </c>
      <c r="Q1454" s="103" t="s">
        <v>2920</v>
      </c>
      <c r="R1454" s="103" t="s">
        <v>2920</v>
      </c>
      <c r="S1454" s="103" t="s">
        <v>2920</v>
      </c>
      <c r="T1454" s="103"/>
      <c r="U1454" s="103"/>
      <c r="V1454" s="103"/>
      <c r="W1454" s="103"/>
      <c r="X1454" s="103"/>
      <c r="Y1454" s="103"/>
    </row>
    <row r="1455" spans="1:25" s="254" customFormat="1" ht="38.25" x14ac:dyDescent="0.2">
      <c r="A1455" s="94">
        <v>4015</v>
      </c>
      <c r="B1455" s="99" t="s">
        <v>3333</v>
      </c>
      <c r="C1455" s="434" t="s">
        <v>229</v>
      </c>
      <c r="D1455" s="95">
        <v>7</v>
      </c>
      <c r="E1455" s="96">
        <v>4015000000</v>
      </c>
      <c r="F1455" s="97"/>
      <c r="G1455" s="98" t="s">
        <v>3016</v>
      </c>
      <c r="H1455" s="97">
        <v>1608</v>
      </c>
      <c r="I1455" s="434" t="s">
        <v>229</v>
      </c>
      <c r="J1455" s="100" t="s">
        <v>3169</v>
      </c>
      <c r="K1455" s="101"/>
      <c r="L1455" s="102"/>
      <c r="M1455" s="103"/>
      <c r="N1455" s="103"/>
      <c r="O1455" s="103"/>
      <c r="P1455" s="103" t="s">
        <v>2920</v>
      </c>
      <c r="Q1455" s="103"/>
      <c r="R1455" s="103"/>
      <c r="S1455" s="103"/>
      <c r="T1455" s="103"/>
      <c r="U1455" s="103"/>
      <c r="V1455" s="103"/>
      <c r="W1455" s="103"/>
      <c r="X1455" s="103"/>
      <c r="Y1455" s="103"/>
    </row>
    <row r="1456" spans="1:25" s="254" customFormat="1" ht="38.25" x14ac:dyDescent="0.2">
      <c r="A1456" s="94">
        <v>4016</v>
      </c>
      <c r="B1456" s="99" t="s">
        <v>3450</v>
      </c>
      <c r="C1456" s="434" t="s">
        <v>229</v>
      </c>
      <c r="D1456" s="95">
        <v>7</v>
      </c>
      <c r="E1456" s="96">
        <v>4016000000</v>
      </c>
      <c r="F1456" s="97"/>
      <c r="G1456" s="98" t="s">
        <v>3016</v>
      </c>
      <c r="H1456" s="97">
        <v>1231</v>
      </c>
      <c r="I1456" s="434" t="s">
        <v>229</v>
      </c>
      <c r="J1456" s="100" t="s">
        <v>300</v>
      </c>
      <c r="K1456" s="101"/>
      <c r="L1456" s="102"/>
      <c r="M1456" s="103"/>
      <c r="N1456" s="103"/>
      <c r="O1456" s="103"/>
      <c r="P1456" s="103" t="s">
        <v>2920</v>
      </c>
      <c r="Q1456" s="103" t="s">
        <v>2920</v>
      </c>
      <c r="R1456" s="103" t="s">
        <v>2920</v>
      </c>
      <c r="S1456" s="103"/>
      <c r="T1456" s="103"/>
      <c r="U1456" s="103"/>
      <c r="V1456" s="103"/>
      <c r="W1456" s="103"/>
      <c r="X1456" s="103"/>
      <c r="Y1456" s="103"/>
    </row>
    <row r="1457" spans="1:25" s="254" customFormat="1" ht="25.5" x14ac:dyDescent="0.2">
      <c r="A1457" s="94">
        <v>4017</v>
      </c>
      <c r="B1457" s="99" t="s">
        <v>3451</v>
      </c>
      <c r="C1457" s="434" t="s">
        <v>229</v>
      </c>
      <c r="D1457" s="95">
        <v>7</v>
      </c>
      <c r="E1457" s="96">
        <v>4017000000</v>
      </c>
      <c r="F1457" s="97"/>
      <c r="G1457" s="98" t="s">
        <v>3016</v>
      </c>
      <c r="H1457" s="97">
        <v>1508</v>
      </c>
      <c r="I1457" s="434" t="s">
        <v>229</v>
      </c>
      <c r="J1457" s="100" t="s">
        <v>3169</v>
      </c>
      <c r="K1457" s="101"/>
      <c r="L1457" s="102"/>
      <c r="M1457" s="103"/>
      <c r="N1457" s="103"/>
      <c r="O1457" s="103"/>
      <c r="P1457" s="103" t="s">
        <v>2920</v>
      </c>
      <c r="Q1457" s="103"/>
      <c r="R1457" s="103"/>
      <c r="S1457" s="103"/>
      <c r="T1457" s="103"/>
      <c r="U1457" s="103"/>
      <c r="V1457" s="103"/>
      <c r="W1457" s="103"/>
      <c r="X1457" s="103"/>
      <c r="Y1457" s="103"/>
    </row>
    <row r="1458" spans="1:25" s="254" customFormat="1" ht="38.25" x14ac:dyDescent="0.2">
      <c r="A1458" s="94">
        <v>4018</v>
      </c>
      <c r="B1458" s="99" t="s">
        <v>3452</v>
      </c>
      <c r="C1458" s="434" t="s">
        <v>229</v>
      </c>
      <c r="D1458" s="95">
        <v>7</v>
      </c>
      <c r="E1458" s="96">
        <v>4018000000</v>
      </c>
      <c r="F1458" s="97"/>
      <c r="G1458" s="98" t="s">
        <v>3016</v>
      </c>
      <c r="H1458" s="97">
        <v>1508</v>
      </c>
      <c r="I1458" s="434" t="s">
        <v>229</v>
      </c>
      <c r="J1458" s="100" t="s">
        <v>3169</v>
      </c>
      <c r="K1458" s="101"/>
      <c r="L1458" s="102"/>
      <c r="M1458" s="103"/>
      <c r="N1458" s="103"/>
      <c r="O1458" s="103"/>
      <c r="P1458" s="103" t="s">
        <v>2920</v>
      </c>
      <c r="Q1458" s="103"/>
      <c r="R1458" s="103"/>
      <c r="S1458" s="103"/>
      <c r="T1458" s="103"/>
      <c r="U1458" s="103"/>
      <c r="V1458" s="103"/>
      <c r="W1458" s="103"/>
      <c r="X1458" s="103"/>
      <c r="Y1458" s="103"/>
    </row>
    <row r="1459" spans="1:25" s="254" customFormat="1" ht="38.25" x14ac:dyDescent="0.2">
      <c r="A1459" s="94">
        <v>4019</v>
      </c>
      <c r="B1459" s="99" t="s">
        <v>3453</v>
      </c>
      <c r="C1459" s="434" t="s">
        <v>229</v>
      </c>
      <c r="D1459" s="95">
        <v>7</v>
      </c>
      <c r="E1459" s="96">
        <v>4019000000</v>
      </c>
      <c r="F1459" s="97"/>
      <c r="G1459" s="98" t="s">
        <v>3016</v>
      </c>
      <c r="H1459" s="97">
        <v>1501</v>
      </c>
      <c r="I1459" s="434" t="s">
        <v>229</v>
      </c>
      <c r="J1459" s="100" t="s">
        <v>3169</v>
      </c>
      <c r="K1459" s="101"/>
      <c r="L1459" s="102"/>
      <c r="M1459" s="103"/>
      <c r="N1459" s="103"/>
      <c r="O1459" s="103"/>
      <c r="P1459" s="103" t="s">
        <v>2920</v>
      </c>
      <c r="Q1459" s="103"/>
      <c r="R1459" s="103"/>
      <c r="S1459" s="103"/>
      <c r="T1459" s="103"/>
      <c r="U1459" s="103"/>
      <c r="V1459" s="103"/>
      <c r="W1459" s="103"/>
      <c r="X1459" s="103"/>
      <c r="Y1459" s="103"/>
    </row>
    <row r="1460" spans="1:25" s="254" customFormat="1" ht="25.5" x14ac:dyDescent="0.2">
      <c r="A1460" s="94">
        <v>4020</v>
      </c>
      <c r="B1460" s="99" t="s">
        <v>3454</v>
      </c>
      <c r="C1460" s="434" t="s">
        <v>229</v>
      </c>
      <c r="D1460" s="95">
        <v>7</v>
      </c>
      <c r="E1460" s="96">
        <v>4020000000</v>
      </c>
      <c r="F1460" s="97"/>
      <c r="G1460" s="98" t="s">
        <v>3016</v>
      </c>
      <c r="H1460" s="97">
        <v>1122</v>
      </c>
      <c r="I1460" s="434" t="s">
        <v>229</v>
      </c>
      <c r="J1460" s="100" t="s">
        <v>289</v>
      </c>
      <c r="K1460" s="101"/>
      <c r="L1460" s="102"/>
      <c r="M1460" s="103"/>
      <c r="N1460" s="103"/>
      <c r="O1460" s="103"/>
      <c r="P1460" s="103" t="s">
        <v>2920</v>
      </c>
      <c r="Q1460" s="103"/>
      <c r="R1460" s="103"/>
      <c r="S1460" s="103"/>
      <c r="T1460" s="103"/>
      <c r="U1460" s="103"/>
      <c r="V1460" s="103"/>
      <c r="W1460" s="103"/>
      <c r="X1460" s="103"/>
      <c r="Y1460" s="103"/>
    </row>
    <row r="1461" spans="1:25" s="254" customFormat="1" ht="38.25" x14ac:dyDescent="0.2">
      <c r="A1461" s="94">
        <v>4021</v>
      </c>
      <c r="B1461" s="99" t="s">
        <v>3455</v>
      </c>
      <c r="C1461" s="434" t="s">
        <v>229</v>
      </c>
      <c r="D1461" s="95">
        <v>7</v>
      </c>
      <c r="E1461" s="96">
        <v>4021000000</v>
      </c>
      <c r="F1461" s="97"/>
      <c r="G1461" s="98" t="s">
        <v>3016</v>
      </c>
      <c r="H1461" s="97">
        <v>1309</v>
      </c>
      <c r="I1461" s="434" t="s">
        <v>229</v>
      </c>
      <c r="J1461" s="100" t="s">
        <v>3169</v>
      </c>
      <c r="K1461" s="101"/>
      <c r="L1461" s="102"/>
      <c r="M1461" s="103"/>
      <c r="N1461" s="103"/>
      <c r="O1461" s="103"/>
      <c r="P1461" s="103" t="s">
        <v>2920</v>
      </c>
      <c r="Q1461" s="103"/>
      <c r="R1461" s="103"/>
      <c r="S1461" s="103"/>
      <c r="T1461" s="103"/>
      <c r="U1461" s="103"/>
      <c r="V1461" s="103"/>
      <c r="W1461" s="103"/>
      <c r="X1461" s="103"/>
      <c r="Y1461" s="103"/>
    </row>
    <row r="1462" spans="1:25" s="254" customFormat="1" ht="38.25" x14ac:dyDescent="0.2">
      <c r="A1462" s="94">
        <v>4022</v>
      </c>
      <c r="B1462" s="99" t="s">
        <v>3456</v>
      </c>
      <c r="C1462" s="434" t="s">
        <v>229</v>
      </c>
      <c r="D1462" s="95">
        <v>7</v>
      </c>
      <c r="E1462" s="96">
        <v>4022000000</v>
      </c>
      <c r="F1462" s="97"/>
      <c r="G1462" s="98" t="s">
        <v>3016</v>
      </c>
      <c r="H1462" s="97">
        <v>1912</v>
      </c>
      <c r="I1462" s="434" t="s">
        <v>229</v>
      </c>
      <c r="J1462" s="100" t="s">
        <v>286</v>
      </c>
      <c r="K1462" s="101"/>
      <c r="L1462" s="102"/>
      <c r="M1462" s="103"/>
      <c r="N1462" s="103"/>
      <c r="O1462" s="103"/>
      <c r="P1462" s="103" t="s">
        <v>2920</v>
      </c>
      <c r="Q1462" s="103"/>
      <c r="R1462" s="103"/>
      <c r="S1462" s="103"/>
      <c r="T1462" s="103"/>
      <c r="U1462" s="103"/>
      <c r="V1462" s="103"/>
      <c r="W1462" s="103"/>
      <c r="X1462" s="103"/>
      <c r="Y1462" s="103"/>
    </row>
    <row r="1463" spans="1:25" s="254" customFormat="1" ht="38.25" x14ac:dyDescent="0.2">
      <c r="A1463" s="94">
        <v>4023</v>
      </c>
      <c r="B1463" s="99" t="s">
        <v>3457</v>
      </c>
      <c r="C1463" s="434" t="s">
        <v>229</v>
      </c>
      <c r="D1463" s="95">
        <v>7</v>
      </c>
      <c r="E1463" s="96">
        <v>4023000000</v>
      </c>
      <c r="F1463" s="97"/>
      <c r="G1463" s="98" t="s">
        <v>3016</v>
      </c>
      <c r="H1463" s="97">
        <v>1116</v>
      </c>
      <c r="I1463" s="434" t="s">
        <v>229</v>
      </c>
      <c r="J1463" s="100" t="s">
        <v>295</v>
      </c>
      <c r="K1463" s="101"/>
      <c r="L1463" s="102"/>
      <c r="M1463" s="103"/>
      <c r="N1463" s="103"/>
      <c r="O1463" s="103"/>
      <c r="P1463" s="103" t="s">
        <v>2920</v>
      </c>
      <c r="Q1463" s="103" t="s">
        <v>2920</v>
      </c>
      <c r="R1463" s="103"/>
      <c r="S1463" s="103"/>
      <c r="T1463" s="103"/>
      <c r="U1463" s="103"/>
      <c r="V1463" s="103"/>
      <c r="W1463" s="103"/>
      <c r="X1463" s="103"/>
      <c r="Y1463" s="103"/>
    </row>
    <row r="1464" spans="1:25" s="254" customFormat="1" ht="25.5" x14ac:dyDescent="0.2">
      <c r="A1464" s="94">
        <v>4024</v>
      </c>
      <c r="B1464" s="99" t="s">
        <v>3458</v>
      </c>
      <c r="C1464" s="434" t="s">
        <v>229</v>
      </c>
      <c r="D1464" s="95">
        <v>7</v>
      </c>
      <c r="E1464" s="96">
        <v>4024000000</v>
      </c>
      <c r="F1464" s="97"/>
      <c r="G1464" s="98" t="s">
        <v>3016</v>
      </c>
      <c r="H1464" s="97">
        <v>1114</v>
      </c>
      <c r="I1464" s="434" t="s">
        <v>229</v>
      </c>
      <c r="J1464" s="100" t="s">
        <v>285</v>
      </c>
      <c r="K1464" s="101"/>
      <c r="L1464" s="102"/>
      <c r="M1464" s="103"/>
      <c r="N1464" s="103"/>
      <c r="O1464" s="103"/>
      <c r="P1464" s="103" t="s">
        <v>2920</v>
      </c>
      <c r="Q1464" s="103"/>
      <c r="R1464" s="103"/>
      <c r="S1464" s="103"/>
      <c r="T1464" s="103"/>
      <c r="U1464" s="103"/>
      <c r="V1464" s="103"/>
      <c r="W1464" s="103"/>
      <c r="X1464" s="103"/>
      <c r="Y1464" s="103"/>
    </row>
    <row r="1465" spans="1:25" s="254" customFormat="1" ht="38.25" x14ac:dyDescent="0.2">
      <c r="A1465" s="94">
        <v>4025</v>
      </c>
      <c r="B1465" s="99" t="s">
        <v>3459</v>
      </c>
      <c r="C1465" s="434" t="s">
        <v>229</v>
      </c>
      <c r="D1465" s="95">
        <v>7</v>
      </c>
      <c r="E1465" s="96">
        <v>4025000000</v>
      </c>
      <c r="F1465" s="97"/>
      <c r="G1465" s="98" t="s">
        <v>3016</v>
      </c>
      <c r="H1465" s="97">
        <v>1204</v>
      </c>
      <c r="I1465" s="434" t="s">
        <v>229</v>
      </c>
      <c r="J1465" s="100" t="s">
        <v>3169</v>
      </c>
      <c r="K1465" s="101"/>
      <c r="L1465" s="102"/>
      <c r="M1465" s="103"/>
      <c r="N1465" s="103"/>
      <c r="O1465" s="103"/>
      <c r="P1465" s="103" t="s">
        <v>2920</v>
      </c>
      <c r="Q1465" s="103"/>
      <c r="R1465" s="103"/>
      <c r="S1465" s="103"/>
      <c r="T1465" s="103"/>
      <c r="U1465" s="103"/>
      <c r="V1465" s="103"/>
      <c r="W1465" s="103"/>
      <c r="X1465" s="103"/>
      <c r="Y1465" s="103"/>
    </row>
    <row r="1466" spans="1:25" s="254" customFormat="1" ht="25.5" x14ac:dyDescent="0.2">
      <c r="A1466" s="94">
        <v>4026</v>
      </c>
      <c r="B1466" s="99" t="s">
        <v>3613</v>
      </c>
      <c r="C1466" s="434" t="s">
        <v>229</v>
      </c>
      <c r="D1466" s="95">
        <v>7</v>
      </c>
      <c r="E1466" s="96">
        <v>4026000000</v>
      </c>
      <c r="F1466" s="97"/>
      <c r="G1466" s="98" t="s">
        <v>3016</v>
      </c>
      <c r="H1466" s="97">
        <v>1104</v>
      </c>
      <c r="I1466" s="434" t="s">
        <v>229</v>
      </c>
      <c r="J1466" s="100" t="s">
        <v>3169</v>
      </c>
      <c r="K1466" s="101"/>
      <c r="L1466" s="102"/>
      <c r="M1466" s="103"/>
      <c r="N1466" s="103"/>
      <c r="O1466" s="103"/>
      <c r="P1466" s="103" t="s">
        <v>2920</v>
      </c>
      <c r="Q1466" s="103"/>
      <c r="R1466" s="103"/>
      <c r="S1466" s="103"/>
      <c r="T1466" s="103"/>
      <c r="U1466" s="103"/>
      <c r="V1466" s="103"/>
      <c r="W1466" s="103"/>
      <c r="X1466" s="103"/>
      <c r="Y1466" s="103"/>
    </row>
    <row r="1467" spans="1:25" s="254" customFormat="1" ht="38.25" x14ac:dyDescent="0.2">
      <c r="A1467" s="94">
        <v>4027</v>
      </c>
      <c r="B1467" s="99" t="s">
        <v>3460</v>
      </c>
      <c r="C1467" s="434" t="s">
        <v>229</v>
      </c>
      <c r="D1467" s="95">
        <v>7</v>
      </c>
      <c r="E1467" s="96">
        <v>4027000000</v>
      </c>
      <c r="F1467" s="97"/>
      <c r="G1467" s="98" t="s">
        <v>3016</v>
      </c>
      <c r="H1467" s="97">
        <v>1111</v>
      </c>
      <c r="I1467" s="434" t="s">
        <v>229</v>
      </c>
      <c r="J1467" s="100" t="s">
        <v>285</v>
      </c>
      <c r="K1467" s="101"/>
      <c r="L1467" s="102"/>
      <c r="M1467" s="103"/>
      <c r="N1467" s="103"/>
      <c r="O1467" s="103"/>
      <c r="P1467" s="103" t="s">
        <v>2920</v>
      </c>
      <c r="Q1467" s="103" t="s">
        <v>2920</v>
      </c>
      <c r="R1467" s="103"/>
      <c r="S1467" s="103"/>
      <c r="T1467" s="103"/>
      <c r="U1467" s="103"/>
      <c r="V1467" s="103"/>
      <c r="W1467" s="103"/>
      <c r="X1467" s="103"/>
      <c r="Y1467" s="103"/>
    </row>
    <row r="1468" spans="1:25" s="254" customFormat="1" ht="51" x14ac:dyDescent="0.2">
      <c r="A1468" s="94">
        <v>4028</v>
      </c>
      <c r="B1468" s="99" t="s">
        <v>3461</v>
      </c>
      <c r="C1468" s="434" t="s">
        <v>229</v>
      </c>
      <c r="D1468" s="95">
        <v>7</v>
      </c>
      <c r="E1468" s="96">
        <v>4028000000</v>
      </c>
      <c r="F1468" s="97"/>
      <c r="G1468" s="98" t="s">
        <v>3016</v>
      </c>
      <c r="H1468" s="97">
        <v>1236</v>
      </c>
      <c r="I1468" s="434" t="s">
        <v>229</v>
      </c>
      <c r="J1468" s="100" t="s">
        <v>289</v>
      </c>
      <c r="K1468" s="101"/>
      <c r="L1468" s="102"/>
      <c r="M1468" s="103"/>
      <c r="N1468" s="103"/>
      <c r="O1468" s="103"/>
      <c r="P1468" s="103" t="s">
        <v>2920</v>
      </c>
      <c r="Q1468" s="103"/>
      <c r="R1468" s="103"/>
      <c r="S1468" s="103"/>
      <c r="T1468" s="103"/>
      <c r="U1468" s="103"/>
      <c r="V1468" s="103"/>
      <c r="W1468" s="103"/>
      <c r="X1468" s="103"/>
      <c r="Y1468" s="103"/>
    </row>
    <row r="1469" spans="1:25" s="254" customFormat="1" ht="51" x14ac:dyDescent="0.2">
      <c r="A1469" s="94">
        <v>4029</v>
      </c>
      <c r="B1469" s="99" t="s">
        <v>3614</v>
      </c>
      <c r="C1469" s="434" t="s">
        <v>229</v>
      </c>
      <c r="D1469" s="95">
        <v>7</v>
      </c>
      <c r="E1469" s="96">
        <v>4029000000</v>
      </c>
      <c r="F1469" s="97"/>
      <c r="G1469" s="98" t="s">
        <v>3016</v>
      </c>
      <c r="H1469" s="97">
        <v>1401</v>
      </c>
      <c r="I1469" s="434" t="s">
        <v>229</v>
      </c>
      <c r="J1469" s="100" t="s">
        <v>3169</v>
      </c>
      <c r="K1469" s="101"/>
      <c r="L1469" s="102"/>
      <c r="M1469" s="103"/>
      <c r="N1469" s="103"/>
      <c r="O1469" s="103"/>
      <c r="P1469" s="103" t="s">
        <v>2920</v>
      </c>
      <c r="Q1469" s="103"/>
      <c r="R1469" s="103"/>
      <c r="S1469" s="103"/>
      <c r="T1469" s="103"/>
      <c r="U1469" s="103"/>
      <c r="V1469" s="103"/>
      <c r="W1469" s="103"/>
      <c r="X1469" s="103"/>
      <c r="Y1469" s="103"/>
    </row>
    <row r="1470" spans="1:25" s="254" customFormat="1" ht="51" x14ac:dyDescent="0.2">
      <c r="A1470" s="94">
        <v>4030</v>
      </c>
      <c r="B1470" s="99" t="s">
        <v>3462</v>
      </c>
      <c r="C1470" s="434" t="s">
        <v>229</v>
      </c>
      <c r="D1470" s="95">
        <v>7</v>
      </c>
      <c r="E1470" s="96">
        <v>4030000000</v>
      </c>
      <c r="F1470" s="97"/>
      <c r="G1470" s="98" t="s">
        <v>3016</v>
      </c>
      <c r="H1470" s="97">
        <v>1401</v>
      </c>
      <c r="I1470" s="434" t="s">
        <v>229</v>
      </c>
      <c r="J1470" s="100" t="s">
        <v>3169</v>
      </c>
      <c r="K1470" s="101"/>
      <c r="L1470" s="102"/>
      <c r="M1470" s="103"/>
      <c r="N1470" s="103"/>
      <c r="O1470" s="103"/>
      <c r="P1470" s="103" t="s">
        <v>2920</v>
      </c>
      <c r="Q1470" s="103"/>
      <c r="R1470" s="103"/>
      <c r="S1470" s="103"/>
      <c r="T1470" s="103"/>
      <c r="U1470" s="103"/>
      <c r="V1470" s="103"/>
      <c r="W1470" s="103"/>
      <c r="X1470" s="103"/>
      <c r="Y1470" s="103"/>
    </row>
    <row r="1471" spans="1:25" s="254" customFormat="1" ht="38.25" x14ac:dyDescent="0.2">
      <c r="A1471" s="94">
        <v>4031</v>
      </c>
      <c r="B1471" s="99" t="s">
        <v>3615</v>
      </c>
      <c r="C1471" s="434" t="s">
        <v>229</v>
      </c>
      <c r="D1471" s="95">
        <v>7</v>
      </c>
      <c r="E1471" s="96">
        <v>4031000000</v>
      </c>
      <c r="F1471" s="97"/>
      <c r="G1471" s="98" t="s">
        <v>3016</v>
      </c>
      <c r="H1471" s="97">
        <v>1531</v>
      </c>
      <c r="I1471" s="434" t="s">
        <v>229</v>
      </c>
      <c r="J1471" s="100" t="s">
        <v>289</v>
      </c>
      <c r="K1471" s="101"/>
      <c r="L1471" s="102"/>
      <c r="M1471" s="103"/>
      <c r="N1471" s="103"/>
      <c r="O1471" s="103"/>
      <c r="P1471" s="103" t="s">
        <v>2920</v>
      </c>
      <c r="Q1471" s="103"/>
      <c r="R1471" s="103"/>
      <c r="S1471" s="103"/>
      <c r="T1471" s="103"/>
      <c r="U1471" s="103"/>
      <c r="V1471" s="103"/>
      <c r="W1471" s="103"/>
      <c r="X1471" s="103"/>
      <c r="Y1471" s="103"/>
    </row>
    <row r="1472" spans="1:25" s="254" customFormat="1" ht="38.25" x14ac:dyDescent="0.2">
      <c r="A1472" s="94">
        <v>4032</v>
      </c>
      <c r="B1472" s="99" t="s">
        <v>3463</v>
      </c>
      <c r="C1472" s="434" t="s">
        <v>229</v>
      </c>
      <c r="D1472" s="95">
        <v>7</v>
      </c>
      <c r="E1472" s="96">
        <v>4032000000</v>
      </c>
      <c r="F1472" s="97"/>
      <c r="G1472" s="98" t="s">
        <v>3016</v>
      </c>
      <c r="H1472" s="97">
        <v>1508</v>
      </c>
      <c r="I1472" s="434" t="s">
        <v>229</v>
      </c>
      <c r="J1472" s="100" t="s">
        <v>3169</v>
      </c>
      <c r="K1472" s="101"/>
      <c r="L1472" s="102"/>
      <c r="M1472" s="103"/>
      <c r="N1472" s="103"/>
      <c r="O1472" s="103"/>
      <c r="P1472" s="103" t="s">
        <v>2920</v>
      </c>
      <c r="Q1472" s="103"/>
      <c r="R1472" s="103"/>
      <c r="S1472" s="103"/>
      <c r="T1472" s="103"/>
      <c r="U1472" s="103"/>
      <c r="V1472" s="103"/>
      <c r="W1472" s="103"/>
      <c r="X1472" s="103"/>
      <c r="Y1472" s="103"/>
    </row>
    <row r="1473" spans="1:25" s="254" customFormat="1" ht="25.5" x14ac:dyDescent="0.2">
      <c r="A1473" s="94">
        <v>4033</v>
      </c>
      <c r="B1473" s="99" t="s">
        <v>3464</v>
      </c>
      <c r="C1473" s="434" t="s">
        <v>229</v>
      </c>
      <c r="D1473" s="95">
        <v>7</v>
      </c>
      <c r="E1473" s="96">
        <v>4033000000</v>
      </c>
      <c r="F1473" s="97"/>
      <c r="G1473" s="98" t="s">
        <v>3016</v>
      </c>
      <c r="H1473" s="97">
        <v>1122</v>
      </c>
      <c r="I1473" s="434" t="s">
        <v>229</v>
      </c>
      <c r="J1473" s="100" t="s">
        <v>289</v>
      </c>
      <c r="K1473" s="101"/>
      <c r="L1473" s="102"/>
      <c r="M1473" s="103"/>
      <c r="N1473" s="103"/>
      <c r="O1473" s="103"/>
      <c r="P1473" s="103" t="s">
        <v>2920</v>
      </c>
      <c r="Q1473" s="103"/>
      <c r="R1473" s="103"/>
      <c r="S1473" s="103"/>
      <c r="T1473" s="103"/>
      <c r="U1473" s="103"/>
      <c r="V1473" s="103"/>
      <c r="W1473" s="103"/>
      <c r="X1473" s="103"/>
      <c r="Y1473" s="103"/>
    </row>
    <row r="1474" spans="1:25" s="254" customFormat="1" ht="25.5" x14ac:dyDescent="0.2">
      <c r="A1474" s="94">
        <v>4034</v>
      </c>
      <c r="B1474" s="99" t="s">
        <v>3465</v>
      </c>
      <c r="C1474" s="434" t="s">
        <v>229</v>
      </c>
      <c r="D1474" s="95">
        <v>7</v>
      </c>
      <c r="E1474" s="96">
        <v>4034000000</v>
      </c>
      <c r="F1474" s="97"/>
      <c r="G1474" s="98" t="s">
        <v>3016</v>
      </c>
      <c r="H1474" s="97">
        <v>1129</v>
      </c>
      <c r="I1474" s="434" t="s">
        <v>229</v>
      </c>
      <c r="J1474" s="100" t="s">
        <v>300</v>
      </c>
      <c r="K1474" s="101"/>
      <c r="L1474" s="102"/>
      <c r="M1474" s="103"/>
      <c r="N1474" s="103"/>
      <c r="O1474" s="103"/>
      <c r="P1474" s="103" t="s">
        <v>2920</v>
      </c>
      <c r="Q1474" s="103"/>
      <c r="R1474" s="103"/>
      <c r="S1474" s="103"/>
      <c r="T1474" s="103"/>
      <c r="U1474" s="103"/>
      <c r="V1474" s="103"/>
      <c r="W1474" s="103"/>
      <c r="X1474" s="103"/>
      <c r="Y1474" s="103"/>
    </row>
    <row r="1475" spans="1:25" s="254" customFormat="1" ht="25.5" x14ac:dyDescent="0.2">
      <c r="A1475" s="94">
        <v>4035</v>
      </c>
      <c r="B1475" s="99" t="s">
        <v>3466</v>
      </c>
      <c r="C1475" s="434" t="s">
        <v>229</v>
      </c>
      <c r="D1475" s="95">
        <v>7</v>
      </c>
      <c r="E1475" s="96">
        <v>4035000000</v>
      </c>
      <c r="F1475" s="97"/>
      <c r="G1475" s="98" t="s">
        <v>3016</v>
      </c>
      <c r="H1475" s="97">
        <v>1121</v>
      </c>
      <c r="I1475" s="434" t="s">
        <v>229</v>
      </c>
      <c r="J1475" s="100" t="s">
        <v>289</v>
      </c>
      <c r="K1475" s="101"/>
      <c r="L1475" s="102"/>
      <c r="M1475" s="103"/>
      <c r="N1475" s="103"/>
      <c r="O1475" s="103"/>
      <c r="P1475" s="103" t="s">
        <v>2920</v>
      </c>
      <c r="Q1475" s="103" t="s">
        <v>2920</v>
      </c>
      <c r="R1475" s="103"/>
      <c r="S1475" s="103"/>
      <c r="T1475" s="103"/>
      <c r="U1475" s="103"/>
      <c r="V1475" s="103"/>
      <c r="W1475" s="103"/>
      <c r="X1475" s="103"/>
      <c r="Y1475" s="103"/>
    </row>
    <row r="1476" spans="1:25" s="254" customFormat="1" ht="61.5" customHeight="1" x14ac:dyDescent="0.2">
      <c r="A1476" s="94">
        <v>4036</v>
      </c>
      <c r="B1476" s="99" t="s">
        <v>3467</v>
      </c>
      <c r="C1476" s="434" t="s">
        <v>229</v>
      </c>
      <c r="D1476" s="95">
        <v>7</v>
      </c>
      <c r="E1476" s="96">
        <v>4036000000</v>
      </c>
      <c r="F1476" s="97"/>
      <c r="G1476" s="98" t="s">
        <v>3016</v>
      </c>
      <c r="H1476" s="97">
        <v>1345</v>
      </c>
      <c r="I1476" s="434" t="s">
        <v>229</v>
      </c>
      <c r="J1476" s="100" t="s">
        <v>300</v>
      </c>
      <c r="K1476" s="101"/>
      <c r="L1476" s="102"/>
      <c r="M1476" s="103"/>
      <c r="N1476" s="103"/>
      <c r="O1476" s="103"/>
      <c r="P1476" s="103" t="s">
        <v>2920</v>
      </c>
      <c r="Q1476" s="103" t="s">
        <v>2920</v>
      </c>
      <c r="R1476" s="103" t="s">
        <v>2920</v>
      </c>
      <c r="S1476" s="103"/>
      <c r="T1476" s="103"/>
      <c r="U1476" s="103"/>
      <c r="V1476" s="103"/>
      <c r="W1476" s="103"/>
      <c r="X1476" s="103"/>
      <c r="Y1476" s="103"/>
    </row>
    <row r="1477" spans="1:25" s="254" customFormat="1" ht="38.25" x14ac:dyDescent="0.2">
      <c r="A1477" s="94">
        <v>4037</v>
      </c>
      <c r="B1477" s="99" t="s">
        <v>3468</v>
      </c>
      <c r="C1477" s="434" t="s">
        <v>229</v>
      </c>
      <c r="D1477" s="95">
        <v>7</v>
      </c>
      <c r="E1477" s="96">
        <v>4037000000</v>
      </c>
      <c r="F1477" s="97"/>
      <c r="G1477" s="98" t="s">
        <v>3016</v>
      </c>
      <c r="H1477" s="97">
        <v>1125</v>
      </c>
      <c r="I1477" s="434" t="s">
        <v>229</v>
      </c>
      <c r="J1477" s="100" t="s">
        <v>286</v>
      </c>
      <c r="K1477" s="101"/>
      <c r="L1477" s="102"/>
      <c r="M1477" s="103"/>
      <c r="N1477" s="103"/>
      <c r="O1477" s="103"/>
      <c r="P1477" s="103" t="s">
        <v>2920</v>
      </c>
      <c r="Q1477" s="103"/>
      <c r="R1477" s="103"/>
      <c r="S1477" s="103"/>
      <c r="T1477" s="103"/>
      <c r="U1477" s="103"/>
      <c r="V1477" s="103"/>
      <c r="W1477" s="103"/>
      <c r="X1477" s="103"/>
      <c r="Y1477" s="103"/>
    </row>
    <row r="1478" spans="1:25" s="254" customFormat="1" ht="22.5" customHeight="1" x14ac:dyDescent="0.2">
      <c r="A1478" s="94">
        <v>4038</v>
      </c>
      <c r="B1478" s="99" t="s">
        <v>3469</v>
      </c>
      <c r="C1478" s="434" t="s">
        <v>229</v>
      </c>
      <c r="D1478" s="95">
        <v>7</v>
      </c>
      <c r="E1478" s="96">
        <v>4038000000</v>
      </c>
      <c r="F1478" s="97"/>
      <c r="G1478" s="98" t="s">
        <v>3016</v>
      </c>
      <c r="H1478" s="97">
        <v>1114</v>
      </c>
      <c r="I1478" s="434" t="s">
        <v>229</v>
      </c>
      <c r="J1478" s="100" t="s">
        <v>285</v>
      </c>
      <c r="K1478" s="101"/>
      <c r="L1478" s="102"/>
      <c r="M1478" s="103"/>
      <c r="N1478" s="103"/>
      <c r="O1478" s="103"/>
      <c r="P1478" s="103" t="s">
        <v>2920</v>
      </c>
      <c r="Q1478" s="103"/>
      <c r="R1478" s="103"/>
      <c r="S1478" s="103"/>
      <c r="T1478" s="103"/>
      <c r="U1478" s="103"/>
      <c r="V1478" s="103"/>
      <c r="W1478" s="103"/>
      <c r="X1478" s="103"/>
      <c r="Y1478" s="103"/>
    </row>
    <row r="1479" spans="1:25" s="254" customFormat="1" ht="22.5" customHeight="1" x14ac:dyDescent="0.2">
      <c r="A1479" s="94">
        <v>4039</v>
      </c>
      <c r="B1479" s="99" t="s">
        <v>3470</v>
      </c>
      <c r="C1479" s="434" t="s">
        <v>229</v>
      </c>
      <c r="D1479" s="95">
        <v>7</v>
      </c>
      <c r="E1479" s="96">
        <v>4039000000</v>
      </c>
      <c r="F1479" s="97"/>
      <c r="G1479" s="98" t="s">
        <v>3016</v>
      </c>
      <c r="H1479" s="97">
        <v>1826</v>
      </c>
      <c r="I1479" s="434" t="s">
        <v>229</v>
      </c>
      <c r="J1479" s="100" t="s">
        <v>286</v>
      </c>
      <c r="K1479" s="101"/>
      <c r="L1479" s="102"/>
      <c r="M1479" s="103"/>
      <c r="N1479" s="103"/>
      <c r="O1479" s="103"/>
      <c r="P1479" s="103" t="s">
        <v>2920</v>
      </c>
      <c r="Q1479" s="103"/>
      <c r="R1479" s="103"/>
      <c r="S1479" s="103"/>
      <c r="T1479" s="103"/>
      <c r="U1479" s="103"/>
      <c r="V1479" s="103"/>
      <c r="W1479" s="103"/>
      <c r="X1479" s="103"/>
      <c r="Y1479" s="103"/>
    </row>
    <row r="1480" spans="1:25" s="254" customFormat="1" ht="38.25" x14ac:dyDescent="0.2">
      <c r="A1480" s="94">
        <v>4040</v>
      </c>
      <c r="B1480" s="99" t="s">
        <v>3471</v>
      </c>
      <c r="C1480" s="434" t="s">
        <v>229</v>
      </c>
      <c r="D1480" s="95">
        <v>7</v>
      </c>
      <c r="E1480" s="96">
        <v>4040000000</v>
      </c>
      <c r="F1480" s="97"/>
      <c r="G1480" s="98" t="s">
        <v>3016</v>
      </c>
      <c r="H1480" s="97">
        <v>1537</v>
      </c>
      <c r="I1480" s="434" t="s">
        <v>229</v>
      </c>
      <c r="J1480" s="100" t="s">
        <v>286</v>
      </c>
      <c r="K1480" s="101"/>
      <c r="L1480" s="102"/>
      <c r="M1480" s="103"/>
      <c r="N1480" s="103"/>
      <c r="O1480" s="103"/>
      <c r="P1480" s="103" t="s">
        <v>2920</v>
      </c>
      <c r="Q1480" s="103"/>
      <c r="R1480" s="103"/>
      <c r="S1480" s="103"/>
      <c r="T1480" s="103"/>
      <c r="U1480" s="103"/>
      <c r="V1480" s="103"/>
      <c r="W1480" s="103"/>
      <c r="X1480" s="103"/>
      <c r="Y1480" s="103"/>
    </row>
    <row r="1481" spans="1:25" s="254" customFormat="1" ht="38.25" x14ac:dyDescent="0.2">
      <c r="A1481" s="94">
        <v>4041</v>
      </c>
      <c r="B1481" s="99" t="s">
        <v>3472</v>
      </c>
      <c r="C1481" s="434" t="s">
        <v>229</v>
      </c>
      <c r="D1481" s="95">
        <v>7</v>
      </c>
      <c r="E1481" s="96">
        <v>4041000000</v>
      </c>
      <c r="F1481" s="97"/>
      <c r="G1481" s="98" t="s">
        <v>3016</v>
      </c>
      <c r="H1481" s="97">
        <v>1408</v>
      </c>
      <c r="I1481" s="434" t="s">
        <v>229</v>
      </c>
      <c r="J1481" s="100" t="s">
        <v>3169</v>
      </c>
      <c r="K1481" s="101"/>
      <c r="L1481" s="102"/>
      <c r="M1481" s="103"/>
      <c r="N1481" s="103"/>
      <c r="O1481" s="103"/>
      <c r="P1481" s="103" t="s">
        <v>2920</v>
      </c>
      <c r="Q1481" s="103" t="s">
        <v>2920</v>
      </c>
      <c r="R1481" s="103"/>
      <c r="S1481" s="103"/>
      <c r="T1481" s="103"/>
      <c r="U1481" s="103"/>
      <c r="V1481" s="103"/>
      <c r="W1481" s="103"/>
      <c r="X1481" s="103"/>
      <c r="Y1481" s="103"/>
    </row>
    <row r="1482" spans="1:25" s="254" customFormat="1" ht="25.5" x14ac:dyDescent="0.2">
      <c r="A1482" s="94">
        <v>4042</v>
      </c>
      <c r="B1482" s="99" t="s">
        <v>3473</v>
      </c>
      <c r="C1482" s="97" t="s">
        <v>226</v>
      </c>
      <c r="D1482" s="95">
        <v>11</v>
      </c>
      <c r="E1482" s="96">
        <v>4042000000</v>
      </c>
      <c r="F1482" s="97"/>
      <c r="G1482" s="98" t="s">
        <v>3016</v>
      </c>
      <c r="H1482" s="97">
        <v>4002</v>
      </c>
      <c r="I1482" s="97" t="s">
        <v>226</v>
      </c>
      <c r="J1482" s="100" t="s">
        <v>285</v>
      </c>
      <c r="K1482" s="101"/>
      <c r="L1482" s="102"/>
      <c r="M1482" s="103"/>
      <c r="N1482" s="103"/>
      <c r="O1482" s="103"/>
      <c r="P1482" s="103" t="s">
        <v>2920</v>
      </c>
      <c r="Q1482" s="103"/>
      <c r="R1482" s="103"/>
      <c r="S1482" s="103"/>
      <c r="T1482" s="103"/>
      <c r="U1482" s="103"/>
      <c r="V1482" s="103"/>
      <c r="W1482" s="103"/>
      <c r="X1482" s="103"/>
      <c r="Y1482" s="103"/>
    </row>
    <row r="1483" spans="1:25" s="254" customFormat="1" ht="25.5" x14ac:dyDescent="0.2">
      <c r="A1483" s="94">
        <v>4043</v>
      </c>
      <c r="B1483" s="99" t="s">
        <v>3474</v>
      </c>
      <c r="C1483" s="97" t="s">
        <v>226</v>
      </c>
      <c r="D1483" s="95" t="s">
        <v>3558</v>
      </c>
      <c r="E1483" s="96">
        <v>4043000000</v>
      </c>
      <c r="F1483" s="97"/>
      <c r="G1483" s="98" t="s">
        <v>3016</v>
      </c>
      <c r="H1483" s="97">
        <v>4006</v>
      </c>
      <c r="I1483" s="97" t="s">
        <v>226</v>
      </c>
      <c r="J1483" s="100" t="s">
        <v>295</v>
      </c>
      <c r="K1483" s="101"/>
      <c r="L1483" s="102"/>
      <c r="M1483" s="103"/>
      <c r="N1483" s="103"/>
      <c r="O1483" s="103"/>
      <c r="P1483" s="103" t="s">
        <v>2920</v>
      </c>
      <c r="Q1483" s="103" t="s">
        <v>2920</v>
      </c>
      <c r="R1483" s="103"/>
      <c r="S1483" s="103"/>
      <c r="T1483" s="103"/>
      <c r="U1483" s="103"/>
      <c r="V1483" s="103"/>
      <c r="W1483" s="103"/>
      <c r="X1483" s="103"/>
      <c r="Y1483" s="103"/>
    </row>
    <row r="1484" spans="1:25" s="254" customFormat="1" ht="25.5" x14ac:dyDescent="0.2">
      <c r="A1484" s="94">
        <v>4044</v>
      </c>
      <c r="B1484" s="99" t="s">
        <v>3475</v>
      </c>
      <c r="C1484" s="97" t="s">
        <v>226</v>
      </c>
      <c r="D1484" s="95">
        <v>11</v>
      </c>
      <c r="E1484" s="96">
        <v>4044004006</v>
      </c>
      <c r="F1484" s="97"/>
      <c r="G1484" s="98" t="s">
        <v>3016</v>
      </c>
      <c r="H1484" s="97">
        <v>4004</v>
      </c>
      <c r="I1484" s="97" t="s">
        <v>226</v>
      </c>
      <c r="J1484" s="100" t="s">
        <v>286</v>
      </c>
      <c r="K1484" s="101"/>
      <c r="L1484" s="102"/>
      <c r="M1484" s="103"/>
      <c r="N1484" s="103"/>
      <c r="O1484" s="103"/>
      <c r="P1484" s="103" t="s">
        <v>2920</v>
      </c>
      <c r="Q1484" s="103"/>
      <c r="R1484" s="103"/>
      <c r="S1484" s="103"/>
      <c r="T1484" s="103"/>
      <c r="U1484" s="103"/>
      <c r="V1484" s="103"/>
      <c r="W1484" s="103"/>
      <c r="X1484" s="103"/>
      <c r="Y1484" s="103"/>
    </row>
    <row r="1485" spans="1:25" s="254" customFormat="1" ht="38.25" x14ac:dyDescent="0.2">
      <c r="A1485" s="94">
        <v>4045</v>
      </c>
      <c r="B1485" s="99" t="s">
        <v>3334</v>
      </c>
      <c r="C1485" s="97" t="s">
        <v>228</v>
      </c>
      <c r="D1485" s="95">
        <v>7</v>
      </c>
      <c r="E1485" s="96">
        <v>4045005504</v>
      </c>
      <c r="F1485" s="97"/>
      <c r="G1485" s="98" t="s">
        <v>3016</v>
      </c>
      <c r="H1485" s="97">
        <v>5516</v>
      </c>
      <c r="I1485" s="97" t="s">
        <v>228</v>
      </c>
      <c r="J1485" s="100" t="s">
        <v>295</v>
      </c>
      <c r="K1485" s="101"/>
      <c r="L1485" s="102"/>
      <c r="M1485" s="103"/>
      <c r="N1485" s="103"/>
      <c r="O1485" s="103"/>
      <c r="P1485" s="103" t="s">
        <v>2920</v>
      </c>
      <c r="Q1485" s="103"/>
      <c r="R1485" s="103"/>
      <c r="S1485" s="103"/>
      <c r="T1485" s="103"/>
      <c r="U1485" s="103"/>
      <c r="V1485" s="103"/>
      <c r="W1485" s="103"/>
      <c r="X1485" s="103"/>
      <c r="Y1485" s="103"/>
    </row>
    <row r="1486" spans="1:25" s="254" customFormat="1" ht="25.5" x14ac:dyDescent="0.2">
      <c r="A1486" s="94">
        <v>4046</v>
      </c>
      <c r="B1486" s="99" t="s">
        <v>3335</v>
      </c>
      <c r="C1486" s="97" t="s">
        <v>228</v>
      </c>
      <c r="D1486" s="95">
        <v>7</v>
      </c>
      <c r="E1486" s="96">
        <v>4046000000</v>
      </c>
      <c r="F1486" s="97"/>
      <c r="G1486" s="98" t="s">
        <v>3016</v>
      </c>
      <c r="H1486" s="97">
        <v>5519</v>
      </c>
      <c r="I1486" s="97" t="s">
        <v>228</v>
      </c>
      <c r="J1486" s="100" t="s">
        <v>289</v>
      </c>
      <c r="K1486" s="101"/>
      <c r="L1486" s="102"/>
      <c r="M1486" s="103"/>
      <c r="N1486" s="103"/>
      <c r="O1486" s="103"/>
      <c r="P1486" s="103" t="s">
        <v>2920</v>
      </c>
      <c r="Q1486" s="103" t="s">
        <v>2920</v>
      </c>
      <c r="R1486" s="103" t="s">
        <v>2920</v>
      </c>
      <c r="S1486" s="103"/>
      <c r="T1486" s="103"/>
      <c r="U1486" s="103"/>
      <c r="V1486" s="103"/>
      <c r="W1486" s="103"/>
      <c r="X1486" s="103"/>
      <c r="Y1486" s="103"/>
    </row>
    <row r="1487" spans="1:25" s="254" customFormat="1" ht="25.5" x14ac:dyDescent="0.2">
      <c r="A1487" s="94">
        <v>4047</v>
      </c>
      <c r="B1487" s="99" t="s">
        <v>3336</v>
      </c>
      <c r="C1487" s="434" t="s">
        <v>228</v>
      </c>
      <c r="D1487" s="95">
        <v>7</v>
      </c>
      <c r="E1487" s="96">
        <v>4047000000</v>
      </c>
      <c r="F1487" s="97"/>
      <c r="G1487" s="98" t="s">
        <v>3016</v>
      </c>
      <c r="H1487" s="97"/>
      <c r="I1487" s="434" t="s">
        <v>228</v>
      </c>
      <c r="J1487" s="100" t="s">
        <v>300</v>
      </c>
      <c r="K1487" s="101"/>
      <c r="L1487" s="102" t="s">
        <v>3337</v>
      </c>
      <c r="M1487" s="103"/>
      <c r="N1487" s="103"/>
      <c r="O1487" s="103"/>
      <c r="P1487" s="103" t="s">
        <v>2920</v>
      </c>
      <c r="Q1487" s="103"/>
      <c r="R1487" s="103"/>
      <c r="S1487" s="103"/>
      <c r="T1487" s="103"/>
      <c r="U1487" s="103"/>
      <c r="V1487" s="103"/>
      <c r="W1487" s="103"/>
      <c r="X1487" s="103"/>
      <c r="Y1487" s="103"/>
    </row>
    <row r="1488" spans="1:25" s="254" customFormat="1" ht="25.5" x14ac:dyDescent="0.2">
      <c r="A1488" s="94">
        <v>4048</v>
      </c>
      <c r="B1488" s="99" t="s">
        <v>3476</v>
      </c>
      <c r="C1488" s="434" t="s">
        <v>228</v>
      </c>
      <c r="D1488" s="95">
        <v>7</v>
      </c>
      <c r="E1488" s="96">
        <v>4048000000</v>
      </c>
      <c r="F1488" s="97"/>
      <c r="G1488" s="98" t="s">
        <v>3016</v>
      </c>
      <c r="H1488" s="97">
        <v>5513</v>
      </c>
      <c r="I1488" s="434" t="s">
        <v>228</v>
      </c>
      <c r="J1488" s="100" t="s">
        <v>295</v>
      </c>
      <c r="K1488" s="101"/>
      <c r="L1488" s="102"/>
      <c r="M1488" s="103"/>
      <c r="N1488" s="103"/>
      <c r="O1488" s="103"/>
      <c r="P1488" s="103" t="s">
        <v>2920</v>
      </c>
      <c r="Q1488" s="103"/>
      <c r="R1488" s="103"/>
      <c r="S1488" s="103"/>
      <c r="T1488" s="103"/>
      <c r="U1488" s="103"/>
      <c r="V1488" s="103"/>
      <c r="W1488" s="103"/>
      <c r="X1488" s="103"/>
      <c r="Y1488" s="103"/>
    </row>
    <row r="1489" spans="1:25" s="254" customFormat="1" ht="25.5" x14ac:dyDescent="0.2">
      <c r="A1489" s="94">
        <v>4049</v>
      </c>
      <c r="B1489" s="99" t="s">
        <v>3477</v>
      </c>
      <c r="C1489" s="434" t="s">
        <v>228</v>
      </c>
      <c r="D1489" s="95">
        <v>7</v>
      </c>
      <c r="E1489" s="96">
        <v>4049000000</v>
      </c>
      <c r="F1489" s="97"/>
      <c r="G1489" s="98" t="s">
        <v>3016</v>
      </c>
      <c r="H1489" s="97">
        <v>5519</v>
      </c>
      <c r="I1489" s="434" t="s">
        <v>228</v>
      </c>
      <c r="J1489" s="100" t="s">
        <v>289</v>
      </c>
      <c r="K1489" s="101"/>
      <c r="L1489" s="102"/>
      <c r="M1489" s="103"/>
      <c r="N1489" s="103"/>
      <c r="O1489" s="103"/>
      <c r="P1489" s="103" t="s">
        <v>2920</v>
      </c>
      <c r="Q1489" s="103"/>
      <c r="R1489" s="103"/>
      <c r="S1489" s="103"/>
      <c r="T1489" s="103"/>
      <c r="U1489" s="103"/>
      <c r="V1489" s="103"/>
      <c r="W1489" s="103"/>
      <c r="X1489" s="103"/>
      <c r="Y1489" s="103"/>
    </row>
    <row r="1490" spans="1:25" s="254" customFormat="1" ht="25.5" x14ac:dyDescent="0.2">
      <c r="A1490" s="94">
        <v>4050</v>
      </c>
      <c r="B1490" s="99" t="s">
        <v>3478</v>
      </c>
      <c r="C1490" s="434" t="s">
        <v>3412</v>
      </c>
      <c r="D1490" s="95">
        <v>7</v>
      </c>
      <c r="E1490" s="96">
        <v>4050005516</v>
      </c>
      <c r="F1490" s="97"/>
      <c r="G1490" s="98" t="s">
        <v>3016</v>
      </c>
      <c r="H1490" s="97"/>
      <c r="I1490" s="434" t="s">
        <v>3412</v>
      </c>
      <c r="J1490" s="100" t="s">
        <v>3169</v>
      </c>
      <c r="K1490" s="101"/>
      <c r="L1490" s="102"/>
      <c r="M1490" s="103"/>
      <c r="N1490" s="103"/>
      <c r="O1490" s="103"/>
      <c r="P1490" s="103" t="s">
        <v>2920</v>
      </c>
      <c r="Q1490" s="103"/>
      <c r="R1490" s="103"/>
      <c r="S1490" s="103"/>
      <c r="T1490" s="103"/>
      <c r="U1490" s="103"/>
      <c r="V1490" s="103"/>
      <c r="W1490" s="103"/>
      <c r="X1490" s="103"/>
      <c r="Y1490" s="103"/>
    </row>
    <row r="1491" spans="1:25" s="254" customFormat="1" ht="25.5" x14ac:dyDescent="0.2">
      <c r="A1491" s="94">
        <v>4051</v>
      </c>
      <c r="B1491" s="99" t="s">
        <v>3559</v>
      </c>
      <c r="C1491" s="434" t="s">
        <v>228</v>
      </c>
      <c r="D1491" s="95">
        <v>7</v>
      </c>
      <c r="E1491" s="96">
        <v>4051000000</v>
      </c>
      <c r="F1491" s="97"/>
      <c r="G1491" s="98" t="s">
        <v>3016</v>
      </c>
      <c r="H1491" s="97">
        <v>5513</v>
      </c>
      <c r="I1491" s="434" t="s">
        <v>228</v>
      </c>
      <c r="J1491" s="100" t="s">
        <v>295</v>
      </c>
      <c r="K1491" s="101"/>
      <c r="L1491" s="102"/>
      <c r="M1491" s="103"/>
      <c r="N1491" s="103"/>
      <c r="O1491" s="103"/>
      <c r="P1491" s="103" t="s">
        <v>2920</v>
      </c>
      <c r="Q1491" s="103"/>
      <c r="R1491" s="103"/>
      <c r="S1491" s="103"/>
      <c r="T1491" s="103"/>
      <c r="U1491" s="103"/>
      <c r="V1491" s="103"/>
      <c r="W1491" s="103"/>
      <c r="X1491" s="103"/>
      <c r="Y1491" s="103"/>
    </row>
    <row r="1492" spans="1:25" s="254" customFormat="1" ht="25.5" x14ac:dyDescent="0.2">
      <c r="A1492" s="94">
        <v>4052</v>
      </c>
      <c r="B1492" s="99" t="s">
        <v>3560</v>
      </c>
      <c r="C1492" s="434" t="s">
        <v>228</v>
      </c>
      <c r="D1492" s="95">
        <v>7</v>
      </c>
      <c r="E1492" s="96">
        <v>4052000000</v>
      </c>
      <c r="F1492" s="97"/>
      <c r="G1492" s="98" t="s">
        <v>3016</v>
      </c>
      <c r="H1492" s="97">
        <v>5516</v>
      </c>
      <c r="I1492" s="434" t="s">
        <v>228</v>
      </c>
      <c r="J1492" s="100" t="s">
        <v>295</v>
      </c>
      <c r="K1492" s="101"/>
      <c r="L1492" s="102"/>
      <c r="M1492" s="103"/>
      <c r="N1492" s="103"/>
      <c r="O1492" s="103"/>
      <c r="P1492" s="103" t="s">
        <v>2920</v>
      </c>
      <c r="Q1492" s="103"/>
      <c r="R1492" s="103"/>
      <c r="S1492" s="103"/>
      <c r="T1492" s="103"/>
      <c r="U1492" s="103"/>
      <c r="V1492" s="103"/>
      <c r="W1492" s="103"/>
      <c r="X1492" s="103"/>
      <c r="Y1492" s="103"/>
    </row>
    <row r="1493" spans="1:25" s="254" customFormat="1" ht="25.5" x14ac:dyDescent="0.2">
      <c r="A1493" s="94">
        <v>4053</v>
      </c>
      <c r="B1493" s="99" t="s">
        <v>3616</v>
      </c>
      <c r="C1493" s="434" t="s">
        <v>228</v>
      </c>
      <c r="D1493" s="95">
        <v>7</v>
      </c>
      <c r="E1493" s="96">
        <v>4053000000</v>
      </c>
      <c r="F1493" s="97"/>
      <c r="G1493" s="98" t="s">
        <v>3016</v>
      </c>
      <c r="H1493" s="97">
        <v>5529</v>
      </c>
      <c r="I1493" s="434" t="s">
        <v>228</v>
      </c>
      <c r="J1493" s="100" t="s">
        <v>285</v>
      </c>
      <c r="K1493" s="101"/>
      <c r="L1493" s="102"/>
      <c r="M1493" s="103"/>
      <c r="N1493" s="103"/>
      <c r="O1493" s="103"/>
      <c r="P1493" s="103" t="s">
        <v>2920</v>
      </c>
      <c r="Q1493" s="103"/>
      <c r="R1493" s="103"/>
      <c r="S1493" s="103"/>
      <c r="T1493" s="103"/>
      <c r="U1493" s="103"/>
      <c r="V1493" s="103"/>
      <c r="W1493" s="103"/>
      <c r="X1493" s="103"/>
      <c r="Y1493" s="103"/>
    </row>
    <row r="1494" spans="1:25" s="254" customFormat="1" ht="25.5" x14ac:dyDescent="0.2">
      <c r="A1494" s="94">
        <v>4054</v>
      </c>
      <c r="B1494" s="99" t="s">
        <v>3561</v>
      </c>
      <c r="C1494" s="434" t="s">
        <v>3412</v>
      </c>
      <c r="D1494" s="95">
        <v>7</v>
      </c>
      <c r="E1494" s="96">
        <v>4054000000</v>
      </c>
      <c r="F1494" s="97"/>
      <c r="G1494" s="98" t="s">
        <v>3016</v>
      </c>
      <c r="H1494" s="97">
        <v>2001</v>
      </c>
      <c r="I1494" s="434" t="s">
        <v>3412</v>
      </c>
      <c r="J1494" s="100" t="s">
        <v>3169</v>
      </c>
      <c r="K1494" s="101"/>
      <c r="L1494" s="102"/>
      <c r="M1494" s="103"/>
      <c r="N1494" s="103"/>
      <c r="O1494" s="103"/>
      <c r="P1494" s="103" t="s">
        <v>2920</v>
      </c>
      <c r="Q1494" s="103"/>
      <c r="R1494" s="103"/>
      <c r="S1494" s="103"/>
      <c r="T1494" s="103"/>
      <c r="U1494" s="103"/>
      <c r="V1494" s="103"/>
      <c r="W1494" s="103"/>
      <c r="X1494" s="103"/>
      <c r="Y1494" s="103"/>
    </row>
    <row r="1495" spans="1:25" s="254" customFormat="1" ht="25.5" x14ac:dyDescent="0.2">
      <c r="A1495" s="94">
        <v>4055</v>
      </c>
      <c r="B1495" s="99" t="s">
        <v>3617</v>
      </c>
      <c r="C1495" s="97" t="s">
        <v>230</v>
      </c>
      <c r="D1495" s="95">
        <v>7</v>
      </c>
      <c r="E1495" s="96">
        <v>4055000000</v>
      </c>
      <c r="F1495" s="97"/>
      <c r="G1495" s="98" t="s">
        <v>3016</v>
      </c>
      <c r="H1495" s="97">
        <v>5009</v>
      </c>
      <c r="I1495" s="97" t="s">
        <v>230</v>
      </c>
      <c r="J1495" s="100" t="s">
        <v>285</v>
      </c>
      <c r="K1495" s="101"/>
      <c r="L1495" s="102"/>
      <c r="M1495" s="103"/>
      <c r="N1495" s="103"/>
      <c r="O1495" s="103"/>
      <c r="P1495" s="103" t="s">
        <v>2920</v>
      </c>
      <c r="Q1495" s="103"/>
      <c r="R1495" s="103"/>
      <c r="S1495" s="103"/>
      <c r="T1495" s="103"/>
      <c r="U1495" s="103"/>
      <c r="V1495" s="103"/>
      <c r="W1495" s="103"/>
      <c r="X1495" s="103"/>
      <c r="Y1495" s="103"/>
    </row>
    <row r="1496" spans="1:25" s="254" customFormat="1" ht="25.5" x14ac:dyDescent="0.2">
      <c r="A1496" s="94">
        <v>4056</v>
      </c>
      <c r="B1496" s="99" t="s">
        <v>3338</v>
      </c>
      <c r="C1496" s="97" t="s">
        <v>230</v>
      </c>
      <c r="D1496" s="95">
        <v>7</v>
      </c>
      <c r="E1496" s="96">
        <v>4056005014</v>
      </c>
      <c r="F1496" s="97"/>
      <c r="G1496" s="98" t="s">
        <v>3016</v>
      </c>
      <c r="H1496" s="97"/>
      <c r="I1496" s="97" t="s">
        <v>230</v>
      </c>
      <c r="J1496" s="100" t="s">
        <v>295</v>
      </c>
      <c r="K1496" s="101"/>
      <c r="L1496" s="102"/>
      <c r="M1496" s="103"/>
      <c r="N1496" s="103"/>
      <c r="O1496" s="103"/>
      <c r="P1496" s="103" t="s">
        <v>2920</v>
      </c>
      <c r="Q1496" s="103"/>
      <c r="R1496" s="103"/>
      <c r="S1496" s="103"/>
      <c r="T1496" s="103"/>
      <c r="U1496" s="103"/>
      <c r="V1496" s="103"/>
      <c r="W1496" s="103"/>
      <c r="X1496" s="103"/>
      <c r="Y1496" s="103"/>
    </row>
    <row r="1497" spans="1:25" s="254" customFormat="1" ht="25.5" x14ac:dyDescent="0.2">
      <c r="A1497" s="94">
        <v>4057</v>
      </c>
      <c r="B1497" s="99" t="s">
        <v>3216</v>
      </c>
      <c r="C1497" s="97" t="s">
        <v>230</v>
      </c>
      <c r="D1497" s="95">
        <v>7</v>
      </c>
      <c r="E1497" s="96">
        <v>4057005014</v>
      </c>
      <c r="F1497" s="97"/>
      <c r="G1497" s="98" t="s">
        <v>3016</v>
      </c>
      <c r="H1497" s="97">
        <v>5004</v>
      </c>
      <c r="I1497" s="97" t="s">
        <v>230</v>
      </c>
      <c r="J1497" s="100" t="s">
        <v>286</v>
      </c>
      <c r="K1497" s="101"/>
      <c r="L1497" s="102"/>
      <c r="M1497" s="103"/>
      <c r="N1497" s="103"/>
      <c r="O1497" s="103"/>
      <c r="P1497" s="103" t="s">
        <v>2920</v>
      </c>
      <c r="Q1497" s="103"/>
      <c r="R1497" s="103"/>
      <c r="S1497" s="103"/>
      <c r="T1497" s="103"/>
      <c r="U1497" s="103"/>
      <c r="V1497" s="103"/>
      <c r="W1497" s="103"/>
      <c r="X1497" s="103"/>
      <c r="Y1497" s="103"/>
    </row>
    <row r="1498" spans="1:25" s="254" customFormat="1" x14ac:dyDescent="0.2">
      <c r="A1498" s="94">
        <v>4058</v>
      </c>
      <c r="B1498" s="99" t="s">
        <v>3217</v>
      </c>
      <c r="C1498" s="97" t="s">
        <v>230</v>
      </c>
      <c r="D1498" s="95">
        <v>7</v>
      </c>
      <c r="E1498" s="96">
        <v>4058000000</v>
      </c>
      <c r="F1498" s="97"/>
      <c r="G1498" s="98" t="s">
        <v>3016</v>
      </c>
      <c r="H1498" s="97"/>
      <c r="I1498" s="97" t="s">
        <v>230</v>
      </c>
      <c r="J1498" s="100" t="s">
        <v>236</v>
      </c>
      <c r="K1498" s="101"/>
      <c r="L1498" s="102"/>
      <c r="M1498" s="103"/>
      <c r="N1498" s="103"/>
      <c r="O1498" s="103"/>
      <c r="P1498" s="103" t="s">
        <v>2920</v>
      </c>
      <c r="Q1498" s="103" t="s">
        <v>2920</v>
      </c>
      <c r="R1498" s="103"/>
      <c r="S1498" s="103"/>
      <c r="T1498" s="103"/>
      <c r="U1498" s="103"/>
      <c r="V1498" s="103"/>
      <c r="W1498" s="103"/>
      <c r="X1498" s="103"/>
      <c r="Y1498" s="103"/>
    </row>
    <row r="1499" spans="1:25" s="254" customFormat="1" ht="38.25" x14ac:dyDescent="0.2">
      <c r="A1499" s="94">
        <v>4059</v>
      </c>
      <c r="B1499" s="99" t="s">
        <v>3339</v>
      </c>
      <c r="C1499" s="97" t="s">
        <v>230</v>
      </c>
      <c r="D1499" s="95">
        <v>7</v>
      </c>
      <c r="E1499" s="96">
        <v>4059005005</v>
      </c>
      <c r="F1499" s="97"/>
      <c r="G1499" s="98" t="s">
        <v>3016</v>
      </c>
      <c r="H1499" s="97">
        <v>5000</v>
      </c>
      <c r="I1499" s="97" t="s">
        <v>230</v>
      </c>
      <c r="J1499" s="100" t="s">
        <v>300</v>
      </c>
      <c r="K1499" s="101"/>
      <c r="L1499" s="102"/>
      <c r="M1499" s="103"/>
      <c r="N1499" s="103"/>
      <c r="O1499" s="103"/>
      <c r="P1499" s="103" t="s">
        <v>2920</v>
      </c>
      <c r="Q1499" s="103"/>
      <c r="R1499" s="103"/>
      <c r="S1499" s="103"/>
      <c r="T1499" s="103"/>
      <c r="U1499" s="103"/>
      <c r="V1499" s="103"/>
      <c r="W1499" s="103"/>
      <c r="X1499" s="103"/>
      <c r="Y1499" s="103"/>
    </row>
    <row r="1500" spans="1:25" s="254" customFormat="1" ht="25.5" x14ac:dyDescent="0.2">
      <c r="A1500" s="94">
        <v>4060</v>
      </c>
      <c r="B1500" s="99" t="s">
        <v>3618</v>
      </c>
      <c r="C1500" s="97" t="s">
        <v>231</v>
      </c>
      <c r="D1500" s="95" t="s">
        <v>3619</v>
      </c>
      <c r="E1500" s="96">
        <v>4060000000</v>
      </c>
      <c r="F1500" s="97"/>
      <c r="G1500" s="98" t="s">
        <v>3016</v>
      </c>
      <c r="H1500" s="97"/>
      <c r="I1500" s="97" t="s">
        <v>231</v>
      </c>
      <c r="J1500" s="100" t="s">
        <v>236</v>
      </c>
      <c r="K1500" s="101"/>
      <c r="L1500" s="102"/>
      <c r="M1500" s="103"/>
      <c r="N1500" s="103"/>
      <c r="O1500" s="103"/>
      <c r="P1500" s="103" t="s">
        <v>2920</v>
      </c>
      <c r="Q1500" s="103"/>
      <c r="R1500" s="103"/>
      <c r="S1500" s="103"/>
      <c r="T1500" s="103"/>
      <c r="U1500" s="103"/>
      <c r="V1500" s="103"/>
      <c r="W1500" s="103"/>
      <c r="X1500" s="103"/>
      <c r="Y1500" s="103"/>
    </row>
    <row r="1501" spans="1:25" s="254" customFormat="1" ht="38.25" x14ac:dyDescent="0.2">
      <c r="A1501" s="94">
        <v>4061</v>
      </c>
      <c r="B1501" s="99" t="s">
        <v>3340</v>
      </c>
      <c r="C1501" s="97" t="s">
        <v>230</v>
      </c>
      <c r="D1501" s="95">
        <v>7</v>
      </c>
      <c r="E1501" s="96">
        <v>4061000000</v>
      </c>
      <c r="F1501" s="97"/>
      <c r="G1501" s="98" t="s">
        <v>3016</v>
      </c>
      <c r="H1501" s="97">
        <v>5003</v>
      </c>
      <c r="I1501" s="97" t="s">
        <v>230</v>
      </c>
      <c r="J1501" s="100" t="s">
        <v>286</v>
      </c>
      <c r="K1501" s="101"/>
      <c r="L1501" s="102"/>
      <c r="M1501" s="103"/>
      <c r="N1501" s="103"/>
      <c r="O1501" s="103"/>
      <c r="P1501" s="103" t="s">
        <v>2920</v>
      </c>
      <c r="Q1501" s="103" t="s">
        <v>2920</v>
      </c>
      <c r="R1501" s="103"/>
      <c r="S1501" s="103"/>
      <c r="T1501" s="103"/>
      <c r="U1501" s="103"/>
      <c r="V1501" s="103" t="s">
        <v>2920</v>
      </c>
      <c r="W1501" s="103"/>
      <c r="X1501" s="103"/>
      <c r="Y1501" s="103"/>
    </row>
    <row r="1502" spans="1:25" s="254" customFormat="1" ht="25.5" x14ac:dyDescent="0.2">
      <c r="A1502" s="94">
        <v>4062</v>
      </c>
      <c r="B1502" s="99" t="s">
        <v>3341</v>
      </c>
      <c r="C1502" s="97" t="s">
        <v>230</v>
      </c>
      <c r="D1502" s="95">
        <v>7</v>
      </c>
      <c r="E1502" s="96">
        <v>4062000000</v>
      </c>
      <c r="F1502" s="97"/>
      <c r="G1502" s="98" t="s">
        <v>3016</v>
      </c>
      <c r="H1502" s="97">
        <v>5003</v>
      </c>
      <c r="I1502" s="97" t="s">
        <v>230</v>
      </c>
      <c r="J1502" s="100" t="s">
        <v>286</v>
      </c>
      <c r="K1502" s="101"/>
      <c r="L1502" s="102"/>
      <c r="M1502" s="103"/>
      <c r="N1502" s="103"/>
      <c r="O1502" s="103"/>
      <c r="P1502" s="103" t="s">
        <v>2920</v>
      </c>
      <c r="Q1502" s="103" t="s">
        <v>2920</v>
      </c>
      <c r="R1502" s="103"/>
      <c r="S1502" s="103"/>
      <c r="T1502" s="103"/>
      <c r="U1502" s="103"/>
      <c r="V1502" s="103"/>
      <c r="W1502" s="103"/>
      <c r="X1502" s="103"/>
      <c r="Y1502" s="103"/>
    </row>
    <row r="1503" spans="1:25" s="254" customFormat="1" ht="25.5" x14ac:dyDescent="0.2">
      <c r="A1503" s="94">
        <v>4063</v>
      </c>
      <c r="B1503" s="99" t="s">
        <v>3342</v>
      </c>
      <c r="C1503" s="97" t="s">
        <v>230</v>
      </c>
      <c r="D1503" s="95">
        <v>7</v>
      </c>
      <c r="E1503" s="96">
        <v>4063000000</v>
      </c>
      <c r="F1503" s="97"/>
      <c r="G1503" s="98" t="s">
        <v>3016</v>
      </c>
      <c r="H1503" s="97">
        <v>5003</v>
      </c>
      <c r="I1503" s="97" t="s">
        <v>230</v>
      </c>
      <c r="J1503" s="100" t="s">
        <v>286</v>
      </c>
      <c r="K1503" s="101"/>
      <c r="L1503" s="102"/>
      <c r="M1503" s="103"/>
      <c r="N1503" s="103"/>
      <c r="O1503" s="103"/>
      <c r="P1503" s="103" t="s">
        <v>2920</v>
      </c>
      <c r="Q1503" s="103"/>
      <c r="R1503" s="103"/>
      <c r="S1503" s="103"/>
      <c r="T1503" s="103"/>
      <c r="U1503" s="103"/>
      <c r="V1503" s="103"/>
      <c r="W1503" s="103"/>
      <c r="X1503" s="103"/>
      <c r="Y1503" s="103"/>
    </row>
    <row r="1504" spans="1:25" s="254" customFormat="1" ht="38.25" x14ac:dyDescent="0.2">
      <c r="A1504" s="94">
        <v>4064</v>
      </c>
      <c r="B1504" s="99" t="s">
        <v>3343</v>
      </c>
      <c r="C1504" s="97" t="s">
        <v>230</v>
      </c>
      <c r="D1504" s="95">
        <v>7</v>
      </c>
      <c r="E1504" s="96">
        <v>4064000000</v>
      </c>
      <c r="F1504" s="97"/>
      <c r="G1504" s="98" t="s">
        <v>3016</v>
      </c>
      <c r="H1504" s="97">
        <v>5003</v>
      </c>
      <c r="I1504" s="97" t="s">
        <v>230</v>
      </c>
      <c r="J1504" s="100" t="s">
        <v>286</v>
      </c>
      <c r="K1504" s="101"/>
      <c r="L1504" s="102"/>
      <c r="M1504" s="103"/>
      <c r="N1504" s="103"/>
      <c r="O1504" s="103"/>
      <c r="P1504" s="103" t="s">
        <v>2920</v>
      </c>
      <c r="Q1504" s="103" t="s">
        <v>2920</v>
      </c>
      <c r="R1504" s="103" t="s">
        <v>2920</v>
      </c>
      <c r="S1504" s="103" t="s">
        <v>2920</v>
      </c>
      <c r="T1504" s="103"/>
      <c r="U1504" s="103"/>
      <c r="V1504" s="103"/>
      <c r="W1504" s="103"/>
      <c r="X1504" s="103"/>
      <c r="Y1504" s="103"/>
    </row>
    <row r="1505" spans="1:25" s="254" customFormat="1" ht="38.25" x14ac:dyDescent="0.2">
      <c r="A1505" s="94">
        <v>4065</v>
      </c>
      <c r="B1505" s="99" t="s">
        <v>3344</v>
      </c>
      <c r="C1505" s="100" t="s">
        <v>224</v>
      </c>
      <c r="D1505" s="95">
        <v>7</v>
      </c>
      <c r="E1505" s="96">
        <v>4065000000</v>
      </c>
      <c r="F1505" s="97"/>
      <c r="G1505" s="98" t="s">
        <v>3016</v>
      </c>
      <c r="H1505" s="97">
        <v>6000</v>
      </c>
      <c r="I1505" s="100" t="s">
        <v>224</v>
      </c>
      <c r="J1505" s="100" t="s">
        <v>3347</v>
      </c>
      <c r="K1505" s="101"/>
      <c r="L1505" s="102"/>
      <c r="M1505" s="103"/>
      <c r="N1505" s="103"/>
      <c r="O1505" s="103"/>
      <c r="P1505" s="103" t="s">
        <v>2920</v>
      </c>
      <c r="Q1505" s="103" t="s">
        <v>2920</v>
      </c>
      <c r="R1505" s="103"/>
      <c r="S1505" s="103"/>
      <c r="T1505" s="103"/>
      <c r="U1505" s="103"/>
      <c r="V1505" s="103"/>
      <c r="W1505" s="103"/>
      <c r="X1505" s="103"/>
      <c r="Y1505" s="103"/>
    </row>
    <row r="1506" spans="1:25" s="171" customFormat="1" ht="38.25" x14ac:dyDescent="0.2">
      <c r="A1506" s="179">
        <v>4066</v>
      </c>
      <c r="B1506" s="99" t="s">
        <v>1129</v>
      </c>
      <c r="C1506" s="182" t="s">
        <v>232</v>
      </c>
      <c r="D1506" s="180">
        <v>16</v>
      </c>
      <c r="E1506" s="181">
        <v>4066006000</v>
      </c>
      <c r="F1506" s="182"/>
      <c r="G1506" s="309" t="s">
        <v>3016</v>
      </c>
      <c r="H1506" s="182"/>
      <c r="I1506" s="182" t="s">
        <v>232</v>
      </c>
      <c r="J1506" s="184" t="s">
        <v>3347</v>
      </c>
      <c r="K1506" s="255"/>
      <c r="L1506" s="224" t="s">
        <v>3017</v>
      </c>
      <c r="M1506" s="186"/>
      <c r="N1506" s="186"/>
      <c r="O1506" s="186"/>
      <c r="P1506" s="186" t="s">
        <v>2920</v>
      </c>
      <c r="Q1506" s="186" t="s">
        <v>2920</v>
      </c>
      <c r="R1506" s="186" t="s">
        <v>2920</v>
      </c>
      <c r="S1506" s="186" t="s">
        <v>2920</v>
      </c>
      <c r="T1506" s="186" t="s">
        <v>2920</v>
      </c>
      <c r="U1506" s="186" t="s">
        <v>2920</v>
      </c>
      <c r="V1506" s="186" t="s">
        <v>2920</v>
      </c>
      <c r="W1506" s="186" t="s">
        <v>2920</v>
      </c>
      <c r="X1506" s="186" t="s">
        <v>2920</v>
      </c>
      <c r="Y1506" s="186"/>
    </row>
    <row r="1507" spans="1:25" s="254" customFormat="1" ht="25.5" x14ac:dyDescent="0.2">
      <c r="A1507" s="94">
        <v>4067</v>
      </c>
      <c r="B1507" s="99" t="s">
        <v>3562</v>
      </c>
      <c r="C1507" s="97" t="s">
        <v>226</v>
      </c>
      <c r="D1507" s="95">
        <v>7</v>
      </c>
      <c r="E1507" s="96">
        <v>4067000000</v>
      </c>
      <c r="F1507" s="97"/>
      <c r="G1507" s="98" t="s">
        <v>3016</v>
      </c>
      <c r="H1507" s="97">
        <v>4006</v>
      </c>
      <c r="I1507" s="97" t="s">
        <v>226</v>
      </c>
      <c r="J1507" s="100" t="s">
        <v>295</v>
      </c>
      <c r="K1507" s="101"/>
      <c r="L1507" s="102"/>
      <c r="M1507" s="103"/>
      <c r="N1507" s="103"/>
      <c r="O1507" s="103"/>
      <c r="P1507" s="103" t="s">
        <v>2920</v>
      </c>
      <c r="Q1507" s="103" t="s">
        <v>2920</v>
      </c>
      <c r="R1507" s="103" t="s">
        <v>2920</v>
      </c>
      <c r="S1507" s="103" t="s">
        <v>2920</v>
      </c>
      <c r="T1507" s="103"/>
      <c r="U1507" s="103"/>
      <c r="V1507" s="103"/>
      <c r="W1507" s="103"/>
      <c r="X1507" s="103"/>
      <c r="Y1507" s="103"/>
    </row>
    <row r="1508" spans="1:25" s="254" customFormat="1" ht="38.25" x14ac:dyDescent="0.2">
      <c r="A1508" s="94">
        <v>4068</v>
      </c>
      <c r="B1508" s="99" t="s">
        <v>3620</v>
      </c>
      <c r="C1508" s="434" t="s">
        <v>230</v>
      </c>
      <c r="D1508" s="95">
        <v>9</v>
      </c>
      <c r="E1508" s="96">
        <v>4068000000</v>
      </c>
      <c r="F1508" s="97"/>
      <c r="G1508" s="98" t="s">
        <v>3016</v>
      </c>
      <c r="H1508" s="97">
        <v>5003</v>
      </c>
      <c r="I1508" s="434" t="s">
        <v>230</v>
      </c>
      <c r="J1508" s="100" t="s">
        <v>286</v>
      </c>
      <c r="K1508" s="101"/>
      <c r="L1508" s="102"/>
      <c r="M1508" s="103"/>
      <c r="N1508" s="103"/>
      <c r="O1508" s="103"/>
      <c r="P1508" s="103" t="s">
        <v>2920</v>
      </c>
      <c r="Q1508" s="103"/>
      <c r="R1508" s="103"/>
      <c r="S1508" s="103"/>
      <c r="T1508" s="103"/>
      <c r="U1508" s="103"/>
      <c r="V1508" s="103"/>
      <c r="W1508" s="103"/>
      <c r="X1508" s="103"/>
      <c r="Y1508" s="103"/>
    </row>
    <row r="1509" spans="1:25" s="254" customFormat="1" ht="25.5" x14ac:dyDescent="0.2">
      <c r="A1509" s="94">
        <v>4069</v>
      </c>
      <c r="B1509" s="99" t="s">
        <v>3621</v>
      </c>
      <c r="C1509" s="97" t="s">
        <v>230</v>
      </c>
      <c r="D1509" s="95">
        <v>8</v>
      </c>
      <c r="E1509" s="96">
        <v>4069000000</v>
      </c>
      <c r="F1509" s="97"/>
      <c r="G1509" s="98" t="s">
        <v>3016</v>
      </c>
      <c r="H1509" s="97" t="s">
        <v>236</v>
      </c>
      <c r="I1509" s="97" t="s">
        <v>230</v>
      </c>
      <c r="J1509" s="100" t="s">
        <v>2797</v>
      </c>
      <c r="K1509" s="101"/>
      <c r="L1509" s="102"/>
      <c r="M1509" s="103"/>
      <c r="N1509" s="103"/>
      <c r="O1509" s="103"/>
      <c r="P1509" s="103" t="s">
        <v>2920</v>
      </c>
      <c r="Q1509" s="103"/>
      <c r="R1509" s="103"/>
      <c r="S1509" s="103"/>
      <c r="T1509" s="103"/>
      <c r="U1509" s="103"/>
      <c r="V1509" s="103"/>
      <c r="W1509" s="103"/>
      <c r="X1509" s="103"/>
      <c r="Y1509" s="103"/>
    </row>
    <row r="1510" spans="1:25" s="171" customFormat="1" ht="25.5" x14ac:dyDescent="0.2">
      <c r="A1510" s="179">
        <v>4070</v>
      </c>
      <c r="B1510" s="99" t="s">
        <v>1130</v>
      </c>
      <c r="C1510" s="182" t="s">
        <v>226</v>
      </c>
      <c r="D1510" s="180">
        <v>7</v>
      </c>
      <c r="E1510" s="181">
        <v>4070004000</v>
      </c>
      <c r="F1510" s="182"/>
      <c r="G1510" s="309" t="s">
        <v>3016</v>
      </c>
      <c r="H1510" s="182"/>
      <c r="I1510" s="182" t="s">
        <v>226</v>
      </c>
      <c r="J1510" s="184" t="s">
        <v>3169</v>
      </c>
      <c r="K1510" s="255"/>
      <c r="L1510" s="185"/>
      <c r="M1510" s="186"/>
      <c r="N1510" s="186"/>
      <c r="O1510" s="186"/>
      <c r="P1510" s="186" t="s">
        <v>2920</v>
      </c>
      <c r="Q1510" s="186" t="s">
        <v>2920</v>
      </c>
      <c r="R1510" s="186" t="s">
        <v>2920</v>
      </c>
      <c r="S1510" s="186"/>
      <c r="T1510" s="186"/>
      <c r="U1510" s="186" t="s">
        <v>2920</v>
      </c>
      <c r="V1510" s="186" t="s">
        <v>2920</v>
      </c>
      <c r="W1510" s="186"/>
      <c r="X1510" s="186"/>
      <c r="Y1510" s="186"/>
    </row>
    <row r="1511" spans="1:25" s="254" customFormat="1" ht="38.25" x14ac:dyDescent="0.2">
      <c r="A1511" s="94">
        <v>4071</v>
      </c>
      <c r="B1511" s="99" t="s">
        <v>3622</v>
      </c>
      <c r="C1511" s="434" t="s">
        <v>229</v>
      </c>
      <c r="D1511" s="95">
        <v>7</v>
      </c>
      <c r="E1511" s="96">
        <v>4071000000</v>
      </c>
      <c r="F1511" s="97"/>
      <c r="G1511" s="98" t="s">
        <v>3016</v>
      </c>
      <c r="H1511" s="437">
        <v>1408</v>
      </c>
      <c r="I1511" s="434" t="s">
        <v>229</v>
      </c>
      <c r="J1511" s="100" t="s">
        <v>3169</v>
      </c>
      <c r="K1511" s="101"/>
      <c r="L1511" s="102"/>
      <c r="M1511" s="103"/>
      <c r="N1511" s="103"/>
      <c r="O1511" s="103"/>
      <c r="P1511" s="103" t="s">
        <v>2920</v>
      </c>
      <c r="Q1511" s="103" t="s">
        <v>2920</v>
      </c>
      <c r="R1511" s="103" t="s">
        <v>2920</v>
      </c>
      <c r="S1511" s="103"/>
      <c r="T1511" s="103"/>
      <c r="U1511" s="103"/>
      <c r="V1511" s="103"/>
      <c r="W1511" s="103"/>
      <c r="X1511" s="103"/>
      <c r="Y1511" s="103"/>
    </row>
    <row r="1512" spans="1:25" s="254" customFormat="1" ht="51" x14ac:dyDescent="0.2">
      <c r="A1512" s="94">
        <v>4072</v>
      </c>
      <c r="B1512" s="99" t="s">
        <v>3479</v>
      </c>
      <c r="C1512" s="434" t="s">
        <v>229</v>
      </c>
      <c r="D1512" s="95">
        <v>7</v>
      </c>
      <c r="E1512" s="96">
        <v>4072000000</v>
      </c>
      <c r="F1512" s="97"/>
      <c r="G1512" s="98" t="s">
        <v>3016</v>
      </c>
      <c r="H1512" s="97">
        <v>1404</v>
      </c>
      <c r="I1512" s="434" t="s">
        <v>229</v>
      </c>
      <c r="J1512" s="100" t="s">
        <v>3169</v>
      </c>
      <c r="K1512" s="101"/>
      <c r="L1512" s="102"/>
      <c r="M1512" s="103"/>
      <c r="N1512" s="103"/>
      <c r="O1512" s="103"/>
      <c r="P1512" s="103" t="s">
        <v>2920</v>
      </c>
      <c r="Q1512" s="103"/>
      <c r="R1512" s="103"/>
      <c r="S1512" s="103"/>
      <c r="T1512" s="103"/>
      <c r="U1512" s="103"/>
      <c r="V1512" s="103"/>
      <c r="W1512" s="103"/>
      <c r="X1512" s="103"/>
      <c r="Y1512" s="103"/>
    </row>
    <row r="1513" spans="1:25" s="254" customFormat="1" ht="25.5" x14ac:dyDescent="0.2">
      <c r="A1513" s="94">
        <v>4073</v>
      </c>
      <c r="B1513" s="99" t="s">
        <v>3563</v>
      </c>
      <c r="C1513" s="434" t="s">
        <v>229</v>
      </c>
      <c r="D1513" s="95">
        <v>7</v>
      </c>
      <c r="E1513" s="96">
        <v>4073000000</v>
      </c>
      <c r="F1513" s="97"/>
      <c r="G1513" s="98" t="s">
        <v>3016</v>
      </c>
      <c r="H1513" s="97">
        <v>1109</v>
      </c>
      <c r="I1513" s="434" t="s">
        <v>229</v>
      </c>
      <c r="J1513" s="100" t="s">
        <v>285</v>
      </c>
      <c r="K1513" s="101"/>
      <c r="L1513" s="102"/>
      <c r="M1513" s="103"/>
      <c r="N1513" s="103"/>
      <c r="O1513" s="103"/>
      <c r="P1513" s="103" t="s">
        <v>2920</v>
      </c>
      <c r="Q1513" s="103" t="s">
        <v>2920</v>
      </c>
      <c r="R1513" s="103"/>
      <c r="S1513" s="103"/>
      <c r="T1513" s="103"/>
      <c r="U1513" s="103"/>
      <c r="V1513" s="103"/>
      <c r="W1513" s="103"/>
      <c r="X1513" s="103"/>
      <c r="Y1513" s="103"/>
    </row>
    <row r="1514" spans="1:25" s="254" customFormat="1" ht="38.25" x14ac:dyDescent="0.2">
      <c r="A1514" s="94">
        <v>4074</v>
      </c>
      <c r="B1514" s="99" t="s">
        <v>3480</v>
      </c>
      <c r="C1514" s="434" t="s">
        <v>229</v>
      </c>
      <c r="D1514" s="95">
        <v>7</v>
      </c>
      <c r="E1514" s="96">
        <v>4074000000</v>
      </c>
      <c r="F1514" s="97"/>
      <c r="G1514" s="98" t="s">
        <v>3016</v>
      </c>
      <c r="H1514" s="97">
        <v>1531</v>
      </c>
      <c r="I1514" s="434" t="s">
        <v>229</v>
      </c>
      <c r="J1514" s="100" t="s">
        <v>289</v>
      </c>
      <c r="K1514" s="101"/>
      <c r="L1514" s="102"/>
      <c r="M1514" s="103"/>
      <c r="N1514" s="103"/>
      <c r="O1514" s="103"/>
      <c r="P1514" s="103" t="s">
        <v>2920</v>
      </c>
      <c r="Q1514" s="103"/>
      <c r="R1514" s="103"/>
      <c r="S1514" s="103"/>
      <c r="T1514" s="103"/>
      <c r="U1514" s="103"/>
      <c r="V1514" s="103"/>
      <c r="W1514" s="103"/>
      <c r="X1514" s="103"/>
      <c r="Y1514" s="103"/>
    </row>
    <row r="1515" spans="1:25" s="254" customFormat="1" ht="25.5" x14ac:dyDescent="0.2">
      <c r="A1515" s="94">
        <v>4075</v>
      </c>
      <c r="B1515" s="99" t="s">
        <v>3345</v>
      </c>
      <c r="C1515" s="97" t="s">
        <v>230</v>
      </c>
      <c r="D1515" s="95">
        <v>7</v>
      </c>
      <c r="E1515" s="96">
        <v>4075000000</v>
      </c>
      <c r="F1515" s="97"/>
      <c r="G1515" s="98" t="s">
        <v>3016</v>
      </c>
      <c r="H1515" s="97">
        <v>5003</v>
      </c>
      <c r="I1515" s="97" t="s">
        <v>230</v>
      </c>
      <c r="J1515" s="100" t="s">
        <v>286</v>
      </c>
      <c r="K1515" s="101"/>
      <c r="L1515" s="102"/>
      <c r="M1515" s="103"/>
      <c r="N1515" s="103"/>
      <c r="O1515" s="103"/>
      <c r="P1515" s="103" t="s">
        <v>2920</v>
      </c>
      <c r="Q1515" s="103"/>
      <c r="R1515" s="103"/>
      <c r="S1515" s="103"/>
      <c r="T1515" s="103"/>
      <c r="U1515" s="103"/>
      <c r="V1515" s="103"/>
      <c r="W1515" s="103"/>
      <c r="X1515" s="103"/>
      <c r="Y1515" s="103"/>
    </row>
    <row r="1516" spans="1:25" s="254" customFormat="1" ht="25.5" x14ac:dyDescent="0.2">
      <c r="A1516" s="94">
        <v>4076</v>
      </c>
      <c r="B1516" s="99" t="s">
        <v>3623</v>
      </c>
      <c r="C1516" s="97" t="s">
        <v>230</v>
      </c>
      <c r="D1516" s="95">
        <v>7</v>
      </c>
      <c r="E1516" s="96">
        <v>4076000000</v>
      </c>
      <c r="F1516" s="97"/>
      <c r="G1516" s="98" t="s">
        <v>3016</v>
      </c>
      <c r="H1516" s="97"/>
      <c r="I1516" s="97" t="s">
        <v>230</v>
      </c>
      <c r="J1516" s="100" t="s">
        <v>3169</v>
      </c>
      <c r="K1516" s="101"/>
      <c r="L1516" s="102"/>
      <c r="M1516" s="103"/>
      <c r="N1516" s="103"/>
      <c r="O1516" s="103"/>
      <c r="P1516" s="103" t="s">
        <v>2920</v>
      </c>
      <c r="Q1516" s="103" t="s">
        <v>2920</v>
      </c>
      <c r="R1516" s="103" t="s">
        <v>2920</v>
      </c>
      <c r="S1516" s="103" t="s">
        <v>2920</v>
      </c>
      <c r="T1516" s="103"/>
      <c r="U1516" s="103"/>
      <c r="V1516" s="103"/>
      <c r="W1516" s="103"/>
      <c r="X1516" s="103"/>
      <c r="Y1516" s="103"/>
    </row>
    <row r="1517" spans="1:25" s="171" customFormat="1" ht="25.5" x14ac:dyDescent="0.2">
      <c r="A1517" s="179">
        <v>4077</v>
      </c>
      <c r="B1517" s="99" t="s">
        <v>1131</v>
      </c>
      <c r="C1517" s="182" t="s">
        <v>292</v>
      </c>
      <c r="D1517" s="180">
        <v>7</v>
      </c>
      <c r="E1517" s="181">
        <v>4077000000</v>
      </c>
      <c r="F1517" s="182"/>
      <c r="G1517" s="309" t="s">
        <v>3016</v>
      </c>
      <c r="H1517" s="182"/>
      <c r="I1517" s="182" t="s">
        <v>292</v>
      </c>
      <c r="J1517" s="184" t="s">
        <v>3169</v>
      </c>
      <c r="K1517" s="255"/>
      <c r="L1517" s="185"/>
      <c r="M1517" s="186"/>
      <c r="N1517" s="186"/>
      <c r="O1517" s="186"/>
      <c r="P1517" s="186" t="s">
        <v>2920</v>
      </c>
      <c r="Q1517" s="186" t="s">
        <v>2920</v>
      </c>
      <c r="R1517" s="186" t="s">
        <v>2920</v>
      </c>
      <c r="S1517" s="186" t="s">
        <v>2920</v>
      </c>
      <c r="T1517" s="186" t="s">
        <v>2920</v>
      </c>
      <c r="U1517" s="186" t="s">
        <v>2920</v>
      </c>
      <c r="V1517" s="186" t="s">
        <v>2920</v>
      </c>
      <c r="W1517" s="186" t="s">
        <v>2920</v>
      </c>
      <c r="X1517" s="186" t="s">
        <v>2920</v>
      </c>
      <c r="Y1517" s="186" t="s">
        <v>2920</v>
      </c>
    </row>
    <row r="1518" spans="1:25" s="254" customFormat="1" ht="51.75" customHeight="1" x14ac:dyDescent="0.2">
      <c r="A1518" s="94">
        <v>4078</v>
      </c>
      <c r="B1518" s="99" t="s">
        <v>3481</v>
      </c>
      <c r="C1518" s="434" t="s">
        <v>229</v>
      </c>
      <c r="D1518" s="95">
        <v>7</v>
      </c>
      <c r="E1518" s="96">
        <v>4078000000</v>
      </c>
      <c r="F1518" s="97"/>
      <c r="G1518" s="98" t="s">
        <v>3016</v>
      </c>
      <c r="H1518" s="97">
        <v>1304</v>
      </c>
      <c r="I1518" s="434" t="s">
        <v>229</v>
      </c>
      <c r="J1518" s="100" t="s">
        <v>3169</v>
      </c>
      <c r="K1518" s="101"/>
      <c r="L1518" s="102"/>
      <c r="M1518" s="103"/>
      <c r="N1518" s="103"/>
      <c r="O1518" s="103"/>
      <c r="P1518" s="103"/>
      <c r="Q1518" s="103"/>
      <c r="R1518" s="103"/>
      <c r="S1518" s="103"/>
      <c r="T1518" s="103"/>
      <c r="U1518" s="103"/>
      <c r="V1518" s="103" t="s">
        <v>2920</v>
      </c>
      <c r="W1518" s="103"/>
      <c r="X1518" s="103"/>
      <c r="Y1518" s="103"/>
    </row>
    <row r="1519" spans="1:25" s="254" customFormat="1" ht="25.5" x14ac:dyDescent="0.2">
      <c r="A1519" s="94">
        <v>4079</v>
      </c>
      <c r="B1519" s="99" t="s">
        <v>287</v>
      </c>
      <c r="C1519" s="97" t="s">
        <v>224</v>
      </c>
      <c r="D1519" s="95">
        <v>7</v>
      </c>
      <c r="E1519" s="96">
        <v>4079000000</v>
      </c>
      <c r="F1519" s="97"/>
      <c r="G1519" s="98" t="s">
        <v>3016</v>
      </c>
      <c r="H1519" s="97" t="s">
        <v>236</v>
      </c>
      <c r="I1519" s="97" t="s">
        <v>224</v>
      </c>
      <c r="J1519" s="100" t="s">
        <v>3169</v>
      </c>
      <c r="K1519" s="101"/>
      <c r="L1519" s="102"/>
      <c r="M1519" s="103"/>
      <c r="N1519" s="103"/>
      <c r="O1519" s="103"/>
      <c r="P1519" s="103" t="s">
        <v>2920</v>
      </c>
      <c r="Q1519" s="103"/>
      <c r="R1519" s="103"/>
      <c r="S1519" s="103"/>
      <c r="T1519" s="103"/>
      <c r="U1519" s="103"/>
      <c r="V1519" s="103"/>
      <c r="W1519" s="103"/>
      <c r="X1519" s="103"/>
      <c r="Y1519" s="103"/>
    </row>
    <row r="1520" spans="1:25" s="254" customFormat="1" ht="25.5" x14ac:dyDescent="0.2">
      <c r="A1520" s="94">
        <v>4080</v>
      </c>
      <c r="B1520" s="99" t="s">
        <v>3780</v>
      </c>
      <c r="C1520" s="434" t="s">
        <v>229</v>
      </c>
      <c r="D1520" s="95">
        <v>7</v>
      </c>
      <c r="E1520" s="96">
        <v>4080000000</v>
      </c>
      <c r="F1520" s="97"/>
      <c r="G1520" s="98" t="s">
        <v>3016</v>
      </c>
      <c r="H1520" s="97">
        <v>1312</v>
      </c>
      <c r="I1520" s="434" t="s">
        <v>229</v>
      </c>
      <c r="J1520" s="100" t="s">
        <v>285</v>
      </c>
      <c r="K1520" s="101"/>
      <c r="L1520" s="102"/>
      <c r="M1520" s="103"/>
      <c r="N1520" s="103"/>
      <c r="O1520" s="103"/>
      <c r="P1520" s="103" t="s">
        <v>2920</v>
      </c>
      <c r="Q1520" s="103"/>
      <c r="R1520" s="103"/>
      <c r="S1520" s="103"/>
      <c r="T1520" s="103"/>
      <c r="U1520" s="103"/>
      <c r="V1520" s="103"/>
      <c r="W1520" s="103"/>
      <c r="X1520" s="103"/>
      <c r="Y1520" s="103"/>
    </row>
    <row r="1521" spans="1:25" s="254" customFormat="1" ht="25.5" x14ac:dyDescent="0.2">
      <c r="A1521" s="94">
        <v>4081</v>
      </c>
      <c r="B1521" s="99" t="s">
        <v>3346</v>
      </c>
      <c r="C1521" s="97" t="s">
        <v>224</v>
      </c>
      <c r="D1521" s="95">
        <v>16</v>
      </c>
      <c r="E1521" s="96">
        <v>4081000000</v>
      </c>
      <c r="F1521" s="97"/>
      <c r="G1521" s="98" t="s">
        <v>3016</v>
      </c>
      <c r="H1521" s="97"/>
      <c r="I1521" s="97" t="s">
        <v>224</v>
      </c>
      <c r="J1521" s="100" t="s">
        <v>295</v>
      </c>
      <c r="K1521" s="101"/>
      <c r="L1521" s="102"/>
      <c r="M1521" s="103"/>
      <c r="N1521" s="103"/>
      <c r="O1521" s="103"/>
      <c r="P1521" s="103" t="s">
        <v>2920</v>
      </c>
      <c r="Q1521" s="103"/>
      <c r="R1521" s="103"/>
      <c r="S1521" s="103"/>
      <c r="T1521" s="103"/>
      <c r="U1521" s="103"/>
      <c r="V1521" s="103"/>
      <c r="W1521" s="103"/>
      <c r="X1521" s="103"/>
      <c r="Y1521" s="103"/>
    </row>
    <row r="1522" spans="1:25" s="254" customFormat="1" ht="38.25" x14ac:dyDescent="0.2">
      <c r="A1522" s="94">
        <v>4082</v>
      </c>
      <c r="B1522" s="99" t="s">
        <v>3624</v>
      </c>
      <c r="C1522" s="434" t="s">
        <v>229</v>
      </c>
      <c r="D1522" s="95">
        <v>7</v>
      </c>
      <c r="E1522" s="96">
        <v>4082000000</v>
      </c>
      <c r="F1522" s="97"/>
      <c r="G1522" s="98" t="s">
        <v>3016</v>
      </c>
      <c r="H1522" s="97">
        <v>1514</v>
      </c>
      <c r="I1522" s="434" t="s">
        <v>229</v>
      </c>
      <c r="J1522" s="100" t="s">
        <v>285</v>
      </c>
      <c r="K1522" s="101"/>
      <c r="L1522" s="102"/>
      <c r="M1522" s="103"/>
      <c r="N1522" s="103"/>
      <c r="O1522" s="103"/>
      <c r="P1522" s="103" t="s">
        <v>2920</v>
      </c>
      <c r="Q1522" s="103" t="s">
        <v>2920</v>
      </c>
      <c r="R1522" s="103" t="s">
        <v>2920</v>
      </c>
      <c r="S1522" s="103" t="s">
        <v>2920</v>
      </c>
      <c r="T1522" s="103"/>
      <c r="U1522" s="103"/>
      <c r="V1522" s="103"/>
      <c r="W1522" s="103"/>
      <c r="X1522" s="103"/>
      <c r="Y1522" s="103"/>
    </row>
    <row r="1523" spans="1:25" s="254" customFormat="1" ht="25.5" x14ac:dyDescent="0.2">
      <c r="A1523" s="94">
        <v>4083</v>
      </c>
      <c r="B1523" s="99" t="s">
        <v>2168</v>
      </c>
      <c r="C1523" s="434" t="s">
        <v>229</v>
      </c>
      <c r="D1523" s="95">
        <v>7</v>
      </c>
      <c r="E1523" s="96">
        <v>4083000000</v>
      </c>
      <c r="F1523" s="97"/>
      <c r="G1523" s="98" t="s">
        <v>3016</v>
      </c>
      <c r="H1523" s="97">
        <v>1312</v>
      </c>
      <c r="I1523" s="434" t="s">
        <v>229</v>
      </c>
      <c r="J1523" s="100" t="s">
        <v>285</v>
      </c>
      <c r="K1523" s="101"/>
      <c r="L1523" s="102"/>
      <c r="M1523" s="103"/>
      <c r="N1523" s="103"/>
      <c r="O1523" s="103"/>
      <c r="P1523" s="103" t="s">
        <v>2920</v>
      </c>
      <c r="Q1523" s="103"/>
      <c r="R1523" s="103"/>
      <c r="S1523" s="103"/>
      <c r="T1523" s="103"/>
      <c r="U1523" s="103"/>
      <c r="V1523" s="103"/>
      <c r="W1523" s="103"/>
      <c r="X1523" s="103"/>
      <c r="Y1523" s="103"/>
    </row>
    <row r="1524" spans="1:25" s="254" customFormat="1" ht="38.25" x14ac:dyDescent="0.2">
      <c r="A1524" s="94">
        <v>4084</v>
      </c>
      <c r="B1524" s="99" t="s">
        <v>3482</v>
      </c>
      <c r="C1524" s="434" t="s">
        <v>229</v>
      </c>
      <c r="D1524" s="95">
        <v>7</v>
      </c>
      <c r="E1524" s="96">
        <v>4084000000</v>
      </c>
      <c r="F1524" s="97"/>
      <c r="G1524" s="98" t="s">
        <v>3016</v>
      </c>
      <c r="H1524" s="97">
        <v>1315</v>
      </c>
      <c r="I1524" s="434" t="s">
        <v>229</v>
      </c>
      <c r="J1524" s="100" t="s">
        <v>285</v>
      </c>
      <c r="K1524" s="101"/>
      <c r="L1524" s="102"/>
      <c r="M1524" s="103"/>
      <c r="N1524" s="103"/>
      <c r="O1524" s="103"/>
      <c r="P1524" s="103" t="s">
        <v>2920</v>
      </c>
      <c r="Q1524" s="103"/>
      <c r="R1524" s="103"/>
      <c r="S1524" s="103"/>
      <c r="T1524" s="103"/>
      <c r="U1524" s="103"/>
      <c r="V1524" s="103"/>
      <c r="W1524" s="103"/>
      <c r="X1524" s="103"/>
      <c r="Y1524" s="103"/>
    </row>
    <row r="1525" spans="1:25" s="254" customFormat="1" ht="38.25" x14ac:dyDescent="0.2">
      <c r="A1525" s="94">
        <v>4085</v>
      </c>
      <c r="B1525" s="99" t="s">
        <v>3483</v>
      </c>
      <c r="C1525" s="434" t="s">
        <v>229</v>
      </c>
      <c r="D1525" s="95">
        <v>7</v>
      </c>
      <c r="E1525" s="96">
        <v>4085000000</v>
      </c>
      <c r="F1525" s="97"/>
      <c r="G1525" s="98" t="s">
        <v>3016</v>
      </c>
      <c r="H1525" s="97">
        <v>1212</v>
      </c>
      <c r="I1525" s="434" t="s">
        <v>229</v>
      </c>
      <c r="J1525" s="100" t="s">
        <v>285</v>
      </c>
      <c r="K1525" s="101"/>
      <c r="L1525" s="102"/>
      <c r="M1525" s="103"/>
      <c r="N1525" s="103"/>
      <c r="O1525" s="103"/>
      <c r="P1525" s="103" t="s">
        <v>2920</v>
      </c>
      <c r="Q1525" s="103"/>
      <c r="R1525" s="103"/>
      <c r="S1525" s="103"/>
      <c r="T1525" s="103"/>
      <c r="U1525" s="103"/>
      <c r="V1525" s="103"/>
      <c r="W1525" s="103"/>
      <c r="X1525" s="103"/>
      <c r="Y1525" s="103"/>
    </row>
    <row r="1526" spans="1:25" s="254" customFormat="1" ht="25.5" x14ac:dyDescent="0.2">
      <c r="A1526" s="94">
        <v>4086</v>
      </c>
      <c r="B1526" s="99" t="s">
        <v>3484</v>
      </c>
      <c r="C1526" s="434" t="s">
        <v>229</v>
      </c>
      <c r="D1526" s="95">
        <v>7</v>
      </c>
      <c r="E1526" s="96">
        <v>4086000000</v>
      </c>
      <c r="F1526" s="97"/>
      <c r="G1526" s="98" t="s">
        <v>3016</v>
      </c>
      <c r="H1526" s="97">
        <v>1317</v>
      </c>
      <c r="I1526" s="434" t="s">
        <v>229</v>
      </c>
      <c r="J1526" s="100" t="s">
        <v>285</v>
      </c>
      <c r="K1526" s="101"/>
      <c r="L1526" s="102"/>
      <c r="M1526" s="103"/>
      <c r="N1526" s="103"/>
      <c r="O1526" s="103"/>
      <c r="P1526" s="103" t="s">
        <v>2920</v>
      </c>
      <c r="Q1526" s="103"/>
      <c r="R1526" s="103"/>
      <c r="S1526" s="103"/>
      <c r="T1526" s="103"/>
      <c r="U1526" s="103"/>
      <c r="V1526" s="103"/>
      <c r="W1526" s="103"/>
      <c r="X1526" s="103"/>
      <c r="Y1526" s="103"/>
    </row>
    <row r="1527" spans="1:25" s="254" customFormat="1" ht="38.25" x14ac:dyDescent="0.2">
      <c r="A1527" s="94">
        <v>4087</v>
      </c>
      <c r="B1527" s="99" t="s">
        <v>3485</v>
      </c>
      <c r="C1527" s="434" t="s">
        <v>229</v>
      </c>
      <c r="D1527" s="95">
        <v>7</v>
      </c>
      <c r="E1527" s="96">
        <v>4087000000</v>
      </c>
      <c r="F1527" s="97"/>
      <c r="G1527" s="98" t="s">
        <v>3016</v>
      </c>
      <c r="H1527" s="97">
        <v>1545</v>
      </c>
      <c r="I1527" s="434" t="s">
        <v>229</v>
      </c>
      <c r="J1527" s="100" t="s">
        <v>3169</v>
      </c>
      <c r="K1527" s="101"/>
      <c r="L1527" s="102"/>
      <c r="M1527" s="103"/>
      <c r="N1527" s="103"/>
      <c r="O1527" s="103"/>
      <c r="P1527" s="103" t="s">
        <v>2920</v>
      </c>
      <c r="Q1527" s="103"/>
      <c r="R1527" s="103"/>
      <c r="S1527" s="103"/>
      <c r="T1527" s="103"/>
      <c r="U1527" s="103"/>
      <c r="V1527" s="103"/>
      <c r="W1527" s="103"/>
      <c r="X1527" s="103"/>
      <c r="Y1527" s="103"/>
    </row>
    <row r="1528" spans="1:25" s="254" customFormat="1" ht="25.5" x14ac:dyDescent="0.2">
      <c r="A1528" s="94">
        <v>4088</v>
      </c>
      <c r="B1528" s="99" t="s">
        <v>3348</v>
      </c>
      <c r="C1528" s="332" t="s">
        <v>3412</v>
      </c>
      <c r="D1528" s="95">
        <v>19</v>
      </c>
      <c r="E1528" s="96">
        <v>4088000000</v>
      </c>
      <c r="F1528" s="97"/>
      <c r="G1528" s="98" t="s">
        <v>3016</v>
      </c>
      <c r="H1528" s="97">
        <v>2001</v>
      </c>
      <c r="I1528" s="332" t="s">
        <v>3412</v>
      </c>
      <c r="J1528" s="100" t="s">
        <v>3169</v>
      </c>
      <c r="K1528" s="101"/>
      <c r="L1528" s="102"/>
      <c r="M1528" s="103"/>
      <c r="N1528" s="103"/>
      <c r="O1528" s="103"/>
      <c r="P1528" s="103" t="s">
        <v>2920</v>
      </c>
      <c r="Q1528" s="103" t="s">
        <v>2920</v>
      </c>
      <c r="R1528" s="103" t="s">
        <v>2920</v>
      </c>
      <c r="S1528" s="103"/>
      <c r="T1528" s="103"/>
      <c r="U1528" s="103"/>
      <c r="V1528" s="103"/>
      <c r="W1528" s="103"/>
      <c r="X1528" s="103"/>
      <c r="Y1528" s="103"/>
    </row>
    <row r="1529" spans="1:25" s="254" customFormat="1" ht="25.5" x14ac:dyDescent="0.2">
      <c r="A1529" s="94">
        <v>4089</v>
      </c>
      <c r="B1529" s="99" t="s">
        <v>3349</v>
      </c>
      <c r="C1529" s="97" t="s">
        <v>230</v>
      </c>
      <c r="D1529" s="95">
        <v>9</v>
      </c>
      <c r="E1529" s="96">
        <v>4089000000</v>
      </c>
      <c r="F1529" s="97"/>
      <c r="G1529" s="98" t="s">
        <v>3016</v>
      </c>
      <c r="H1529" s="97">
        <v>5003</v>
      </c>
      <c r="I1529" s="97" t="s">
        <v>230</v>
      </c>
      <c r="J1529" s="100" t="s">
        <v>286</v>
      </c>
      <c r="K1529" s="101"/>
      <c r="L1529" s="102"/>
      <c r="M1529" s="103"/>
      <c r="N1529" s="103"/>
      <c r="O1529" s="103"/>
      <c r="P1529" s="103" t="s">
        <v>2920</v>
      </c>
      <c r="Q1529" s="103"/>
      <c r="R1529" s="103"/>
      <c r="S1529" s="103"/>
      <c r="T1529" s="103"/>
      <c r="U1529" s="103"/>
      <c r="V1529" s="103"/>
      <c r="W1529" s="103"/>
      <c r="X1529" s="103"/>
      <c r="Y1529" s="103"/>
    </row>
    <row r="1530" spans="1:25" s="254" customFormat="1" ht="38.25" x14ac:dyDescent="0.2">
      <c r="A1530" s="94">
        <v>4090</v>
      </c>
      <c r="B1530" s="99" t="s">
        <v>3486</v>
      </c>
      <c r="C1530" s="434" t="s">
        <v>229</v>
      </c>
      <c r="D1530" s="95">
        <v>7</v>
      </c>
      <c r="E1530" s="96">
        <v>4090000000</v>
      </c>
      <c r="F1530" s="97"/>
      <c r="G1530" s="98" t="s">
        <v>3016</v>
      </c>
      <c r="H1530" s="97">
        <v>1602</v>
      </c>
      <c r="I1530" s="434" t="s">
        <v>229</v>
      </c>
      <c r="J1530" s="100" t="s">
        <v>3169</v>
      </c>
      <c r="K1530" s="101"/>
      <c r="L1530" s="102"/>
      <c r="M1530" s="103"/>
      <c r="N1530" s="103"/>
      <c r="O1530" s="103"/>
      <c r="P1530" s="103" t="s">
        <v>2920</v>
      </c>
      <c r="Q1530" s="103"/>
      <c r="R1530" s="103"/>
      <c r="S1530" s="103"/>
      <c r="T1530" s="103"/>
      <c r="U1530" s="103"/>
      <c r="V1530" s="103"/>
      <c r="W1530" s="103"/>
      <c r="X1530" s="103"/>
      <c r="Y1530" s="103"/>
    </row>
    <row r="1531" spans="1:25" s="254" customFormat="1" ht="38.25" x14ac:dyDescent="0.2">
      <c r="A1531" s="94">
        <v>4091</v>
      </c>
      <c r="B1531" s="99" t="s">
        <v>3487</v>
      </c>
      <c r="C1531" s="434" t="s">
        <v>229</v>
      </c>
      <c r="D1531" s="95">
        <v>7</v>
      </c>
      <c r="E1531" s="96">
        <v>4091000000</v>
      </c>
      <c r="F1531" s="97"/>
      <c r="G1531" s="98" t="s">
        <v>3016</v>
      </c>
      <c r="H1531" s="97">
        <v>1107</v>
      </c>
      <c r="I1531" s="434" t="s">
        <v>229</v>
      </c>
      <c r="J1531" s="100" t="s">
        <v>3169</v>
      </c>
      <c r="K1531" s="101"/>
      <c r="L1531" s="102"/>
      <c r="M1531" s="103"/>
      <c r="N1531" s="103"/>
      <c r="O1531" s="103"/>
      <c r="P1531" s="103" t="s">
        <v>2920</v>
      </c>
      <c r="Q1531" s="103"/>
      <c r="R1531" s="103"/>
      <c r="S1531" s="103"/>
      <c r="T1531" s="103"/>
      <c r="U1531" s="103"/>
      <c r="V1531" s="103"/>
      <c r="W1531" s="103"/>
      <c r="X1531" s="103"/>
      <c r="Y1531" s="103"/>
    </row>
    <row r="1532" spans="1:25" s="254" customFormat="1" ht="38.25" x14ac:dyDescent="0.2">
      <c r="A1532" s="94">
        <v>4092</v>
      </c>
      <c r="B1532" s="99" t="s">
        <v>3488</v>
      </c>
      <c r="C1532" s="434" t="s">
        <v>229</v>
      </c>
      <c r="D1532" s="95">
        <v>7</v>
      </c>
      <c r="E1532" s="96">
        <v>4092000000</v>
      </c>
      <c r="F1532" s="97"/>
      <c r="G1532" s="98" t="s">
        <v>3016</v>
      </c>
      <c r="H1532" s="97">
        <v>1503</v>
      </c>
      <c r="I1532" s="434" t="s">
        <v>229</v>
      </c>
      <c r="J1532" s="258" t="s">
        <v>3169</v>
      </c>
      <c r="K1532" s="101"/>
      <c r="L1532" s="259"/>
      <c r="M1532" s="103"/>
      <c r="N1532" s="103"/>
      <c r="O1532" s="103"/>
      <c r="P1532" s="103" t="s">
        <v>2920</v>
      </c>
      <c r="Q1532" s="103"/>
      <c r="R1532" s="103"/>
      <c r="S1532" s="103"/>
      <c r="T1532" s="103"/>
      <c r="U1532" s="103"/>
      <c r="V1532" s="103"/>
      <c r="W1532" s="103"/>
      <c r="X1532" s="103"/>
      <c r="Y1532" s="103"/>
    </row>
    <row r="1533" spans="1:25" s="254" customFormat="1" ht="38.25" x14ac:dyDescent="0.2">
      <c r="A1533" s="94">
        <v>4093</v>
      </c>
      <c r="B1533" s="99" t="s">
        <v>3489</v>
      </c>
      <c r="C1533" s="434" t="s">
        <v>229</v>
      </c>
      <c r="D1533" s="95">
        <v>7</v>
      </c>
      <c r="E1533" s="96">
        <v>4093000000</v>
      </c>
      <c r="F1533" s="97"/>
      <c r="G1533" s="98" t="s">
        <v>3016</v>
      </c>
      <c r="H1533" s="97">
        <v>1120</v>
      </c>
      <c r="I1533" s="434" t="s">
        <v>229</v>
      </c>
      <c r="J1533" s="258" t="s">
        <v>289</v>
      </c>
      <c r="K1533" s="101"/>
      <c r="L1533" s="259"/>
      <c r="M1533" s="103"/>
      <c r="N1533" s="103"/>
      <c r="O1533" s="103"/>
      <c r="P1533" s="103" t="s">
        <v>2920</v>
      </c>
      <c r="Q1533" s="103" t="s">
        <v>2920</v>
      </c>
      <c r="R1533" s="103" t="s">
        <v>2920</v>
      </c>
      <c r="S1533" s="103" t="s">
        <v>2920</v>
      </c>
      <c r="T1533" s="103" t="s">
        <v>2920</v>
      </c>
      <c r="U1533" s="103"/>
      <c r="V1533" s="103"/>
      <c r="W1533" s="103"/>
      <c r="X1533" s="103"/>
      <c r="Y1533" s="103"/>
    </row>
    <row r="1534" spans="1:25" s="254" customFormat="1" ht="25.5" x14ac:dyDescent="0.2">
      <c r="A1534" s="94">
        <v>4094</v>
      </c>
      <c r="B1534" s="99" t="s">
        <v>3490</v>
      </c>
      <c r="C1534" s="434" t="s">
        <v>229</v>
      </c>
      <c r="D1534" s="95">
        <v>7</v>
      </c>
      <c r="E1534" s="96">
        <v>4094000000</v>
      </c>
      <c r="F1534" s="97"/>
      <c r="G1534" s="98" t="s">
        <v>3016</v>
      </c>
      <c r="H1534" s="97">
        <v>1103</v>
      </c>
      <c r="I1534" s="434" t="s">
        <v>229</v>
      </c>
      <c r="J1534" s="258" t="s">
        <v>3169</v>
      </c>
      <c r="K1534" s="101"/>
      <c r="L1534" s="259"/>
      <c r="M1534" s="103"/>
      <c r="N1534" s="103"/>
      <c r="O1534" s="103"/>
      <c r="P1534" s="103" t="s">
        <v>2920</v>
      </c>
      <c r="Q1534" s="103"/>
      <c r="R1534" s="103"/>
      <c r="S1534" s="103"/>
      <c r="T1534" s="103"/>
      <c r="U1534" s="103"/>
      <c r="V1534" s="103"/>
      <c r="W1534" s="103"/>
      <c r="X1534" s="103"/>
      <c r="Y1534" s="103"/>
    </row>
    <row r="1535" spans="1:25" s="254" customFormat="1" ht="38.25" x14ac:dyDescent="0.2">
      <c r="A1535" s="94">
        <v>4095</v>
      </c>
      <c r="B1535" s="99" t="s">
        <v>3491</v>
      </c>
      <c r="C1535" s="434" t="s">
        <v>229</v>
      </c>
      <c r="D1535" s="95">
        <v>7</v>
      </c>
      <c r="E1535" s="96">
        <v>4095000000</v>
      </c>
      <c r="F1535" s="97"/>
      <c r="G1535" s="98" t="s">
        <v>3016</v>
      </c>
      <c r="H1535" s="97">
        <v>1308</v>
      </c>
      <c r="I1535" s="434" t="s">
        <v>229</v>
      </c>
      <c r="J1535" s="258" t="s">
        <v>3169</v>
      </c>
      <c r="K1535" s="101"/>
      <c r="L1535" s="259"/>
      <c r="M1535" s="103"/>
      <c r="N1535" s="103"/>
      <c r="O1535" s="103"/>
      <c r="P1535" s="103" t="s">
        <v>2920</v>
      </c>
      <c r="Q1535" s="103"/>
      <c r="R1535" s="103"/>
      <c r="S1535" s="103"/>
      <c r="T1535" s="103"/>
      <c r="U1535" s="103"/>
      <c r="V1535" s="103"/>
      <c r="W1535" s="103"/>
      <c r="X1535" s="103"/>
      <c r="Y1535" s="103"/>
    </row>
    <row r="1536" spans="1:25" s="254" customFormat="1" ht="38.25" x14ac:dyDescent="0.2">
      <c r="A1536" s="94">
        <v>4096</v>
      </c>
      <c r="B1536" s="99" t="s">
        <v>3492</v>
      </c>
      <c r="C1536" s="434" t="s">
        <v>229</v>
      </c>
      <c r="D1536" s="95">
        <v>7</v>
      </c>
      <c r="E1536" s="96">
        <v>4096000000</v>
      </c>
      <c r="F1536" s="97"/>
      <c r="G1536" s="98" t="s">
        <v>3016</v>
      </c>
      <c r="H1536" s="97">
        <v>1411</v>
      </c>
      <c r="I1536" s="434" t="s">
        <v>229</v>
      </c>
      <c r="J1536" s="258" t="s">
        <v>285</v>
      </c>
      <c r="K1536" s="101"/>
      <c r="L1536" s="259"/>
      <c r="M1536" s="103"/>
      <c r="N1536" s="103"/>
      <c r="O1536" s="103"/>
      <c r="P1536" s="103" t="s">
        <v>2920</v>
      </c>
      <c r="Q1536" s="103"/>
      <c r="R1536" s="103"/>
      <c r="S1536" s="103"/>
      <c r="T1536" s="103"/>
      <c r="U1536" s="103"/>
      <c r="V1536" s="103"/>
      <c r="W1536" s="103"/>
      <c r="X1536" s="103"/>
      <c r="Y1536" s="103"/>
    </row>
    <row r="1537" spans="1:25" s="254" customFormat="1" ht="25.5" x14ac:dyDescent="0.2">
      <c r="A1537" s="94">
        <v>4097</v>
      </c>
      <c r="B1537" s="99" t="s">
        <v>3493</v>
      </c>
      <c r="C1537" s="434" t="s">
        <v>229</v>
      </c>
      <c r="D1537" s="95">
        <v>7</v>
      </c>
      <c r="E1537" s="96">
        <v>4097000000</v>
      </c>
      <c r="F1537" s="97"/>
      <c r="G1537" s="98" t="s">
        <v>3016</v>
      </c>
      <c r="H1537" s="97">
        <v>1110</v>
      </c>
      <c r="I1537" s="434" t="s">
        <v>229</v>
      </c>
      <c r="J1537" s="258" t="s">
        <v>285</v>
      </c>
      <c r="K1537" s="101"/>
      <c r="L1537" s="259"/>
      <c r="M1537" s="103"/>
      <c r="N1537" s="103"/>
      <c r="O1537" s="103"/>
      <c r="P1537" s="103" t="s">
        <v>2920</v>
      </c>
      <c r="Q1537" s="103"/>
      <c r="R1537" s="103"/>
      <c r="S1537" s="103"/>
      <c r="T1537" s="103"/>
      <c r="U1537" s="103"/>
      <c r="V1537" s="103"/>
      <c r="W1537" s="103"/>
      <c r="X1537" s="103"/>
      <c r="Y1537" s="103"/>
    </row>
    <row r="1538" spans="1:25" s="254" customFormat="1" ht="25.5" x14ac:dyDescent="0.2">
      <c r="A1538" s="94">
        <v>4098</v>
      </c>
      <c r="B1538" s="99" t="s">
        <v>3494</v>
      </c>
      <c r="C1538" s="434" t="s">
        <v>229</v>
      </c>
      <c r="D1538" s="95">
        <v>7</v>
      </c>
      <c r="E1538" s="96">
        <v>4098000000</v>
      </c>
      <c r="F1538" s="97"/>
      <c r="G1538" s="98" t="s">
        <v>3016</v>
      </c>
      <c r="H1538" s="97">
        <v>1339</v>
      </c>
      <c r="I1538" s="434" t="s">
        <v>229</v>
      </c>
      <c r="J1538" s="258" t="s">
        <v>286</v>
      </c>
      <c r="K1538" s="101"/>
      <c r="L1538" s="259"/>
      <c r="M1538" s="103"/>
      <c r="N1538" s="103"/>
      <c r="O1538" s="103"/>
      <c r="P1538" s="103" t="s">
        <v>2920</v>
      </c>
      <c r="Q1538" s="103"/>
      <c r="R1538" s="103"/>
      <c r="S1538" s="103"/>
      <c r="T1538" s="103"/>
      <c r="U1538" s="103"/>
      <c r="V1538" s="103"/>
      <c r="W1538" s="103"/>
      <c r="X1538" s="103"/>
      <c r="Y1538" s="103"/>
    </row>
    <row r="1539" spans="1:25" s="254" customFormat="1" ht="38.25" x14ac:dyDescent="0.2">
      <c r="A1539" s="94">
        <v>4099</v>
      </c>
      <c r="B1539" s="99" t="s">
        <v>3495</v>
      </c>
      <c r="C1539" s="434" t="s">
        <v>229</v>
      </c>
      <c r="D1539" s="95">
        <v>7</v>
      </c>
      <c r="E1539" s="96">
        <v>4099000000</v>
      </c>
      <c r="F1539" s="97"/>
      <c r="G1539" s="98" t="s">
        <v>3016</v>
      </c>
      <c r="H1539" s="97">
        <v>1330</v>
      </c>
      <c r="I1539" s="434" t="s">
        <v>229</v>
      </c>
      <c r="J1539" s="258" t="s">
        <v>295</v>
      </c>
      <c r="K1539" s="101"/>
      <c r="L1539" s="259"/>
      <c r="M1539" s="103"/>
      <c r="N1539" s="103"/>
      <c r="O1539" s="103"/>
      <c r="P1539" s="103" t="s">
        <v>2920</v>
      </c>
      <c r="Q1539" s="103"/>
      <c r="R1539" s="103"/>
      <c r="S1539" s="103"/>
      <c r="T1539" s="103"/>
      <c r="U1539" s="103"/>
      <c r="V1539" s="103"/>
      <c r="W1539" s="103"/>
      <c r="X1539" s="103"/>
      <c r="Y1539" s="103"/>
    </row>
    <row r="1540" spans="1:25" s="254" customFormat="1" ht="38.25" x14ac:dyDescent="0.2">
      <c r="A1540" s="94">
        <v>4100</v>
      </c>
      <c r="B1540" s="99" t="s">
        <v>3496</v>
      </c>
      <c r="C1540" s="434" t="s">
        <v>229</v>
      </c>
      <c r="D1540" s="95">
        <v>7</v>
      </c>
      <c r="E1540" s="96">
        <v>4100000000</v>
      </c>
      <c r="F1540" s="97"/>
      <c r="G1540" s="98" t="s">
        <v>3016</v>
      </c>
      <c r="H1540" s="97">
        <v>1330</v>
      </c>
      <c r="I1540" s="434" t="s">
        <v>229</v>
      </c>
      <c r="J1540" s="258" t="s">
        <v>295</v>
      </c>
      <c r="K1540" s="101"/>
      <c r="L1540" s="259"/>
      <c r="M1540" s="103"/>
      <c r="N1540" s="103"/>
      <c r="O1540" s="103"/>
      <c r="P1540" s="103" t="s">
        <v>2920</v>
      </c>
      <c r="Q1540" s="103"/>
      <c r="R1540" s="103"/>
      <c r="S1540" s="103"/>
      <c r="T1540" s="103"/>
      <c r="U1540" s="103"/>
      <c r="V1540" s="103"/>
      <c r="W1540" s="103"/>
      <c r="X1540" s="103"/>
      <c r="Y1540" s="103"/>
    </row>
    <row r="1541" spans="1:25" s="254" customFormat="1" ht="25.5" x14ac:dyDescent="0.2">
      <c r="A1541" s="94">
        <v>4101</v>
      </c>
      <c r="B1541" s="99" t="s">
        <v>3497</v>
      </c>
      <c r="C1541" s="434" t="s">
        <v>229</v>
      </c>
      <c r="D1541" s="95">
        <v>7</v>
      </c>
      <c r="E1541" s="96">
        <v>4101000000</v>
      </c>
      <c r="F1541" s="97"/>
      <c r="G1541" s="98" t="s">
        <v>3016</v>
      </c>
      <c r="H1541" s="97">
        <v>1618</v>
      </c>
      <c r="I1541" s="434" t="s">
        <v>229</v>
      </c>
      <c r="J1541" s="258" t="s">
        <v>285</v>
      </c>
      <c r="K1541" s="101"/>
      <c r="L1541" s="259"/>
      <c r="M1541" s="103"/>
      <c r="N1541" s="103"/>
      <c r="O1541" s="103"/>
      <c r="P1541" s="103" t="s">
        <v>2920</v>
      </c>
      <c r="Q1541" s="103"/>
      <c r="R1541" s="103"/>
      <c r="S1541" s="103"/>
      <c r="T1541" s="103"/>
      <c r="U1541" s="103"/>
      <c r="V1541" s="103"/>
      <c r="W1541" s="103"/>
      <c r="X1541" s="103"/>
      <c r="Y1541" s="103"/>
    </row>
    <row r="1542" spans="1:25" s="254" customFormat="1" x14ac:dyDescent="0.2">
      <c r="A1542" s="94">
        <v>4102</v>
      </c>
      <c r="B1542" s="99" t="s">
        <v>3498</v>
      </c>
      <c r="C1542" s="434" t="s">
        <v>229</v>
      </c>
      <c r="D1542" s="95">
        <v>13</v>
      </c>
      <c r="E1542" s="96">
        <v>4102000000</v>
      </c>
      <c r="F1542" s="97"/>
      <c r="G1542" s="98" t="s">
        <v>3016</v>
      </c>
      <c r="H1542" s="97" t="s">
        <v>236</v>
      </c>
      <c r="I1542" s="434" t="s">
        <v>229</v>
      </c>
      <c r="J1542" s="97" t="s">
        <v>236</v>
      </c>
      <c r="K1542" s="101"/>
      <c r="L1542" s="259"/>
      <c r="M1542" s="103"/>
      <c r="N1542" s="103"/>
      <c r="O1542" s="103"/>
      <c r="P1542" s="103" t="s">
        <v>2920</v>
      </c>
      <c r="Q1542" s="103"/>
      <c r="R1542" s="103"/>
      <c r="S1542" s="103"/>
      <c r="T1542" s="103"/>
      <c r="U1542" s="103"/>
      <c r="V1542" s="103"/>
      <c r="W1542" s="103"/>
      <c r="X1542" s="103"/>
      <c r="Y1542" s="103"/>
    </row>
    <row r="1543" spans="1:25" s="254" customFormat="1" ht="25.5" x14ac:dyDescent="0.2">
      <c r="A1543" s="94">
        <v>4103</v>
      </c>
      <c r="B1543" s="99" t="s">
        <v>3499</v>
      </c>
      <c r="C1543" s="434" t="s">
        <v>229</v>
      </c>
      <c r="D1543" s="95">
        <v>7</v>
      </c>
      <c r="E1543" s="96">
        <v>4103000000</v>
      </c>
      <c r="F1543" s="97"/>
      <c r="G1543" s="98" t="s">
        <v>3016</v>
      </c>
      <c r="H1543" s="97">
        <v>1124</v>
      </c>
      <c r="I1543" s="434" t="s">
        <v>229</v>
      </c>
      <c r="J1543" s="258" t="s">
        <v>286</v>
      </c>
      <c r="K1543" s="101"/>
      <c r="L1543" s="259"/>
      <c r="M1543" s="103"/>
      <c r="N1543" s="103"/>
      <c r="O1543" s="103"/>
      <c r="P1543" s="103" t="s">
        <v>2920</v>
      </c>
      <c r="Q1543" s="103"/>
      <c r="R1543" s="103"/>
      <c r="S1543" s="103"/>
      <c r="T1543" s="103"/>
      <c r="U1543" s="103"/>
      <c r="V1543" s="103"/>
      <c r="W1543" s="103"/>
      <c r="X1543" s="103"/>
      <c r="Y1543" s="103"/>
    </row>
    <row r="1544" spans="1:25" s="254" customFormat="1" ht="25.5" x14ac:dyDescent="0.2">
      <c r="A1544" s="94">
        <v>4104</v>
      </c>
      <c r="B1544" s="99" t="s">
        <v>3500</v>
      </c>
      <c r="C1544" s="434" t="s">
        <v>229</v>
      </c>
      <c r="D1544" s="95">
        <v>7</v>
      </c>
      <c r="E1544" s="96">
        <v>4104001214</v>
      </c>
      <c r="F1544" s="97"/>
      <c r="G1544" s="309" t="s">
        <v>3016</v>
      </c>
      <c r="H1544" s="97">
        <v>1121</v>
      </c>
      <c r="I1544" s="434" t="s">
        <v>229</v>
      </c>
      <c r="J1544" s="258" t="s">
        <v>289</v>
      </c>
      <c r="K1544" s="101"/>
      <c r="L1544" s="259"/>
      <c r="M1544" s="186"/>
      <c r="N1544" s="186"/>
      <c r="O1544" s="186"/>
      <c r="P1544" s="186" t="s">
        <v>2920</v>
      </c>
      <c r="Q1544" s="186"/>
      <c r="R1544" s="186"/>
      <c r="S1544" s="103"/>
      <c r="T1544" s="103"/>
      <c r="U1544" s="103"/>
      <c r="V1544" s="103"/>
      <c r="W1544" s="103"/>
      <c r="X1544" s="103"/>
      <c r="Y1544" s="103"/>
    </row>
    <row r="1545" spans="1:25" s="254" customFormat="1" ht="51" x14ac:dyDescent="0.2">
      <c r="A1545" s="94">
        <v>4105</v>
      </c>
      <c r="B1545" s="99" t="s">
        <v>3501</v>
      </c>
      <c r="C1545" s="434" t="s">
        <v>229</v>
      </c>
      <c r="D1545" s="95">
        <v>7</v>
      </c>
      <c r="E1545" s="96">
        <v>4105000000</v>
      </c>
      <c r="F1545" s="97"/>
      <c r="G1545" s="98" t="s">
        <v>3016</v>
      </c>
      <c r="H1545" s="97">
        <v>1111</v>
      </c>
      <c r="I1545" s="434" t="s">
        <v>229</v>
      </c>
      <c r="J1545" s="258" t="s">
        <v>285</v>
      </c>
      <c r="K1545" s="101"/>
      <c r="L1545" s="259"/>
      <c r="M1545" s="103"/>
      <c r="N1545" s="103"/>
      <c r="O1545" s="103"/>
      <c r="P1545" s="103" t="s">
        <v>2920</v>
      </c>
      <c r="Q1545" s="103"/>
      <c r="R1545" s="103"/>
      <c r="S1545" s="103"/>
      <c r="T1545" s="103"/>
      <c r="U1545" s="103"/>
      <c r="V1545" s="103"/>
      <c r="W1545" s="103"/>
      <c r="X1545" s="103"/>
      <c r="Y1545" s="103"/>
    </row>
    <row r="1546" spans="1:25" s="254" customFormat="1" ht="38.25" x14ac:dyDescent="0.2">
      <c r="A1546" s="94">
        <v>4106</v>
      </c>
      <c r="B1546" s="99" t="s">
        <v>3502</v>
      </c>
      <c r="C1546" s="434" t="s">
        <v>229</v>
      </c>
      <c r="D1546" s="95">
        <v>7</v>
      </c>
      <c r="E1546" s="96">
        <v>4106000000</v>
      </c>
      <c r="F1546" s="97"/>
      <c r="G1546" s="98" t="s">
        <v>3016</v>
      </c>
      <c r="H1546" s="97">
        <v>1310</v>
      </c>
      <c r="I1546" s="434" t="s">
        <v>229</v>
      </c>
      <c r="J1546" s="258" t="s">
        <v>3169</v>
      </c>
      <c r="K1546" s="101"/>
      <c r="L1546" s="259"/>
      <c r="M1546" s="103"/>
      <c r="N1546" s="103"/>
      <c r="O1546" s="103"/>
      <c r="P1546" s="103" t="s">
        <v>2920</v>
      </c>
      <c r="Q1546" s="103"/>
      <c r="R1546" s="103"/>
      <c r="S1546" s="103"/>
      <c r="T1546" s="103"/>
      <c r="U1546" s="103"/>
      <c r="V1546" s="103"/>
      <c r="W1546" s="103"/>
      <c r="X1546" s="103"/>
      <c r="Y1546" s="103"/>
    </row>
    <row r="1547" spans="1:25" s="254" customFormat="1" ht="38.25" x14ac:dyDescent="0.2">
      <c r="A1547" s="94">
        <v>4107</v>
      </c>
      <c r="B1547" s="99" t="s">
        <v>3503</v>
      </c>
      <c r="C1547" s="434" t="s">
        <v>229</v>
      </c>
      <c r="D1547" s="95">
        <v>7</v>
      </c>
      <c r="E1547" s="96">
        <v>4107000000</v>
      </c>
      <c r="F1547" s="97"/>
      <c r="G1547" s="98" t="s">
        <v>3016</v>
      </c>
      <c r="H1547" s="97">
        <v>1310</v>
      </c>
      <c r="I1547" s="434" t="s">
        <v>229</v>
      </c>
      <c r="J1547" s="258" t="s">
        <v>3169</v>
      </c>
      <c r="K1547" s="101"/>
      <c r="L1547" s="259"/>
      <c r="M1547" s="103"/>
      <c r="N1547" s="103"/>
      <c r="O1547" s="103"/>
      <c r="P1547" s="103" t="s">
        <v>2920</v>
      </c>
      <c r="Q1547" s="103"/>
      <c r="R1547" s="103"/>
      <c r="S1547" s="103"/>
      <c r="T1547" s="103"/>
      <c r="U1547" s="103"/>
      <c r="V1547" s="103"/>
      <c r="W1547" s="103"/>
      <c r="X1547" s="103"/>
      <c r="Y1547" s="103"/>
    </row>
    <row r="1548" spans="1:25" s="254" customFormat="1" ht="51" x14ac:dyDescent="0.2">
      <c r="A1548" s="94">
        <v>4108</v>
      </c>
      <c r="B1548" s="99" t="s">
        <v>3504</v>
      </c>
      <c r="C1548" s="434" t="s">
        <v>229</v>
      </c>
      <c r="D1548" s="95">
        <v>7</v>
      </c>
      <c r="E1548" s="96">
        <v>4108000000</v>
      </c>
      <c r="F1548" s="97"/>
      <c r="G1548" s="98" t="s">
        <v>3016</v>
      </c>
      <c r="H1548" s="97">
        <v>1406</v>
      </c>
      <c r="I1548" s="434" t="s">
        <v>229</v>
      </c>
      <c r="J1548" s="258" t="s">
        <v>3169</v>
      </c>
      <c r="K1548" s="101"/>
      <c r="L1548" s="259"/>
      <c r="M1548" s="103"/>
      <c r="N1548" s="103"/>
      <c r="O1548" s="103"/>
      <c r="P1548" s="103" t="s">
        <v>2920</v>
      </c>
      <c r="Q1548" s="103"/>
      <c r="R1548" s="103"/>
      <c r="S1548" s="103"/>
      <c r="T1548" s="103"/>
      <c r="U1548" s="103"/>
      <c r="V1548" s="103"/>
      <c r="W1548" s="103"/>
      <c r="X1548" s="103"/>
      <c r="Y1548" s="103"/>
    </row>
    <row r="1549" spans="1:25" s="254" customFormat="1" ht="25.5" x14ac:dyDescent="0.2">
      <c r="A1549" s="94">
        <v>4109</v>
      </c>
      <c r="B1549" s="99" t="s">
        <v>1132</v>
      </c>
      <c r="C1549" s="97" t="s">
        <v>229</v>
      </c>
      <c r="D1549" s="95">
        <v>7</v>
      </c>
      <c r="E1549" s="96">
        <v>4109000000</v>
      </c>
      <c r="F1549" s="97"/>
      <c r="G1549" s="98" t="s">
        <v>3016</v>
      </c>
      <c r="H1549" s="97"/>
      <c r="I1549" s="97" t="s">
        <v>229</v>
      </c>
      <c r="J1549" s="258" t="s">
        <v>3169</v>
      </c>
      <c r="K1549" s="101"/>
      <c r="L1549" s="259"/>
      <c r="M1549" s="103"/>
      <c r="N1549" s="103"/>
      <c r="O1549" s="103"/>
      <c r="P1549" s="103" t="s">
        <v>2920</v>
      </c>
      <c r="Q1549" s="103"/>
      <c r="R1549" s="103"/>
      <c r="S1549" s="103"/>
      <c r="T1549" s="103"/>
      <c r="U1549" s="103"/>
      <c r="V1549" s="103"/>
      <c r="W1549" s="103"/>
      <c r="X1549" s="103"/>
      <c r="Y1549" s="103"/>
    </row>
    <row r="1550" spans="1:25" s="254" customFormat="1" ht="51" x14ac:dyDescent="0.2">
      <c r="A1550" s="94">
        <v>4110</v>
      </c>
      <c r="B1550" s="99" t="s">
        <v>3781</v>
      </c>
      <c r="C1550" s="97" t="s">
        <v>229</v>
      </c>
      <c r="D1550" s="95">
        <v>7</v>
      </c>
      <c r="E1550" s="96">
        <v>4110000000</v>
      </c>
      <c r="F1550" s="97"/>
      <c r="G1550" s="98" t="s">
        <v>3016</v>
      </c>
      <c r="H1550" s="97">
        <v>1107</v>
      </c>
      <c r="I1550" s="97" t="s">
        <v>229</v>
      </c>
      <c r="J1550" s="258" t="s">
        <v>3169</v>
      </c>
      <c r="K1550" s="101"/>
      <c r="L1550" s="259"/>
      <c r="M1550" s="103"/>
      <c r="N1550" s="103"/>
      <c r="O1550" s="103"/>
      <c r="P1550" s="103" t="s">
        <v>2920</v>
      </c>
      <c r="Q1550" s="103"/>
      <c r="R1550" s="103"/>
      <c r="S1550" s="103"/>
      <c r="T1550" s="103"/>
      <c r="U1550" s="103"/>
      <c r="V1550" s="103"/>
      <c r="W1550" s="103"/>
      <c r="X1550" s="103"/>
      <c r="Y1550" s="103"/>
    </row>
    <row r="1551" spans="1:25" s="254" customFormat="1" ht="38.25" x14ac:dyDescent="0.2">
      <c r="A1551" s="94">
        <v>4111</v>
      </c>
      <c r="B1551" s="99" t="s">
        <v>3564</v>
      </c>
      <c r="C1551" s="97" t="s">
        <v>229</v>
      </c>
      <c r="D1551" s="95">
        <v>7</v>
      </c>
      <c r="E1551" s="96">
        <v>4111000000</v>
      </c>
      <c r="F1551" s="97"/>
      <c r="G1551" s="98" t="s">
        <v>3016</v>
      </c>
      <c r="H1551" s="97">
        <v>1337</v>
      </c>
      <c r="I1551" s="97" t="s">
        <v>229</v>
      </c>
      <c r="J1551" s="258" t="s">
        <v>286</v>
      </c>
      <c r="K1551" s="101"/>
      <c r="L1551" s="259"/>
      <c r="M1551" s="103"/>
      <c r="N1551" s="103"/>
      <c r="O1551" s="103"/>
      <c r="P1551" s="103" t="s">
        <v>2920</v>
      </c>
      <c r="Q1551" s="103"/>
      <c r="R1551" s="103"/>
      <c r="S1551" s="103"/>
      <c r="T1551" s="103"/>
      <c r="U1551" s="103"/>
      <c r="V1551" s="103"/>
      <c r="W1551" s="103"/>
      <c r="X1551" s="103"/>
      <c r="Y1551" s="103"/>
    </row>
    <row r="1552" spans="1:25" s="254" customFormat="1" ht="38.25" x14ac:dyDescent="0.2">
      <c r="A1552" s="94">
        <v>4112</v>
      </c>
      <c r="B1552" s="99" t="s">
        <v>3565</v>
      </c>
      <c r="C1552" s="97" t="s">
        <v>229</v>
      </c>
      <c r="D1552" s="95">
        <v>7</v>
      </c>
      <c r="E1552" s="96">
        <v>4112000000</v>
      </c>
      <c r="F1552" s="97"/>
      <c r="G1552" s="98" t="s">
        <v>3016</v>
      </c>
      <c r="H1552" s="97">
        <v>1609</v>
      </c>
      <c r="I1552" s="97" t="s">
        <v>229</v>
      </c>
      <c r="J1552" s="258" t="s">
        <v>3169</v>
      </c>
      <c r="K1552" s="101"/>
      <c r="L1552" s="259"/>
      <c r="M1552" s="103"/>
      <c r="N1552" s="103"/>
      <c r="O1552" s="103"/>
      <c r="P1552" s="103" t="s">
        <v>2920</v>
      </c>
      <c r="Q1552" s="103"/>
      <c r="R1552" s="103"/>
      <c r="S1552" s="103"/>
      <c r="T1552" s="103"/>
      <c r="U1552" s="103"/>
      <c r="V1552" s="103"/>
      <c r="W1552" s="103"/>
      <c r="X1552" s="103"/>
      <c r="Y1552" s="103"/>
    </row>
    <row r="1553" spans="1:25" s="254" customFormat="1" ht="38.25" x14ac:dyDescent="0.2">
      <c r="A1553" s="94">
        <v>4113</v>
      </c>
      <c r="B1553" s="99" t="s">
        <v>3350</v>
      </c>
      <c r="C1553" s="97" t="s">
        <v>230</v>
      </c>
      <c r="D1553" s="95">
        <v>9</v>
      </c>
      <c r="E1553" s="96">
        <v>4113000000</v>
      </c>
      <c r="F1553" s="97"/>
      <c r="G1553" s="98" t="s">
        <v>3016</v>
      </c>
      <c r="H1553" s="97">
        <v>5003</v>
      </c>
      <c r="I1553" s="97" t="s">
        <v>230</v>
      </c>
      <c r="J1553" s="258" t="s">
        <v>286</v>
      </c>
      <c r="K1553" s="101"/>
      <c r="L1553" s="102"/>
      <c r="M1553" s="103"/>
      <c r="N1553" s="103"/>
      <c r="O1553" s="103"/>
      <c r="P1553" s="103" t="s">
        <v>2920</v>
      </c>
      <c r="Q1553" s="103"/>
      <c r="R1553" s="103"/>
      <c r="S1553" s="103"/>
      <c r="T1553" s="103"/>
      <c r="U1553" s="103"/>
      <c r="V1553" s="103"/>
      <c r="W1553" s="103"/>
      <c r="X1553" s="103"/>
      <c r="Y1553" s="103"/>
    </row>
    <row r="1554" spans="1:25" s="254" customFormat="1" ht="38.25" x14ac:dyDescent="0.2">
      <c r="A1554" s="94">
        <v>4114</v>
      </c>
      <c r="B1554" s="99" t="s">
        <v>3625</v>
      </c>
      <c r="C1554" s="97" t="s">
        <v>229</v>
      </c>
      <c r="D1554" s="95">
        <v>7</v>
      </c>
      <c r="E1554" s="96">
        <v>4114000000</v>
      </c>
      <c r="F1554" s="97"/>
      <c r="G1554" s="98" t="s">
        <v>3016</v>
      </c>
      <c r="H1554" s="97">
        <v>1518</v>
      </c>
      <c r="I1554" s="97" t="s">
        <v>229</v>
      </c>
      <c r="J1554" s="258" t="s">
        <v>295</v>
      </c>
      <c r="K1554" s="101"/>
      <c r="L1554" s="259"/>
      <c r="M1554" s="103"/>
      <c r="N1554" s="103"/>
      <c r="O1554" s="103"/>
      <c r="P1554" s="103" t="s">
        <v>2920</v>
      </c>
      <c r="Q1554" s="103" t="s">
        <v>2920</v>
      </c>
      <c r="R1554" s="103" t="s">
        <v>2920</v>
      </c>
      <c r="S1554" s="103" t="s">
        <v>2920</v>
      </c>
      <c r="T1554" s="103"/>
      <c r="U1554" s="103"/>
      <c r="V1554" s="103"/>
      <c r="W1554" s="103"/>
      <c r="X1554" s="103"/>
      <c r="Y1554" s="103"/>
    </row>
    <row r="1555" spans="1:25" s="254" customFormat="1" ht="25.5" x14ac:dyDescent="0.2">
      <c r="A1555" s="94">
        <v>4115</v>
      </c>
      <c r="B1555" s="99" t="s">
        <v>3626</v>
      </c>
      <c r="C1555" s="97" t="s">
        <v>228</v>
      </c>
      <c r="D1555" s="95">
        <v>7</v>
      </c>
      <c r="E1555" s="96">
        <v>4115000000</v>
      </c>
      <c r="F1555" s="97"/>
      <c r="G1555" s="98" t="s">
        <v>3016</v>
      </c>
      <c r="H1555" s="97">
        <v>5501</v>
      </c>
      <c r="I1555" s="97" t="s">
        <v>228</v>
      </c>
      <c r="J1555" s="258" t="s">
        <v>300</v>
      </c>
      <c r="K1555" s="101"/>
      <c r="L1555" s="259"/>
      <c r="M1555" s="103"/>
      <c r="N1555" s="103"/>
      <c r="O1555" s="103"/>
      <c r="P1555" s="103" t="s">
        <v>2920</v>
      </c>
      <c r="Q1555" s="103"/>
      <c r="R1555" s="103"/>
      <c r="S1555" s="103"/>
      <c r="T1555" s="103"/>
      <c r="U1555" s="103"/>
      <c r="V1555" s="103"/>
      <c r="W1555" s="103"/>
      <c r="X1555" s="103"/>
      <c r="Y1555" s="103"/>
    </row>
    <row r="1556" spans="1:25" s="254" customFormat="1" ht="25.5" x14ac:dyDescent="0.2">
      <c r="A1556" s="94">
        <v>4116</v>
      </c>
      <c r="B1556" s="99" t="s">
        <v>3627</v>
      </c>
      <c r="C1556" s="97" t="s">
        <v>226</v>
      </c>
      <c r="D1556" s="95">
        <v>7</v>
      </c>
      <c r="E1556" s="96">
        <v>4116000000</v>
      </c>
      <c r="F1556" s="97"/>
      <c r="G1556" s="98" t="s">
        <v>3016</v>
      </c>
      <c r="H1556" s="97">
        <v>4004</v>
      </c>
      <c r="I1556" s="97" t="s">
        <v>226</v>
      </c>
      <c r="J1556" s="100" t="s">
        <v>286</v>
      </c>
      <c r="K1556" s="101"/>
      <c r="L1556" s="259"/>
      <c r="M1556" s="103"/>
      <c r="N1556" s="103"/>
      <c r="O1556" s="103"/>
      <c r="P1556" s="103" t="s">
        <v>2920</v>
      </c>
      <c r="Q1556" s="103" t="s">
        <v>2920</v>
      </c>
      <c r="R1556" s="103"/>
      <c r="S1556" s="103"/>
      <c r="T1556" s="103"/>
      <c r="U1556" s="103"/>
      <c r="V1556" s="103"/>
      <c r="W1556" s="103"/>
      <c r="X1556" s="103"/>
      <c r="Y1556" s="103"/>
    </row>
    <row r="1557" spans="1:25" s="254" customFormat="1" ht="51" x14ac:dyDescent="0.2">
      <c r="A1557" s="94">
        <v>4117</v>
      </c>
      <c r="B1557" s="99" t="s">
        <v>3505</v>
      </c>
      <c r="C1557" s="97" t="s">
        <v>224</v>
      </c>
      <c r="D1557" s="95">
        <v>16</v>
      </c>
      <c r="E1557" s="96">
        <v>4117000000</v>
      </c>
      <c r="F1557" s="97"/>
      <c r="G1557" s="98" t="s">
        <v>3016</v>
      </c>
      <c r="H1557" s="97">
        <v>6000</v>
      </c>
      <c r="I1557" s="97" t="s">
        <v>224</v>
      </c>
      <c r="J1557" s="258" t="s">
        <v>295</v>
      </c>
      <c r="K1557" s="101"/>
      <c r="L1557" s="259"/>
      <c r="M1557" s="103"/>
      <c r="N1557" s="103"/>
      <c r="O1557" s="103"/>
      <c r="P1557" s="103" t="s">
        <v>2920</v>
      </c>
      <c r="Q1557" s="103" t="s">
        <v>2920</v>
      </c>
      <c r="R1557" s="103"/>
      <c r="S1557" s="103"/>
      <c r="T1557" s="103"/>
      <c r="U1557" s="103"/>
      <c r="V1557" s="103"/>
      <c r="W1557" s="103"/>
      <c r="X1557" s="103"/>
      <c r="Y1557" s="103"/>
    </row>
    <row r="1558" spans="1:25" s="254" customFormat="1" ht="63.75" x14ac:dyDescent="0.2">
      <c r="A1558" s="94">
        <v>4118</v>
      </c>
      <c r="B1558" s="99" t="s">
        <v>3506</v>
      </c>
      <c r="C1558" s="97" t="s">
        <v>224</v>
      </c>
      <c r="D1558" s="95">
        <v>16</v>
      </c>
      <c r="E1558" s="96">
        <v>4118000000</v>
      </c>
      <c r="F1558" s="97"/>
      <c r="G1558" s="98" t="s">
        <v>3016</v>
      </c>
      <c r="H1558" s="97">
        <v>6000</v>
      </c>
      <c r="I1558" s="97" t="s">
        <v>224</v>
      </c>
      <c r="J1558" s="258" t="s">
        <v>295</v>
      </c>
      <c r="K1558" s="101"/>
      <c r="L1558" s="259"/>
      <c r="M1558" s="103"/>
      <c r="N1558" s="103"/>
      <c r="O1558" s="103"/>
      <c r="P1558" s="103" t="s">
        <v>2920</v>
      </c>
      <c r="Q1558" s="103"/>
      <c r="R1558" s="103"/>
      <c r="S1558" s="103"/>
      <c r="T1558" s="103"/>
      <c r="U1558" s="103"/>
      <c r="V1558" s="103"/>
      <c r="W1558" s="103"/>
      <c r="X1558" s="103"/>
      <c r="Y1558" s="103"/>
    </row>
    <row r="1559" spans="1:25" s="254" customFormat="1" ht="38.25" x14ac:dyDescent="0.2">
      <c r="A1559" s="94">
        <v>4119</v>
      </c>
      <c r="B1559" s="99" t="s">
        <v>3507</v>
      </c>
      <c r="C1559" s="97" t="s">
        <v>224</v>
      </c>
      <c r="D1559" s="95">
        <v>16</v>
      </c>
      <c r="E1559" s="96">
        <v>4119000000</v>
      </c>
      <c r="F1559" s="97"/>
      <c r="G1559" s="98" t="s">
        <v>3016</v>
      </c>
      <c r="H1559" s="97">
        <v>6000</v>
      </c>
      <c r="I1559" s="97" t="s">
        <v>224</v>
      </c>
      <c r="J1559" s="258" t="s">
        <v>295</v>
      </c>
      <c r="K1559" s="101"/>
      <c r="L1559" s="259"/>
      <c r="M1559" s="103"/>
      <c r="N1559" s="103"/>
      <c r="O1559" s="103"/>
      <c r="P1559" s="103" t="s">
        <v>2920</v>
      </c>
      <c r="Q1559" s="103"/>
      <c r="R1559" s="103"/>
      <c r="S1559" s="103"/>
      <c r="T1559" s="103"/>
      <c r="U1559" s="103"/>
      <c r="V1559" s="103"/>
      <c r="W1559" s="103"/>
      <c r="X1559" s="103"/>
      <c r="Y1559" s="103"/>
    </row>
    <row r="1560" spans="1:25" s="254" customFormat="1" ht="25.5" x14ac:dyDescent="0.2">
      <c r="A1560" s="94">
        <v>4120</v>
      </c>
      <c r="B1560" s="99" t="s">
        <v>3628</v>
      </c>
      <c r="C1560" s="97" t="s">
        <v>226</v>
      </c>
      <c r="D1560" s="95">
        <v>7</v>
      </c>
      <c r="E1560" s="96">
        <v>4120000000</v>
      </c>
      <c r="F1560" s="97"/>
      <c r="G1560" s="98" t="s">
        <v>3016</v>
      </c>
      <c r="H1560" s="97">
        <v>4004</v>
      </c>
      <c r="I1560" s="97" t="s">
        <v>226</v>
      </c>
      <c r="J1560" s="258" t="s">
        <v>286</v>
      </c>
      <c r="K1560" s="101"/>
      <c r="L1560" s="259"/>
      <c r="M1560" s="103"/>
      <c r="N1560" s="103"/>
      <c r="O1560" s="103"/>
      <c r="P1560" s="103" t="s">
        <v>2920</v>
      </c>
      <c r="Q1560" s="103"/>
      <c r="R1560" s="103"/>
      <c r="S1560" s="103"/>
      <c r="T1560" s="103"/>
      <c r="U1560" s="103"/>
      <c r="V1560" s="103"/>
      <c r="W1560" s="103"/>
      <c r="X1560" s="103"/>
      <c r="Y1560" s="103"/>
    </row>
    <row r="1561" spans="1:25" s="254" customFormat="1" ht="38.25" x14ac:dyDescent="0.2">
      <c r="A1561" s="94">
        <v>4121</v>
      </c>
      <c r="B1561" s="99" t="s">
        <v>3508</v>
      </c>
      <c r="C1561" s="97" t="s">
        <v>224</v>
      </c>
      <c r="D1561" s="95">
        <v>7</v>
      </c>
      <c r="E1561" s="96">
        <v>4121000000</v>
      </c>
      <c r="F1561" s="97"/>
      <c r="G1561" s="98" t="s">
        <v>3016</v>
      </c>
      <c r="H1561" s="97">
        <v>6000</v>
      </c>
      <c r="I1561" s="97" t="s">
        <v>224</v>
      </c>
      <c r="J1561" s="258" t="s">
        <v>289</v>
      </c>
      <c r="K1561" s="101"/>
      <c r="L1561" s="259"/>
      <c r="M1561" s="103"/>
      <c r="N1561" s="103"/>
      <c r="O1561" s="103"/>
      <c r="P1561" s="103" t="s">
        <v>2920</v>
      </c>
      <c r="Q1561" s="103"/>
      <c r="R1561" s="103"/>
      <c r="S1561" s="103"/>
      <c r="T1561" s="103"/>
      <c r="U1561" s="103"/>
      <c r="V1561" s="103"/>
      <c r="W1561" s="103"/>
      <c r="X1561" s="103"/>
      <c r="Y1561" s="103"/>
    </row>
    <row r="1562" spans="1:25" s="254" customFormat="1" ht="38.25" x14ac:dyDescent="0.2">
      <c r="A1562" s="94">
        <v>4122</v>
      </c>
      <c r="B1562" s="99" t="s">
        <v>3509</v>
      </c>
      <c r="C1562" s="97" t="s">
        <v>224</v>
      </c>
      <c r="D1562" s="95">
        <v>16</v>
      </c>
      <c r="E1562" s="96">
        <v>4122000000</v>
      </c>
      <c r="F1562" s="97"/>
      <c r="G1562" s="98" t="s">
        <v>3016</v>
      </c>
      <c r="H1562" s="97">
        <v>6000</v>
      </c>
      <c r="I1562" s="97" t="s">
        <v>224</v>
      </c>
      <c r="J1562" s="258" t="s">
        <v>289</v>
      </c>
      <c r="K1562" s="101"/>
      <c r="L1562" s="259"/>
      <c r="M1562" s="103"/>
      <c r="N1562" s="103"/>
      <c r="O1562" s="103"/>
      <c r="P1562" s="103" t="s">
        <v>2920</v>
      </c>
      <c r="Q1562" s="103"/>
      <c r="R1562" s="103"/>
      <c r="S1562" s="103"/>
      <c r="T1562" s="103"/>
      <c r="U1562" s="103"/>
      <c r="V1562" s="103"/>
      <c r="W1562" s="103"/>
      <c r="X1562" s="103"/>
      <c r="Y1562" s="103"/>
    </row>
    <row r="1563" spans="1:25" s="254" customFormat="1" ht="63.75" x14ac:dyDescent="0.2">
      <c r="A1563" s="94">
        <v>4123</v>
      </c>
      <c r="B1563" s="99" t="s">
        <v>3566</v>
      </c>
      <c r="C1563" s="97" t="s">
        <v>224</v>
      </c>
      <c r="D1563" s="95">
        <v>7</v>
      </c>
      <c r="E1563" s="96">
        <v>4123000000</v>
      </c>
      <c r="F1563" s="97"/>
      <c r="G1563" s="98" t="s">
        <v>3016</v>
      </c>
      <c r="H1563" s="97">
        <v>6000</v>
      </c>
      <c r="I1563" s="97" t="s">
        <v>224</v>
      </c>
      <c r="J1563" s="258" t="s">
        <v>3347</v>
      </c>
      <c r="K1563" s="101"/>
      <c r="L1563" s="259"/>
      <c r="M1563" s="103"/>
      <c r="N1563" s="103"/>
      <c r="O1563" s="103"/>
      <c r="P1563" s="103" t="s">
        <v>2920</v>
      </c>
      <c r="Q1563" s="103"/>
      <c r="R1563" s="103"/>
      <c r="S1563" s="103"/>
      <c r="T1563" s="103"/>
      <c r="U1563" s="103"/>
      <c r="V1563" s="103"/>
      <c r="W1563" s="103"/>
      <c r="X1563" s="103"/>
      <c r="Y1563" s="103"/>
    </row>
    <row r="1564" spans="1:25" s="254" customFormat="1" ht="38.25" x14ac:dyDescent="0.2">
      <c r="A1564" s="94">
        <v>4124</v>
      </c>
      <c r="B1564" s="99" t="s">
        <v>3629</v>
      </c>
      <c r="C1564" s="97" t="s">
        <v>226</v>
      </c>
      <c r="D1564" s="95">
        <v>7</v>
      </c>
      <c r="E1564" s="96">
        <v>4124000000</v>
      </c>
      <c r="F1564" s="97"/>
      <c r="G1564" s="98" t="s">
        <v>3016</v>
      </c>
      <c r="H1564" s="97">
        <v>4003</v>
      </c>
      <c r="I1564" s="97" t="s">
        <v>226</v>
      </c>
      <c r="J1564" s="258" t="s">
        <v>285</v>
      </c>
      <c r="K1564" s="101"/>
      <c r="L1564" s="259"/>
      <c r="M1564" s="103"/>
      <c r="N1564" s="103"/>
      <c r="O1564" s="103"/>
      <c r="P1564" s="103" t="s">
        <v>2920</v>
      </c>
      <c r="Q1564" s="103"/>
      <c r="R1564" s="103"/>
      <c r="S1564" s="103"/>
      <c r="T1564" s="103"/>
      <c r="U1564" s="103"/>
      <c r="V1564" s="103"/>
      <c r="W1564" s="103"/>
      <c r="X1564" s="103"/>
      <c r="Y1564" s="103"/>
    </row>
    <row r="1565" spans="1:25" s="254" customFormat="1" ht="38.25" x14ac:dyDescent="0.2">
      <c r="A1565" s="94">
        <v>4125</v>
      </c>
      <c r="B1565" s="99" t="s">
        <v>3567</v>
      </c>
      <c r="C1565" s="97" t="s">
        <v>229</v>
      </c>
      <c r="D1565" s="95">
        <v>7</v>
      </c>
      <c r="E1565" s="96">
        <v>4125000000</v>
      </c>
      <c r="F1565" s="97"/>
      <c r="G1565" s="98" t="s">
        <v>3016</v>
      </c>
      <c r="H1565" s="97">
        <v>1902</v>
      </c>
      <c r="I1565" s="97" t="s">
        <v>229</v>
      </c>
      <c r="J1565" s="258" t="s">
        <v>3169</v>
      </c>
      <c r="K1565" s="101"/>
      <c r="L1565" s="259"/>
      <c r="M1565" s="103"/>
      <c r="N1565" s="103"/>
      <c r="O1565" s="103"/>
      <c r="P1565" s="103" t="s">
        <v>2920</v>
      </c>
      <c r="Q1565" s="103"/>
      <c r="R1565" s="103"/>
      <c r="S1565" s="103"/>
      <c r="T1565" s="103"/>
      <c r="U1565" s="103"/>
      <c r="V1565" s="103"/>
      <c r="W1565" s="103"/>
      <c r="X1565" s="103"/>
      <c r="Y1565" s="103"/>
    </row>
    <row r="1566" spans="1:25" s="254" customFormat="1" ht="38.25" x14ac:dyDescent="0.2">
      <c r="A1566" s="94">
        <v>4126</v>
      </c>
      <c r="B1566" s="99" t="s">
        <v>3568</v>
      </c>
      <c r="C1566" s="97" t="s">
        <v>229</v>
      </c>
      <c r="D1566" s="95">
        <v>7</v>
      </c>
      <c r="E1566" s="96">
        <v>4126000000</v>
      </c>
      <c r="F1566" s="97"/>
      <c r="G1566" s="98" t="s">
        <v>3016</v>
      </c>
      <c r="H1566" s="97">
        <v>1903</v>
      </c>
      <c r="I1566" s="97" t="s">
        <v>229</v>
      </c>
      <c r="J1566" s="258" t="s">
        <v>285</v>
      </c>
      <c r="K1566" s="101"/>
      <c r="L1566" s="259"/>
      <c r="M1566" s="103"/>
      <c r="N1566" s="103"/>
      <c r="O1566" s="103"/>
      <c r="P1566" s="103" t="s">
        <v>2920</v>
      </c>
      <c r="Q1566" s="103"/>
      <c r="R1566" s="103"/>
      <c r="S1566" s="103"/>
      <c r="T1566" s="103"/>
      <c r="U1566" s="103"/>
      <c r="V1566" s="103"/>
      <c r="W1566" s="103"/>
      <c r="X1566" s="103"/>
      <c r="Y1566" s="103"/>
    </row>
    <row r="1567" spans="1:25" s="254" customFormat="1" ht="38.25" x14ac:dyDescent="0.2">
      <c r="A1567" s="94">
        <v>4127</v>
      </c>
      <c r="B1567" s="99" t="s">
        <v>3569</v>
      </c>
      <c r="C1567" s="97" t="s">
        <v>229</v>
      </c>
      <c r="D1567" s="95">
        <v>7</v>
      </c>
      <c r="E1567" s="96">
        <v>4127000000</v>
      </c>
      <c r="F1567" s="97"/>
      <c r="G1567" s="98" t="s">
        <v>3016</v>
      </c>
      <c r="H1567" s="97">
        <v>1405</v>
      </c>
      <c r="I1567" s="97" t="s">
        <v>229</v>
      </c>
      <c r="J1567" s="258" t="s">
        <v>3169</v>
      </c>
      <c r="K1567" s="101"/>
      <c r="L1567" s="259"/>
      <c r="M1567" s="103"/>
      <c r="N1567" s="103"/>
      <c r="O1567" s="103"/>
      <c r="P1567" s="103" t="s">
        <v>2920</v>
      </c>
      <c r="Q1567" s="103"/>
      <c r="R1567" s="103"/>
      <c r="S1567" s="103"/>
      <c r="T1567" s="103"/>
      <c r="U1567" s="103"/>
      <c r="V1567" s="103"/>
      <c r="W1567" s="103"/>
      <c r="X1567" s="103"/>
      <c r="Y1567" s="103"/>
    </row>
    <row r="1568" spans="1:25" s="254" customFormat="1" ht="25.5" x14ac:dyDescent="0.2">
      <c r="A1568" s="94">
        <v>4128</v>
      </c>
      <c r="B1568" s="99" t="s">
        <v>3351</v>
      </c>
      <c r="C1568" s="97" t="s">
        <v>230</v>
      </c>
      <c r="D1568" s="95">
        <v>7</v>
      </c>
      <c r="E1568" s="96">
        <v>4128000000</v>
      </c>
      <c r="F1568" s="97"/>
      <c r="G1568" s="98" t="s">
        <v>3016</v>
      </c>
      <c r="H1568" s="97">
        <v>5003</v>
      </c>
      <c r="I1568" s="97" t="s">
        <v>230</v>
      </c>
      <c r="J1568" s="258" t="s">
        <v>286</v>
      </c>
      <c r="K1568" s="101"/>
      <c r="L1568" s="102"/>
      <c r="M1568" s="103"/>
      <c r="N1568" s="103"/>
      <c r="O1568" s="103"/>
      <c r="P1568" s="103" t="s">
        <v>2920</v>
      </c>
      <c r="Q1568" s="103"/>
      <c r="R1568" s="103"/>
      <c r="S1568" s="103"/>
      <c r="T1568" s="103"/>
      <c r="U1568" s="103"/>
      <c r="V1568" s="103"/>
      <c r="W1568" s="103"/>
      <c r="X1568" s="103"/>
      <c r="Y1568" s="103"/>
    </row>
    <row r="1569" spans="1:25" s="254" customFormat="1" ht="25.5" x14ac:dyDescent="0.2">
      <c r="A1569" s="94">
        <v>4129</v>
      </c>
      <c r="B1569" s="99" t="s">
        <v>3352</v>
      </c>
      <c r="C1569" s="97" t="s">
        <v>230</v>
      </c>
      <c r="D1569" s="95">
        <v>7</v>
      </c>
      <c r="E1569" s="96">
        <v>4129000000</v>
      </c>
      <c r="F1569" s="97"/>
      <c r="G1569" s="98" t="s">
        <v>3016</v>
      </c>
      <c r="H1569" s="437">
        <v>5014</v>
      </c>
      <c r="I1569" s="97" t="s">
        <v>230</v>
      </c>
      <c r="J1569" s="258" t="s">
        <v>289</v>
      </c>
      <c r="K1569" s="101"/>
      <c r="L1569" s="102"/>
      <c r="M1569" s="103"/>
      <c r="N1569" s="103"/>
      <c r="O1569" s="103"/>
      <c r="P1569" s="103" t="s">
        <v>2920</v>
      </c>
      <c r="Q1569" s="103"/>
      <c r="R1569" s="103"/>
      <c r="S1569" s="103"/>
      <c r="T1569" s="103"/>
      <c r="U1569" s="103"/>
      <c r="V1569" s="103"/>
      <c r="W1569" s="103"/>
      <c r="X1569" s="103"/>
      <c r="Y1569" s="103"/>
    </row>
    <row r="1570" spans="1:25" s="254" customFormat="1" ht="25.5" x14ac:dyDescent="0.2">
      <c r="A1570" s="94">
        <v>4130</v>
      </c>
      <c r="B1570" s="99" t="s">
        <v>3353</v>
      </c>
      <c r="C1570" s="97" t="s">
        <v>230</v>
      </c>
      <c r="D1570" s="95">
        <v>7</v>
      </c>
      <c r="E1570" s="96">
        <v>4130000000</v>
      </c>
      <c r="F1570" s="97"/>
      <c r="G1570" s="98" t="s">
        <v>3016</v>
      </c>
      <c r="H1570" s="97" t="s">
        <v>236</v>
      </c>
      <c r="I1570" s="97" t="s">
        <v>230</v>
      </c>
      <c r="J1570" s="258" t="s">
        <v>236</v>
      </c>
      <c r="K1570" s="101"/>
      <c r="L1570" s="259"/>
      <c r="M1570" s="103"/>
      <c r="N1570" s="103"/>
      <c r="O1570" s="103"/>
      <c r="P1570" s="103" t="s">
        <v>2920</v>
      </c>
      <c r="Q1570" s="103"/>
      <c r="R1570" s="103"/>
      <c r="S1570" s="103"/>
      <c r="T1570" s="103"/>
      <c r="U1570" s="103"/>
      <c r="V1570" s="103"/>
      <c r="W1570" s="103"/>
      <c r="X1570" s="103"/>
      <c r="Y1570" s="103"/>
    </row>
    <row r="1571" spans="1:25" s="254" customFormat="1" ht="25.5" x14ac:dyDescent="0.2">
      <c r="A1571" s="94">
        <v>4131</v>
      </c>
      <c r="B1571" s="99" t="s">
        <v>3354</v>
      </c>
      <c r="C1571" s="97" t="s">
        <v>230</v>
      </c>
      <c r="D1571" s="95">
        <v>9</v>
      </c>
      <c r="E1571" s="96">
        <v>4131000000</v>
      </c>
      <c r="F1571" s="97"/>
      <c r="G1571" s="98" t="s">
        <v>3016</v>
      </c>
      <c r="H1571" s="97">
        <v>5008</v>
      </c>
      <c r="I1571" s="97" t="s">
        <v>230</v>
      </c>
      <c r="J1571" s="258" t="s">
        <v>285</v>
      </c>
      <c r="K1571" s="101"/>
      <c r="L1571" s="259"/>
      <c r="M1571" s="103"/>
      <c r="N1571" s="103"/>
      <c r="O1571" s="103"/>
      <c r="P1571" s="103" t="s">
        <v>2920</v>
      </c>
      <c r="Q1571" s="103"/>
      <c r="R1571" s="103"/>
      <c r="S1571" s="103"/>
      <c r="T1571" s="103"/>
      <c r="U1571" s="103"/>
      <c r="V1571" s="103"/>
      <c r="W1571" s="103"/>
      <c r="X1571" s="103"/>
      <c r="Y1571" s="103"/>
    </row>
    <row r="1572" spans="1:25" s="254" customFormat="1" ht="38.25" x14ac:dyDescent="0.2">
      <c r="A1572" s="94">
        <v>4132</v>
      </c>
      <c r="B1572" s="99" t="s">
        <v>3355</v>
      </c>
      <c r="C1572" s="97" t="s">
        <v>230</v>
      </c>
      <c r="D1572" s="95">
        <v>9</v>
      </c>
      <c r="E1572" s="96">
        <v>4132000000</v>
      </c>
      <c r="F1572" s="97"/>
      <c r="G1572" s="98" t="s">
        <v>3016</v>
      </c>
      <c r="H1572" s="97">
        <v>5008</v>
      </c>
      <c r="I1572" s="97" t="s">
        <v>230</v>
      </c>
      <c r="J1572" s="258" t="s">
        <v>285</v>
      </c>
      <c r="K1572" s="101"/>
      <c r="L1572" s="102"/>
      <c r="M1572" s="103"/>
      <c r="N1572" s="103"/>
      <c r="O1572" s="103"/>
      <c r="P1572" s="103" t="s">
        <v>2920</v>
      </c>
      <c r="Q1572" s="103" t="s">
        <v>2920</v>
      </c>
      <c r="R1572" s="103"/>
      <c r="S1572" s="103"/>
      <c r="T1572" s="103"/>
      <c r="U1572" s="103"/>
      <c r="V1572" s="103"/>
      <c r="W1572" s="103"/>
      <c r="X1572" s="103"/>
      <c r="Y1572" s="103"/>
    </row>
    <row r="1573" spans="1:25" s="254" customFormat="1" ht="25.5" x14ac:dyDescent="0.2">
      <c r="A1573" s="94">
        <v>4133</v>
      </c>
      <c r="B1573" s="99" t="s">
        <v>3356</v>
      </c>
      <c r="C1573" s="97" t="s">
        <v>230</v>
      </c>
      <c r="D1573" s="95">
        <v>7</v>
      </c>
      <c r="E1573" s="96">
        <v>4133000000</v>
      </c>
      <c r="F1573" s="97"/>
      <c r="G1573" s="98" t="s">
        <v>3016</v>
      </c>
      <c r="H1573" s="437">
        <v>5008</v>
      </c>
      <c r="I1573" s="97" t="s">
        <v>230</v>
      </c>
      <c r="J1573" s="258" t="s">
        <v>285</v>
      </c>
      <c r="K1573" s="101"/>
      <c r="L1573" s="102"/>
      <c r="M1573" s="103"/>
      <c r="N1573" s="103"/>
      <c r="O1573" s="103"/>
      <c r="P1573" s="103" t="s">
        <v>2920</v>
      </c>
      <c r="Q1573" s="103" t="s">
        <v>2920</v>
      </c>
      <c r="R1573" s="103"/>
      <c r="S1573" s="103"/>
      <c r="T1573" s="103"/>
      <c r="U1573" s="103"/>
      <c r="V1573" s="103"/>
      <c r="W1573" s="103"/>
      <c r="X1573" s="103"/>
      <c r="Y1573" s="103"/>
    </row>
    <row r="1574" spans="1:25" s="254" customFormat="1" ht="25.5" x14ac:dyDescent="0.2">
      <c r="A1574" s="94">
        <v>4134</v>
      </c>
      <c r="B1574" s="99" t="s">
        <v>3357</v>
      </c>
      <c r="C1574" s="97" t="s">
        <v>230</v>
      </c>
      <c r="D1574" s="95">
        <v>7</v>
      </c>
      <c r="E1574" s="96">
        <v>41340000000</v>
      </c>
      <c r="F1574" s="97"/>
      <c r="G1574" s="98" t="s">
        <v>3016</v>
      </c>
      <c r="H1574" s="437">
        <v>5014</v>
      </c>
      <c r="I1574" s="97" t="s">
        <v>230</v>
      </c>
      <c r="J1574" s="258" t="s">
        <v>289</v>
      </c>
      <c r="K1574" s="101"/>
      <c r="L1574" s="102"/>
      <c r="M1574" s="103"/>
      <c r="N1574" s="103"/>
      <c r="O1574" s="103"/>
      <c r="P1574" s="103" t="s">
        <v>2920</v>
      </c>
      <c r="Q1574" s="103"/>
      <c r="R1574" s="103"/>
      <c r="S1574" s="103"/>
      <c r="T1574" s="103"/>
      <c r="U1574" s="103"/>
      <c r="V1574" s="103"/>
      <c r="W1574" s="103"/>
      <c r="X1574" s="103"/>
      <c r="Y1574" s="103"/>
    </row>
    <row r="1575" spans="1:25" s="254" customFormat="1" ht="38.25" x14ac:dyDescent="0.2">
      <c r="A1575" s="94">
        <v>4135</v>
      </c>
      <c r="B1575" s="99" t="s">
        <v>3358</v>
      </c>
      <c r="C1575" s="97" t="s">
        <v>230</v>
      </c>
      <c r="D1575" s="95">
        <v>7</v>
      </c>
      <c r="E1575" s="96">
        <v>4135000000</v>
      </c>
      <c r="F1575" s="97"/>
      <c r="G1575" s="98" t="s">
        <v>3016</v>
      </c>
      <c r="H1575" s="437">
        <v>5000</v>
      </c>
      <c r="I1575" s="97" t="s">
        <v>230</v>
      </c>
      <c r="J1575" s="258" t="s">
        <v>300</v>
      </c>
      <c r="K1575" s="101"/>
      <c r="L1575" s="102"/>
      <c r="M1575" s="103"/>
      <c r="N1575" s="103"/>
      <c r="O1575" s="103"/>
      <c r="P1575" s="103" t="s">
        <v>2920</v>
      </c>
      <c r="Q1575" s="103"/>
      <c r="R1575" s="103"/>
      <c r="S1575" s="103"/>
      <c r="T1575" s="103"/>
      <c r="U1575" s="103"/>
      <c r="V1575" s="103"/>
      <c r="W1575" s="103"/>
      <c r="X1575" s="103"/>
      <c r="Y1575" s="103"/>
    </row>
    <row r="1576" spans="1:25" s="254" customFormat="1" ht="25.5" x14ac:dyDescent="0.2">
      <c r="A1576" s="94">
        <v>4136</v>
      </c>
      <c r="B1576" s="99" t="s">
        <v>3630</v>
      </c>
      <c r="C1576" s="97" t="s">
        <v>226</v>
      </c>
      <c r="D1576" s="95">
        <v>17</v>
      </c>
      <c r="E1576" s="96">
        <v>4136000000</v>
      </c>
      <c r="F1576" s="97"/>
      <c r="G1576" s="98" t="s">
        <v>3016</v>
      </c>
      <c r="H1576" s="97" t="s">
        <v>236</v>
      </c>
      <c r="I1576" s="97" t="s">
        <v>226</v>
      </c>
      <c r="J1576" s="258" t="s">
        <v>236</v>
      </c>
      <c r="K1576" s="101"/>
      <c r="L1576" s="259"/>
      <c r="M1576" s="103"/>
      <c r="N1576" s="103"/>
      <c r="O1576" s="103"/>
      <c r="P1576" s="103" t="s">
        <v>2920</v>
      </c>
      <c r="Q1576" s="103" t="s">
        <v>2920</v>
      </c>
      <c r="R1576" s="103"/>
      <c r="S1576" s="103"/>
      <c r="T1576" s="103"/>
      <c r="U1576" s="103"/>
      <c r="V1576" s="103"/>
      <c r="W1576" s="103"/>
      <c r="X1576" s="103"/>
      <c r="Y1576" s="103"/>
    </row>
    <row r="1577" spans="1:25" s="171" customFormat="1" x14ac:dyDescent="0.2">
      <c r="A1577" s="179">
        <v>4137</v>
      </c>
      <c r="B1577" s="99" t="s">
        <v>236</v>
      </c>
      <c r="C1577" s="182" t="s">
        <v>224</v>
      </c>
      <c r="D1577" s="180">
        <v>7</v>
      </c>
      <c r="E1577" s="181">
        <v>4137000000</v>
      </c>
      <c r="F1577" s="182"/>
      <c r="G1577" s="309" t="s">
        <v>3016</v>
      </c>
      <c r="H1577" s="182" t="s">
        <v>236</v>
      </c>
      <c r="I1577" s="182" t="s">
        <v>224</v>
      </c>
      <c r="J1577" s="256" t="s">
        <v>236</v>
      </c>
      <c r="K1577" s="255"/>
      <c r="L1577" s="257"/>
      <c r="M1577" s="186"/>
      <c r="N1577" s="186"/>
      <c r="O1577" s="186"/>
      <c r="P1577" s="186" t="s">
        <v>2920</v>
      </c>
      <c r="Q1577" s="186" t="s">
        <v>2920</v>
      </c>
      <c r="R1577" s="186"/>
      <c r="S1577" s="186"/>
      <c r="T1577" s="186"/>
      <c r="U1577" s="186"/>
      <c r="V1577" s="186"/>
      <c r="W1577" s="186"/>
      <c r="X1577" s="186"/>
      <c r="Y1577" s="186"/>
    </row>
    <row r="1578" spans="1:25" s="254" customFormat="1" ht="38.25" x14ac:dyDescent="0.2">
      <c r="A1578" s="94">
        <v>4138</v>
      </c>
      <c r="B1578" s="99" t="s">
        <v>3570</v>
      </c>
      <c r="C1578" s="97" t="s">
        <v>229</v>
      </c>
      <c r="D1578" s="95">
        <v>7</v>
      </c>
      <c r="E1578" s="96">
        <v>4138000000</v>
      </c>
      <c r="F1578" s="97"/>
      <c r="G1578" s="98" t="s">
        <v>3016</v>
      </c>
      <c r="H1578" s="97">
        <v>1536</v>
      </c>
      <c r="I1578" s="97" t="s">
        <v>229</v>
      </c>
      <c r="J1578" s="258" t="s">
        <v>286</v>
      </c>
      <c r="K1578" s="101"/>
      <c r="L1578" s="259"/>
      <c r="M1578" s="103"/>
      <c r="N1578" s="103"/>
      <c r="O1578" s="103"/>
      <c r="P1578" s="103" t="s">
        <v>2920</v>
      </c>
      <c r="Q1578" s="103"/>
      <c r="R1578" s="103"/>
      <c r="S1578" s="103"/>
      <c r="T1578" s="103"/>
      <c r="U1578" s="103"/>
      <c r="V1578" s="103"/>
      <c r="W1578" s="103"/>
      <c r="X1578" s="103"/>
      <c r="Y1578" s="103"/>
    </row>
    <row r="1579" spans="1:25" s="254" customFormat="1" ht="25.5" x14ac:dyDescent="0.2">
      <c r="A1579" s="94">
        <v>4139</v>
      </c>
      <c r="B1579" s="99" t="s">
        <v>3510</v>
      </c>
      <c r="C1579" s="97" t="s">
        <v>228</v>
      </c>
      <c r="D1579" s="95">
        <v>7</v>
      </c>
      <c r="E1579" s="96">
        <v>4139000000</v>
      </c>
      <c r="F1579" s="97"/>
      <c r="G1579" s="98" t="s">
        <v>3016</v>
      </c>
      <c r="H1579" s="97">
        <v>5522</v>
      </c>
      <c r="I1579" s="97" t="s">
        <v>228</v>
      </c>
      <c r="J1579" s="258" t="s">
        <v>289</v>
      </c>
      <c r="K1579" s="101"/>
      <c r="L1579" s="259"/>
      <c r="M1579" s="103"/>
      <c r="N1579" s="103"/>
      <c r="O1579" s="103"/>
      <c r="P1579" s="103" t="s">
        <v>2920</v>
      </c>
      <c r="Q1579" s="103"/>
      <c r="R1579" s="103"/>
      <c r="S1579" s="103"/>
      <c r="T1579" s="103"/>
      <c r="U1579" s="103"/>
      <c r="V1579" s="103"/>
      <c r="W1579" s="103"/>
      <c r="X1579" s="103"/>
      <c r="Y1579" s="103"/>
    </row>
    <row r="1580" spans="1:25" s="254" customFormat="1" ht="25.5" x14ac:dyDescent="0.2">
      <c r="A1580" s="94">
        <v>4140</v>
      </c>
      <c r="B1580" s="99" t="s">
        <v>3631</v>
      </c>
      <c r="C1580" s="97" t="s">
        <v>228</v>
      </c>
      <c r="D1580" s="95">
        <v>7</v>
      </c>
      <c r="E1580" s="96">
        <v>4140000000</v>
      </c>
      <c r="F1580" s="97"/>
      <c r="G1580" s="98" t="s">
        <v>3016</v>
      </c>
      <c r="H1580" s="97">
        <v>5519</v>
      </c>
      <c r="I1580" s="97" t="s">
        <v>228</v>
      </c>
      <c r="J1580" s="258" t="s">
        <v>289</v>
      </c>
      <c r="K1580" s="101"/>
      <c r="L1580" s="259" t="s">
        <v>3553</v>
      </c>
      <c r="M1580" s="103"/>
      <c r="N1580" s="103"/>
      <c r="O1580" s="103"/>
      <c r="P1580" s="103" t="s">
        <v>2920</v>
      </c>
      <c r="Q1580" s="103"/>
      <c r="R1580" s="103"/>
      <c r="S1580" s="103"/>
      <c r="T1580" s="103"/>
      <c r="U1580" s="103"/>
      <c r="V1580" s="103"/>
      <c r="W1580" s="103"/>
      <c r="X1580" s="103"/>
      <c r="Y1580" s="103"/>
    </row>
    <row r="1581" spans="1:25" s="254" customFormat="1" ht="25.5" x14ac:dyDescent="0.2">
      <c r="A1581" s="94">
        <v>4141</v>
      </c>
      <c r="B1581" s="99" t="s">
        <v>3632</v>
      </c>
      <c r="C1581" s="97" t="s">
        <v>228</v>
      </c>
      <c r="D1581" s="95">
        <v>7</v>
      </c>
      <c r="E1581" s="96">
        <v>4141000000</v>
      </c>
      <c r="F1581" s="97"/>
      <c r="G1581" s="98" t="s">
        <v>3016</v>
      </c>
      <c r="H1581" s="97">
        <v>5519</v>
      </c>
      <c r="I1581" s="97" t="s">
        <v>228</v>
      </c>
      <c r="J1581" s="258" t="s">
        <v>289</v>
      </c>
      <c r="K1581" s="101"/>
      <c r="L1581" s="259" t="s">
        <v>3553</v>
      </c>
      <c r="M1581" s="103"/>
      <c r="N1581" s="103"/>
      <c r="O1581" s="103"/>
      <c r="P1581" s="103" t="s">
        <v>2920</v>
      </c>
      <c r="Q1581" s="103"/>
      <c r="R1581" s="103"/>
      <c r="S1581" s="103"/>
      <c r="T1581" s="103"/>
      <c r="U1581" s="103"/>
      <c r="V1581" s="103"/>
      <c r="W1581" s="103"/>
      <c r="X1581" s="103"/>
      <c r="Y1581" s="103"/>
    </row>
    <row r="1582" spans="1:25" s="254" customFormat="1" ht="25.5" x14ac:dyDescent="0.2">
      <c r="A1582" s="94">
        <v>4142</v>
      </c>
      <c r="B1582" s="99" t="s">
        <v>3633</v>
      </c>
      <c r="C1582" s="97" t="s">
        <v>228</v>
      </c>
      <c r="D1582" s="95">
        <v>7</v>
      </c>
      <c r="E1582" s="96">
        <v>4142000000</v>
      </c>
      <c r="F1582" s="97"/>
      <c r="G1582" s="98" t="s">
        <v>3016</v>
      </c>
      <c r="H1582" s="97">
        <v>5504</v>
      </c>
      <c r="I1582" s="97" t="s">
        <v>228</v>
      </c>
      <c r="J1582" s="258" t="s">
        <v>286</v>
      </c>
      <c r="K1582" s="101"/>
      <c r="L1582" s="259" t="s">
        <v>3553</v>
      </c>
      <c r="M1582" s="103"/>
      <c r="N1582" s="103"/>
      <c r="O1582" s="103"/>
      <c r="P1582" s="103" t="s">
        <v>2920</v>
      </c>
      <c r="Q1582" s="103"/>
      <c r="R1582" s="103"/>
      <c r="S1582" s="103"/>
      <c r="T1582" s="103"/>
      <c r="U1582" s="103"/>
      <c r="V1582" s="103"/>
      <c r="W1582" s="103"/>
      <c r="X1582" s="103"/>
      <c r="Y1582" s="103"/>
    </row>
    <row r="1583" spans="1:25" s="254" customFormat="1" ht="25.5" x14ac:dyDescent="0.2">
      <c r="A1583" s="94">
        <v>4143</v>
      </c>
      <c r="B1583" s="99" t="s">
        <v>3634</v>
      </c>
      <c r="C1583" s="97" t="s">
        <v>228</v>
      </c>
      <c r="D1583" s="95">
        <v>7</v>
      </c>
      <c r="E1583" s="96">
        <v>4143000000</v>
      </c>
      <c r="F1583" s="97"/>
      <c r="G1583" s="98" t="s">
        <v>3016</v>
      </c>
      <c r="H1583" s="97">
        <v>5519</v>
      </c>
      <c r="I1583" s="97" t="s">
        <v>228</v>
      </c>
      <c r="J1583" s="258" t="s">
        <v>289</v>
      </c>
      <c r="K1583" s="101"/>
      <c r="L1583" s="259" t="s">
        <v>3553</v>
      </c>
      <c r="M1583" s="103"/>
      <c r="N1583" s="103"/>
      <c r="O1583" s="103"/>
      <c r="P1583" s="103"/>
      <c r="Q1583" s="103" t="s">
        <v>2920</v>
      </c>
      <c r="R1583" s="103"/>
      <c r="S1583" s="103"/>
      <c r="T1583" s="103"/>
      <c r="U1583" s="103"/>
      <c r="V1583" s="103"/>
      <c r="W1583" s="103"/>
      <c r="X1583" s="103"/>
      <c r="Y1583" s="103"/>
    </row>
    <row r="1584" spans="1:25" s="254" customFormat="1" ht="25.5" x14ac:dyDescent="0.2">
      <c r="A1584" s="94">
        <v>4144</v>
      </c>
      <c r="B1584" s="99" t="s">
        <v>3635</v>
      </c>
      <c r="C1584" s="97" t="s">
        <v>228</v>
      </c>
      <c r="D1584" s="95">
        <v>7</v>
      </c>
      <c r="E1584" s="96">
        <v>4144000000</v>
      </c>
      <c r="F1584" s="97"/>
      <c r="G1584" s="98" t="s">
        <v>3016</v>
      </c>
      <c r="H1584" s="97">
        <v>5515</v>
      </c>
      <c r="I1584" s="97" t="s">
        <v>228</v>
      </c>
      <c r="J1584" s="258" t="s">
        <v>295</v>
      </c>
      <c r="K1584" s="101"/>
      <c r="L1584" s="259" t="s">
        <v>3553</v>
      </c>
      <c r="M1584" s="103"/>
      <c r="N1584" s="103"/>
      <c r="O1584" s="103"/>
      <c r="P1584" s="103"/>
      <c r="Q1584" s="103" t="s">
        <v>2920</v>
      </c>
      <c r="R1584" s="103" t="s">
        <v>2920</v>
      </c>
      <c r="S1584" s="103"/>
      <c r="T1584" s="103"/>
      <c r="U1584" s="103"/>
      <c r="V1584" s="103"/>
      <c r="W1584" s="103"/>
      <c r="X1584" s="103"/>
      <c r="Y1584" s="103"/>
    </row>
    <row r="1585" spans="1:25" s="254" customFormat="1" ht="25.5" x14ac:dyDescent="0.2">
      <c r="A1585" s="94">
        <v>4145</v>
      </c>
      <c r="B1585" s="99" t="s">
        <v>3636</v>
      </c>
      <c r="C1585" s="97" t="s">
        <v>228</v>
      </c>
      <c r="D1585" s="95">
        <v>7</v>
      </c>
      <c r="E1585" s="96">
        <v>4145000000</v>
      </c>
      <c r="F1585" s="97"/>
      <c r="G1585" s="98" t="s">
        <v>3016</v>
      </c>
      <c r="H1585" s="97">
        <v>5504</v>
      </c>
      <c r="I1585" s="97" t="s">
        <v>228</v>
      </c>
      <c r="J1585" s="258" t="s">
        <v>286</v>
      </c>
      <c r="K1585" s="101"/>
      <c r="L1585" s="259" t="s">
        <v>3553</v>
      </c>
      <c r="M1585" s="103"/>
      <c r="N1585" s="103"/>
      <c r="O1585" s="103"/>
      <c r="P1585" s="103" t="s">
        <v>2920</v>
      </c>
      <c r="Q1585" s="103" t="s">
        <v>2920</v>
      </c>
      <c r="R1585" s="103" t="s">
        <v>2920</v>
      </c>
      <c r="S1585" s="103"/>
      <c r="T1585" s="103"/>
      <c r="U1585" s="103"/>
      <c r="V1585" s="103"/>
      <c r="W1585" s="103"/>
      <c r="X1585" s="103"/>
      <c r="Y1585" s="103"/>
    </row>
    <row r="1586" spans="1:25" s="254" customFormat="1" ht="38.25" x14ac:dyDescent="0.2">
      <c r="A1586" s="94">
        <v>4146</v>
      </c>
      <c r="B1586" s="99" t="s">
        <v>3511</v>
      </c>
      <c r="C1586" s="97" t="s">
        <v>224</v>
      </c>
      <c r="D1586" s="95">
        <v>16</v>
      </c>
      <c r="E1586" s="96">
        <v>4146000000</v>
      </c>
      <c r="F1586" s="97"/>
      <c r="G1586" s="98" t="s">
        <v>3016</v>
      </c>
      <c r="H1586" s="97">
        <v>6000</v>
      </c>
      <c r="I1586" s="97" t="s">
        <v>224</v>
      </c>
      <c r="J1586" s="258" t="s">
        <v>3347</v>
      </c>
      <c r="K1586" s="101"/>
      <c r="L1586" s="259"/>
      <c r="M1586" s="103"/>
      <c r="N1586" s="103"/>
      <c r="O1586" s="103"/>
      <c r="P1586" s="103" t="s">
        <v>2920</v>
      </c>
      <c r="Q1586" s="103"/>
      <c r="R1586" s="103"/>
      <c r="S1586" s="103"/>
      <c r="T1586" s="103"/>
      <c r="U1586" s="103"/>
      <c r="V1586" s="103"/>
      <c r="W1586" s="103"/>
      <c r="X1586" s="103"/>
      <c r="Y1586" s="103"/>
    </row>
    <row r="1587" spans="1:25" s="254" customFormat="1" ht="38.25" x14ac:dyDescent="0.2">
      <c r="A1587" s="94">
        <v>4147</v>
      </c>
      <c r="B1587" s="99" t="s">
        <v>3571</v>
      </c>
      <c r="C1587" s="97" t="s">
        <v>229</v>
      </c>
      <c r="D1587" s="95">
        <v>7</v>
      </c>
      <c r="E1587" s="96">
        <v>4147000000</v>
      </c>
      <c r="F1587" s="97"/>
      <c r="G1587" s="98" t="s">
        <v>3016</v>
      </c>
      <c r="H1587" s="97">
        <v>1223</v>
      </c>
      <c r="I1587" s="97" t="s">
        <v>229</v>
      </c>
      <c r="J1587" s="258" t="s">
        <v>289</v>
      </c>
      <c r="K1587" s="101"/>
      <c r="L1587" s="259"/>
      <c r="M1587" s="103"/>
      <c r="N1587" s="103"/>
      <c r="O1587" s="103"/>
      <c r="P1587" s="103" t="s">
        <v>2920</v>
      </c>
      <c r="Q1587" s="103"/>
      <c r="R1587" s="103"/>
      <c r="S1587" s="103"/>
      <c r="T1587" s="103"/>
      <c r="U1587" s="103"/>
      <c r="V1587" s="103"/>
      <c r="W1587" s="103"/>
      <c r="X1587" s="103"/>
      <c r="Y1587" s="103"/>
    </row>
    <row r="1588" spans="1:25" s="254" customFormat="1" ht="38.25" x14ac:dyDescent="0.2">
      <c r="A1588" s="94">
        <v>4148</v>
      </c>
      <c r="B1588" s="99" t="s">
        <v>3637</v>
      </c>
      <c r="C1588" s="97" t="s">
        <v>229</v>
      </c>
      <c r="D1588" s="95">
        <v>7</v>
      </c>
      <c r="E1588" s="96">
        <v>4148000000</v>
      </c>
      <c r="F1588" s="97"/>
      <c r="G1588" s="98" t="s">
        <v>3016</v>
      </c>
      <c r="H1588" s="97">
        <v>1333</v>
      </c>
      <c r="I1588" s="97" t="s">
        <v>229</v>
      </c>
      <c r="J1588" s="258" t="s">
        <v>289</v>
      </c>
      <c r="K1588" s="101"/>
      <c r="L1588" s="259" t="s">
        <v>3553</v>
      </c>
      <c r="M1588" s="103"/>
      <c r="N1588" s="103"/>
      <c r="O1588" s="103"/>
      <c r="P1588" s="103"/>
      <c r="Q1588" s="103" t="s">
        <v>2920</v>
      </c>
      <c r="R1588" s="103"/>
      <c r="S1588" s="103"/>
      <c r="T1588" s="103"/>
      <c r="U1588" s="103"/>
      <c r="V1588" s="103"/>
      <c r="W1588" s="103"/>
      <c r="X1588" s="103"/>
      <c r="Y1588" s="103"/>
    </row>
    <row r="1589" spans="1:25" s="254" customFormat="1" ht="38.25" x14ac:dyDescent="0.2">
      <c r="A1589" s="94">
        <v>4149</v>
      </c>
      <c r="B1589" s="99" t="s">
        <v>3638</v>
      </c>
      <c r="C1589" s="97" t="s">
        <v>229</v>
      </c>
      <c r="D1589" s="95">
        <v>7</v>
      </c>
      <c r="E1589" s="96">
        <v>4149000000</v>
      </c>
      <c r="F1589" s="97"/>
      <c r="G1589" s="98" t="s">
        <v>3016</v>
      </c>
      <c r="H1589" s="97">
        <v>1331</v>
      </c>
      <c r="I1589" s="97" t="s">
        <v>229</v>
      </c>
      <c r="J1589" s="258" t="s">
        <v>289</v>
      </c>
      <c r="K1589" s="101"/>
      <c r="L1589" s="259" t="s">
        <v>3553</v>
      </c>
      <c r="M1589" s="103"/>
      <c r="N1589" s="103"/>
      <c r="O1589" s="103"/>
      <c r="P1589" s="103"/>
      <c r="Q1589" s="103" t="s">
        <v>2920</v>
      </c>
      <c r="R1589" s="103"/>
      <c r="S1589" s="103"/>
      <c r="T1589" s="103"/>
      <c r="U1589" s="103"/>
      <c r="V1589" s="103"/>
      <c r="W1589" s="103"/>
      <c r="X1589" s="103"/>
      <c r="Y1589" s="103"/>
    </row>
    <row r="1590" spans="1:25" s="254" customFormat="1" ht="38.25" x14ac:dyDescent="0.2">
      <c r="A1590" s="94">
        <v>4150</v>
      </c>
      <c r="B1590" s="99" t="s">
        <v>3639</v>
      </c>
      <c r="C1590" s="97" t="s">
        <v>229</v>
      </c>
      <c r="D1590" s="95">
        <v>7</v>
      </c>
      <c r="E1590" s="96">
        <v>4150000000</v>
      </c>
      <c r="F1590" s="97"/>
      <c r="G1590" s="98" t="s">
        <v>3016</v>
      </c>
      <c r="H1590" s="97">
        <v>1316</v>
      </c>
      <c r="I1590" s="97" t="s">
        <v>229</v>
      </c>
      <c r="J1590" s="258" t="s">
        <v>285</v>
      </c>
      <c r="K1590" s="101"/>
      <c r="L1590" s="259" t="s">
        <v>3553</v>
      </c>
      <c r="M1590" s="103"/>
      <c r="N1590" s="103"/>
      <c r="O1590" s="103"/>
      <c r="P1590" s="103"/>
      <c r="Q1590" s="103" t="s">
        <v>2920</v>
      </c>
      <c r="R1590" s="103"/>
      <c r="S1590" s="103"/>
      <c r="T1590" s="103"/>
      <c r="U1590" s="103"/>
      <c r="V1590" s="103"/>
      <c r="W1590" s="103"/>
      <c r="X1590" s="103"/>
      <c r="Y1590" s="103"/>
    </row>
    <row r="1591" spans="1:25" s="254" customFormat="1" ht="25.5" x14ac:dyDescent="0.2">
      <c r="A1591" s="94">
        <v>4151</v>
      </c>
      <c r="B1591" s="99" t="s">
        <v>3640</v>
      </c>
      <c r="C1591" s="97" t="s">
        <v>229</v>
      </c>
      <c r="D1591" s="95">
        <v>7</v>
      </c>
      <c r="E1591" s="96">
        <v>4151000000</v>
      </c>
      <c r="F1591" s="97"/>
      <c r="G1591" s="98" t="s">
        <v>3016</v>
      </c>
      <c r="H1591" s="97">
        <v>1819</v>
      </c>
      <c r="I1591" s="97" t="s">
        <v>229</v>
      </c>
      <c r="J1591" s="258" t="s">
        <v>289</v>
      </c>
      <c r="K1591" s="101"/>
      <c r="L1591" s="259" t="s">
        <v>3553</v>
      </c>
      <c r="M1591" s="103"/>
      <c r="N1591" s="103"/>
      <c r="O1591" s="103"/>
      <c r="P1591" s="103"/>
      <c r="Q1591" s="103" t="s">
        <v>2920</v>
      </c>
      <c r="R1591" s="103" t="s">
        <v>2920</v>
      </c>
      <c r="S1591" s="103" t="s">
        <v>2920</v>
      </c>
      <c r="T1591" s="103" t="s">
        <v>2920</v>
      </c>
      <c r="U1591" s="103"/>
      <c r="V1591" s="103"/>
      <c r="W1591" s="103"/>
      <c r="X1591" s="103"/>
      <c r="Y1591" s="103"/>
    </row>
    <row r="1592" spans="1:25" s="254" customFormat="1" ht="38.25" x14ac:dyDescent="0.2">
      <c r="A1592" s="94">
        <v>4152</v>
      </c>
      <c r="B1592" s="99" t="s">
        <v>3641</v>
      </c>
      <c r="C1592" s="97" t="s">
        <v>229</v>
      </c>
      <c r="D1592" s="95">
        <v>7</v>
      </c>
      <c r="E1592" s="96">
        <v>4152000000</v>
      </c>
      <c r="F1592" s="97"/>
      <c r="G1592" s="98" t="s">
        <v>3016</v>
      </c>
      <c r="H1592" s="97">
        <v>1532</v>
      </c>
      <c r="I1592" s="97" t="s">
        <v>229</v>
      </c>
      <c r="J1592" s="258" t="s">
        <v>289</v>
      </c>
      <c r="K1592" s="101"/>
      <c r="L1592" s="259" t="s">
        <v>3553</v>
      </c>
      <c r="M1592" s="103"/>
      <c r="N1592" s="103"/>
      <c r="O1592" s="103"/>
      <c r="P1592" s="103"/>
      <c r="Q1592" s="103" t="s">
        <v>2920</v>
      </c>
      <c r="R1592" s="103"/>
      <c r="S1592" s="103"/>
      <c r="T1592" s="103"/>
      <c r="U1592" s="103"/>
      <c r="V1592" s="103"/>
      <c r="W1592" s="103"/>
      <c r="X1592" s="103"/>
      <c r="Y1592" s="103"/>
    </row>
    <row r="1593" spans="1:25" s="254" customFormat="1" ht="25.5" x14ac:dyDescent="0.2">
      <c r="A1593" s="94">
        <v>4153</v>
      </c>
      <c r="B1593" s="99" t="s">
        <v>3642</v>
      </c>
      <c r="C1593" s="97" t="s">
        <v>229</v>
      </c>
      <c r="D1593" s="95">
        <v>7</v>
      </c>
      <c r="E1593" s="96">
        <v>4153000000</v>
      </c>
      <c r="F1593" s="97"/>
      <c r="G1593" s="98" t="s">
        <v>3016</v>
      </c>
      <c r="H1593" s="97">
        <v>1328</v>
      </c>
      <c r="I1593" s="97" t="s">
        <v>229</v>
      </c>
      <c r="J1593" s="258" t="s">
        <v>295</v>
      </c>
      <c r="K1593" s="101"/>
      <c r="L1593" s="259" t="s">
        <v>3553</v>
      </c>
      <c r="M1593" s="103"/>
      <c r="N1593" s="103"/>
      <c r="O1593" s="103"/>
      <c r="P1593" s="103"/>
      <c r="Q1593" s="103" t="s">
        <v>2920</v>
      </c>
      <c r="R1593" s="103" t="s">
        <v>2920</v>
      </c>
      <c r="S1593" s="103"/>
      <c r="T1593" s="103"/>
      <c r="U1593" s="103"/>
      <c r="V1593" s="103"/>
      <c r="W1593" s="103"/>
      <c r="X1593" s="103"/>
      <c r="Y1593" s="103"/>
    </row>
    <row r="1594" spans="1:25" s="254" customFormat="1" ht="25.5" x14ac:dyDescent="0.2">
      <c r="A1594" s="94">
        <v>4154</v>
      </c>
      <c r="B1594" s="99" t="s">
        <v>3643</v>
      </c>
      <c r="C1594" s="97" t="s">
        <v>228</v>
      </c>
      <c r="D1594" s="95">
        <v>7</v>
      </c>
      <c r="E1594" s="96">
        <v>4154000000</v>
      </c>
      <c r="F1594" s="97"/>
      <c r="G1594" s="98" t="s">
        <v>3016</v>
      </c>
      <c r="H1594" s="97">
        <v>5513</v>
      </c>
      <c r="I1594" s="97" t="s">
        <v>228</v>
      </c>
      <c r="J1594" s="258" t="s">
        <v>295</v>
      </c>
      <c r="K1594" s="101"/>
      <c r="L1594" s="259" t="s">
        <v>3553</v>
      </c>
      <c r="M1594" s="103"/>
      <c r="N1594" s="103"/>
      <c r="O1594" s="103"/>
      <c r="P1594" s="103"/>
      <c r="Q1594" s="103" t="s">
        <v>2920</v>
      </c>
      <c r="R1594" s="103"/>
      <c r="S1594" s="103"/>
      <c r="T1594" s="103"/>
      <c r="U1594" s="103"/>
      <c r="V1594" s="103"/>
      <c r="W1594" s="103"/>
      <c r="X1594" s="103"/>
      <c r="Y1594" s="103"/>
    </row>
    <row r="1595" spans="1:25" s="254" customFormat="1" ht="25.5" x14ac:dyDescent="0.2">
      <c r="A1595" s="94">
        <v>4155</v>
      </c>
      <c r="B1595" s="99" t="s">
        <v>3644</v>
      </c>
      <c r="C1595" s="97" t="s">
        <v>228</v>
      </c>
      <c r="D1595" s="95">
        <v>7</v>
      </c>
      <c r="E1595" s="96">
        <v>4155000000</v>
      </c>
      <c r="F1595" s="97"/>
      <c r="G1595" s="98" t="s">
        <v>3016</v>
      </c>
      <c r="H1595" s="97">
        <v>5522</v>
      </c>
      <c r="I1595" s="97" t="s">
        <v>228</v>
      </c>
      <c r="J1595" s="258" t="s">
        <v>289</v>
      </c>
      <c r="K1595" s="101"/>
      <c r="L1595" s="259" t="s">
        <v>3553</v>
      </c>
      <c r="M1595" s="103"/>
      <c r="N1595" s="103"/>
      <c r="O1595" s="103"/>
      <c r="P1595" s="103"/>
      <c r="Q1595" s="103" t="s">
        <v>2920</v>
      </c>
      <c r="R1595" s="103" t="s">
        <v>2920</v>
      </c>
      <c r="S1595" s="103"/>
      <c r="T1595" s="103"/>
      <c r="U1595" s="103"/>
      <c r="V1595" s="103"/>
      <c r="W1595" s="103"/>
      <c r="X1595" s="103"/>
      <c r="Y1595" s="103"/>
    </row>
    <row r="1596" spans="1:25" s="254" customFormat="1" ht="25.5" x14ac:dyDescent="0.2">
      <c r="A1596" s="94">
        <v>4156</v>
      </c>
      <c r="B1596" s="99" t="s">
        <v>3645</v>
      </c>
      <c r="C1596" s="97" t="s">
        <v>228</v>
      </c>
      <c r="D1596" s="95">
        <v>7</v>
      </c>
      <c r="E1596" s="96">
        <v>4156000000</v>
      </c>
      <c r="F1596" s="97"/>
      <c r="G1596" s="98" t="s">
        <v>3016</v>
      </c>
      <c r="H1596" s="97">
        <v>5521</v>
      </c>
      <c r="I1596" s="97" t="s">
        <v>228</v>
      </c>
      <c r="J1596" s="258" t="s">
        <v>289</v>
      </c>
      <c r="K1596" s="101"/>
      <c r="L1596" s="259" t="s">
        <v>3553</v>
      </c>
      <c r="M1596" s="103"/>
      <c r="N1596" s="103"/>
      <c r="O1596" s="103"/>
      <c r="P1596" s="103"/>
      <c r="Q1596" s="103" t="s">
        <v>2920</v>
      </c>
      <c r="R1596" s="103"/>
      <c r="S1596" s="103"/>
      <c r="T1596" s="103"/>
      <c r="U1596" s="103"/>
      <c r="V1596" s="103"/>
      <c r="W1596" s="103"/>
      <c r="X1596" s="103"/>
      <c r="Y1596" s="103"/>
    </row>
    <row r="1597" spans="1:25" s="254" customFormat="1" ht="25.5" x14ac:dyDescent="0.2">
      <c r="A1597" s="94">
        <v>4157</v>
      </c>
      <c r="B1597" s="99" t="s">
        <v>3646</v>
      </c>
      <c r="C1597" s="97" t="s">
        <v>228</v>
      </c>
      <c r="D1597" s="95">
        <v>7</v>
      </c>
      <c r="E1597" s="96">
        <v>4157000000</v>
      </c>
      <c r="F1597" s="97"/>
      <c r="G1597" s="98" t="s">
        <v>3016</v>
      </c>
      <c r="H1597" s="97">
        <v>5529</v>
      </c>
      <c r="I1597" s="97" t="s">
        <v>228</v>
      </c>
      <c r="J1597" s="258" t="s">
        <v>285</v>
      </c>
      <c r="K1597" s="101"/>
      <c r="L1597" s="259" t="s">
        <v>3553</v>
      </c>
      <c r="M1597" s="103"/>
      <c r="N1597" s="103"/>
      <c r="O1597" s="103"/>
      <c r="P1597" s="103"/>
      <c r="Q1597" s="103" t="s">
        <v>2920</v>
      </c>
      <c r="R1597" s="103"/>
      <c r="S1597" s="103"/>
      <c r="T1597" s="103"/>
      <c r="U1597" s="103"/>
      <c r="V1597" s="103"/>
      <c r="W1597" s="103"/>
      <c r="X1597" s="103"/>
      <c r="Y1597" s="103"/>
    </row>
    <row r="1598" spans="1:25" s="254" customFormat="1" ht="25.5" x14ac:dyDescent="0.2">
      <c r="A1598" s="94">
        <v>4158</v>
      </c>
      <c r="B1598" s="99" t="s">
        <v>3647</v>
      </c>
      <c r="C1598" s="97" t="s">
        <v>228</v>
      </c>
      <c r="D1598" s="95">
        <v>7</v>
      </c>
      <c r="E1598" s="96">
        <v>4158000000</v>
      </c>
      <c r="F1598" s="97"/>
      <c r="G1598" s="98" t="s">
        <v>3016</v>
      </c>
      <c r="H1598" s="97">
        <v>5521</v>
      </c>
      <c r="I1598" s="97" t="s">
        <v>228</v>
      </c>
      <c r="J1598" s="258" t="s">
        <v>289</v>
      </c>
      <c r="K1598" s="101"/>
      <c r="L1598" s="259" t="s">
        <v>3553</v>
      </c>
      <c r="M1598" s="103"/>
      <c r="N1598" s="103"/>
      <c r="O1598" s="103"/>
      <c r="P1598" s="103"/>
      <c r="Q1598" s="103" t="s">
        <v>2920</v>
      </c>
      <c r="R1598" s="103" t="s">
        <v>2920</v>
      </c>
      <c r="S1598" s="103"/>
      <c r="T1598" s="103"/>
      <c r="U1598" s="103"/>
      <c r="V1598" s="103"/>
      <c r="W1598" s="103"/>
      <c r="X1598" s="103"/>
      <c r="Y1598" s="103"/>
    </row>
    <row r="1599" spans="1:25" s="254" customFormat="1" ht="38.25" x14ac:dyDescent="0.2">
      <c r="A1599" s="94">
        <v>4159</v>
      </c>
      <c r="B1599" s="99" t="s">
        <v>3648</v>
      </c>
      <c r="C1599" s="97" t="s">
        <v>229</v>
      </c>
      <c r="D1599" s="95">
        <v>7</v>
      </c>
      <c r="E1599" s="96">
        <v>4159000000</v>
      </c>
      <c r="F1599" s="97"/>
      <c r="G1599" s="98" t="s">
        <v>3016</v>
      </c>
      <c r="H1599" s="97">
        <v>1125</v>
      </c>
      <c r="I1599" s="97" t="s">
        <v>229</v>
      </c>
      <c r="J1599" s="258" t="s">
        <v>286</v>
      </c>
      <c r="K1599" s="101"/>
      <c r="L1599" s="259" t="s">
        <v>3553</v>
      </c>
      <c r="M1599" s="103"/>
      <c r="N1599" s="103"/>
      <c r="O1599" s="103"/>
      <c r="P1599" s="103"/>
      <c r="Q1599" s="103" t="s">
        <v>2920</v>
      </c>
      <c r="R1599" s="103"/>
      <c r="S1599" s="103"/>
      <c r="T1599" s="103"/>
      <c r="U1599" s="103"/>
      <c r="V1599" s="103"/>
      <c r="W1599" s="103"/>
      <c r="X1599" s="103"/>
      <c r="Y1599" s="103"/>
    </row>
    <row r="1600" spans="1:25" s="254" customFormat="1" ht="25.5" x14ac:dyDescent="0.2">
      <c r="A1600" s="94">
        <v>4160</v>
      </c>
      <c r="B1600" s="99" t="s">
        <v>3649</v>
      </c>
      <c r="C1600" s="97" t="s">
        <v>229</v>
      </c>
      <c r="D1600" s="95">
        <v>7</v>
      </c>
      <c r="E1600" s="96">
        <v>4160000000</v>
      </c>
      <c r="F1600" s="97"/>
      <c r="G1600" s="98" t="s">
        <v>3016</v>
      </c>
      <c r="H1600" s="97">
        <v>1316</v>
      </c>
      <c r="I1600" s="97" t="s">
        <v>229</v>
      </c>
      <c r="J1600" s="258" t="s">
        <v>285</v>
      </c>
      <c r="K1600" s="101"/>
      <c r="L1600" s="259" t="s">
        <v>3553</v>
      </c>
      <c r="M1600" s="103"/>
      <c r="N1600" s="103"/>
      <c r="O1600" s="103"/>
      <c r="P1600" s="103"/>
      <c r="Q1600" s="103" t="s">
        <v>2920</v>
      </c>
      <c r="R1600" s="103"/>
      <c r="S1600" s="103"/>
      <c r="T1600" s="103"/>
      <c r="U1600" s="103"/>
      <c r="V1600" s="103"/>
      <c r="W1600" s="103"/>
      <c r="X1600" s="103"/>
      <c r="Y1600" s="103"/>
    </row>
    <row r="1601" spans="1:25" s="254" customFormat="1" ht="51" x14ac:dyDescent="0.2">
      <c r="A1601" s="94">
        <v>4161</v>
      </c>
      <c r="B1601" s="99" t="s">
        <v>3650</v>
      </c>
      <c r="C1601" s="97" t="s">
        <v>229</v>
      </c>
      <c r="D1601" s="95">
        <v>7</v>
      </c>
      <c r="E1601" s="96">
        <v>4161000000</v>
      </c>
      <c r="F1601" s="97"/>
      <c r="G1601" s="98" t="s">
        <v>3016</v>
      </c>
      <c r="H1601" s="97">
        <v>1501</v>
      </c>
      <c r="I1601" s="97" t="s">
        <v>229</v>
      </c>
      <c r="J1601" s="258" t="s">
        <v>3169</v>
      </c>
      <c r="K1601" s="101"/>
      <c r="L1601" s="259" t="s">
        <v>3553</v>
      </c>
      <c r="M1601" s="103"/>
      <c r="N1601" s="103"/>
      <c r="O1601" s="103"/>
      <c r="P1601" s="103"/>
      <c r="Q1601" s="103" t="s">
        <v>2920</v>
      </c>
      <c r="R1601" s="103"/>
      <c r="S1601" s="103"/>
      <c r="T1601" s="103"/>
      <c r="U1601" s="103"/>
      <c r="V1601" s="103"/>
      <c r="W1601" s="103"/>
      <c r="X1601" s="103"/>
      <c r="Y1601" s="103"/>
    </row>
    <row r="1602" spans="1:25" s="254" customFormat="1" ht="38.25" x14ac:dyDescent="0.2">
      <c r="A1602" s="94">
        <v>4162</v>
      </c>
      <c r="B1602" s="99" t="s">
        <v>3651</v>
      </c>
      <c r="C1602" s="97" t="s">
        <v>229</v>
      </c>
      <c r="D1602" s="95">
        <v>7</v>
      </c>
      <c r="E1602" s="96">
        <v>4162000000</v>
      </c>
      <c r="F1602" s="97"/>
      <c r="G1602" s="98" t="s">
        <v>3016</v>
      </c>
      <c r="H1602" s="97">
        <v>1819</v>
      </c>
      <c r="I1602" s="97" t="s">
        <v>229</v>
      </c>
      <c r="J1602" s="258" t="s">
        <v>289</v>
      </c>
      <c r="K1602" s="101"/>
      <c r="L1602" s="259" t="s">
        <v>3553</v>
      </c>
      <c r="M1602" s="103"/>
      <c r="N1602" s="103"/>
      <c r="O1602" s="103"/>
      <c r="P1602" s="103"/>
      <c r="Q1602" s="103" t="s">
        <v>2920</v>
      </c>
      <c r="R1602" s="103" t="s">
        <v>2920</v>
      </c>
      <c r="S1602" s="103"/>
      <c r="T1602" s="103"/>
      <c r="U1602" s="103"/>
      <c r="V1602" s="103"/>
      <c r="W1602" s="103"/>
      <c r="X1602" s="103"/>
      <c r="Y1602" s="103"/>
    </row>
    <row r="1603" spans="1:25" s="254" customFormat="1" ht="25.5" x14ac:dyDescent="0.2">
      <c r="A1603" s="94">
        <v>4163</v>
      </c>
      <c r="B1603" s="99" t="s">
        <v>3652</v>
      </c>
      <c r="C1603" s="97" t="s">
        <v>229</v>
      </c>
      <c r="D1603" s="95">
        <v>7</v>
      </c>
      <c r="E1603" s="96">
        <v>4163000000</v>
      </c>
      <c r="F1603" s="97"/>
      <c r="G1603" s="98" t="s">
        <v>3016</v>
      </c>
      <c r="H1603" s="97">
        <v>1408</v>
      </c>
      <c r="I1603" s="97" t="s">
        <v>229</v>
      </c>
      <c r="J1603" s="258" t="s">
        <v>3169</v>
      </c>
      <c r="K1603" s="101"/>
      <c r="L1603" s="259" t="s">
        <v>3553</v>
      </c>
      <c r="M1603" s="103"/>
      <c r="N1603" s="103"/>
      <c r="O1603" s="103"/>
      <c r="P1603" s="103"/>
      <c r="Q1603" s="103" t="s">
        <v>2920</v>
      </c>
      <c r="R1603" s="103" t="s">
        <v>2920</v>
      </c>
      <c r="S1603" s="103" t="s">
        <v>2920</v>
      </c>
      <c r="T1603" s="103" t="s">
        <v>2920</v>
      </c>
      <c r="U1603" s="103"/>
      <c r="V1603" s="103"/>
      <c r="W1603" s="103"/>
      <c r="X1603" s="103"/>
      <c r="Y1603" s="103"/>
    </row>
    <row r="1604" spans="1:25" s="254" customFormat="1" ht="38.25" x14ac:dyDescent="0.2">
      <c r="A1604" s="94">
        <v>4164</v>
      </c>
      <c r="B1604" s="99" t="s">
        <v>3653</v>
      </c>
      <c r="C1604" s="97" t="s">
        <v>229</v>
      </c>
      <c r="D1604" s="95">
        <v>7</v>
      </c>
      <c r="E1604" s="96">
        <v>4164000000</v>
      </c>
      <c r="F1604" s="97"/>
      <c r="G1604" s="98" t="s">
        <v>3016</v>
      </c>
      <c r="H1604" s="97">
        <v>1405</v>
      </c>
      <c r="I1604" s="97" t="s">
        <v>229</v>
      </c>
      <c r="J1604" s="258" t="s">
        <v>3169</v>
      </c>
      <c r="K1604" s="101"/>
      <c r="L1604" s="259" t="s">
        <v>3553</v>
      </c>
      <c r="M1604" s="103"/>
      <c r="N1604" s="103"/>
      <c r="O1604" s="103"/>
      <c r="P1604" s="103"/>
      <c r="Q1604" s="103" t="s">
        <v>2920</v>
      </c>
      <c r="R1604" s="103"/>
      <c r="S1604" s="103"/>
      <c r="T1604" s="103"/>
      <c r="U1604" s="103"/>
      <c r="V1604" s="103"/>
      <c r="W1604" s="103"/>
      <c r="X1604" s="103"/>
      <c r="Y1604" s="103"/>
    </row>
    <row r="1605" spans="1:25" s="254" customFormat="1" ht="25.5" x14ac:dyDescent="0.2">
      <c r="A1605" s="94">
        <v>4165</v>
      </c>
      <c r="B1605" s="99" t="s">
        <v>3359</v>
      </c>
      <c r="C1605" s="97" t="s">
        <v>228</v>
      </c>
      <c r="D1605" s="95">
        <v>7</v>
      </c>
      <c r="E1605" s="96">
        <v>4165000000</v>
      </c>
      <c r="F1605" s="97"/>
      <c r="G1605" s="98" t="s">
        <v>3016</v>
      </c>
      <c r="H1605" s="97">
        <v>5521</v>
      </c>
      <c r="I1605" s="97" t="s">
        <v>228</v>
      </c>
      <c r="J1605" s="258" t="s">
        <v>289</v>
      </c>
      <c r="K1605" s="101"/>
      <c r="L1605" s="259"/>
      <c r="M1605" s="103"/>
      <c r="N1605" s="103"/>
      <c r="O1605" s="103"/>
      <c r="P1605" s="103"/>
      <c r="Q1605" s="103" t="s">
        <v>2920</v>
      </c>
      <c r="R1605" s="103" t="s">
        <v>2920</v>
      </c>
      <c r="S1605" s="103" t="s">
        <v>2920</v>
      </c>
      <c r="T1605" s="103"/>
      <c r="U1605" s="103"/>
      <c r="V1605" s="103"/>
      <c r="W1605" s="103"/>
      <c r="X1605" s="103"/>
      <c r="Y1605" s="103"/>
    </row>
    <row r="1606" spans="1:25" s="254" customFormat="1" ht="25.5" x14ac:dyDescent="0.2">
      <c r="A1606" s="94">
        <v>4166</v>
      </c>
      <c r="B1606" s="99" t="s">
        <v>3782</v>
      </c>
      <c r="C1606" s="97" t="s">
        <v>228</v>
      </c>
      <c r="D1606" s="95">
        <v>7</v>
      </c>
      <c r="E1606" s="96">
        <v>4166000000</v>
      </c>
      <c r="F1606" s="97"/>
      <c r="G1606" s="98" t="s">
        <v>3016</v>
      </c>
      <c r="H1606" s="97">
        <v>5526</v>
      </c>
      <c r="I1606" s="97" t="s">
        <v>228</v>
      </c>
      <c r="J1606" s="258" t="s">
        <v>289</v>
      </c>
      <c r="K1606" s="101"/>
      <c r="L1606" s="259"/>
      <c r="M1606" s="103"/>
      <c r="N1606" s="103"/>
      <c r="O1606" s="103"/>
      <c r="P1606" s="103"/>
      <c r="Q1606" s="103" t="s">
        <v>2920</v>
      </c>
      <c r="R1606" s="103" t="s">
        <v>2920</v>
      </c>
      <c r="S1606" s="103"/>
      <c r="T1606" s="103"/>
      <c r="U1606" s="103"/>
      <c r="V1606" s="103"/>
      <c r="W1606" s="103"/>
      <c r="X1606" s="103"/>
      <c r="Y1606" s="103"/>
    </row>
    <row r="1607" spans="1:25" s="254" customFormat="1" ht="38.25" x14ac:dyDescent="0.2">
      <c r="A1607" s="94">
        <v>4167</v>
      </c>
      <c r="B1607" s="99" t="s">
        <v>3654</v>
      </c>
      <c r="C1607" s="97" t="s">
        <v>229</v>
      </c>
      <c r="D1607" s="95">
        <v>7</v>
      </c>
      <c r="E1607" s="96">
        <v>4167000000</v>
      </c>
      <c r="F1607" s="97"/>
      <c r="G1607" s="98" t="s">
        <v>3016</v>
      </c>
      <c r="H1607" s="97">
        <v>1627</v>
      </c>
      <c r="I1607" s="97" t="s">
        <v>229</v>
      </c>
      <c r="J1607" s="258" t="s">
        <v>295</v>
      </c>
      <c r="K1607" s="101"/>
      <c r="L1607" s="259" t="s">
        <v>3553</v>
      </c>
      <c r="M1607" s="103"/>
      <c r="N1607" s="103"/>
      <c r="O1607" s="103"/>
      <c r="P1607" s="103"/>
      <c r="Q1607" s="103" t="s">
        <v>2920</v>
      </c>
      <c r="R1607" s="103" t="s">
        <v>2920</v>
      </c>
      <c r="S1607" s="103" t="s">
        <v>2920</v>
      </c>
      <c r="T1607" s="103"/>
      <c r="U1607" s="103"/>
      <c r="V1607" s="103"/>
      <c r="W1607" s="103"/>
      <c r="X1607" s="103"/>
      <c r="Y1607" s="103"/>
    </row>
    <row r="1608" spans="1:25" s="254" customFormat="1" ht="38.25" x14ac:dyDescent="0.2">
      <c r="A1608" s="94">
        <v>4168</v>
      </c>
      <c r="B1608" s="99" t="s">
        <v>3655</v>
      </c>
      <c r="C1608" s="97" t="s">
        <v>229</v>
      </c>
      <c r="D1608" s="95">
        <v>7</v>
      </c>
      <c r="E1608" s="96">
        <v>4168000000</v>
      </c>
      <c r="F1608" s="97"/>
      <c r="G1608" s="98" t="s">
        <v>3016</v>
      </c>
      <c r="H1608" s="97">
        <v>1117</v>
      </c>
      <c r="I1608" s="97" t="s">
        <v>229</v>
      </c>
      <c r="J1608" s="258" t="s">
        <v>295</v>
      </c>
      <c r="K1608" s="101"/>
      <c r="L1608" s="259" t="s">
        <v>3553</v>
      </c>
      <c r="M1608" s="103"/>
      <c r="N1608" s="103"/>
      <c r="O1608" s="103"/>
      <c r="P1608" s="103"/>
      <c r="Q1608" s="103" t="s">
        <v>2920</v>
      </c>
      <c r="R1608" s="103" t="s">
        <v>2920</v>
      </c>
      <c r="S1608" s="103" t="s">
        <v>2920</v>
      </c>
      <c r="T1608" s="103" t="s">
        <v>2920</v>
      </c>
      <c r="U1608" s="103"/>
      <c r="V1608" s="103"/>
      <c r="W1608" s="103"/>
      <c r="X1608" s="103"/>
      <c r="Y1608" s="103"/>
    </row>
    <row r="1609" spans="1:25" s="254" customFormat="1" ht="38.25" x14ac:dyDescent="0.2">
      <c r="A1609" s="94">
        <v>4169</v>
      </c>
      <c r="B1609" s="99" t="s">
        <v>3656</v>
      </c>
      <c r="C1609" s="97" t="s">
        <v>229</v>
      </c>
      <c r="D1609" s="95">
        <v>7</v>
      </c>
      <c r="E1609" s="96">
        <v>4169000000</v>
      </c>
      <c r="F1609" s="97"/>
      <c r="G1609" s="98" t="s">
        <v>3016</v>
      </c>
      <c r="H1609" s="97">
        <v>1602</v>
      </c>
      <c r="I1609" s="97" t="s">
        <v>229</v>
      </c>
      <c r="J1609" s="258" t="s">
        <v>3169</v>
      </c>
      <c r="K1609" s="101"/>
      <c r="L1609" s="259" t="s">
        <v>3553</v>
      </c>
      <c r="M1609" s="103"/>
      <c r="N1609" s="103"/>
      <c r="O1609" s="103"/>
      <c r="P1609" s="103"/>
      <c r="Q1609" s="103" t="s">
        <v>2920</v>
      </c>
      <c r="R1609" s="103"/>
      <c r="S1609" s="103"/>
      <c r="T1609" s="103"/>
      <c r="U1609" s="103"/>
      <c r="V1609" s="103"/>
      <c r="W1609" s="103"/>
      <c r="X1609" s="103"/>
      <c r="Y1609" s="103"/>
    </row>
    <row r="1610" spans="1:25" s="254" customFormat="1" ht="25.5" x14ac:dyDescent="0.2">
      <c r="A1610" s="94">
        <v>4170</v>
      </c>
      <c r="B1610" s="99" t="s">
        <v>3360</v>
      </c>
      <c r="C1610" s="97" t="s">
        <v>230</v>
      </c>
      <c r="D1610" s="95">
        <v>7</v>
      </c>
      <c r="E1610" s="96">
        <v>4170000000</v>
      </c>
      <c r="F1610" s="97"/>
      <c r="G1610" s="98" t="s">
        <v>3016</v>
      </c>
      <c r="H1610" s="97">
        <v>5003</v>
      </c>
      <c r="I1610" s="97" t="s">
        <v>230</v>
      </c>
      <c r="J1610" s="258" t="s">
        <v>286</v>
      </c>
      <c r="K1610" s="101"/>
      <c r="L1610" s="102"/>
      <c r="M1610" s="103"/>
      <c r="N1610" s="103"/>
      <c r="O1610" s="103"/>
      <c r="P1610" s="103"/>
      <c r="Q1610" s="103" t="s">
        <v>2920</v>
      </c>
      <c r="R1610" s="103"/>
      <c r="S1610" s="103"/>
      <c r="T1610" s="103"/>
      <c r="U1610" s="103"/>
      <c r="V1610" s="103"/>
      <c r="W1610" s="103"/>
      <c r="X1610" s="103"/>
      <c r="Y1610" s="103"/>
    </row>
    <row r="1611" spans="1:25" s="254" customFormat="1" ht="38.25" x14ac:dyDescent="0.2">
      <c r="A1611" s="94">
        <v>4171</v>
      </c>
      <c r="B1611" s="99" t="s">
        <v>3361</v>
      </c>
      <c r="C1611" s="97" t="s">
        <v>230</v>
      </c>
      <c r="D1611" s="95">
        <v>7</v>
      </c>
      <c r="E1611" s="96">
        <v>4171000000</v>
      </c>
      <c r="F1611" s="97"/>
      <c r="G1611" s="98" t="s">
        <v>3016</v>
      </c>
      <c r="H1611" s="97">
        <v>5003</v>
      </c>
      <c r="I1611" s="97" t="s">
        <v>230</v>
      </c>
      <c r="J1611" s="258" t="s">
        <v>286</v>
      </c>
      <c r="K1611" s="101"/>
      <c r="L1611" s="102"/>
      <c r="M1611" s="103"/>
      <c r="N1611" s="103"/>
      <c r="O1611" s="103"/>
      <c r="P1611" s="103"/>
      <c r="Q1611" s="103" t="s">
        <v>2920</v>
      </c>
      <c r="R1611" s="103" t="s">
        <v>2920</v>
      </c>
      <c r="S1611" s="103" t="s">
        <v>2920</v>
      </c>
      <c r="T1611" s="103"/>
      <c r="U1611" s="103"/>
      <c r="V1611" s="103"/>
      <c r="W1611" s="103"/>
      <c r="X1611" s="103"/>
      <c r="Y1611" s="103"/>
    </row>
    <row r="1612" spans="1:25" s="254" customFormat="1" ht="25.5" x14ac:dyDescent="0.2">
      <c r="A1612" s="94">
        <v>4172</v>
      </c>
      <c r="B1612" s="99" t="s">
        <v>3512</v>
      </c>
      <c r="C1612" s="97" t="s">
        <v>230</v>
      </c>
      <c r="D1612" s="95">
        <v>7</v>
      </c>
      <c r="E1612" s="96">
        <v>4172005002</v>
      </c>
      <c r="F1612" s="97"/>
      <c r="G1612" s="98" t="s">
        <v>3016</v>
      </c>
      <c r="H1612" s="97">
        <v>5008</v>
      </c>
      <c r="I1612" s="97" t="s">
        <v>230</v>
      </c>
      <c r="J1612" s="258" t="s">
        <v>285</v>
      </c>
      <c r="K1612" s="101"/>
      <c r="L1612" s="102"/>
      <c r="M1612" s="103"/>
      <c r="N1612" s="103"/>
      <c r="O1612" s="103"/>
      <c r="P1612" s="103"/>
      <c r="Q1612" s="103" t="s">
        <v>2920</v>
      </c>
      <c r="R1612" s="103"/>
      <c r="S1612" s="103"/>
      <c r="T1612" s="103"/>
      <c r="U1612" s="103"/>
      <c r="V1612" s="103"/>
      <c r="W1612" s="103"/>
      <c r="X1612" s="103"/>
      <c r="Y1612" s="103"/>
    </row>
    <row r="1613" spans="1:25" s="254" customFormat="1" ht="38.25" x14ac:dyDescent="0.2">
      <c r="A1613" s="94">
        <v>4173</v>
      </c>
      <c r="B1613" s="99" t="s">
        <v>3783</v>
      </c>
      <c r="C1613" s="97" t="s">
        <v>230</v>
      </c>
      <c r="D1613" s="95">
        <v>7</v>
      </c>
      <c r="E1613" s="96">
        <v>4173000000</v>
      </c>
      <c r="F1613" s="97"/>
      <c r="G1613" s="98" t="s">
        <v>3016</v>
      </c>
      <c r="H1613" s="97">
        <v>5006</v>
      </c>
      <c r="I1613" s="97" t="s">
        <v>230</v>
      </c>
      <c r="J1613" s="258" t="s">
        <v>286</v>
      </c>
      <c r="K1613" s="101"/>
      <c r="L1613" s="259"/>
      <c r="M1613" s="103"/>
      <c r="N1613" s="103"/>
      <c r="O1613" s="103"/>
      <c r="P1613" s="103"/>
      <c r="Q1613" s="103" t="s">
        <v>2920</v>
      </c>
      <c r="R1613" s="103" t="s">
        <v>2920</v>
      </c>
      <c r="S1613" s="103" t="s">
        <v>2920</v>
      </c>
      <c r="T1613" s="103" t="s">
        <v>2920</v>
      </c>
      <c r="U1613" s="103" t="s">
        <v>2920</v>
      </c>
      <c r="V1613" s="103" t="s">
        <v>2920</v>
      </c>
      <c r="W1613" s="103" t="s">
        <v>2920</v>
      </c>
      <c r="X1613" s="103" t="s">
        <v>2920</v>
      </c>
      <c r="Y1613" s="103" t="s">
        <v>2920</v>
      </c>
    </row>
    <row r="1614" spans="1:25" s="254" customFormat="1" ht="25.5" x14ac:dyDescent="0.2">
      <c r="A1614" s="94">
        <v>4174</v>
      </c>
      <c r="B1614" s="99" t="s">
        <v>3362</v>
      </c>
      <c r="C1614" s="97" t="s">
        <v>230</v>
      </c>
      <c r="D1614" s="95">
        <v>7</v>
      </c>
      <c r="E1614" s="96">
        <v>4174000000</v>
      </c>
      <c r="F1614" s="97"/>
      <c r="G1614" s="98" t="s">
        <v>3016</v>
      </c>
      <c r="H1614" s="97">
        <v>5014</v>
      </c>
      <c r="I1614" s="97" t="s">
        <v>230</v>
      </c>
      <c r="J1614" s="258" t="s">
        <v>289</v>
      </c>
      <c r="K1614" s="101"/>
      <c r="L1614" s="259"/>
      <c r="M1614" s="103"/>
      <c r="N1614" s="103"/>
      <c r="O1614" s="103"/>
      <c r="P1614" s="103"/>
      <c r="Q1614" s="103" t="s">
        <v>2920</v>
      </c>
      <c r="R1614" s="103"/>
      <c r="S1614" s="103"/>
      <c r="T1614" s="103"/>
      <c r="U1614" s="103"/>
      <c r="V1614" s="103"/>
      <c r="W1614" s="103"/>
      <c r="X1614" s="103"/>
      <c r="Y1614" s="103"/>
    </row>
    <row r="1615" spans="1:25" s="254" customFormat="1" ht="38.25" x14ac:dyDescent="0.2">
      <c r="A1615" s="94">
        <v>4175</v>
      </c>
      <c r="B1615" s="99" t="s">
        <v>3363</v>
      </c>
      <c r="C1615" s="97" t="s">
        <v>230</v>
      </c>
      <c r="D1615" s="95">
        <v>7</v>
      </c>
      <c r="E1615" s="96">
        <v>4175000000</v>
      </c>
      <c r="F1615" s="97"/>
      <c r="G1615" s="98" t="s">
        <v>3016</v>
      </c>
      <c r="H1615" s="97">
        <v>5014</v>
      </c>
      <c r="I1615" s="97" t="s">
        <v>230</v>
      </c>
      <c r="J1615" s="258" t="s">
        <v>289</v>
      </c>
      <c r="K1615" s="101"/>
      <c r="L1615" s="259"/>
      <c r="M1615" s="103"/>
      <c r="N1615" s="103"/>
      <c r="O1615" s="103"/>
      <c r="P1615" s="103"/>
      <c r="Q1615" s="103" t="s">
        <v>2920</v>
      </c>
      <c r="R1615" s="103" t="s">
        <v>2920</v>
      </c>
      <c r="S1615" s="103"/>
      <c r="T1615" s="103"/>
      <c r="U1615" s="103"/>
      <c r="V1615" s="103"/>
      <c r="W1615" s="103"/>
      <c r="X1615" s="103"/>
      <c r="Y1615" s="103"/>
    </row>
    <row r="1616" spans="1:25" s="254" customFormat="1" ht="25.5" x14ac:dyDescent="0.2">
      <c r="A1616" s="94">
        <v>4176</v>
      </c>
      <c r="B1616" s="99" t="s">
        <v>3513</v>
      </c>
      <c r="C1616" s="97" t="s">
        <v>230</v>
      </c>
      <c r="D1616" s="95">
        <v>9</v>
      </c>
      <c r="E1616" s="96">
        <v>4176000000</v>
      </c>
      <c r="F1616" s="97"/>
      <c r="G1616" s="98" t="s">
        <v>3016</v>
      </c>
      <c r="H1616" s="97"/>
      <c r="I1616" s="97" t="s">
        <v>230</v>
      </c>
      <c r="J1616" s="258" t="s">
        <v>286</v>
      </c>
      <c r="K1616" s="101"/>
      <c r="L1616" s="259"/>
      <c r="M1616" s="103"/>
      <c r="N1616" s="103"/>
      <c r="O1616" s="103"/>
      <c r="P1616" s="103"/>
      <c r="Q1616" s="103" t="s">
        <v>2920</v>
      </c>
      <c r="R1616" s="103" t="s">
        <v>2920</v>
      </c>
      <c r="S1616" s="103" t="s">
        <v>2920</v>
      </c>
      <c r="T1616" s="103"/>
      <c r="U1616" s="103"/>
      <c r="V1616" s="103"/>
      <c r="W1616" s="103"/>
      <c r="X1616" s="103"/>
      <c r="Y1616" s="103"/>
    </row>
    <row r="1617" spans="1:25" s="254" customFormat="1" ht="25.5" x14ac:dyDescent="0.2">
      <c r="A1617" s="94">
        <v>4177</v>
      </c>
      <c r="B1617" s="99" t="s">
        <v>3657</v>
      </c>
      <c r="C1617" s="97" t="s">
        <v>230</v>
      </c>
      <c r="D1617" s="95">
        <v>7</v>
      </c>
      <c r="E1617" s="96">
        <v>4177000000</v>
      </c>
      <c r="F1617" s="97"/>
      <c r="G1617" s="98" t="s">
        <v>3016</v>
      </c>
      <c r="H1617" s="97">
        <v>5009</v>
      </c>
      <c r="I1617" s="97" t="s">
        <v>230</v>
      </c>
      <c r="J1617" s="258" t="s">
        <v>285</v>
      </c>
      <c r="K1617" s="101"/>
      <c r="L1617" s="259"/>
      <c r="M1617" s="103"/>
      <c r="N1617" s="103"/>
      <c r="O1617" s="103"/>
      <c r="P1617" s="103"/>
      <c r="Q1617" s="103" t="s">
        <v>2920</v>
      </c>
      <c r="R1617" s="103"/>
      <c r="S1617" s="103"/>
      <c r="T1617" s="103"/>
      <c r="U1617" s="103"/>
      <c r="V1617" s="103"/>
      <c r="W1617" s="103"/>
      <c r="X1617" s="103"/>
      <c r="Y1617" s="103"/>
    </row>
    <row r="1618" spans="1:25" s="254" customFormat="1" ht="25.5" x14ac:dyDescent="0.2">
      <c r="A1618" s="94">
        <v>4178</v>
      </c>
      <c r="B1618" s="99" t="s">
        <v>3658</v>
      </c>
      <c r="C1618" s="97" t="s">
        <v>230</v>
      </c>
      <c r="D1618" s="95">
        <v>7</v>
      </c>
      <c r="E1618" s="96">
        <v>4178000000</v>
      </c>
      <c r="F1618" s="97"/>
      <c r="G1618" s="98" t="s">
        <v>3016</v>
      </c>
      <c r="H1618" s="97">
        <v>5009</v>
      </c>
      <c r="I1618" s="97" t="s">
        <v>230</v>
      </c>
      <c r="J1618" s="258" t="s">
        <v>285</v>
      </c>
      <c r="K1618" s="101"/>
      <c r="L1618" s="259"/>
      <c r="M1618" s="103"/>
      <c r="N1618" s="103"/>
      <c r="O1618" s="103"/>
      <c r="P1618" s="103"/>
      <c r="Q1618" s="103" t="s">
        <v>2920</v>
      </c>
      <c r="R1618" s="103"/>
      <c r="S1618" s="103"/>
      <c r="T1618" s="103"/>
      <c r="U1618" s="103"/>
      <c r="V1618" s="103"/>
      <c r="W1618" s="103"/>
      <c r="X1618" s="103"/>
      <c r="Y1618" s="103"/>
    </row>
    <row r="1619" spans="1:25" s="254" customFormat="1" ht="25.5" x14ac:dyDescent="0.2">
      <c r="A1619" s="94">
        <v>4179</v>
      </c>
      <c r="B1619" s="99" t="s">
        <v>3514</v>
      </c>
      <c r="C1619" s="97" t="s">
        <v>230</v>
      </c>
      <c r="D1619" s="95">
        <v>7</v>
      </c>
      <c r="E1619" s="96">
        <v>4179005008</v>
      </c>
      <c r="F1619" s="97"/>
      <c r="G1619" s="98" t="s">
        <v>3016</v>
      </c>
      <c r="H1619" s="97">
        <v>5004</v>
      </c>
      <c r="I1619" s="97" t="s">
        <v>230</v>
      </c>
      <c r="J1619" s="97" t="s">
        <v>286</v>
      </c>
      <c r="K1619" s="101"/>
      <c r="L1619" s="259"/>
      <c r="M1619" s="103"/>
      <c r="N1619" s="103"/>
      <c r="O1619" s="103"/>
      <c r="P1619" s="103"/>
      <c r="Q1619" s="103" t="s">
        <v>2920</v>
      </c>
      <c r="R1619" s="103"/>
      <c r="S1619" s="103"/>
      <c r="T1619" s="103"/>
      <c r="U1619" s="103"/>
      <c r="V1619" s="103"/>
      <c r="W1619" s="103"/>
      <c r="X1619" s="103"/>
      <c r="Y1619" s="103"/>
    </row>
    <row r="1620" spans="1:25" s="254" customFormat="1" ht="25.5" x14ac:dyDescent="0.2">
      <c r="A1620" s="94">
        <v>4180</v>
      </c>
      <c r="B1620" s="99" t="s">
        <v>3515</v>
      </c>
      <c r="C1620" s="97" t="s">
        <v>230</v>
      </c>
      <c r="D1620" s="95">
        <v>7</v>
      </c>
      <c r="E1620" s="96">
        <v>4180000000</v>
      </c>
      <c r="F1620" s="97"/>
      <c r="G1620" s="98" t="s">
        <v>3016</v>
      </c>
      <c r="H1620" s="97"/>
      <c r="I1620" s="97" t="s">
        <v>230</v>
      </c>
      <c r="J1620" s="258" t="s">
        <v>3347</v>
      </c>
      <c r="K1620" s="101"/>
      <c r="L1620" s="259"/>
      <c r="M1620" s="103"/>
      <c r="N1620" s="103"/>
      <c r="O1620" s="103"/>
      <c r="P1620" s="103"/>
      <c r="Q1620" s="103" t="s">
        <v>2920</v>
      </c>
      <c r="R1620" s="103"/>
      <c r="S1620" s="103"/>
      <c r="T1620" s="103"/>
      <c r="U1620" s="103"/>
      <c r="V1620" s="103"/>
      <c r="W1620" s="103"/>
      <c r="X1620" s="103"/>
      <c r="Y1620" s="103"/>
    </row>
    <row r="1621" spans="1:25" s="254" customFormat="1" ht="25.5" x14ac:dyDescent="0.2">
      <c r="A1621" s="94">
        <v>4181</v>
      </c>
      <c r="B1621" s="99" t="s">
        <v>3018</v>
      </c>
      <c r="C1621" s="97" t="s">
        <v>230</v>
      </c>
      <c r="D1621" s="95">
        <v>7</v>
      </c>
      <c r="E1621" s="96">
        <v>4181005008</v>
      </c>
      <c r="F1621" s="97"/>
      <c r="G1621" s="98" t="s">
        <v>3016</v>
      </c>
      <c r="H1621" s="97">
        <v>5008</v>
      </c>
      <c r="I1621" s="97" t="s">
        <v>230</v>
      </c>
      <c r="J1621" s="258" t="s">
        <v>285</v>
      </c>
      <c r="K1621" s="101"/>
      <c r="L1621" s="259"/>
      <c r="M1621" s="103"/>
      <c r="N1621" s="103"/>
      <c r="O1621" s="103"/>
      <c r="P1621" s="103"/>
      <c r="Q1621" s="103" t="s">
        <v>2920</v>
      </c>
      <c r="R1621" s="103" t="s">
        <v>2920</v>
      </c>
      <c r="S1621" s="103"/>
      <c r="T1621" s="103"/>
      <c r="U1621" s="103"/>
      <c r="V1621" s="103"/>
      <c r="W1621" s="103"/>
      <c r="X1621" s="103"/>
      <c r="Y1621" s="103"/>
    </row>
    <row r="1622" spans="1:25" s="254" customFormat="1" ht="25.5" x14ac:dyDescent="0.2">
      <c r="A1622" s="94">
        <v>4182</v>
      </c>
      <c r="B1622" s="99" t="s">
        <v>3516</v>
      </c>
      <c r="C1622" s="97" t="s">
        <v>230</v>
      </c>
      <c r="D1622" s="95">
        <v>7</v>
      </c>
      <c r="E1622" s="96">
        <v>4182000000</v>
      </c>
      <c r="F1622" s="97"/>
      <c r="G1622" s="98" t="s">
        <v>3016</v>
      </c>
      <c r="H1622" s="97">
        <v>5004</v>
      </c>
      <c r="I1622" s="97" t="s">
        <v>230</v>
      </c>
      <c r="J1622" s="258" t="s">
        <v>286</v>
      </c>
      <c r="K1622" s="101"/>
      <c r="L1622" s="259"/>
      <c r="M1622" s="103"/>
      <c r="N1622" s="103"/>
      <c r="O1622" s="103"/>
      <c r="P1622" s="103"/>
      <c r="Q1622" s="103" t="s">
        <v>2920</v>
      </c>
      <c r="R1622" s="103"/>
      <c r="S1622" s="103"/>
      <c r="T1622" s="103"/>
      <c r="U1622" s="103"/>
      <c r="V1622" s="103"/>
      <c r="W1622" s="103"/>
      <c r="X1622" s="103"/>
      <c r="Y1622" s="103"/>
    </row>
    <row r="1623" spans="1:25" s="254" customFormat="1" ht="38.25" x14ac:dyDescent="0.2">
      <c r="A1623" s="94">
        <v>4183</v>
      </c>
      <c r="B1623" s="99" t="s">
        <v>3517</v>
      </c>
      <c r="C1623" s="97" t="s">
        <v>230</v>
      </c>
      <c r="D1623" s="95">
        <v>7</v>
      </c>
      <c r="E1623" s="96">
        <v>4183000000</v>
      </c>
      <c r="F1623" s="97"/>
      <c r="G1623" s="98" t="s">
        <v>3016</v>
      </c>
      <c r="H1623" s="97">
        <v>5004</v>
      </c>
      <c r="I1623" s="97" t="s">
        <v>230</v>
      </c>
      <c r="J1623" s="258" t="s">
        <v>286</v>
      </c>
      <c r="K1623" s="101"/>
      <c r="L1623" s="259"/>
      <c r="M1623" s="103"/>
      <c r="N1623" s="103"/>
      <c r="O1623" s="103"/>
      <c r="P1623" s="103"/>
      <c r="Q1623" s="103" t="s">
        <v>2920</v>
      </c>
      <c r="R1623" s="103" t="s">
        <v>2920</v>
      </c>
      <c r="S1623" s="103"/>
      <c r="T1623" s="103"/>
      <c r="U1623" s="103"/>
      <c r="V1623" s="103"/>
      <c r="W1623" s="103"/>
      <c r="X1623" s="103"/>
      <c r="Y1623" s="103"/>
    </row>
    <row r="1624" spans="1:25" s="254" customFormat="1" ht="25.5" x14ac:dyDescent="0.2">
      <c r="A1624" s="94">
        <v>4184</v>
      </c>
      <c r="B1624" s="99" t="s">
        <v>3518</v>
      </c>
      <c r="C1624" s="97" t="s">
        <v>230</v>
      </c>
      <c r="D1624" s="95">
        <v>7</v>
      </c>
      <c r="E1624" s="96">
        <v>4184000000</v>
      </c>
      <c r="F1624" s="97"/>
      <c r="G1624" s="98" t="s">
        <v>3016</v>
      </c>
      <c r="H1624" s="97">
        <v>5004</v>
      </c>
      <c r="I1624" s="97" t="s">
        <v>230</v>
      </c>
      <c r="J1624" s="258" t="s">
        <v>286</v>
      </c>
      <c r="K1624" s="101"/>
      <c r="L1624" s="259"/>
      <c r="M1624" s="103"/>
      <c r="N1624" s="103"/>
      <c r="O1624" s="103"/>
      <c r="P1624" s="103"/>
      <c r="Q1624" s="103" t="s">
        <v>2920</v>
      </c>
      <c r="R1624" s="103" t="s">
        <v>2920</v>
      </c>
      <c r="S1624" s="103"/>
      <c r="T1624" s="103"/>
      <c r="U1624" s="103"/>
      <c r="V1624" s="103"/>
      <c r="W1624" s="103"/>
      <c r="X1624" s="103"/>
      <c r="Y1624" s="103"/>
    </row>
    <row r="1625" spans="1:25" s="254" customFormat="1" ht="25.5" x14ac:dyDescent="0.2">
      <c r="A1625" s="94">
        <v>4185</v>
      </c>
      <c r="B1625" s="99" t="s">
        <v>3519</v>
      </c>
      <c r="C1625" s="97" t="s">
        <v>230</v>
      </c>
      <c r="D1625" s="95">
        <v>7</v>
      </c>
      <c r="E1625" s="96">
        <v>4185000000</v>
      </c>
      <c r="F1625" s="97"/>
      <c r="G1625" s="98" t="s">
        <v>3016</v>
      </c>
      <c r="H1625" s="97">
        <v>5004</v>
      </c>
      <c r="I1625" s="97" t="s">
        <v>230</v>
      </c>
      <c r="J1625" s="258" t="s">
        <v>286</v>
      </c>
      <c r="K1625" s="101"/>
      <c r="L1625" s="259"/>
      <c r="M1625" s="103"/>
      <c r="N1625" s="103"/>
      <c r="O1625" s="103"/>
      <c r="P1625" s="103"/>
      <c r="Q1625" s="103" t="s">
        <v>2920</v>
      </c>
      <c r="R1625" s="103" t="s">
        <v>2920</v>
      </c>
      <c r="S1625" s="103"/>
      <c r="T1625" s="103"/>
      <c r="U1625" s="103"/>
      <c r="V1625" s="103"/>
      <c r="W1625" s="103"/>
      <c r="X1625" s="103"/>
      <c r="Y1625" s="103"/>
    </row>
    <row r="1626" spans="1:25" s="254" customFormat="1" ht="25.5" x14ac:dyDescent="0.2">
      <c r="A1626" s="94">
        <v>4186</v>
      </c>
      <c r="B1626" s="99" t="s">
        <v>3520</v>
      </c>
      <c r="C1626" s="97" t="s">
        <v>230</v>
      </c>
      <c r="D1626" s="95">
        <v>7</v>
      </c>
      <c r="E1626" s="96">
        <v>4186000000</v>
      </c>
      <c r="F1626" s="97"/>
      <c r="G1626" s="98" t="s">
        <v>3016</v>
      </c>
      <c r="H1626" s="97">
        <v>5004</v>
      </c>
      <c r="I1626" s="97" t="s">
        <v>230</v>
      </c>
      <c r="J1626" s="258" t="s">
        <v>286</v>
      </c>
      <c r="K1626" s="101"/>
      <c r="L1626" s="259"/>
      <c r="M1626" s="103"/>
      <c r="N1626" s="103"/>
      <c r="O1626" s="103"/>
      <c r="P1626" s="103"/>
      <c r="Q1626" s="103" t="s">
        <v>2920</v>
      </c>
      <c r="R1626" s="103"/>
      <c r="S1626" s="103"/>
      <c r="T1626" s="103"/>
      <c r="U1626" s="103"/>
      <c r="V1626" s="103"/>
      <c r="W1626" s="103"/>
      <c r="X1626" s="103"/>
      <c r="Y1626" s="103"/>
    </row>
    <row r="1627" spans="1:25" s="254" customFormat="1" ht="25.5" x14ac:dyDescent="0.2">
      <c r="A1627" s="94">
        <v>4187</v>
      </c>
      <c r="B1627" s="99" t="s">
        <v>1133</v>
      </c>
      <c r="C1627" s="97" t="s">
        <v>224</v>
      </c>
      <c r="D1627" s="95">
        <v>7</v>
      </c>
      <c r="E1627" s="96">
        <v>4187000000</v>
      </c>
      <c r="F1627" s="97"/>
      <c r="G1627" s="98" t="s">
        <v>3016</v>
      </c>
      <c r="H1627" s="97" t="s">
        <v>236</v>
      </c>
      <c r="I1627" s="97" t="s">
        <v>224</v>
      </c>
      <c r="J1627" s="100" t="s">
        <v>2797</v>
      </c>
      <c r="K1627" s="101"/>
      <c r="L1627" s="259"/>
      <c r="M1627" s="103"/>
      <c r="N1627" s="103"/>
      <c r="O1627" s="103"/>
      <c r="P1627" s="103"/>
      <c r="Q1627" s="103" t="s">
        <v>2920</v>
      </c>
      <c r="R1627" s="103"/>
      <c r="S1627" s="103"/>
      <c r="T1627" s="103"/>
      <c r="U1627" s="103"/>
      <c r="V1627" s="103"/>
      <c r="W1627" s="103"/>
      <c r="X1627" s="103"/>
      <c r="Y1627" s="103"/>
    </row>
    <row r="1628" spans="1:25" s="254" customFormat="1" ht="38.25" x14ac:dyDescent="0.2">
      <c r="A1628" s="94">
        <v>4188</v>
      </c>
      <c r="B1628" s="99" t="s">
        <v>3659</v>
      </c>
      <c r="C1628" s="97" t="s">
        <v>224</v>
      </c>
      <c r="D1628" s="95">
        <v>16</v>
      </c>
      <c r="E1628" s="96">
        <v>4188000000</v>
      </c>
      <c r="F1628" s="97"/>
      <c r="G1628" s="98" t="s">
        <v>3016</v>
      </c>
      <c r="H1628" s="97">
        <v>6000</v>
      </c>
      <c r="I1628" s="97" t="s">
        <v>224</v>
      </c>
      <c r="J1628" s="258" t="s">
        <v>295</v>
      </c>
      <c r="K1628" s="101"/>
      <c r="L1628" s="259" t="s">
        <v>3553</v>
      </c>
      <c r="M1628" s="103"/>
      <c r="N1628" s="103"/>
      <c r="O1628" s="103"/>
      <c r="P1628" s="103"/>
      <c r="Q1628" s="103" t="s">
        <v>2920</v>
      </c>
      <c r="R1628" s="103"/>
      <c r="S1628" s="103"/>
      <c r="T1628" s="103"/>
      <c r="U1628" s="103"/>
      <c r="V1628" s="103"/>
      <c r="W1628" s="103"/>
      <c r="X1628" s="103"/>
      <c r="Y1628" s="103"/>
    </row>
    <row r="1629" spans="1:25" s="254" customFormat="1" ht="51" x14ac:dyDescent="0.2">
      <c r="A1629" s="94">
        <v>4189</v>
      </c>
      <c r="B1629" s="99" t="s">
        <v>3660</v>
      </c>
      <c r="C1629" s="97" t="s">
        <v>224</v>
      </c>
      <c r="D1629" s="95">
        <v>16</v>
      </c>
      <c r="E1629" s="96">
        <v>4189000000</v>
      </c>
      <c r="F1629" s="97"/>
      <c r="G1629" s="98" t="s">
        <v>3016</v>
      </c>
      <c r="H1629" s="97">
        <v>6000</v>
      </c>
      <c r="I1629" s="97" t="s">
        <v>224</v>
      </c>
      <c r="J1629" s="258" t="s">
        <v>295</v>
      </c>
      <c r="K1629" s="101"/>
      <c r="L1629" s="259" t="s">
        <v>3553</v>
      </c>
      <c r="M1629" s="103"/>
      <c r="N1629" s="103"/>
      <c r="O1629" s="103"/>
      <c r="P1629" s="103"/>
      <c r="Q1629" s="103" t="s">
        <v>2920</v>
      </c>
      <c r="R1629" s="103"/>
      <c r="S1629" s="103"/>
      <c r="T1629" s="103"/>
      <c r="U1629" s="103"/>
      <c r="V1629" s="103"/>
      <c r="W1629" s="103"/>
      <c r="X1629" s="103"/>
      <c r="Y1629" s="103"/>
    </row>
    <row r="1630" spans="1:25" s="254" customFormat="1" ht="38.25" x14ac:dyDescent="0.2">
      <c r="A1630" s="94">
        <v>4190</v>
      </c>
      <c r="B1630" s="99" t="s">
        <v>3661</v>
      </c>
      <c r="C1630" s="97" t="s">
        <v>224</v>
      </c>
      <c r="D1630" s="95">
        <v>16</v>
      </c>
      <c r="E1630" s="96">
        <v>4190000000</v>
      </c>
      <c r="F1630" s="97"/>
      <c r="G1630" s="98" t="s">
        <v>3016</v>
      </c>
      <c r="H1630" s="97">
        <v>6000</v>
      </c>
      <c r="I1630" s="97" t="s">
        <v>224</v>
      </c>
      <c r="J1630" s="258" t="s">
        <v>295</v>
      </c>
      <c r="K1630" s="101"/>
      <c r="L1630" s="259" t="s">
        <v>3553</v>
      </c>
      <c r="M1630" s="103"/>
      <c r="N1630" s="103"/>
      <c r="O1630" s="103"/>
      <c r="P1630" s="103"/>
      <c r="Q1630" s="103" t="s">
        <v>2920</v>
      </c>
      <c r="R1630" s="103" t="s">
        <v>2920</v>
      </c>
      <c r="S1630" s="103"/>
      <c r="T1630" s="103"/>
      <c r="U1630" s="103"/>
      <c r="V1630" s="103"/>
      <c r="W1630" s="103"/>
      <c r="X1630" s="103"/>
      <c r="Y1630" s="103"/>
    </row>
    <row r="1631" spans="1:25" s="254" customFormat="1" ht="38.25" x14ac:dyDescent="0.2">
      <c r="A1631" s="94">
        <v>4191</v>
      </c>
      <c r="B1631" s="99" t="s">
        <v>3662</v>
      </c>
      <c r="C1631" s="97" t="s">
        <v>224</v>
      </c>
      <c r="D1631" s="95">
        <v>16</v>
      </c>
      <c r="E1631" s="96">
        <v>4191000000</v>
      </c>
      <c r="F1631" s="97"/>
      <c r="G1631" s="98" t="s">
        <v>3016</v>
      </c>
      <c r="H1631" s="97">
        <v>6000</v>
      </c>
      <c r="I1631" s="97" t="s">
        <v>224</v>
      </c>
      <c r="J1631" s="258" t="s">
        <v>3169</v>
      </c>
      <c r="K1631" s="101"/>
      <c r="L1631" s="259" t="s">
        <v>3553</v>
      </c>
      <c r="M1631" s="103"/>
      <c r="N1631" s="103"/>
      <c r="O1631" s="103"/>
      <c r="P1631" s="103"/>
      <c r="Q1631" s="103" t="s">
        <v>2920</v>
      </c>
      <c r="R1631" s="103" t="s">
        <v>2920</v>
      </c>
      <c r="S1631" s="103"/>
      <c r="T1631" s="103"/>
      <c r="U1631" s="103"/>
      <c r="V1631" s="103"/>
      <c r="W1631" s="103"/>
      <c r="X1631" s="103"/>
      <c r="Y1631" s="103"/>
    </row>
    <row r="1632" spans="1:25" s="254" customFormat="1" ht="38.25" x14ac:dyDescent="0.2">
      <c r="A1632" s="94">
        <v>4192</v>
      </c>
      <c r="B1632" s="99" t="s">
        <v>3663</v>
      </c>
      <c r="C1632" s="97" t="s">
        <v>224</v>
      </c>
      <c r="D1632" s="95">
        <v>16</v>
      </c>
      <c r="E1632" s="96">
        <v>4192000000</v>
      </c>
      <c r="F1632" s="97"/>
      <c r="G1632" s="98" t="s">
        <v>3016</v>
      </c>
      <c r="H1632" s="97">
        <v>6000</v>
      </c>
      <c r="I1632" s="97" t="s">
        <v>224</v>
      </c>
      <c r="J1632" s="258" t="s">
        <v>3169</v>
      </c>
      <c r="K1632" s="101"/>
      <c r="L1632" s="259" t="s">
        <v>3553</v>
      </c>
      <c r="M1632" s="103"/>
      <c r="N1632" s="103"/>
      <c r="O1632" s="103"/>
      <c r="P1632" s="103"/>
      <c r="Q1632" s="103" t="s">
        <v>2920</v>
      </c>
      <c r="R1632" s="103"/>
      <c r="S1632" s="103"/>
      <c r="T1632" s="103"/>
      <c r="U1632" s="103"/>
      <c r="V1632" s="103"/>
      <c r="W1632" s="103"/>
      <c r="X1632" s="103"/>
      <c r="Y1632" s="103"/>
    </row>
    <row r="1633" spans="1:25" s="254" customFormat="1" ht="38.25" x14ac:dyDescent="0.2">
      <c r="A1633" s="94">
        <v>4193</v>
      </c>
      <c r="B1633" s="99" t="s">
        <v>3664</v>
      </c>
      <c r="C1633" s="97" t="s">
        <v>224</v>
      </c>
      <c r="D1633" s="95">
        <v>16</v>
      </c>
      <c r="E1633" s="96">
        <v>4193000000</v>
      </c>
      <c r="F1633" s="97"/>
      <c r="G1633" s="98" t="s">
        <v>3016</v>
      </c>
      <c r="H1633" s="97">
        <v>6000</v>
      </c>
      <c r="I1633" s="97" t="s">
        <v>224</v>
      </c>
      <c r="J1633" s="258" t="s">
        <v>3169</v>
      </c>
      <c r="K1633" s="101"/>
      <c r="L1633" s="259" t="s">
        <v>3553</v>
      </c>
      <c r="M1633" s="103"/>
      <c r="N1633" s="103"/>
      <c r="O1633" s="103"/>
      <c r="P1633" s="103"/>
      <c r="Q1633" s="103" t="s">
        <v>2920</v>
      </c>
      <c r="R1633" s="103"/>
      <c r="S1633" s="103"/>
      <c r="T1633" s="103"/>
      <c r="U1633" s="103"/>
      <c r="V1633" s="103"/>
      <c r="W1633" s="103"/>
      <c r="X1633" s="103"/>
      <c r="Y1633" s="103"/>
    </row>
    <row r="1634" spans="1:25" s="254" customFormat="1" ht="38.25" x14ac:dyDescent="0.2">
      <c r="A1634" s="94">
        <v>4194</v>
      </c>
      <c r="B1634" s="99" t="s">
        <v>3665</v>
      </c>
      <c r="C1634" s="97" t="s">
        <v>224</v>
      </c>
      <c r="D1634" s="95">
        <v>16</v>
      </c>
      <c r="E1634" s="96">
        <v>4194000000</v>
      </c>
      <c r="F1634" s="97"/>
      <c r="G1634" s="98" t="s">
        <v>3016</v>
      </c>
      <c r="H1634" s="97">
        <v>6000</v>
      </c>
      <c r="I1634" s="97" t="s">
        <v>224</v>
      </c>
      <c r="J1634" s="258" t="s">
        <v>286</v>
      </c>
      <c r="K1634" s="101"/>
      <c r="L1634" s="259" t="s">
        <v>3553</v>
      </c>
      <c r="M1634" s="103"/>
      <c r="N1634" s="103"/>
      <c r="O1634" s="103"/>
      <c r="P1634" s="103"/>
      <c r="Q1634" s="103" t="s">
        <v>2920</v>
      </c>
      <c r="R1634" s="103"/>
      <c r="S1634" s="103"/>
      <c r="T1634" s="103"/>
      <c r="U1634" s="103"/>
      <c r="V1634" s="103"/>
      <c r="W1634" s="103"/>
      <c r="X1634" s="103"/>
      <c r="Y1634" s="103"/>
    </row>
    <row r="1635" spans="1:25" s="254" customFormat="1" ht="38.25" x14ac:dyDescent="0.2">
      <c r="A1635" s="94">
        <v>4195</v>
      </c>
      <c r="B1635" s="99" t="s">
        <v>3666</v>
      </c>
      <c r="C1635" s="97" t="s">
        <v>224</v>
      </c>
      <c r="D1635" s="95">
        <v>7</v>
      </c>
      <c r="E1635" s="96">
        <v>4195000000</v>
      </c>
      <c r="F1635" s="97"/>
      <c r="G1635" s="98" t="s">
        <v>3016</v>
      </c>
      <c r="H1635" s="97">
        <v>6000</v>
      </c>
      <c r="I1635" s="97" t="s">
        <v>224</v>
      </c>
      <c r="J1635" s="258" t="s">
        <v>295</v>
      </c>
      <c r="K1635" s="101"/>
      <c r="L1635" s="259" t="s">
        <v>3553</v>
      </c>
      <c r="M1635" s="103"/>
      <c r="N1635" s="103"/>
      <c r="O1635" s="103"/>
      <c r="P1635" s="103"/>
      <c r="Q1635" s="103" t="s">
        <v>2920</v>
      </c>
      <c r="R1635" s="103" t="s">
        <v>2920</v>
      </c>
      <c r="S1635" s="103"/>
      <c r="T1635" s="103"/>
      <c r="U1635" s="103"/>
      <c r="V1635" s="103"/>
      <c r="W1635" s="103"/>
      <c r="X1635" s="103"/>
      <c r="Y1635" s="103"/>
    </row>
    <row r="1636" spans="1:25" s="254" customFormat="1" ht="38.25" x14ac:dyDescent="0.2">
      <c r="A1636" s="94">
        <v>4196</v>
      </c>
      <c r="B1636" s="99" t="s">
        <v>3667</v>
      </c>
      <c r="C1636" s="97" t="s">
        <v>224</v>
      </c>
      <c r="D1636" s="95">
        <v>16</v>
      </c>
      <c r="E1636" s="96">
        <v>41960000000</v>
      </c>
      <c r="F1636" s="97"/>
      <c r="G1636" s="98" t="s">
        <v>3016</v>
      </c>
      <c r="H1636" s="97">
        <v>6000</v>
      </c>
      <c r="I1636" s="97" t="s">
        <v>224</v>
      </c>
      <c r="J1636" s="258" t="s">
        <v>300</v>
      </c>
      <c r="K1636" s="101"/>
      <c r="L1636" s="259" t="s">
        <v>3553</v>
      </c>
      <c r="M1636" s="103"/>
      <c r="N1636" s="103"/>
      <c r="O1636" s="103"/>
      <c r="P1636" s="103"/>
      <c r="Q1636" s="103" t="s">
        <v>2920</v>
      </c>
      <c r="R1636" s="103"/>
      <c r="S1636" s="103"/>
      <c r="T1636" s="103"/>
      <c r="U1636" s="103"/>
      <c r="V1636" s="103"/>
      <c r="W1636" s="103"/>
      <c r="X1636" s="103"/>
      <c r="Y1636" s="103"/>
    </row>
    <row r="1637" spans="1:25" s="254" customFormat="1" ht="25.5" x14ac:dyDescent="0.2">
      <c r="A1637" s="94">
        <v>4197</v>
      </c>
      <c r="B1637" s="99" t="s">
        <v>3668</v>
      </c>
      <c r="C1637" s="97" t="s">
        <v>230</v>
      </c>
      <c r="D1637" s="95">
        <v>7</v>
      </c>
      <c r="E1637" s="96">
        <v>4197000000</v>
      </c>
      <c r="F1637" s="97"/>
      <c r="G1637" s="98" t="s">
        <v>3016</v>
      </c>
      <c r="H1637" s="97">
        <v>5003</v>
      </c>
      <c r="I1637" s="97" t="s">
        <v>230</v>
      </c>
      <c r="J1637" s="258" t="s">
        <v>286</v>
      </c>
      <c r="K1637" s="101"/>
      <c r="L1637" s="259" t="s">
        <v>3553</v>
      </c>
      <c r="M1637" s="103"/>
      <c r="N1637" s="103"/>
      <c r="O1637" s="103"/>
      <c r="P1637" s="103"/>
      <c r="Q1637" s="103" t="s">
        <v>2920</v>
      </c>
      <c r="R1637" s="103"/>
      <c r="S1637" s="103"/>
      <c r="T1637" s="103"/>
      <c r="U1637" s="103"/>
      <c r="V1637" s="103"/>
      <c r="W1637" s="103"/>
      <c r="X1637" s="103"/>
      <c r="Y1637" s="103"/>
    </row>
    <row r="1638" spans="1:25" s="254" customFormat="1" ht="38.25" x14ac:dyDescent="0.2">
      <c r="A1638" s="94">
        <v>4198</v>
      </c>
      <c r="B1638" s="99" t="s">
        <v>3669</v>
      </c>
      <c r="C1638" s="97" t="s">
        <v>230</v>
      </c>
      <c r="D1638" s="95">
        <v>7</v>
      </c>
      <c r="E1638" s="96">
        <v>4198000000</v>
      </c>
      <c r="F1638" s="97"/>
      <c r="G1638" s="98" t="s">
        <v>3016</v>
      </c>
      <c r="H1638" s="97">
        <v>5008</v>
      </c>
      <c r="I1638" s="97" t="s">
        <v>230</v>
      </c>
      <c r="J1638" s="258" t="s">
        <v>285</v>
      </c>
      <c r="K1638" s="101"/>
      <c r="L1638" s="259" t="s">
        <v>3553</v>
      </c>
      <c r="M1638" s="103"/>
      <c r="N1638" s="103"/>
      <c r="O1638" s="103"/>
      <c r="P1638" s="103"/>
      <c r="Q1638" s="103" t="s">
        <v>2920</v>
      </c>
      <c r="R1638" s="103"/>
      <c r="S1638" s="103"/>
      <c r="T1638" s="103"/>
      <c r="U1638" s="103"/>
      <c r="V1638" s="103"/>
      <c r="W1638" s="103"/>
      <c r="X1638" s="103"/>
      <c r="Y1638" s="103"/>
    </row>
    <row r="1639" spans="1:25" s="254" customFormat="1" ht="38.25" x14ac:dyDescent="0.2">
      <c r="A1639" s="94">
        <v>4199</v>
      </c>
      <c r="B1639" s="99" t="s">
        <v>3670</v>
      </c>
      <c r="C1639" s="97" t="s">
        <v>230</v>
      </c>
      <c r="D1639" s="95">
        <v>7</v>
      </c>
      <c r="E1639" s="96">
        <v>4199000000</v>
      </c>
      <c r="F1639" s="97"/>
      <c r="G1639" s="98" t="s">
        <v>3016</v>
      </c>
      <c r="H1639" s="97">
        <v>5008</v>
      </c>
      <c r="I1639" s="97" t="s">
        <v>230</v>
      </c>
      <c r="J1639" s="258" t="s">
        <v>285</v>
      </c>
      <c r="K1639" s="101"/>
      <c r="L1639" s="259" t="s">
        <v>3553</v>
      </c>
      <c r="M1639" s="103"/>
      <c r="N1639" s="103"/>
      <c r="O1639" s="103"/>
      <c r="P1639" s="103"/>
      <c r="Q1639" s="103" t="s">
        <v>2920</v>
      </c>
      <c r="R1639" s="103"/>
      <c r="S1639" s="103"/>
      <c r="T1639" s="103"/>
      <c r="U1639" s="103"/>
      <c r="V1639" s="103"/>
      <c r="W1639" s="103"/>
      <c r="X1639" s="103"/>
      <c r="Y1639" s="103"/>
    </row>
    <row r="1640" spans="1:25" s="254" customFormat="1" ht="25.5" x14ac:dyDescent="0.2">
      <c r="A1640" s="94">
        <v>4200</v>
      </c>
      <c r="B1640" s="99" t="s">
        <v>3671</v>
      </c>
      <c r="C1640" s="97" t="s">
        <v>230</v>
      </c>
      <c r="D1640" s="95">
        <v>9</v>
      </c>
      <c r="E1640" s="96">
        <v>4200000000</v>
      </c>
      <c r="F1640" s="97"/>
      <c r="G1640" s="98" t="s">
        <v>3016</v>
      </c>
      <c r="H1640" s="97">
        <v>5009</v>
      </c>
      <c r="I1640" s="97" t="s">
        <v>230</v>
      </c>
      <c r="J1640" s="258" t="s">
        <v>285</v>
      </c>
      <c r="K1640" s="101"/>
      <c r="L1640" s="259"/>
      <c r="M1640" s="103"/>
      <c r="N1640" s="103"/>
      <c r="O1640" s="103"/>
      <c r="P1640" s="103"/>
      <c r="Q1640" s="103" t="s">
        <v>2920</v>
      </c>
      <c r="R1640" s="103" t="s">
        <v>2920</v>
      </c>
      <c r="S1640" s="103" t="s">
        <v>2920</v>
      </c>
      <c r="T1640" s="103" t="s">
        <v>2920</v>
      </c>
      <c r="U1640" s="103"/>
      <c r="V1640" s="103"/>
      <c r="W1640" s="103"/>
      <c r="X1640" s="103"/>
      <c r="Y1640" s="103"/>
    </row>
    <row r="1641" spans="1:25" s="254" customFormat="1" ht="25.5" x14ac:dyDescent="0.2">
      <c r="A1641" s="94">
        <v>4201</v>
      </c>
      <c r="B1641" s="99" t="s">
        <v>3672</v>
      </c>
      <c r="C1641" s="97" t="s">
        <v>229</v>
      </c>
      <c r="D1641" s="95">
        <v>7</v>
      </c>
      <c r="E1641" s="96">
        <v>4201000000</v>
      </c>
      <c r="F1641" s="97"/>
      <c r="G1641" s="98" t="s">
        <v>3016</v>
      </c>
      <c r="H1641" s="97">
        <v>1528</v>
      </c>
      <c r="I1641" s="97" t="s">
        <v>229</v>
      </c>
      <c r="J1641" s="97" t="s">
        <v>289</v>
      </c>
      <c r="K1641" s="101"/>
      <c r="L1641" s="259" t="s">
        <v>3553</v>
      </c>
      <c r="M1641" s="103"/>
      <c r="N1641" s="103"/>
      <c r="O1641" s="103"/>
      <c r="P1641" s="103"/>
      <c r="Q1641" s="103" t="s">
        <v>2920</v>
      </c>
      <c r="R1641" s="103"/>
      <c r="S1641" s="103"/>
      <c r="T1641" s="103"/>
      <c r="U1641" s="103"/>
      <c r="V1641" s="103"/>
      <c r="W1641" s="103"/>
      <c r="X1641" s="103"/>
      <c r="Y1641" s="103"/>
    </row>
    <row r="1642" spans="1:25" s="254" customFormat="1" ht="38.25" x14ac:dyDescent="0.2">
      <c r="A1642" s="94">
        <v>4202</v>
      </c>
      <c r="B1642" s="435" t="s">
        <v>3673</v>
      </c>
      <c r="C1642" s="97" t="s">
        <v>229</v>
      </c>
      <c r="D1642" s="95">
        <v>7</v>
      </c>
      <c r="E1642" s="96">
        <v>4202000000</v>
      </c>
      <c r="F1642" s="97"/>
      <c r="G1642" s="98" t="s">
        <v>3016</v>
      </c>
      <c r="H1642" s="97">
        <v>1505</v>
      </c>
      <c r="I1642" s="97" t="s">
        <v>229</v>
      </c>
      <c r="J1642" s="97" t="s">
        <v>3169</v>
      </c>
      <c r="K1642" s="101"/>
      <c r="L1642" s="259" t="s">
        <v>3553</v>
      </c>
      <c r="M1642" s="103"/>
      <c r="N1642" s="103"/>
      <c r="O1642" s="103"/>
      <c r="P1642" s="103"/>
      <c r="Q1642" s="103" t="s">
        <v>2920</v>
      </c>
      <c r="R1642" s="103"/>
      <c r="S1642" s="103"/>
      <c r="T1642" s="103"/>
      <c r="U1642" s="103"/>
      <c r="V1642" s="103"/>
      <c r="W1642" s="103"/>
      <c r="X1642" s="103"/>
      <c r="Y1642" s="103"/>
    </row>
    <row r="1643" spans="1:25" s="254" customFormat="1" ht="38.25" x14ac:dyDescent="0.2">
      <c r="A1643" s="94">
        <v>4203</v>
      </c>
      <c r="B1643" s="435" t="s">
        <v>3674</v>
      </c>
      <c r="C1643" s="97" t="s">
        <v>229</v>
      </c>
      <c r="D1643" s="95">
        <v>7</v>
      </c>
      <c r="E1643" s="96">
        <v>4203000000</v>
      </c>
      <c r="F1643" s="97"/>
      <c r="G1643" s="98" t="s">
        <v>3016</v>
      </c>
      <c r="H1643" s="97">
        <v>1904</v>
      </c>
      <c r="I1643" s="97" t="s">
        <v>229</v>
      </c>
      <c r="J1643" s="97" t="s">
        <v>285</v>
      </c>
      <c r="K1643" s="101"/>
      <c r="L1643" s="259" t="s">
        <v>3553</v>
      </c>
      <c r="M1643" s="103"/>
      <c r="N1643" s="103"/>
      <c r="O1643" s="103"/>
      <c r="P1643" s="103"/>
      <c r="Q1643" s="103" t="s">
        <v>2920</v>
      </c>
      <c r="R1643" s="103"/>
      <c r="S1643" s="103"/>
      <c r="T1643" s="103"/>
      <c r="U1643" s="103"/>
      <c r="V1643" s="103"/>
      <c r="W1643" s="103"/>
      <c r="X1643" s="103"/>
      <c r="Y1643" s="103"/>
    </row>
    <row r="1644" spans="1:25" s="254" customFormat="1" ht="38.25" x14ac:dyDescent="0.2">
      <c r="A1644" s="94">
        <v>4204</v>
      </c>
      <c r="B1644" s="435" t="s">
        <v>3675</v>
      </c>
      <c r="C1644" s="97" t="s">
        <v>229</v>
      </c>
      <c r="D1644" s="95">
        <v>7</v>
      </c>
      <c r="E1644" s="96">
        <v>4204000000</v>
      </c>
      <c r="F1644" s="97"/>
      <c r="G1644" s="98"/>
      <c r="H1644" s="558">
        <v>1905</v>
      </c>
      <c r="I1644" s="97" t="s">
        <v>229</v>
      </c>
      <c r="J1644" s="97" t="s">
        <v>295</v>
      </c>
      <c r="K1644" s="101"/>
      <c r="L1644" s="259" t="s">
        <v>3553</v>
      </c>
      <c r="M1644" s="103"/>
      <c r="N1644" s="103"/>
      <c r="O1644" s="103"/>
      <c r="P1644" s="103"/>
      <c r="Q1644" s="103"/>
      <c r="R1644" s="103"/>
      <c r="S1644" s="103"/>
      <c r="T1644" s="103"/>
      <c r="U1644" s="103"/>
      <c r="V1644" s="103" t="s">
        <v>2920</v>
      </c>
      <c r="W1644" s="103" t="s">
        <v>2920</v>
      </c>
      <c r="X1644" s="103"/>
      <c r="Y1644" s="103"/>
    </row>
    <row r="1645" spans="1:25" s="254" customFormat="1" ht="38.25" x14ac:dyDescent="0.2">
      <c r="A1645" s="94">
        <v>4205</v>
      </c>
      <c r="B1645" s="435" t="s">
        <v>3676</v>
      </c>
      <c r="C1645" s="97" t="s">
        <v>229</v>
      </c>
      <c r="D1645" s="97">
        <v>7.16</v>
      </c>
      <c r="E1645" s="96">
        <v>4205000000</v>
      </c>
      <c r="F1645" s="97"/>
      <c r="G1645" s="98" t="s">
        <v>3016</v>
      </c>
      <c r="H1645" s="97">
        <v>1613</v>
      </c>
      <c r="I1645" s="97" t="s">
        <v>229</v>
      </c>
      <c r="J1645" s="97" t="s">
        <v>285</v>
      </c>
      <c r="K1645" s="101"/>
      <c r="L1645" s="259" t="s">
        <v>3553</v>
      </c>
      <c r="M1645" s="103"/>
      <c r="N1645" s="103"/>
      <c r="O1645" s="103"/>
      <c r="P1645" s="103"/>
      <c r="Q1645" s="103" t="s">
        <v>2920</v>
      </c>
      <c r="R1645" s="103" t="s">
        <v>2920</v>
      </c>
      <c r="S1645" s="103" t="s">
        <v>2920</v>
      </c>
      <c r="T1645" s="103" t="s">
        <v>2920</v>
      </c>
      <c r="U1645" s="103"/>
      <c r="V1645" s="103"/>
      <c r="W1645" s="103"/>
      <c r="X1645" s="103"/>
      <c r="Y1645" s="103"/>
    </row>
    <row r="1646" spans="1:25" s="254" customFormat="1" ht="38.25" x14ac:dyDescent="0.2">
      <c r="A1646" s="94">
        <v>4206</v>
      </c>
      <c r="B1646" s="435" t="s">
        <v>3677</v>
      </c>
      <c r="C1646" s="97" t="s">
        <v>229</v>
      </c>
      <c r="D1646" s="95">
        <v>7</v>
      </c>
      <c r="E1646" s="96">
        <v>4206000000</v>
      </c>
      <c r="F1646" s="97"/>
      <c r="G1646" s="98" t="s">
        <v>3016</v>
      </c>
      <c r="H1646" s="97">
        <v>1530</v>
      </c>
      <c r="I1646" s="97" t="s">
        <v>229</v>
      </c>
      <c r="J1646" s="97" t="s">
        <v>289</v>
      </c>
      <c r="K1646" s="101"/>
      <c r="L1646" s="259" t="s">
        <v>3553</v>
      </c>
      <c r="M1646" s="103"/>
      <c r="N1646" s="103"/>
      <c r="O1646" s="103"/>
      <c r="P1646" s="103"/>
      <c r="Q1646" s="103" t="s">
        <v>2920</v>
      </c>
      <c r="R1646" s="103"/>
      <c r="S1646" s="103"/>
      <c r="T1646" s="103"/>
      <c r="U1646" s="103"/>
      <c r="V1646" s="103"/>
      <c r="W1646" s="103"/>
      <c r="X1646" s="103"/>
      <c r="Y1646" s="103"/>
    </row>
    <row r="1647" spans="1:25" s="254" customFormat="1" ht="38.25" x14ac:dyDescent="0.2">
      <c r="A1647" s="94">
        <v>4207</v>
      </c>
      <c r="B1647" s="435" t="s">
        <v>3678</v>
      </c>
      <c r="C1647" s="97" t="s">
        <v>229</v>
      </c>
      <c r="D1647" s="95">
        <v>7</v>
      </c>
      <c r="E1647" s="96">
        <v>4207000000</v>
      </c>
      <c r="F1647" s="97"/>
      <c r="G1647" s="98" t="s">
        <v>3016</v>
      </c>
      <c r="H1647" s="97">
        <v>1339</v>
      </c>
      <c r="I1647" s="97" t="s">
        <v>229</v>
      </c>
      <c r="J1647" s="97" t="s">
        <v>286</v>
      </c>
      <c r="K1647" s="101"/>
      <c r="L1647" s="259" t="s">
        <v>3553</v>
      </c>
      <c r="M1647" s="103"/>
      <c r="N1647" s="103"/>
      <c r="O1647" s="103"/>
      <c r="P1647" s="103"/>
      <c r="Q1647" s="103" t="s">
        <v>2920</v>
      </c>
      <c r="R1647" s="103"/>
      <c r="S1647" s="103"/>
      <c r="T1647" s="103"/>
      <c r="U1647" s="103"/>
      <c r="V1647" s="103"/>
      <c r="W1647" s="103"/>
      <c r="X1647" s="103"/>
      <c r="Y1647" s="103"/>
    </row>
    <row r="1648" spans="1:25" s="254" customFormat="1" ht="45.75" customHeight="1" x14ac:dyDescent="0.2">
      <c r="A1648" s="94">
        <v>4208</v>
      </c>
      <c r="B1648" s="435" t="s">
        <v>3679</v>
      </c>
      <c r="C1648" s="97" t="s">
        <v>229</v>
      </c>
      <c r="D1648" s="95">
        <v>7</v>
      </c>
      <c r="E1648" s="96">
        <v>4208000000</v>
      </c>
      <c r="F1648" s="97"/>
      <c r="G1648" s="98" t="s">
        <v>3016</v>
      </c>
      <c r="H1648" s="97">
        <v>1103</v>
      </c>
      <c r="I1648" s="97" t="s">
        <v>229</v>
      </c>
      <c r="J1648" s="97" t="s">
        <v>3169</v>
      </c>
      <c r="K1648" s="101"/>
      <c r="L1648" s="259" t="s">
        <v>3553</v>
      </c>
      <c r="M1648" s="103"/>
      <c r="N1648" s="103"/>
      <c r="O1648" s="103"/>
      <c r="P1648" s="103"/>
      <c r="Q1648" s="103" t="s">
        <v>2920</v>
      </c>
      <c r="R1648" s="103"/>
      <c r="S1648" s="103"/>
      <c r="T1648" s="103"/>
      <c r="U1648" s="103"/>
      <c r="V1648" s="103"/>
      <c r="W1648" s="103"/>
      <c r="X1648" s="103"/>
      <c r="Y1648" s="103"/>
    </row>
    <row r="1649" spans="1:25" s="254" customFormat="1" ht="45.75" customHeight="1" x14ac:dyDescent="0.2">
      <c r="A1649" s="94">
        <v>4209</v>
      </c>
      <c r="B1649" s="435" t="s">
        <v>3680</v>
      </c>
      <c r="C1649" s="97" t="s">
        <v>229</v>
      </c>
      <c r="D1649" s="95">
        <v>7</v>
      </c>
      <c r="E1649" s="96">
        <v>4209000000</v>
      </c>
      <c r="F1649" s="97"/>
      <c r="G1649" s="98" t="s">
        <v>3016</v>
      </c>
      <c r="H1649" s="97">
        <v>1408</v>
      </c>
      <c r="I1649" s="97" t="s">
        <v>229</v>
      </c>
      <c r="J1649" s="97" t="s">
        <v>3169</v>
      </c>
      <c r="K1649" s="101"/>
      <c r="L1649" s="259" t="s">
        <v>3553</v>
      </c>
      <c r="M1649" s="103"/>
      <c r="N1649" s="103"/>
      <c r="O1649" s="103"/>
      <c r="P1649" s="103"/>
      <c r="Q1649" s="103" t="s">
        <v>2920</v>
      </c>
      <c r="R1649" s="103"/>
      <c r="S1649" s="103"/>
      <c r="T1649" s="103"/>
      <c r="U1649" s="103"/>
      <c r="V1649" s="103"/>
      <c r="W1649" s="103"/>
      <c r="X1649" s="103"/>
      <c r="Y1649" s="103"/>
    </row>
    <row r="1650" spans="1:25" s="254" customFormat="1" ht="45.75" customHeight="1" x14ac:dyDescent="0.2">
      <c r="A1650" s="94">
        <v>4210</v>
      </c>
      <c r="B1650" s="435" t="s">
        <v>3681</v>
      </c>
      <c r="C1650" s="97" t="s">
        <v>229</v>
      </c>
      <c r="D1650" s="95">
        <v>7</v>
      </c>
      <c r="E1650" s="96">
        <v>4210000000</v>
      </c>
      <c r="F1650" s="97"/>
      <c r="G1650" s="98" t="s">
        <v>3016</v>
      </c>
      <c r="H1650" s="97">
        <v>1314</v>
      </c>
      <c r="I1650" s="97" t="s">
        <v>229</v>
      </c>
      <c r="J1650" s="97" t="s">
        <v>285</v>
      </c>
      <c r="K1650" s="101"/>
      <c r="L1650" s="259" t="s">
        <v>3553</v>
      </c>
      <c r="M1650" s="103"/>
      <c r="N1650" s="103"/>
      <c r="O1650" s="103"/>
      <c r="P1650" s="103"/>
      <c r="Q1650" s="103" t="s">
        <v>2920</v>
      </c>
      <c r="R1650" s="103"/>
      <c r="S1650" s="103"/>
      <c r="T1650" s="103"/>
      <c r="U1650" s="103"/>
      <c r="V1650" s="103"/>
      <c r="W1650" s="103"/>
      <c r="X1650" s="103"/>
      <c r="Y1650" s="103"/>
    </row>
    <row r="1651" spans="1:25" s="254" customFormat="1" ht="45.75" customHeight="1" x14ac:dyDescent="0.2">
      <c r="A1651" s="94">
        <v>4211</v>
      </c>
      <c r="B1651" s="435" t="s">
        <v>3682</v>
      </c>
      <c r="C1651" s="97" t="s">
        <v>229</v>
      </c>
      <c r="D1651" s="95">
        <v>7</v>
      </c>
      <c r="E1651" s="96">
        <v>4211000000</v>
      </c>
      <c r="F1651" s="97"/>
      <c r="G1651" s="98" t="s">
        <v>3016</v>
      </c>
      <c r="H1651" s="97">
        <v>1116</v>
      </c>
      <c r="I1651" s="97" t="s">
        <v>229</v>
      </c>
      <c r="J1651" s="97" t="s">
        <v>295</v>
      </c>
      <c r="K1651" s="101"/>
      <c r="L1651" s="259" t="s">
        <v>3553</v>
      </c>
      <c r="M1651" s="103"/>
      <c r="N1651" s="103"/>
      <c r="O1651" s="103"/>
      <c r="P1651" s="103"/>
      <c r="Q1651" s="103" t="s">
        <v>2920</v>
      </c>
      <c r="R1651" s="103" t="s">
        <v>2920</v>
      </c>
      <c r="S1651" s="103"/>
      <c r="T1651" s="103"/>
      <c r="U1651" s="103"/>
      <c r="V1651" s="103"/>
      <c r="W1651" s="103"/>
      <c r="X1651" s="103"/>
      <c r="Y1651" s="103"/>
    </row>
    <row r="1652" spans="1:25" s="254" customFormat="1" ht="45.75" customHeight="1" x14ac:dyDescent="0.2">
      <c r="A1652" s="94">
        <v>4212</v>
      </c>
      <c r="B1652" s="435" t="s">
        <v>3683</v>
      </c>
      <c r="C1652" s="97" t="s">
        <v>229</v>
      </c>
      <c r="D1652" s="95">
        <v>7</v>
      </c>
      <c r="E1652" s="96">
        <v>4212000000</v>
      </c>
      <c r="F1652" s="97"/>
      <c r="G1652" s="98" t="s">
        <v>3016</v>
      </c>
      <c r="H1652" s="97">
        <v>1210</v>
      </c>
      <c r="I1652" s="97" t="s">
        <v>229</v>
      </c>
      <c r="J1652" s="97" t="s">
        <v>3169</v>
      </c>
      <c r="K1652" s="101"/>
      <c r="L1652" s="259" t="s">
        <v>3553</v>
      </c>
      <c r="M1652" s="103"/>
      <c r="N1652" s="103"/>
      <c r="O1652" s="103"/>
      <c r="P1652" s="103"/>
      <c r="Q1652" s="103" t="s">
        <v>2920</v>
      </c>
      <c r="R1652" s="103"/>
      <c r="S1652" s="103"/>
      <c r="T1652" s="103"/>
      <c r="U1652" s="103"/>
      <c r="V1652" s="103"/>
      <c r="W1652" s="103"/>
      <c r="X1652" s="103"/>
      <c r="Y1652" s="103"/>
    </row>
    <row r="1653" spans="1:25" s="254" customFormat="1" ht="45.75" customHeight="1" x14ac:dyDescent="0.2">
      <c r="A1653" s="94">
        <v>4213</v>
      </c>
      <c r="B1653" s="435" t="s">
        <v>3684</v>
      </c>
      <c r="C1653" s="97" t="s">
        <v>229</v>
      </c>
      <c r="D1653" s="95">
        <v>7</v>
      </c>
      <c r="E1653" s="96">
        <v>4213000000</v>
      </c>
      <c r="F1653" s="97"/>
      <c r="G1653" s="98" t="s">
        <v>3016</v>
      </c>
      <c r="H1653" s="97">
        <v>1408</v>
      </c>
      <c r="I1653" s="97" t="s">
        <v>229</v>
      </c>
      <c r="J1653" s="97" t="s">
        <v>3169</v>
      </c>
      <c r="K1653" s="101"/>
      <c r="L1653" s="259" t="s">
        <v>3553</v>
      </c>
      <c r="M1653" s="103"/>
      <c r="N1653" s="103"/>
      <c r="O1653" s="103"/>
      <c r="P1653" s="103"/>
      <c r="Q1653" s="103" t="s">
        <v>2920</v>
      </c>
      <c r="R1653" s="103"/>
      <c r="S1653" s="103"/>
      <c r="T1653" s="103"/>
      <c r="U1653" s="103"/>
      <c r="V1653" s="103"/>
      <c r="W1653" s="103"/>
      <c r="X1653" s="103"/>
      <c r="Y1653" s="103"/>
    </row>
    <row r="1654" spans="1:25" s="254" customFormat="1" ht="45.75" customHeight="1" x14ac:dyDescent="0.2">
      <c r="A1654" s="94">
        <v>4214</v>
      </c>
      <c r="B1654" s="435" t="s">
        <v>3685</v>
      </c>
      <c r="C1654" s="97" t="s">
        <v>230</v>
      </c>
      <c r="D1654" s="95">
        <v>7</v>
      </c>
      <c r="E1654" s="96">
        <v>4214000000</v>
      </c>
      <c r="F1654" s="97"/>
      <c r="G1654" s="98" t="s">
        <v>3016</v>
      </c>
      <c r="H1654" s="97">
        <v>5008</v>
      </c>
      <c r="I1654" s="97" t="s">
        <v>230</v>
      </c>
      <c r="J1654" s="258" t="s">
        <v>285</v>
      </c>
      <c r="K1654" s="101"/>
      <c r="L1654" s="259" t="s">
        <v>3553</v>
      </c>
      <c r="M1654" s="103"/>
      <c r="N1654" s="103"/>
      <c r="O1654" s="103"/>
      <c r="P1654" s="103"/>
      <c r="Q1654" s="103" t="s">
        <v>2920</v>
      </c>
      <c r="R1654" s="103"/>
      <c r="S1654" s="103"/>
      <c r="T1654" s="103"/>
      <c r="U1654" s="103"/>
      <c r="V1654" s="103"/>
      <c r="W1654" s="103"/>
      <c r="X1654" s="103"/>
      <c r="Y1654" s="103"/>
    </row>
    <row r="1655" spans="1:25" s="254" customFormat="1" ht="45.75" customHeight="1" x14ac:dyDescent="0.2">
      <c r="A1655" s="94">
        <v>4215</v>
      </c>
      <c r="B1655" s="435" t="s">
        <v>3686</v>
      </c>
      <c r="C1655" s="97" t="s">
        <v>230</v>
      </c>
      <c r="D1655" s="95">
        <v>7</v>
      </c>
      <c r="E1655" s="96">
        <v>4215000000</v>
      </c>
      <c r="F1655" s="97"/>
      <c r="G1655" s="98" t="s">
        <v>3016</v>
      </c>
      <c r="H1655" s="97">
        <v>5008</v>
      </c>
      <c r="I1655" s="97" t="s">
        <v>230</v>
      </c>
      <c r="J1655" s="258" t="s">
        <v>285</v>
      </c>
      <c r="K1655" s="101"/>
      <c r="L1655" s="259" t="s">
        <v>3553</v>
      </c>
      <c r="M1655" s="103"/>
      <c r="N1655" s="103"/>
      <c r="O1655" s="103"/>
      <c r="P1655" s="103"/>
      <c r="Q1655" s="103" t="s">
        <v>2920</v>
      </c>
      <c r="R1655" s="103"/>
      <c r="S1655" s="103"/>
      <c r="T1655" s="103"/>
      <c r="U1655" s="103"/>
      <c r="V1655" s="103"/>
      <c r="W1655" s="103"/>
      <c r="X1655" s="103"/>
      <c r="Y1655" s="103"/>
    </row>
    <row r="1656" spans="1:25" s="254" customFormat="1" ht="45.75" customHeight="1" x14ac:dyDescent="0.2">
      <c r="A1656" s="94">
        <v>4216</v>
      </c>
      <c r="B1656" s="435" t="s">
        <v>3687</v>
      </c>
      <c r="C1656" s="97" t="s">
        <v>230</v>
      </c>
      <c r="D1656" s="95">
        <v>7</v>
      </c>
      <c r="E1656" s="96">
        <v>4216000000</v>
      </c>
      <c r="F1656" s="97"/>
      <c r="G1656" s="98" t="s">
        <v>3016</v>
      </c>
      <c r="H1656" s="97">
        <v>5008</v>
      </c>
      <c r="I1656" s="97" t="s">
        <v>230</v>
      </c>
      <c r="J1656" s="258" t="s">
        <v>285</v>
      </c>
      <c r="K1656" s="101"/>
      <c r="L1656" s="259" t="s">
        <v>3553</v>
      </c>
      <c r="M1656" s="103"/>
      <c r="N1656" s="103"/>
      <c r="O1656" s="103"/>
      <c r="P1656" s="103"/>
      <c r="Q1656" s="103" t="s">
        <v>2920</v>
      </c>
      <c r="R1656" s="103"/>
      <c r="S1656" s="103"/>
      <c r="T1656" s="103"/>
      <c r="U1656" s="103"/>
      <c r="V1656" s="103"/>
      <c r="W1656" s="103"/>
      <c r="X1656" s="103"/>
      <c r="Y1656" s="103"/>
    </row>
    <row r="1657" spans="1:25" s="254" customFormat="1" ht="45.75" customHeight="1" x14ac:dyDescent="0.2">
      <c r="A1657" s="94">
        <v>4217</v>
      </c>
      <c r="B1657" s="435" t="s">
        <v>3688</v>
      </c>
      <c r="C1657" s="97" t="s">
        <v>230</v>
      </c>
      <c r="D1657" s="95">
        <v>7</v>
      </c>
      <c r="E1657" s="96">
        <v>4217000000</v>
      </c>
      <c r="F1657" s="97"/>
      <c r="G1657" s="98" t="s">
        <v>3016</v>
      </c>
      <c r="H1657" s="97">
        <v>5018</v>
      </c>
      <c r="I1657" s="97" t="s">
        <v>230</v>
      </c>
      <c r="J1657" s="258" t="s">
        <v>285</v>
      </c>
      <c r="K1657" s="101"/>
      <c r="L1657" s="259" t="s">
        <v>3553</v>
      </c>
      <c r="M1657" s="103"/>
      <c r="N1657" s="103"/>
      <c r="O1657" s="103"/>
      <c r="P1657" s="103"/>
      <c r="Q1657" s="103" t="s">
        <v>2920</v>
      </c>
      <c r="R1657" s="103"/>
      <c r="S1657" s="103"/>
      <c r="T1657" s="103"/>
      <c r="U1657" s="103"/>
      <c r="V1657" s="103"/>
      <c r="W1657" s="103"/>
      <c r="X1657" s="103"/>
      <c r="Y1657" s="103"/>
    </row>
    <row r="1658" spans="1:25" s="254" customFormat="1" ht="45.75" customHeight="1" x14ac:dyDescent="0.2">
      <c r="A1658" s="94">
        <v>4218</v>
      </c>
      <c r="B1658" s="435" t="s">
        <v>3689</v>
      </c>
      <c r="C1658" s="97" t="s">
        <v>230</v>
      </c>
      <c r="D1658" s="95">
        <v>7</v>
      </c>
      <c r="E1658" s="96">
        <v>4218000000</v>
      </c>
      <c r="F1658" s="97"/>
      <c r="G1658" s="98" t="s">
        <v>3016</v>
      </c>
      <c r="H1658" s="97">
        <v>5018</v>
      </c>
      <c r="I1658" s="97" t="s">
        <v>230</v>
      </c>
      <c r="J1658" s="258" t="s">
        <v>285</v>
      </c>
      <c r="K1658" s="101"/>
      <c r="L1658" s="259" t="s">
        <v>3553</v>
      </c>
      <c r="M1658" s="103"/>
      <c r="N1658" s="103"/>
      <c r="O1658" s="103"/>
      <c r="P1658" s="103"/>
      <c r="Q1658" s="103" t="s">
        <v>2920</v>
      </c>
      <c r="R1658" s="103"/>
      <c r="S1658" s="103"/>
      <c r="T1658" s="103"/>
      <c r="U1658" s="103"/>
      <c r="V1658" s="103"/>
      <c r="W1658" s="103"/>
      <c r="X1658" s="103"/>
      <c r="Y1658" s="103"/>
    </row>
    <row r="1659" spans="1:25" s="254" customFormat="1" ht="45.75" customHeight="1" x14ac:dyDescent="0.2">
      <c r="A1659" s="94">
        <v>4219</v>
      </c>
      <c r="B1659" s="435" t="s">
        <v>3690</v>
      </c>
      <c r="C1659" s="97" t="s">
        <v>230</v>
      </c>
      <c r="D1659" s="95">
        <v>7</v>
      </c>
      <c r="E1659" s="96">
        <v>4219000000</v>
      </c>
      <c r="F1659" s="97"/>
      <c r="G1659" s="98" t="s">
        <v>3016</v>
      </c>
      <c r="H1659" s="97">
        <v>5018</v>
      </c>
      <c r="I1659" s="97" t="s">
        <v>230</v>
      </c>
      <c r="J1659" s="258" t="s">
        <v>286</v>
      </c>
      <c r="K1659" s="101"/>
      <c r="L1659" s="259" t="s">
        <v>3553</v>
      </c>
      <c r="M1659" s="103"/>
      <c r="N1659" s="103"/>
      <c r="O1659" s="103"/>
      <c r="P1659" s="103"/>
      <c r="Q1659" s="103" t="s">
        <v>2920</v>
      </c>
      <c r="R1659" s="103"/>
      <c r="S1659" s="103"/>
      <c r="T1659" s="103"/>
      <c r="U1659" s="103"/>
      <c r="V1659" s="103"/>
      <c r="W1659" s="103"/>
      <c r="X1659" s="103"/>
      <c r="Y1659" s="103"/>
    </row>
    <row r="1660" spans="1:25" s="254" customFormat="1" ht="45.75" customHeight="1" x14ac:dyDescent="0.2">
      <c r="A1660" s="94">
        <v>4220</v>
      </c>
      <c r="B1660" s="435" t="s">
        <v>3691</v>
      </c>
      <c r="C1660" s="97" t="s">
        <v>230</v>
      </c>
      <c r="D1660" s="95">
        <v>7</v>
      </c>
      <c r="E1660" s="96">
        <v>4220000000</v>
      </c>
      <c r="F1660" s="97"/>
      <c r="G1660" s="98" t="s">
        <v>3016</v>
      </c>
      <c r="H1660" s="97">
        <v>5018</v>
      </c>
      <c r="I1660" s="97" t="s">
        <v>230</v>
      </c>
      <c r="J1660" s="258" t="s">
        <v>289</v>
      </c>
      <c r="K1660" s="101"/>
      <c r="L1660" s="259" t="s">
        <v>3553</v>
      </c>
      <c r="M1660" s="103"/>
      <c r="N1660" s="103"/>
      <c r="O1660" s="103"/>
      <c r="P1660" s="103"/>
      <c r="Q1660" s="103" t="s">
        <v>2920</v>
      </c>
      <c r="R1660" s="103" t="s">
        <v>2920</v>
      </c>
      <c r="S1660" s="103"/>
      <c r="T1660" s="103"/>
      <c r="U1660" s="103"/>
      <c r="V1660" s="103"/>
      <c r="W1660" s="103"/>
      <c r="X1660" s="103"/>
      <c r="Y1660" s="103"/>
    </row>
    <row r="1661" spans="1:25" s="254" customFormat="1" ht="45.75" customHeight="1" x14ac:dyDescent="0.2">
      <c r="A1661" s="94">
        <v>4221</v>
      </c>
      <c r="B1661" s="435" t="s">
        <v>3692</v>
      </c>
      <c r="C1661" s="97" t="s">
        <v>230</v>
      </c>
      <c r="D1661" s="95">
        <v>7</v>
      </c>
      <c r="E1661" s="96">
        <v>4221000000</v>
      </c>
      <c r="F1661" s="97"/>
      <c r="G1661" s="98" t="s">
        <v>3016</v>
      </c>
      <c r="H1661" s="97">
        <v>5018</v>
      </c>
      <c r="I1661" s="97" t="s">
        <v>230</v>
      </c>
      <c r="J1661" s="258" t="s">
        <v>300</v>
      </c>
      <c r="K1661" s="101"/>
      <c r="L1661" s="259" t="s">
        <v>3553</v>
      </c>
      <c r="M1661" s="103"/>
      <c r="N1661" s="103"/>
      <c r="O1661" s="103"/>
      <c r="P1661" s="103"/>
      <c r="Q1661" s="103" t="s">
        <v>2920</v>
      </c>
      <c r="R1661" s="103"/>
      <c r="S1661" s="103"/>
      <c r="T1661" s="103"/>
      <c r="U1661" s="103"/>
      <c r="V1661" s="103"/>
      <c r="W1661" s="103"/>
      <c r="X1661" s="103"/>
      <c r="Y1661" s="103"/>
    </row>
    <row r="1662" spans="1:25" s="254" customFormat="1" ht="45.75" customHeight="1" x14ac:dyDescent="0.2">
      <c r="A1662" s="94">
        <v>4222</v>
      </c>
      <c r="B1662" s="435" t="s">
        <v>3693</v>
      </c>
      <c r="C1662" s="97" t="s">
        <v>230</v>
      </c>
      <c r="D1662" s="95">
        <v>7</v>
      </c>
      <c r="E1662" s="96">
        <v>42220000000</v>
      </c>
      <c r="F1662" s="97"/>
      <c r="G1662" s="98" t="s">
        <v>3016</v>
      </c>
      <c r="H1662" s="97">
        <v>5008</v>
      </c>
      <c r="I1662" s="97" t="s">
        <v>230</v>
      </c>
      <c r="J1662" s="258" t="s">
        <v>285</v>
      </c>
      <c r="K1662" s="101"/>
      <c r="L1662" s="259" t="s">
        <v>3553</v>
      </c>
      <c r="M1662" s="103"/>
      <c r="N1662" s="103"/>
      <c r="O1662" s="103"/>
      <c r="P1662" s="103"/>
      <c r="Q1662" s="103" t="s">
        <v>2920</v>
      </c>
      <c r="R1662" s="103"/>
      <c r="S1662" s="103"/>
      <c r="T1662" s="103"/>
      <c r="U1662" s="103"/>
      <c r="V1662" s="103"/>
      <c r="W1662" s="103"/>
      <c r="X1662" s="103"/>
      <c r="Y1662" s="103"/>
    </row>
    <row r="1663" spans="1:25" s="254" customFormat="1" ht="45.75" customHeight="1" x14ac:dyDescent="0.2">
      <c r="A1663" s="94">
        <v>4223</v>
      </c>
      <c r="B1663" s="435" t="s">
        <v>3694</v>
      </c>
      <c r="C1663" s="97" t="s">
        <v>230</v>
      </c>
      <c r="D1663" s="95">
        <v>7</v>
      </c>
      <c r="E1663" s="96">
        <v>4223000000</v>
      </c>
      <c r="F1663" s="97"/>
      <c r="G1663" s="98" t="s">
        <v>3016</v>
      </c>
      <c r="H1663" s="97">
        <v>5000</v>
      </c>
      <c r="I1663" s="97" t="s">
        <v>230</v>
      </c>
      <c r="J1663" s="258" t="s">
        <v>300</v>
      </c>
      <c r="K1663" s="101"/>
      <c r="L1663" s="259" t="s">
        <v>3553</v>
      </c>
      <c r="M1663" s="103"/>
      <c r="N1663" s="103"/>
      <c r="O1663" s="103"/>
      <c r="P1663" s="103"/>
      <c r="Q1663" s="103" t="s">
        <v>2920</v>
      </c>
      <c r="R1663" s="103" t="s">
        <v>2920</v>
      </c>
      <c r="S1663" s="103" t="s">
        <v>2920</v>
      </c>
      <c r="T1663" s="103" t="s">
        <v>2920</v>
      </c>
      <c r="U1663" s="103"/>
      <c r="V1663" s="103"/>
      <c r="W1663" s="103"/>
      <c r="X1663" s="103"/>
      <c r="Y1663" s="103"/>
    </row>
    <row r="1664" spans="1:25" s="254" customFormat="1" ht="45.75" customHeight="1" x14ac:dyDescent="0.2">
      <c r="A1664" s="94">
        <v>4224</v>
      </c>
      <c r="B1664" s="435" t="s">
        <v>3695</v>
      </c>
      <c r="C1664" s="97" t="s">
        <v>230</v>
      </c>
      <c r="D1664" s="95">
        <v>7</v>
      </c>
      <c r="E1664" s="96">
        <v>42240000000</v>
      </c>
      <c r="F1664" s="97"/>
      <c r="G1664" s="98" t="s">
        <v>3016</v>
      </c>
      <c r="H1664" s="97">
        <v>5004</v>
      </c>
      <c r="I1664" s="97" t="s">
        <v>230</v>
      </c>
      <c r="J1664" s="258" t="s">
        <v>286</v>
      </c>
      <c r="K1664" s="101"/>
      <c r="L1664" s="259" t="s">
        <v>3553</v>
      </c>
      <c r="M1664" s="103"/>
      <c r="N1664" s="103"/>
      <c r="O1664" s="103"/>
      <c r="P1664" s="103"/>
      <c r="Q1664" s="103" t="s">
        <v>2920</v>
      </c>
      <c r="R1664" s="103"/>
      <c r="S1664" s="103"/>
      <c r="T1664" s="103"/>
      <c r="U1664" s="103"/>
      <c r="V1664" s="103"/>
      <c r="W1664" s="103"/>
      <c r="X1664" s="103"/>
      <c r="Y1664" s="103"/>
    </row>
    <row r="1665" spans="1:25" s="254" customFormat="1" ht="45.75" customHeight="1" x14ac:dyDescent="0.2">
      <c r="A1665" s="94">
        <v>4225</v>
      </c>
      <c r="B1665" s="435" t="s">
        <v>3696</v>
      </c>
      <c r="C1665" s="97" t="s">
        <v>230</v>
      </c>
      <c r="D1665" s="95">
        <v>7</v>
      </c>
      <c r="E1665" s="96">
        <v>4225000000</v>
      </c>
      <c r="F1665" s="97"/>
      <c r="G1665" s="98" t="s">
        <v>3016</v>
      </c>
      <c r="H1665" s="97">
        <v>5000</v>
      </c>
      <c r="I1665" s="97" t="s">
        <v>230</v>
      </c>
      <c r="J1665" s="258" t="s">
        <v>300</v>
      </c>
      <c r="K1665" s="101"/>
      <c r="L1665" s="259" t="s">
        <v>3553</v>
      </c>
      <c r="M1665" s="103"/>
      <c r="N1665" s="103"/>
      <c r="O1665" s="103"/>
      <c r="P1665" s="103"/>
      <c r="Q1665" s="103" t="s">
        <v>2920</v>
      </c>
      <c r="R1665" s="103" t="s">
        <v>2920</v>
      </c>
      <c r="S1665" s="103"/>
      <c r="T1665" s="103"/>
      <c r="U1665" s="103"/>
      <c r="V1665" s="103"/>
      <c r="W1665" s="103"/>
      <c r="X1665" s="103"/>
      <c r="Y1665" s="103"/>
    </row>
    <row r="1666" spans="1:25" s="254" customFormat="1" ht="45.75" customHeight="1" x14ac:dyDescent="0.2">
      <c r="A1666" s="94">
        <v>4226</v>
      </c>
      <c r="B1666" s="435" t="s">
        <v>3697</v>
      </c>
      <c r="C1666" s="97" t="s">
        <v>230</v>
      </c>
      <c r="D1666" s="95">
        <v>7</v>
      </c>
      <c r="E1666" s="96">
        <v>42260000000</v>
      </c>
      <c r="F1666" s="97"/>
      <c r="G1666" s="98" t="s">
        <v>3016</v>
      </c>
      <c r="H1666" s="97">
        <v>5008</v>
      </c>
      <c r="I1666" s="97" t="s">
        <v>230</v>
      </c>
      <c r="J1666" s="258" t="s">
        <v>285</v>
      </c>
      <c r="K1666" s="101"/>
      <c r="L1666" s="259" t="s">
        <v>3553</v>
      </c>
      <c r="M1666" s="103"/>
      <c r="N1666" s="103"/>
      <c r="O1666" s="103"/>
      <c r="P1666" s="103"/>
      <c r="Q1666" s="103" t="s">
        <v>2920</v>
      </c>
      <c r="R1666" s="103"/>
      <c r="S1666" s="103"/>
      <c r="T1666" s="103"/>
      <c r="U1666" s="103"/>
      <c r="V1666" s="103"/>
      <c r="W1666" s="103"/>
      <c r="X1666" s="103"/>
      <c r="Y1666" s="103"/>
    </row>
    <row r="1667" spans="1:25" s="254" customFormat="1" ht="45.75" customHeight="1" x14ac:dyDescent="0.2">
      <c r="A1667" s="94">
        <v>4227</v>
      </c>
      <c r="B1667" s="435" t="s">
        <v>3698</v>
      </c>
      <c r="C1667" s="97" t="s">
        <v>230</v>
      </c>
      <c r="D1667" s="95">
        <v>7</v>
      </c>
      <c r="E1667" s="96">
        <v>42270000000</v>
      </c>
      <c r="F1667" s="97"/>
      <c r="G1667" s="98" t="s">
        <v>3016</v>
      </c>
      <c r="H1667" s="97">
        <v>5008</v>
      </c>
      <c r="I1667" s="97" t="s">
        <v>230</v>
      </c>
      <c r="J1667" s="258" t="s">
        <v>285</v>
      </c>
      <c r="K1667" s="101"/>
      <c r="L1667" s="259" t="s">
        <v>3553</v>
      </c>
      <c r="M1667" s="103"/>
      <c r="N1667" s="103"/>
      <c r="O1667" s="103"/>
      <c r="P1667" s="103"/>
      <c r="Q1667" s="103" t="s">
        <v>2920</v>
      </c>
      <c r="R1667" s="103"/>
      <c r="S1667" s="103"/>
      <c r="T1667" s="103"/>
      <c r="U1667" s="103"/>
      <c r="V1667" s="103"/>
      <c r="W1667" s="103"/>
      <c r="X1667" s="103"/>
      <c r="Y1667" s="103"/>
    </row>
    <row r="1668" spans="1:25" s="254" customFormat="1" ht="45.75" customHeight="1" x14ac:dyDescent="0.2">
      <c r="A1668" s="94">
        <v>4228</v>
      </c>
      <c r="B1668" s="435" t="s">
        <v>3699</v>
      </c>
      <c r="C1668" s="97" t="s">
        <v>230</v>
      </c>
      <c r="D1668" s="95">
        <v>7</v>
      </c>
      <c r="E1668" s="96">
        <v>42280000000</v>
      </c>
      <c r="F1668" s="97"/>
      <c r="G1668" s="98" t="s">
        <v>3016</v>
      </c>
      <c r="H1668" s="97">
        <v>5000</v>
      </c>
      <c r="I1668" s="97" t="s">
        <v>230</v>
      </c>
      <c r="J1668" s="258" t="s">
        <v>300</v>
      </c>
      <c r="K1668" s="101"/>
      <c r="L1668" s="259" t="s">
        <v>3553</v>
      </c>
      <c r="M1668" s="103"/>
      <c r="N1668" s="103"/>
      <c r="O1668" s="103"/>
      <c r="P1668" s="103"/>
      <c r="Q1668" s="103" t="s">
        <v>2920</v>
      </c>
      <c r="R1668" s="103"/>
      <c r="S1668" s="103"/>
      <c r="T1668" s="103"/>
      <c r="U1668" s="103"/>
      <c r="V1668" s="103"/>
      <c r="W1668" s="103"/>
      <c r="X1668" s="103"/>
      <c r="Y1668" s="103"/>
    </row>
    <row r="1669" spans="1:25" s="254" customFormat="1" ht="45.75" customHeight="1" x14ac:dyDescent="0.2">
      <c r="A1669" s="94">
        <v>4229</v>
      </c>
      <c r="B1669" s="435" t="s">
        <v>3700</v>
      </c>
      <c r="C1669" s="97" t="s">
        <v>230</v>
      </c>
      <c r="D1669" s="95">
        <v>7</v>
      </c>
      <c r="E1669" s="96">
        <v>4229000000</v>
      </c>
      <c r="F1669" s="97"/>
      <c r="G1669" s="98" t="s">
        <v>3016</v>
      </c>
      <c r="H1669" s="97">
        <v>5000</v>
      </c>
      <c r="I1669" s="97" t="s">
        <v>230</v>
      </c>
      <c r="J1669" s="258" t="s">
        <v>300</v>
      </c>
      <c r="K1669" s="101"/>
      <c r="L1669" s="259" t="s">
        <v>3553</v>
      </c>
      <c r="M1669" s="103"/>
      <c r="N1669" s="103"/>
      <c r="O1669" s="103"/>
      <c r="P1669" s="103"/>
      <c r="Q1669" s="103" t="s">
        <v>2920</v>
      </c>
      <c r="R1669" s="103"/>
      <c r="S1669" s="103"/>
      <c r="T1669" s="103"/>
      <c r="U1669" s="103"/>
      <c r="V1669" s="103"/>
      <c r="W1669" s="103"/>
      <c r="X1669" s="103"/>
      <c r="Y1669" s="103"/>
    </row>
    <row r="1670" spans="1:25" s="254" customFormat="1" ht="45.75" customHeight="1" x14ac:dyDescent="0.2">
      <c r="A1670" s="94">
        <v>4230</v>
      </c>
      <c r="B1670" s="435" t="s">
        <v>3701</v>
      </c>
      <c r="C1670" s="97" t="s">
        <v>230</v>
      </c>
      <c r="D1670" s="95">
        <v>7</v>
      </c>
      <c r="E1670" s="96">
        <v>42300000000</v>
      </c>
      <c r="F1670" s="97"/>
      <c r="G1670" s="98" t="s">
        <v>3016</v>
      </c>
      <c r="H1670" s="97">
        <v>5000</v>
      </c>
      <c r="I1670" s="97" t="s">
        <v>230</v>
      </c>
      <c r="J1670" s="258" t="s">
        <v>300</v>
      </c>
      <c r="K1670" s="101"/>
      <c r="L1670" s="259" t="s">
        <v>3553</v>
      </c>
      <c r="M1670" s="103"/>
      <c r="N1670" s="103"/>
      <c r="O1670" s="103"/>
      <c r="P1670" s="103"/>
      <c r="Q1670" s="103" t="s">
        <v>2920</v>
      </c>
      <c r="R1670" s="103"/>
      <c r="S1670" s="103"/>
      <c r="T1670" s="103"/>
      <c r="U1670" s="103"/>
      <c r="V1670" s="103"/>
      <c r="W1670" s="103"/>
      <c r="X1670" s="103"/>
      <c r="Y1670" s="103"/>
    </row>
    <row r="1671" spans="1:25" s="254" customFormat="1" ht="45.75" customHeight="1" x14ac:dyDescent="0.2">
      <c r="A1671" s="94">
        <v>4231</v>
      </c>
      <c r="B1671" s="435" t="s">
        <v>3702</v>
      </c>
      <c r="C1671" s="97" t="s">
        <v>230</v>
      </c>
      <c r="D1671" s="95">
        <v>7</v>
      </c>
      <c r="E1671" s="96">
        <v>4231000000</v>
      </c>
      <c r="F1671" s="97"/>
      <c r="G1671" s="98" t="s">
        <v>3016</v>
      </c>
      <c r="H1671" s="97">
        <v>5000</v>
      </c>
      <c r="I1671" s="97" t="s">
        <v>230</v>
      </c>
      <c r="J1671" s="258" t="s">
        <v>300</v>
      </c>
      <c r="K1671" s="101"/>
      <c r="L1671" s="259" t="s">
        <v>3553</v>
      </c>
      <c r="M1671" s="103"/>
      <c r="N1671" s="103"/>
      <c r="O1671" s="103"/>
      <c r="P1671" s="103"/>
      <c r="Q1671" s="103" t="s">
        <v>2920</v>
      </c>
      <c r="R1671" s="103"/>
      <c r="S1671" s="103"/>
      <c r="T1671" s="103"/>
      <c r="U1671" s="103"/>
      <c r="V1671" s="103"/>
      <c r="W1671" s="103"/>
      <c r="X1671" s="103"/>
      <c r="Y1671" s="103"/>
    </row>
    <row r="1672" spans="1:25" s="254" customFormat="1" ht="45.75" customHeight="1" x14ac:dyDescent="0.2">
      <c r="A1672" s="94">
        <v>4232</v>
      </c>
      <c r="B1672" s="435" t="s">
        <v>3703</v>
      </c>
      <c r="C1672" s="97" t="s">
        <v>230</v>
      </c>
      <c r="D1672" s="95">
        <v>7</v>
      </c>
      <c r="E1672" s="96">
        <v>42320000000</v>
      </c>
      <c r="F1672" s="97"/>
      <c r="G1672" s="98" t="s">
        <v>3016</v>
      </c>
      <c r="H1672" s="97">
        <v>5003</v>
      </c>
      <c r="I1672" s="97" t="s">
        <v>230</v>
      </c>
      <c r="J1672" s="258" t="s">
        <v>286</v>
      </c>
      <c r="K1672" s="101"/>
      <c r="L1672" s="259" t="s">
        <v>3553</v>
      </c>
      <c r="M1672" s="103"/>
      <c r="N1672" s="103"/>
      <c r="O1672" s="103"/>
      <c r="P1672" s="103"/>
      <c r="Q1672" s="103" t="s">
        <v>2920</v>
      </c>
      <c r="R1672" s="103"/>
      <c r="S1672" s="103"/>
      <c r="T1672" s="103"/>
      <c r="U1672" s="103"/>
      <c r="V1672" s="103"/>
      <c r="W1672" s="103"/>
      <c r="X1672" s="103"/>
      <c r="Y1672" s="103"/>
    </row>
    <row r="1673" spans="1:25" s="254" customFormat="1" ht="45.75" customHeight="1" x14ac:dyDescent="0.2">
      <c r="A1673" s="94">
        <v>4233</v>
      </c>
      <c r="B1673" s="435" t="s">
        <v>3704</v>
      </c>
      <c r="C1673" s="97" t="s">
        <v>230</v>
      </c>
      <c r="D1673" s="95">
        <v>7</v>
      </c>
      <c r="E1673" s="96">
        <v>42330000000</v>
      </c>
      <c r="F1673" s="97"/>
      <c r="G1673" s="98" t="s">
        <v>3016</v>
      </c>
      <c r="H1673" s="97">
        <v>5003</v>
      </c>
      <c r="I1673" s="97" t="s">
        <v>230</v>
      </c>
      <c r="J1673" s="258" t="s">
        <v>286</v>
      </c>
      <c r="K1673" s="101"/>
      <c r="L1673" s="259" t="s">
        <v>3553</v>
      </c>
      <c r="M1673" s="103"/>
      <c r="N1673" s="103"/>
      <c r="O1673" s="103"/>
      <c r="P1673" s="103"/>
      <c r="Q1673" s="103" t="s">
        <v>2920</v>
      </c>
      <c r="R1673" s="103"/>
      <c r="S1673" s="103"/>
      <c r="T1673" s="103"/>
      <c r="U1673" s="103"/>
      <c r="V1673" s="103"/>
      <c r="W1673" s="103"/>
      <c r="X1673" s="103"/>
      <c r="Y1673" s="103"/>
    </row>
    <row r="1674" spans="1:25" s="254" customFormat="1" ht="45.75" customHeight="1" x14ac:dyDescent="0.2">
      <c r="A1674" s="94">
        <v>4234</v>
      </c>
      <c r="B1674" s="435" t="s">
        <v>3705</v>
      </c>
      <c r="C1674" s="97" t="s">
        <v>230</v>
      </c>
      <c r="D1674" s="95">
        <v>7</v>
      </c>
      <c r="E1674" s="96">
        <v>42340000000</v>
      </c>
      <c r="F1674" s="97"/>
      <c r="G1674" s="98" t="s">
        <v>3016</v>
      </c>
      <c r="H1674" s="97">
        <v>5008</v>
      </c>
      <c r="I1674" s="97" t="s">
        <v>230</v>
      </c>
      <c r="J1674" s="258" t="s">
        <v>285</v>
      </c>
      <c r="K1674" s="101"/>
      <c r="L1674" s="259" t="s">
        <v>3553</v>
      </c>
      <c r="M1674" s="103"/>
      <c r="N1674" s="103"/>
      <c r="O1674" s="103"/>
      <c r="P1674" s="103"/>
      <c r="Q1674" s="103" t="s">
        <v>2920</v>
      </c>
      <c r="R1674" s="103"/>
      <c r="S1674" s="103"/>
      <c r="T1674" s="103"/>
      <c r="U1674" s="103"/>
      <c r="V1674" s="103"/>
      <c r="W1674" s="103"/>
      <c r="X1674" s="103"/>
      <c r="Y1674" s="103"/>
    </row>
    <row r="1675" spans="1:25" s="254" customFormat="1" ht="45.75" customHeight="1" x14ac:dyDescent="0.2">
      <c r="A1675" s="94">
        <v>4235</v>
      </c>
      <c r="B1675" s="435" t="s">
        <v>3706</v>
      </c>
      <c r="C1675" s="97" t="s">
        <v>230</v>
      </c>
      <c r="D1675" s="95">
        <v>7</v>
      </c>
      <c r="E1675" s="96">
        <v>42350000000</v>
      </c>
      <c r="F1675" s="97"/>
      <c r="G1675" s="98" t="s">
        <v>3016</v>
      </c>
      <c r="H1675" s="97">
        <v>5009</v>
      </c>
      <c r="I1675" s="97" t="s">
        <v>230</v>
      </c>
      <c r="J1675" s="258" t="s">
        <v>285</v>
      </c>
      <c r="K1675" s="101"/>
      <c r="L1675" s="259" t="s">
        <v>3553</v>
      </c>
      <c r="M1675" s="103"/>
      <c r="N1675" s="103"/>
      <c r="O1675" s="103"/>
      <c r="P1675" s="103"/>
      <c r="Q1675" s="103" t="s">
        <v>2920</v>
      </c>
      <c r="R1675" s="103"/>
      <c r="S1675" s="103"/>
      <c r="T1675" s="103"/>
      <c r="U1675" s="103"/>
      <c r="V1675" s="103"/>
      <c r="W1675" s="103"/>
      <c r="X1675" s="103"/>
      <c r="Y1675" s="103"/>
    </row>
    <row r="1676" spans="1:25" s="254" customFormat="1" ht="45.75" customHeight="1" x14ac:dyDescent="0.2">
      <c r="A1676" s="94">
        <v>4236</v>
      </c>
      <c r="B1676" s="435" t="s">
        <v>3707</v>
      </c>
      <c r="C1676" s="97" t="s">
        <v>230</v>
      </c>
      <c r="D1676" s="95">
        <v>7</v>
      </c>
      <c r="E1676" s="96">
        <v>42360000000</v>
      </c>
      <c r="F1676" s="97"/>
      <c r="G1676" s="98" t="s">
        <v>3016</v>
      </c>
      <c r="H1676" s="97">
        <v>5014</v>
      </c>
      <c r="I1676" s="97" t="s">
        <v>230</v>
      </c>
      <c r="J1676" s="258" t="s">
        <v>289</v>
      </c>
      <c r="K1676" s="101"/>
      <c r="L1676" s="259" t="s">
        <v>3553</v>
      </c>
      <c r="M1676" s="103"/>
      <c r="N1676" s="103"/>
      <c r="O1676" s="103"/>
      <c r="P1676" s="103"/>
      <c r="Q1676" s="103" t="s">
        <v>2920</v>
      </c>
      <c r="R1676" s="103"/>
      <c r="S1676" s="103"/>
      <c r="T1676" s="103"/>
      <c r="U1676" s="103"/>
      <c r="V1676" s="103"/>
      <c r="W1676" s="103"/>
      <c r="X1676" s="103"/>
      <c r="Y1676" s="103"/>
    </row>
    <row r="1677" spans="1:25" s="254" customFormat="1" ht="45.75" customHeight="1" x14ac:dyDescent="0.2">
      <c r="A1677" s="94">
        <v>4237</v>
      </c>
      <c r="B1677" s="435" t="s">
        <v>3708</v>
      </c>
      <c r="C1677" s="97" t="s">
        <v>230</v>
      </c>
      <c r="D1677" s="95">
        <v>7</v>
      </c>
      <c r="E1677" s="96">
        <v>42370000000</v>
      </c>
      <c r="F1677" s="97"/>
      <c r="G1677" s="98" t="s">
        <v>3016</v>
      </c>
      <c r="H1677" s="97">
        <v>5008</v>
      </c>
      <c r="I1677" s="97" t="s">
        <v>230</v>
      </c>
      <c r="J1677" s="258" t="s">
        <v>285</v>
      </c>
      <c r="K1677" s="101"/>
      <c r="L1677" s="259" t="s">
        <v>3553</v>
      </c>
      <c r="M1677" s="103"/>
      <c r="N1677" s="103"/>
      <c r="O1677" s="103"/>
      <c r="P1677" s="103"/>
      <c r="Q1677" s="103" t="s">
        <v>2920</v>
      </c>
      <c r="R1677" s="103"/>
      <c r="S1677" s="103"/>
      <c r="T1677" s="103"/>
      <c r="U1677" s="103"/>
      <c r="V1677" s="103"/>
      <c r="W1677" s="103"/>
      <c r="X1677" s="103"/>
      <c r="Y1677" s="103"/>
    </row>
    <row r="1678" spans="1:25" s="254" customFormat="1" ht="45.75" customHeight="1" x14ac:dyDescent="0.2">
      <c r="A1678" s="94">
        <v>4238</v>
      </c>
      <c r="B1678" s="435" t="s">
        <v>3709</v>
      </c>
      <c r="C1678" s="97" t="s">
        <v>230</v>
      </c>
      <c r="D1678" s="95">
        <v>7</v>
      </c>
      <c r="E1678" s="96">
        <v>42380000000</v>
      </c>
      <c r="F1678" s="97"/>
      <c r="G1678" s="98" t="s">
        <v>3016</v>
      </c>
      <c r="H1678" s="97">
        <v>5008</v>
      </c>
      <c r="I1678" s="97" t="s">
        <v>230</v>
      </c>
      <c r="J1678" s="258" t="s">
        <v>285</v>
      </c>
      <c r="K1678" s="101"/>
      <c r="L1678" s="259" t="s">
        <v>3553</v>
      </c>
      <c r="M1678" s="103"/>
      <c r="N1678" s="103"/>
      <c r="O1678" s="103"/>
      <c r="P1678" s="103"/>
      <c r="Q1678" s="103" t="s">
        <v>2920</v>
      </c>
      <c r="R1678" s="103"/>
      <c r="S1678" s="103"/>
      <c r="T1678" s="103"/>
      <c r="U1678" s="103"/>
      <c r="V1678" s="103"/>
      <c r="W1678" s="103"/>
      <c r="X1678" s="103"/>
      <c r="Y1678" s="103"/>
    </row>
    <row r="1679" spans="1:25" s="254" customFormat="1" ht="45.75" customHeight="1" x14ac:dyDescent="0.2">
      <c r="A1679" s="94">
        <v>4239</v>
      </c>
      <c r="B1679" s="435" t="s">
        <v>3710</v>
      </c>
      <c r="C1679" s="97" t="s">
        <v>230</v>
      </c>
      <c r="D1679" s="95">
        <v>7</v>
      </c>
      <c r="E1679" s="96">
        <v>4239000000</v>
      </c>
      <c r="F1679" s="97"/>
      <c r="G1679" s="98" t="s">
        <v>3016</v>
      </c>
      <c r="H1679" s="97">
        <v>5003</v>
      </c>
      <c r="I1679" s="97" t="s">
        <v>230</v>
      </c>
      <c r="J1679" s="258" t="s">
        <v>286</v>
      </c>
      <c r="K1679" s="101"/>
      <c r="L1679" s="259" t="s">
        <v>3553</v>
      </c>
      <c r="M1679" s="103"/>
      <c r="N1679" s="103"/>
      <c r="O1679" s="103"/>
      <c r="P1679" s="103"/>
      <c r="Q1679" s="103" t="s">
        <v>2920</v>
      </c>
      <c r="R1679" s="103"/>
      <c r="S1679" s="103"/>
      <c r="T1679" s="103"/>
      <c r="U1679" s="103"/>
      <c r="V1679" s="103"/>
      <c r="W1679" s="103"/>
      <c r="X1679" s="103"/>
      <c r="Y1679" s="103"/>
    </row>
    <row r="1680" spans="1:25" s="254" customFormat="1" ht="45.75" customHeight="1" x14ac:dyDescent="0.2">
      <c r="A1680" s="94">
        <v>4240</v>
      </c>
      <c r="B1680" s="435" t="s">
        <v>3711</v>
      </c>
      <c r="C1680" s="97" t="s">
        <v>230</v>
      </c>
      <c r="D1680" s="95">
        <v>7</v>
      </c>
      <c r="E1680" s="96">
        <v>4240000000</v>
      </c>
      <c r="F1680" s="97"/>
      <c r="G1680" s="98" t="s">
        <v>3016</v>
      </c>
      <c r="H1680" s="97">
        <v>5008</v>
      </c>
      <c r="I1680" s="97" t="s">
        <v>230</v>
      </c>
      <c r="J1680" s="258" t="s">
        <v>285</v>
      </c>
      <c r="K1680" s="101"/>
      <c r="L1680" s="259" t="s">
        <v>3553</v>
      </c>
      <c r="M1680" s="103"/>
      <c r="N1680" s="103"/>
      <c r="O1680" s="103"/>
      <c r="P1680" s="103"/>
      <c r="Q1680" s="103" t="s">
        <v>2920</v>
      </c>
      <c r="R1680" s="103" t="s">
        <v>2920</v>
      </c>
      <c r="S1680" s="103"/>
      <c r="T1680" s="103"/>
      <c r="U1680" s="103"/>
      <c r="V1680" s="103"/>
      <c r="W1680" s="103"/>
      <c r="X1680" s="103"/>
      <c r="Y1680" s="103"/>
    </row>
    <row r="1681" spans="1:25" s="254" customFormat="1" ht="45.75" customHeight="1" x14ac:dyDescent="0.2">
      <c r="A1681" s="94">
        <v>4241</v>
      </c>
      <c r="B1681" s="435" t="s">
        <v>3712</v>
      </c>
      <c r="C1681" s="97" t="s">
        <v>226</v>
      </c>
      <c r="D1681" s="95">
        <v>7</v>
      </c>
      <c r="E1681" s="96">
        <v>4241000000</v>
      </c>
      <c r="F1681" s="97"/>
      <c r="G1681" s="98" t="s">
        <v>3016</v>
      </c>
      <c r="H1681" s="97">
        <v>4005</v>
      </c>
      <c r="I1681" s="97" t="s">
        <v>226</v>
      </c>
      <c r="J1681" s="258" t="s">
        <v>300</v>
      </c>
      <c r="K1681" s="101"/>
      <c r="L1681" s="259"/>
      <c r="M1681" s="103"/>
      <c r="N1681" s="103"/>
      <c r="O1681" s="103"/>
      <c r="P1681" s="103"/>
      <c r="Q1681" s="103" t="s">
        <v>2920</v>
      </c>
      <c r="R1681" s="103"/>
      <c r="S1681" s="103"/>
      <c r="T1681" s="103"/>
      <c r="U1681" s="103"/>
      <c r="V1681" s="103"/>
      <c r="W1681" s="103"/>
      <c r="X1681" s="103"/>
      <c r="Y1681" s="103"/>
    </row>
    <row r="1682" spans="1:25" s="254" customFormat="1" ht="45.75" customHeight="1" x14ac:dyDescent="0.2">
      <c r="A1682" s="94">
        <v>4242</v>
      </c>
      <c r="B1682" s="99" t="s">
        <v>3713</v>
      </c>
      <c r="C1682" s="434" t="s">
        <v>226</v>
      </c>
      <c r="D1682" s="95">
        <v>17</v>
      </c>
      <c r="E1682" s="96">
        <v>4242000000</v>
      </c>
      <c r="F1682" s="97"/>
      <c r="G1682" s="98" t="s">
        <v>3016</v>
      </c>
      <c r="H1682" s="99">
        <v>4006</v>
      </c>
      <c r="I1682" s="434" t="s">
        <v>226</v>
      </c>
      <c r="J1682" s="258" t="s">
        <v>295</v>
      </c>
      <c r="K1682" s="101"/>
      <c r="L1682" s="259"/>
      <c r="M1682" s="103"/>
      <c r="N1682" s="103"/>
      <c r="O1682" s="103"/>
      <c r="P1682" s="103"/>
      <c r="Q1682" s="103" t="s">
        <v>2920</v>
      </c>
      <c r="R1682" s="103" t="s">
        <v>2920</v>
      </c>
      <c r="S1682" s="103" t="s">
        <v>2920</v>
      </c>
      <c r="T1682" s="103" t="s">
        <v>2920</v>
      </c>
      <c r="U1682" s="103"/>
      <c r="V1682" s="103"/>
      <c r="W1682" s="103"/>
      <c r="X1682" s="103"/>
      <c r="Y1682" s="103"/>
    </row>
    <row r="1683" spans="1:25" s="254" customFormat="1" ht="45.75" customHeight="1" x14ac:dyDescent="0.2">
      <c r="A1683" s="94">
        <v>4243</v>
      </c>
      <c r="B1683" s="99" t="s">
        <v>3714</v>
      </c>
      <c r="C1683" s="97" t="s">
        <v>230</v>
      </c>
      <c r="D1683" s="95">
        <v>7</v>
      </c>
      <c r="E1683" s="96">
        <v>4243005516</v>
      </c>
      <c r="F1683" s="97"/>
      <c r="G1683" s="98" t="s">
        <v>3016</v>
      </c>
      <c r="H1683" s="97">
        <v>5003</v>
      </c>
      <c r="I1683" s="97" t="s">
        <v>230</v>
      </c>
      <c r="J1683" s="258" t="s">
        <v>286</v>
      </c>
      <c r="K1683" s="101"/>
      <c r="L1683" s="259"/>
      <c r="M1683" s="103"/>
      <c r="N1683" s="103"/>
      <c r="O1683" s="103"/>
      <c r="P1683" s="103"/>
      <c r="Q1683" s="103" t="s">
        <v>2920</v>
      </c>
      <c r="R1683" s="103"/>
      <c r="S1683" s="103"/>
      <c r="T1683" s="103"/>
      <c r="U1683" s="103"/>
      <c r="V1683" s="103"/>
      <c r="W1683" s="103"/>
      <c r="X1683" s="103"/>
      <c r="Y1683" s="103"/>
    </row>
    <row r="1684" spans="1:25" s="254" customFormat="1" ht="45.75" customHeight="1" x14ac:dyDescent="0.2">
      <c r="A1684" s="94">
        <v>4244</v>
      </c>
      <c r="B1684" s="99" t="s">
        <v>3784</v>
      </c>
      <c r="C1684" s="97" t="s">
        <v>235</v>
      </c>
      <c r="D1684" s="95">
        <v>14</v>
      </c>
      <c r="E1684" s="96">
        <v>4244000000</v>
      </c>
      <c r="F1684" s="97" t="s">
        <v>3785</v>
      </c>
      <c r="G1684" s="98" t="s">
        <v>3016</v>
      </c>
      <c r="H1684" s="97"/>
      <c r="I1684" s="97" t="s">
        <v>235</v>
      </c>
      <c r="J1684" s="258" t="s">
        <v>300</v>
      </c>
      <c r="K1684" s="101"/>
      <c r="L1684" s="259"/>
      <c r="M1684" s="103"/>
      <c r="N1684" s="103"/>
      <c r="O1684" s="103"/>
      <c r="P1684" s="103"/>
      <c r="Q1684" s="103" t="s">
        <v>2920</v>
      </c>
      <c r="R1684" s="103" t="s">
        <v>2920</v>
      </c>
      <c r="S1684" s="103"/>
      <c r="T1684" s="103"/>
      <c r="U1684" s="103"/>
      <c r="V1684" s="103"/>
      <c r="W1684" s="103"/>
      <c r="X1684" s="103"/>
      <c r="Y1684" s="103"/>
    </row>
    <row r="1685" spans="1:25" s="171" customFormat="1" ht="45.75" customHeight="1" x14ac:dyDescent="0.2">
      <c r="A1685" s="179">
        <v>4245</v>
      </c>
      <c r="B1685" s="183" t="s">
        <v>1134</v>
      </c>
      <c r="C1685" s="182"/>
      <c r="D1685" s="180">
        <v>16</v>
      </c>
      <c r="E1685" s="181">
        <v>4245006000</v>
      </c>
      <c r="F1685" s="182"/>
      <c r="G1685" s="309" t="s">
        <v>3016</v>
      </c>
      <c r="H1685" s="182"/>
      <c r="I1685" s="182"/>
      <c r="J1685" s="256" t="s">
        <v>300</v>
      </c>
      <c r="K1685" s="255"/>
      <c r="L1685" s="257"/>
      <c r="M1685" s="186"/>
      <c r="N1685" s="186"/>
      <c r="O1685" s="186"/>
      <c r="P1685" s="186"/>
      <c r="Q1685" s="186" t="s">
        <v>2920</v>
      </c>
      <c r="R1685" s="186"/>
      <c r="S1685" s="186"/>
      <c r="T1685" s="186"/>
      <c r="U1685" s="186"/>
      <c r="V1685" s="186"/>
      <c r="W1685" s="186"/>
      <c r="X1685" s="186"/>
      <c r="Y1685" s="186"/>
    </row>
    <row r="1686" spans="1:25" s="171" customFormat="1" ht="45.75" customHeight="1" x14ac:dyDescent="0.2">
      <c r="A1686" s="179">
        <v>4246</v>
      </c>
      <c r="B1686" s="183" t="s">
        <v>1135</v>
      </c>
      <c r="C1686" s="182"/>
      <c r="D1686" s="180">
        <v>16</v>
      </c>
      <c r="E1686" s="181">
        <v>4246006000</v>
      </c>
      <c r="F1686" s="182"/>
      <c r="G1686" s="309" t="s">
        <v>3016</v>
      </c>
      <c r="H1686" s="182"/>
      <c r="I1686" s="182"/>
      <c r="J1686" s="256" t="s">
        <v>300</v>
      </c>
      <c r="K1686" s="255"/>
      <c r="L1686" s="257"/>
      <c r="M1686" s="186"/>
      <c r="N1686" s="186"/>
      <c r="O1686" s="186"/>
      <c r="P1686" s="186"/>
      <c r="Q1686" s="186" t="s">
        <v>2920</v>
      </c>
      <c r="R1686" s="186"/>
      <c r="S1686" s="186"/>
      <c r="T1686" s="186"/>
      <c r="U1686" s="186"/>
      <c r="V1686" s="186"/>
      <c r="W1686" s="186"/>
      <c r="X1686" s="186"/>
      <c r="Y1686" s="186"/>
    </row>
    <row r="1687" spans="1:25" s="254" customFormat="1" ht="45.75" customHeight="1" x14ac:dyDescent="0.2">
      <c r="A1687" s="94">
        <v>4247</v>
      </c>
      <c r="B1687" s="99" t="s">
        <v>3786</v>
      </c>
      <c r="C1687" s="97" t="s">
        <v>229</v>
      </c>
      <c r="D1687" s="95">
        <v>7</v>
      </c>
      <c r="E1687" s="96">
        <v>4247000000</v>
      </c>
      <c r="F1687" s="97"/>
      <c r="G1687" s="98" t="s">
        <v>3016</v>
      </c>
      <c r="H1687" s="97">
        <v>1351</v>
      </c>
      <c r="I1687" s="97" t="s">
        <v>229</v>
      </c>
      <c r="J1687" s="258" t="s">
        <v>285</v>
      </c>
      <c r="K1687" s="101"/>
      <c r="L1687" s="259"/>
      <c r="M1687" s="103"/>
      <c r="N1687" s="103"/>
      <c r="O1687" s="103"/>
      <c r="P1687" s="103"/>
      <c r="Q1687" s="103" t="s">
        <v>2920</v>
      </c>
      <c r="R1687" s="103"/>
      <c r="S1687" s="103"/>
      <c r="T1687" s="103"/>
      <c r="U1687" s="103"/>
      <c r="V1687" s="103"/>
      <c r="W1687" s="103"/>
      <c r="X1687" s="103"/>
      <c r="Y1687" s="103"/>
    </row>
    <row r="1688" spans="1:25" s="254" customFormat="1" ht="45.75" customHeight="1" x14ac:dyDescent="0.2">
      <c r="A1688" s="94">
        <v>4248</v>
      </c>
      <c r="B1688" s="99" t="s">
        <v>3787</v>
      </c>
      <c r="C1688" s="97" t="s">
        <v>229</v>
      </c>
      <c r="D1688" s="95">
        <v>7</v>
      </c>
      <c r="E1688" s="96">
        <v>4248000000</v>
      </c>
      <c r="F1688" s="97"/>
      <c r="G1688" s="98" t="s">
        <v>3016</v>
      </c>
      <c r="H1688" s="97">
        <v>1318</v>
      </c>
      <c r="I1688" s="97" t="s">
        <v>229</v>
      </c>
      <c r="J1688" s="258" t="s">
        <v>285</v>
      </c>
      <c r="K1688" s="101"/>
      <c r="L1688" s="259"/>
      <c r="M1688" s="103"/>
      <c r="N1688" s="103"/>
      <c r="O1688" s="103"/>
      <c r="P1688" s="103"/>
      <c r="Q1688" s="103" t="s">
        <v>2920</v>
      </c>
      <c r="R1688" s="103"/>
      <c r="S1688" s="103"/>
      <c r="T1688" s="103"/>
      <c r="U1688" s="103"/>
      <c r="V1688" s="103"/>
      <c r="W1688" s="103"/>
      <c r="X1688" s="103"/>
      <c r="Y1688" s="103"/>
    </row>
    <row r="1689" spans="1:25" s="254" customFormat="1" ht="45.75" customHeight="1" x14ac:dyDescent="0.2">
      <c r="A1689" s="94">
        <v>4249</v>
      </c>
      <c r="B1689" s="99" t="s">
        <v>3788</v>
      </c>
      <c r="C1689" s="97" t="s">
        <v>229</v>
      </c>
      <c r="D1689" s="95">
        <v>7</v>
      </c>
      <c r="E1689" s="96">
        <v>4249000000</v>
      </c>
      <c r="F1689" s="97"/>
      <c r="G1689" s="98" t="s">
        <v>3016</v>
      </c>
      <c r="H1689" s="97">
        <v>1819</v>
      </c>
      <c r="I1689" s="97" t="s">
        <v>229</v>
      </c>
      <c r="J1689" s="258" t="s">
        <v>289</v>
      </c>
      <c r="K1689" s="101"/>
      <c r="L1689" s="259"/>
      <c r="M1689" s="103"/>
      <c r="N1689" s="103"/>
      <c r="O1689" s="103"/>
      <c r="P1689" s="103"/>
      <c r="Q1689" s="103" t="s">
        <v>2920</v>
      </c>
      <c r="R1689" s="103" t="s">
        <v>2920</v>
      </c>
      <c r="S1689" s="103"/>
      <c r="T1689" s="103"/>
      <c r="U1689" s="103"/>
      <c r="V1689" s="103"/>
      <c r="W1689" s="103"/>
      <c r="X1689" s="103"/>
      <c r="Y1689" s="103"/>
    </row>
    <row r="1690" spans="1:25" s="254" customFormat="1" ht="45.75" customHeight="1" x14ac:dyDescent="0.2">
      <c r="A1690" s="94">
        <v>4250</v>
      </c>
      <c r="B1690" s="99" t="s">
        <v>3789</v>
      </c>
      <c r="C1690" s="97" t="s">
        <v>229</v>
      </c>
      <c r="D1690" s="95">
        <v>7</v>
      </c>
      <c r="E1690" s="96">
        <v>4250000000</v>
      </c>
      <c r="F1690" s="97"/>
      <c r="G1690" s="98" t="s">
        <v>3016</v>
      </c>
      <c r="H1690" s="97">
        <v>1317</v>
      </c>
      <c r="I1690" s="97" t="s">
        <v>229</v>
      </c>
      <c r="J1690" s="258" t="s">
        <v>285</v>
      </c>
      <c r="K1690" s="101"/>
      <c r="L1690" s="259"/>
      <c r="M1690" s="103"/>
      <c r="N1690" s="103"/>
      <c r="O1690" s="103"/>
      <c r="P1690" s="103"/>
      <c r="Q1690" s="103" t="s">
        <v>2920</v>
      </c>
      <c r="R1690" s="103" t="s">
        <v>2920</v>
      </c>
      <c r="S1690" s="103"/>
      <c r="T1690" s="103"/>
      <c r="U1690" s="103"/>
      <c r="V1690" s="103"/>
      <c r="W1690" s="103"/>
      <c r="X1690" s="103"/>
      <c r="Y1690" s="103"/>
    </row>
    <row r="1691" spans="1:25" s="254" customFormat="1" ht="45.75" customHeight="1" x14ac:dyDescent="0.2">
      <c r="A1691" s="94">
        <v>4251</v>
      </c>
      <c r="B1691" s="99" t="s">
        <v>3790</v>
      </c>
      <c r="C1691" s="97" t="s">
        <v>229</v>
      </c>
      <c r="D1691" s="95">
        <v>7</v>
      </c>
      <c r="E1691" s="96">
        <v>4251000000</v>
      </c>
      <c r="F1691" s="97"/>
      <c r="G1691" s="98" t="s">
        <v>3016</v>
      </c>
      <c r="H1691" s="97">
        <v>1221</v>
      </c>
      <c r="I1691" s="97" t="s">
        <v>229</v>
      </c>
      <c r="J1691" s="258" t="s">
        <v>289</v>
      </c>
      <c r="K1691" s="101"/>
      <c r="L1691" s="259"/>
      <c r="M1691" s="103"/>
      <c r="N1691" s="103"/>
      <c r="O1691" s="103"/>
      <c r="P1691" s="103"/>
      <c r="Q1691" s="103" t="s">
        <v>2920</v>
      </c>
      <c r="R1691" s="103" t="s">
        <v>2920</v>
      </c>
      <c r="S1691" s="103"/>
      <c r="T1691" s="103"/>
      <c r="U1691" s="103"/>
      <c r="V1691" s="103"/>
      <c r="W1691" s="103"/>
      <c r="X1691" s="103"/>
      <c r="Y1691" s="103"/>
    </row>
    <row r="1692" spans="1:25" s="254" customFormat="1" ht="45.75" customHeight="1" x14ac:dyDescent="0.2">
      <c r="A1692" s="94">
        <v>4252</v>
      </c>
      <c r="B1692" s="99" t="s">
        <v>3791</v>
      </c>
      <c r="C1692" s="97" t="s">
        <v>229</v>
      </c>
      <c r="D1692" s="95">
        <v>7</v>
      </c>
      <c r="E1692" s="96">
        <v>4252000000</v>
      </c>
      <c r="F1692" s="97"/>
      <c r="G1692" s="98" t="s">
        <v>3016</v>
      </c>
      <c r="H1692" s="97">
        <v>1204</v>
      </c>
      <c r="I1692" s="97" t="s">
        <v>229</v>
      </c>
      <c r="J1692" s="97" t="s">
        <v>3169</v>
      </c>
      <c r="K1692" s="101"/>
      <c r="L1692" s="259"/>
      <c r="M1692" s="103"/>
      <c r="N1692" s="103"/>
      <c r="O1692" s="103"/>
      <c r="P1692" s="103"/>
      <c r="Q1692" s="103" t="s">
        <v>2920</v>
      </c>
      <c r="R1692" s="103"/>
      <c r="S1692" s="103"/>
      <c r="T1692" s="103"/>
      <c r="U1692" s="103"/>
      <c r="V1692" s="103"/>
      <c r="W1692" s="103"/>
      <c r="X1692" s="103"/>
      <c r="Y1692" s="103"/>
    </row>
    <row r="1693" spans="1:25" s="254" customFormat="1" ht="45.75" customHeight="1" x14ac:dyDescent="0.2">
      <c r="A1693" s="94">
        <v>4253</v>
      </c>
      <c r="B1693" s="99" t="s">
        <v>3792</v>
      </c>
      <c r="C1693" s="97" t="s">
        <v>229</v>
      </c>
      <c r="D1693" s="95">
        <v>7</v>
      </c>
      <c r="E1693" s="96">
        <v>4253000000</v>
      </c>
      <c r="F1693" s="97"/>
      <c r="G1693" s="98" t="s">
        <v>3016</v>
      </c>
      <c r="H1693" s="97">
        <v>1819</v>
      </c>
      <c r="I1693" s="97" t="s">
        <v>229</v>
      </c>
      <c r="J1693" s="97" t="s">
        <v>289</v>
      </c>
      <c r="K1693" s="101"/>
      <c r="L1693" s="259"/>
      <c r="M1693" s="103"/>
      <c r="N1693" s="103"/>
      <c r="O1693" s="103"/>
      <c r="P1693" s="103"/>
      <c r="Q1693" s="103" t="s">
        <v>2920</v>
      </c>
      <c r="R1693" s="103"/>
      <c r="S1693" s="103"/>
      <c r="T1693" s="103"/>
      <c r="U1693" s="103"/>
      <c r="V1693" s="103"/>
      <c r="W1693" s="103"/>
      <c r="X1693" s="103"/>
      <c r="Y1693" s="103"/>
    </row>
    <row r="1694" spans="1:25" s="254" customFormat="1" ht="45.75" customHeight="1" x14ac:dyDescent="0.2">
      <c r="A1694" s="94">
        <v>4254</v>
      </c>
      <c r="B1694" s="99" t="s">
        <v>3793</v>
      </c>
      <c r="C1694" s="97" t="s">
        <v>229</v>
      </c>
      <c r="D1694" s="95">
        <v>7</v>
      </c>
      <c r="E1694" s="96">
        <v>4254000000</v>
      </c>
      <c r="F1694" s="97"/>
      <c r="G1694" s="98" t="s">
        <v>3016</v>
      </c>
      <c r="H1694" s="97">
        <v>1113</v>
      </c>
      <c r="I1694" s="97" t="s">
        <v>229</v>
      </c>
      <c r="J1694" s="97" t="s">
        <v>285</v>
      </c>
      <c r="K1694" s="101"/>
      <c r="L1694" s="259"/>
      <c r="M1694" s="103"/>
      <c r="N1694" s="103"/>
      <c r="O1694" s="103"/>
      <c r="P1694" s="103"/>
      <c r="Q1694" s="103" t="s">
        <v>2920</v>
      </c>
      <c r="R1694" s="103"/>
      <c r="S1694" s="103"/>
      <c r="T1694" s="103"/>
      <c r="U1694" s="103"/>
      <c r="V1694" s="103"/>
      <c r="W1694" s="103"/>
      <c r="X1694" s="103"/>
      <c r="Y1694" s="103"/>
    </row>
    <row r="1695" spans="1:25" s="254" customFormat="1" ht="45.75" customHeight="1" x14ac:dyDescent="0.2">
      <c r="A1695" s="94">
        <v>4255</v>
      </c>
      <c r="B1695" s="99" t="s">
        <v>3794</v>
      </c>
      <c r="C1695" s="97" t="s">
        <v>229</v>
      </c>
      <c r="D1695" s="95">
        <v>7</v>
      </c>
      <c r="E1695" s="96">
        <v>4255000000</v>
      </c>
      <c r="F1695" s="97"/>
      <c r="G1695" s="98" t="s">
        <v>3016</v>
      </c>
      <c r="H1695" s="97">
        <v>1124</v>
      </c>
      <c r="I1695" s="97" t="s">
        <v>229</v>
      </c>
      <c r="J1695" s="97" t="s">
        <v>286</v>
      </c>
      <c r="K1695" s="101"/>
      <c r="L1695" s="259"/>
      <c r="M1695" s="103"/>
      <c r="N1695" s="103"/>
      <c r="O1695" s="103"/>
      <c r="P1695" s="103"/>
      <c r="Q1695" s="103" t="s">
        <v>2920</v>
      </c>
      <c r="R1695" s="103"/>
      <c r="S1695" s="103"/>
      <c r="T1695" s="103"/>
      <c r="U1695" s="103"/>
      <c r="V1695" s="103"/>
      <c r="W1695" s="103"/>
      <c r="X1695" s="103"/>
      <c r="Y1695" s="103"/>
    </row>
    <row r="1696" spans="1:25" s="254" customFormat="1" ht="45.75" customHeight="1" x14ac:dyDescent="0.2">
      <c r="A1696" s="94">
        <v>4256</v>
      </c>
      <c r="B1696" s="99" t="s">
        <v>3795</v>
      </c>
      <c r="C1696" s="97" t="s">
        <v>229</v>
      </c>
      <c r="D1696" s="95">
        <v>7</v>
      </c>
      <c r="E1696" s="96">
        <v>4256000000</v>
      </c>
      <c r="F1696" s="97"/>
      <c r="G1696" s="98" t="s">
        <v>3016</v>
      </c>
      <c r="H1696" s="97">
        <v>1908</v>
      </c>
      <c r="I1696" s="97" t="s">
        <v>229</v>
      </c>
      <c r="J1696" s="97" t="s">
        <v>289</v>
      </c>
      <c r="K1696" s="101"/>
      <c r="L1696" s="259"/>
      <c r="M1696" s="103"/>
      <c r="N1696" s="103"/>
      <c r="O1696" s="103"/>
      <c r="P1696" s="103"/>
      <c r="Q1696" s="103" t="s">
        <v>2920</v>
      </c>
      <c r="R1696" s="103"/>
      <c r="S1696" s="103"/>
      <c r="T1696" s="103"/>
      <c r="U1696" s="103"/>
      <c r="V1696" s="103"/>
      <c r="W1696" s="103"/>
      <c r="X1696" s="103"/>
      <c r="Y1696" s="103"/>
    </row>
    <row r="1697" spans="1:25" s="254" customFormat="1" ht="45.75" customHeight="1" x14ac:dyDescent="0.2">
      <c r="A1697" s="94">
        <v>4257</v>
      </c>
      <c r="B1697" s="99" t="s">
        <v>3796</v>
      </c>
      <c r="C1697" s="97" t="s">
        <v>229</v>
      </c>
      <c r="D1697" s="95">
        <v>7</v>
      </c>
      <c r="E1697" s="96">
        <v>4257000000</v>
      </c>
      <c r="F1697" s="97"/>
      <c r="G1697" s="98" t="s">
        <v>3016</v>
      </c>
      <c r="H1697" s="97">
        <v>1236</v>
      </c>
      <c r="I1697" s="97" t="s">
        <v>229</v>
      </c>
      <c r="J1697" s="97" t="s">
        <v>289</v>
      </c>
      <c r="K1697" s="101"/>
      <c r="L1697" s="259"/>
      <c r="M1697" s="103"/>
      <c r="N1697" s="103"/>
      <c r="O1697" s="103"/>
      <c r="P1697" s="103"/>
      <c r="Q1697" s="103" t="s">
        <v>2920</v>
      </c>
      <c r="R1697" s="103" t="s">
        <v>2920</v>
      </c>
      <c r="S1697" s="103"/>
      <c r="T1697" s="103"/>
      <c r="U1697" s="103"/>
      <c r="V1697" s="103"/>
      <c r="W1697" s="103"/>
      <c r="X1697" s="103"/>
      <c r="Y1697" s="103"/>
    </row>
    <row r="1698" spans="1:25" s="254" customFormat="1" ht="45.75" customHeight="1" x14ac:dyDescent="0.2">
      <c r="A1698" s="94">
        <v>4258</v>
      </c>
      <c r="B1698" s="99" t="s">
        <v>3797</v>
      </c>
      <c r="C1698" s="97" t="s">
        <v>229</v>
      </c>
      <c r="D1698" s="95">
        <v>7</v>
      </c>
      <c r="E1698" s="96">
        <v>4258000000</v>
      </c>
      <c r="F1698" s="97"/>
      <c r="G1698" s="98" t="s">
        <v>3016</v>
      </c>
      <c r="H1698" s="97">
        <v>1107</v>
      </c>
      <c r="I1698" s="97" t="s">
        <v>229</v>
      </c>
      <c r="J1698" s="258" t="s">
        <v>3169</v>
      </c>
      <c r="K1698" s="101"/>
      <c r="L1698" s="259" t="s">
        <v>3798</v>
      </c>
      <c r="M1698" s="103"/>
      <c r="N1698" s="103"/>
      <c r="O1698" s="103"/>
      <c r="P1698" s="103"/>
      <c r="Q1698" s="103" t="s">
        <v>2920</v>
      </c>
      <c r="R1698" s="103" t="s">
        <v>2920</v>
      </c>
      <c r="S1698" s="103"/>
      <c r="T1698" s="103"/>
      <c r="U1698" s="103"/>
      <c r="V1698" s="103"/>
      <c r="W1698" s="103"/>
      <c r="X1698" s="103"/>
      <c r="Y1698" s="103"/>
    </row>
    <row r="1699" spans="1:25" s="171" customFormat="1" ht="45.75" customHeight="1" x14ac:dyDescent="0.2">
      <c r="A1699" s="179">
        <v>4259</v>
      </c>
      <c r="B1699" s="183" t="s">
        <v>1136</v>
      </c>
      <c r="C1699" s="182"/>
      <c r="D1699" s="180">
        <v>7</v>
      </c>
      <c r="E1699" s="181">
        <v>4259001206</v>
      </c>
      <c r="F1699" s="182"/>
      <c r="G1699" s="309" t="s">
        <v>3016</v>
      </c>
      <c r="H1699" s="182"/>
      <c r="I1699" s="182"/>
      <c r="J1699" s="256" t="s">
        <v>3169</v>
      </c>
      <c r="K1699" s="255"/>
      <c r="L1699" s="257"/>
      <c r="M1699" s="186"/>
      <c r="N1699" s="186"/>
      <c r="O1699" s="186"/>
      <c r="P1699" s="186"/>
      <c r="Q1699" s="186" t="s">
        <v>2920</v>
      </c>
      <c r="R1699" s="186"/>
      <c r="S1699" s="186"/>
      <c r="T1699" s="186"/>
      <c r="U1699" s="186"/>
      <c r="V1699" s="186"/>
      <c r="W1699" s="186"/>
      <c r="X1699" s="186"/>
      <c r="Y1699" s="186"/>
    </row>
    <row r="1700" spans="1:25" s="171" customFormat="1" ht="45.75" customHeight="1" x14ac:dyDescent="0.2">
      <c r="A1700" s="179">
        <v>4260</v>
      </c>
      <c r="B1700" s="183" t="s">
        <v>1137</v>
      </c>
      <c r="C1700" s="182"/>
      <c r="D1700" s="180">
        <v>7</v>
      </c>
      <c r="E1700" s="181">
        <v>4260001232</v>
      </c>
      <c r="F1700" s="182"/>
      <c r="G1700" s="309" t="s">
        <v>3016</v>
      </c>
      <c r="H1700" s="182"/>
      <c r="I1700" s="182"/>
      <c r="J1700" s="256" t="s">
        <v>300</v>
      </c>
      <c r="K1700" s="255"/>
      <c r="L1700" s="257"/>
      <c r="M1700" s="186"/>
      <c r="N1700" s="186"/>
      <c r="O1700" s="186"/>
      <c r="P1700" s="186"/>
      <c r="Q1700" s="186" t="s">
        <v>2920</v>
      </c>
      <c r="R1700" s="186"/>
      <c r="S1700" s="186"/>
      <c r="T1700" s="186"/>
      <c r="U1700" s="186"/>
      <c r="V1700" s="186"/>
      <c r="W1700" s="186"/>
      <c r="X1700" s="186"/>
      <c r="Y1700" s="186"/>
    </row>
    <row r="1701" spans="1:25" s="171" customFormat="1" ht="45.75" customHeight="1" x14ac:dyDescent="0.2">
      <c r="A1701" s="179">
        <v>4261</v>
      </c>
      <c r="B1701" s="183" t="s">
        <v>1138</v>
      </c>
      <c r="C1701" s="182"/>
      <c r="D1701" s="180">
        <v>7</v>
      </c>
      <c r="E1701" s="181">
        <v>4261001904</v>
      </c>
      <c r="F1701" s="182"/>
      <c r="G1701" s="309" t="s">
        <v>3016</v>
      </c>
      <c r="H1701" s="182"/>
      <c r="I1701" s="182"/>
      <c r="J1701" s="256" t="s">
        <v>285</v>
      </c>
      <c r="K1701" s="255"/>
      <c r="L1701" s="257"/>
      <c r="M1701" s="186"/>
      <c r="N1701" s="186"/>
      <c r="O1701" s="186"/>
      <c r="P1701" s="186"/>
      <c r="Q1701" s="186" t="s">
        <v>2920</v>
      </c>
      <c r="R1701" s="186"/>
      <c r="S1701" s="186"/>
      <c r="T1701" s="186"/>
      <c r="U1701" s="186"/>
      <c r="V1701" s="186"/>
      <c r="W1701" s="186"/>
      <c r="X1701" s="186"/>
      <c r="Y1701" s="186"/>
    </row>
    <row r="1702" spans="1:25" s="171" customFormat="1" ht="45.75" customHeight="1" x14ac:dyDescent="0.2">
      <c r="A1702" s="179">
        <v>4262</v>
      </c>
      <c r="B1702" s="183" t="s">
        <v>1139</v>
      </c>
      <c r="C1702" s="182"/>
      <c r="D1702" s="180">
        <v>7</v>
      </c>
      <c r="E1702" s="181">
        <v>4262001531</v>
      </c>
      <c r="F1702" s="182"/>
      <c r="G1702" s="309" t="s">
        <v>3016</v>
      </c>
      <c r="H1702" s="182"/>
      <c r="I1702" s="182"/>
      <c r="J1702" s="256" t="s">
        <v>289</v>
      </c>
      <c r="K1702" s="255"/>
      <c r="L1702" s="257"/>
      <c r="M1702" s="186"/>
      <c r="N1702" s="186"/>
      <c r="O1702" s="186"/>
      <c r="P1702" s="186"/>
      <c r="Q1702" s="186" t="s">
        <v>2920</v>
      </c>
      <c r="R1702" s="186"/>
      <c r="S1702" s="186"/>
      <c r="T1702" s="186"/>
      <c r="U1702" s="186"/>
      <c r="V1702" s="186"/>
      <c r="W1702" s="186"/>
      <c r="X1702" s="186"/>
      <c r="Y1702" s="186"/>
    </row>
    <row r="1703" spans="1:25" s="171" customFormat="1" ht="45.75" customHeight="1" x14ac:dyDescent="0.2">
      <c r="A1703" s="179">
        <v>4263</v>
      </c>
      <c r="B1703" s="183" t="s">
        <v>1140</v>
      </c>
      <c r="C1703" s="182"/>
      <c r="D1703" s="180">
        <v>7</v>
      </c>
      <c r="E1703" s="181">
        <v>4263001507</v>
      </c>
      <c r="F1703" s="182"/>
      <c r="G1703" s="309" t="s">
        <v>3016</v>
      </c>
      <c r="H1703" s="182"/>
      <c r="I1703" s="182"/>
      <c r="J1703" s="256" t="s">
        <v>3169</v>
      </c>
      <c r="K1703" s="255"/>
      <c r="L1703" s="257"/>
      <c r="M1703" s="186"/>
      <c r="N1703" s="186"/>
      <c r="O1703" s="186"/>
      <c r="P1703" s="186"/>
      <c r="Q1703" s="186" t="s">
        <v>2920</v>
      </c>
      <c r="R1703" s="186"/>
      <c r="S1703" s="186"/>
      <c r="T1703" s="186"/>
      <c r="U1703" s="186"/>
      <c r="V1703" s="186"/>
      <c r="W1703" s="186"/>
      <c r="X1703" s="186"/>
      <c r="Y1703" s="186"/>
    </row>
    <row r="1704" spans="1:25" s="171" customFormat="1" ht="45.75" customHeight="1" x14ac:dyDescent="0.2">
      <c r="A1704" s="179">
        <v>4264</v>
      </c>
      <c r="B1704" s="183" t="s">
        <v>1141</v>
      </c>
      <c r="C1704" s="182"/>
      <c r="D1704" s="180">
        <v>7</v>
      </c>
      <c r="E1704" s="181">
        <v>4264001405</v>
      </c>
      <c r="F1704" s="182"/>
      <c r="G1704" s="309" t="s">
        <v>3016</v>
      </c>
      <c r="H1704" s="182"/>
      <c r="I1704" s="182"/>
      <c r="J1704" s="256" t="s">
        <v>3169</v>
      </c>
      <c r="K1704" s="255"/>
      <c r="L1704" s="257"/>
      <c r="M1704" s="186"/>
      <c r="N1704" s="186"/>
      <c r="O1704" s="186"/>
      <c r="P1704" s="186"/>
      <c r="Q1704" s="186" t="s">
        <v>2920</v>
      </c>
      <c r="R1704" s="186"/>
      <c r="S1704" s="186"/>
      <c r="T1704" s="186"/>
      <c r="U1704" s="186"/>
      <c r="V1704" s="186"/>
      <c r="W1704" s="186"/>
      <c r="X1704" s="186"/>
      <c r="Y1704" s="186"/>
    </row>
    <row r="1705" spans="1:25" s="171" customFormat="1" ht="45.75" customHeight="1" x14ac:dyDescent="0.2">
      <c r="A1705" s="179">
        <v>4265</v>
      </c>
      <c r="B1705" s="183" t="s">
        <v>1142</v>
      </c>
      <c r="C1705" s="182"/>
      <c r="D1705" s="180">
        <v>7</v>
      </c>
      <c r="E1705" s="181">
        <v>4265001112</v>
      </c>
      <c r="F1705" s="182"/>
      <c r="G1705" s="309" t="s">
        <v>3016</v>
      </c>
      <c r="H1705" s="182"/>
      <c r="I1705" s="182"/>
      <c r="J1705" s="256" t="s">
        <v>285</v>
      </c>
      <c r="K1705" s="255"/>
      <c r="L1705" s="257"/>
      <c r="M1705" s="186"/>
      <c r="N1705" s="186"/>
      <c r="O1705" s="186"/>
      <c r="P1705" s="186"/>
      <c r="Q1705" s="186" t="s">
        <v>2920</v>
      </c>
      <c r="R1705" s="186"/>
      <c r="S1705" s="186"/>
      <c r="T1705" s="186"/>
      <c r="U1705" s="186"/>
      <c r="V1705" s="186"/>
      <c r="W1705" s="186"/>
      <c r="X1705" s="186"/>
      <c r="Y1705" s="186"/>
    </row>
    <row r="1706" spans="1:25" s="171" customFormat="1" ht="45.75" customHeight="1" x14ac:dyDescent="0.2">
      <c r="A1706" s="179">
        <v>4266</v>
      </c>
      <c r="B1706" s="183" t="s">
        <v>1143</v>
      </c>
      <c r="C1706" s="182"/>
      <c r="D1706" s="180">
        <v>7</v>
      </c>
      <c r="E1706" s="181">
        <v>4266001209</v>
      </c>
      <c r="F1706" s="182"/>
      <c r="G1706" s="309" t="s">
        <v>3016</v>
      </c>
      <c r="H1706" s="182"/>
      <c r="I1706" s="182"/>
      <c r="J1706" s="256" t="s">
        <v>3169</v>
      </c>
      <c r="K1706" s="255"/>
      <c r="L1706" s="257"/>
      <c r="M1706" s="186"/>
      <c r="N1706" s="186"/>
      <c r="O1706" s="186"/>
      <c r="P1706" s="186"/>
      <c r="Q1706" s="186" t="s">
        <v>2920</v>
      </c>
      <c r="R1706" s="186" t="s">
        <v>2920</v>
      </c>
      <c r="S1706" s="186" t="s">
        <v>2920</v>
      </c>
      <c r="T1706" s="186"/>
      <c r="U1706" s="186"/>
      <c r="V1706" s="186"/>
      <c r="W1706" s="186"/>
      <c r="X1706" s="186"/>
      <c r="Y1706" s="186"/>
    </row>
    <row r="1707" spans="1:25" s="171" customFormat="1" ht="45.75" customHeight="1" x14ac:dyDescent="0.2">
      <c r="A1707" s="179">
        <v>4267</v>
      </c>
      <c r="B1707" s="183" t="s">
        <v>1144</v>
      </c>
      <c r="C1707" s="182"/>
      <c r="D1707" s="180">
        <v>7</v>
      </c>
      <c r="E1707" s="181">
        <v>4267001345</v>
      </c>
      <c r="F1707" s="182"/>
      <c r="G1707" s="309" t="s">
        <v>3016</v>
      </c>
      <c r="H1707" s="182"/>
      <c r="I1707" s="182"/>
      <c r="J1707" s="256" t="s">
        <v>300</v>
      </c>
      <c r="K1707" s="255"/>
      <c r="L1707" s="257"/>
      <c r="M1707" s="186"/>
      <c r="N1707" s="186"/>
      <c r="O1707" s="186"/>
      <c r="P1707" s="186"/>
      <c r="Q1707" s="186" t="s">
        <v>2920</v>
      </c>
      <c r="R1707" s="186" t="s">
        <v>2920</v>
      </c>
      <c r="S1707" s="186"/>
      <c r="T1707" s="186"/>
      <c r="U1707" s="186"/>
      <c r="V1707" s="186"/>
      <c r="W1707" s="186"/>
      <c r="X1707" s="186"/>
      <c r="Y1707" s="186"/>
    </row>
    <row r="1708" spans="1:25" s="171" customFormat="1" ht="45.75" customHeight="1" x14ac:dyDescent="0.2">
      <c r="A1708" s="179">
        <v>4268</v>
      </c>
      <c r="B1708" s="183" t="s">
        <v>1145</v>
      </c>
      <c r="C1708" s="182"/>
      <c r="D1708" s="180">
        <v>7</v>
      </c>
      <c r="E1708" s="181">
        <v>4268001306</v>
      </c>
      <c r="F1708" s="182"/>
      <c r="G1708" s="309" t="s">
        <v>3016</v>
      </c>
      <c r="H1708" s="182"/>
      <c r="I1708" s="182"/>
      <c r="J1708" s="256" t="s">
        <v>3169</v>
      </c>
      <c r="K1708" s="255"/>
      <c r="L1708" s="257"/>
      <c r="M1708" s="186"/>
      <c r="N1708" s="186"/>
      <c r="O1708" s="186"/>
      <c r="P1708" s="186"/>
      <c r="Q1708" s="186" t="s">
        <v>2920</v>
      </c>
      <c r="R1708" s="186"/>
      <c r="S1708" s="186"/>
      <c r="T1708" s="186"/>
      <c r="U1708" s="186"/>
      <c r="V1708" s="186"/>
      <c r="W1708" s="186"/>
      <c r="X1708" s="186"/>
      <c r="Y1708" s="186"/>
    </row>
    <row r="1709" spans="1:25" s="171" customFormat="1" ht="45.75" customHeight="1" x14ac:dyDescent="0.2">
      <c r="A1709" s="179">
        <v>4269</v>
      </c>
      <c r="B1709" s="183" t="s">
        <v>1146</v>
      </c>
      <c r="C1709" s="182"/>
      <c r="D1709" s="180">
        <v>7</v>
      </c>
      <c r="E1709" s="181">
        <v>4269001344</v>
      </c>
      <c r="F1709" s="182"/>
      <c r="G1709" s="309" t="s">
        <v>3016</v>
      </c>
      <c r="H1709" s="182"/>
      <c r="I1709" s="182"/>
      <c r="J1709" s="256" t="s">
        <v>300</v>
      </c>
      <c r="K1709" s="255"/>
      <c r="L1709" s="257"/>
      <c r="M1709" s="186"/>
      <c r="N1709" s="186"/>
      <c r="O1709" s="186"/>
      <c r="P1709" s="186"/>
      <c r="Q1709" s="186" t="s">
        <v>2920</v>
      </c>
      <c r="R1709" s="186"/>
      <c r="S1709" s="186"/>
      <c r="T1709" s="186"/>
      <c r="U1709" s="186"/>
      <c r="V1709" s="186"/>
      <c r="W1709" s="186"/>
      <c r="X1709" s="186"/>
      <c r="Y1709" s="186"/>
    </row>
    <row r="1710" spans="1:25" s="171" customFormat="1" ht="45.75" customHeight="1" x14ac:dyDescent="0.2">
      <c r="A1710" s="179">
        <v>4270</v>
      </c>
      <c r="B1710" s="183" t="s">
        <v>1147</v>
      </c>
      <c r="C1710" s="182"/>
      <c r="D1710" s="180">
        <v>7</v>
      </c>
      <c r="E1710" s="181">
        <v>4270001526</v>
      </c>
      <c r="F1710" s="182"/>
      <c r="G1710" s="309" t="s">
        <v>3016</v>
      </c>
      <c r="H1710" s="182"/>
      <c r="I1710" s="182"/>
      <c r="J1710" s="256" t="s">
        <v>289</v>
      </c>
      <c r="K1710" s="255"/>
      <c r="L1710" s="257"/>
      <c r="M1710" s="186"/>
      <c r="N1710" s="186"/>
      <c r="O1710" s="186"/>
      <c r="P1710" s="186"/>
      <c r="Q1710" s="186" t="s">
        <v>2920</v>
      </c>
      <c r="R1710" s="186"/>
      <c r="S1710" s="186"/>
      <c r="T1710" s="186"/>
      <c r="U1710" s="186"/>
      <c r="V1710" s="186"/>
      <c r="W1710" s="186"/>
      <c r="X1710" s="186"/>
      <c r="Y1710" s="186"/>
    </row>
    <row r="1711" spans="1:25" s="171" customFormat="1" ht="45.75" customHeight="1" x14ac:dyDescent="0.2">
      <c r="A1711" s="179">
        <v>4271</v>
      </c>
      <c r="B1711" s="183" t="s">
        <v>1148</v>
      </c>
      <c r="C1711" s="182"/>
      <c r="D1711" s="180">
        <v>7</v>
      </c>
      <c r="E1711" s="181">
        <v>4271001349</v>
      </c>
      <c r="F1711" s="182"/>
      <c r="G1711" s="309" t="s">
        <v>3016</v>
      </c>
      <c r="H1711" s="182"/>
      <c r="I1711" s="182"/>
      <c r="J1711" s="256" t="s">
        <v>300</v>
      </c>
      <c r="K1711" s="255"/>
      <c r="L1711" s="257"/>
      <c r="M1711" s="186"/>
      <c r="N1711" s="186"/>
      <c r="O1711" s="186"/>
      <c r="P1711" s="186"/>
      <c r="Q1711" s="186" t="s">
        <v>2920</v>
      </c>
      <c r="R1711" s="186" t="s">
        <v>2920</v>
      </c>
      <c r="S1711" s="186"/>
      <c r="T1711" s="186"/>
      <c r="U1711" s="186"/>
      <c r="V1711" s="186"/>
      <c r="W1711" s="186"/>
      <c r="X1711" s="186"/>
      <c r="Y1711" s="186"/>
    </row>
    <row r="1712" spans="1:25" s="171" customFormat="1" ht="45.75" customHeight="1" x14ac:dyDescent="0.2">
      <c r="A1712" s="179">
        <v>4272</v>
      </c>
      <c r="B1712" s="183" t="s">
        <v>1149</v>
      </c>
      <c r="C1712" s="182"/>
      <c r="D1712" s="180">
        <v>7</v>
      </c>
      <c r="E1712" s="181">
        <v>4272001609</v>
      </c>
      <c r="F1712" s="182"/>
      <c r="G1712" s="309" t="s">
        <v>3016</v>
      </c>
      <c r="H1712" s="182"/>
      <c r="I1712" s="182"/>
      <c r="J1712" s="256" t="s">
        <v>3169</v>
      </c>
      <c r="K1712" s="255"/>
      <c r="L1712" s="257"/>
      <c r="M1712" s="186"/>
      <c r="N1712" s="186"/>
      <c r="O1712" s="186"/>
      <c r="P1712" s="186"/>
      <c r="Q1712" s="186" t="s">
        <v>2920</v>
      </c>
      <c r="R1712" s="186" t="s">
        <v>2920</v>
      </c>
      <c r="S1712" s="186"/>
      <c r="T1712" s="186"/>
      <c r="U1712" s="186"/>
      <c r="V1712" s="186"/>
      <c r="W1712" s="186"/>
      <c r="X1712" s="186"/>
      <c r="Y1712" s="186"/>
    </row>
    <row r="1713" spans="1:25" s="171" customFormat="1" ht="45.75" customHeight="1" x14ac:dyDescent="0.2">
      <c r="A1713" s="179">
        <v>4273</v>
      </c>
      <c r="B1713" s="183" t="s">
        <v>1150</v>
      </c>
      <c r="C1713" s="182"/>
      <c r="D1713" s="180">
        <v>7</v>
      </c>
      <c r="E1713" s="181">
        <v>4273001911</v>
      </c>
      <c r="F1713" s="182"/>
      <c r="G1713" s="309" t="s">
        <v>3016</v>
      </c>
      <c r="H1713" s="182"/>
      <c r="I1713" s="182"/>
      <c r="J1713" s="256" t="s">
        <v>286</v>
      </c>
      <c r="K1713" s="255"/>
      <c r="L1713" s="257"/>
      <c r="M1713" s="186"/>
      <c r="N1713" s="186"/>
      <c r="O1713" s="186"/>
      <c r="P1713" s="186"/>
      <c r="Q1713" s="186" t="s">
        <v>2920</v>
      </c>
      <c r="R1713" s="186"/>
      <c r="S1713" s="186"/>
      <c r="T1713" s="186"/>
      <c r="U1713" s="186"/>
      <c r="V1713" s="186"/>
      <c r="W1713" s="186"/>
      <c r="X1713" s="186"/>
      <c r="Y1713" s="186"/>
    </row>
    <row r="1714" spans="1:25" s="171" customFormat="1" ht="45.75" customHeight="1" x14ac:dyDescent="0.2">
      <c r="A1714" s="179">
        <v>4274</v>
      </c>
      <c r="B1714" s="183" t="s">
        <v>1151</v>
      </c>
      <c r="C1714" s="182"/>
      <c r="D1714" s="180">
        <v>7</v>
      </c>
      <c r="E1714" s="181">
        <v>4274001915</v>
      </c>
      <c r="F1714" s="182"/>
      <c r="G1714" s="309" t="s">
        <v>3016</v>
      </c>
      <c r="H1714" s="182"/>
      <c r="I1714" s="182"/>
      <c r="J1714" s="256" t="s">
        <v>289</v>
      </c>
      <c r="K1714" s="255"/>
      <c r="L1714" s="257"/>
      <c r="M1714" s="186"/>
      <c r="N1714" s="186"/>
      <c r="O1714" s="186"/>
      <c r="P1714" s="186"/>
      <c r="Q1714" s="186" t="s">
        <v>2920</v>
      </c>
      <c r="R1714" s="186"/>
      <c r="S1714" s="186"/>
      <c r="T1714" s="186"/>
      <c r="U1714" s="186"/>
      <c r="V1714" s="186"/>
      <c r="W1714" s="186"/>
      <c r="X1714" s="186"/>
      <c r="Y1714" s="186"/>
    </row>
    <row r="1715" spans="1:25" s="171" customFormat="1" ht="45.75" customHeight="1" x14ac:dyDescent="0.2">
      <c r="A1715" s="179">
        <v>4275</v>
      </c>
      <c r="B1715" s="183" t="s">
        <v>1152</v>
      </c>
      <c r="C1715" s="182"/>
      <c r="D1715" s="180">
        <v>7</v>
      </c>
      <c r="E1715" s="181">
        <v>4275001531</v>
      </c>
      <c r="F1715" s="182"/>
      <c r="G1715" s="309" t="s">
        <v>3016</v>
      </c>
      <c r="H1715" s="182"/>
      <c r="I1715" s="182"/>
      <c r="J1715" s="256" t="s">
        <v>289</v>
      </c>
      <c r="K1715" s="255"/>
      <c r="L1715" s="257"/>
      <c r="M1715" s="186"/>
      <c r="N1715" s="186"/>
      <c r="O1715" s="186"/>
      <c r="P1715" s="186"/>
      <c r="Q1715" s="186" t="s">
        <v>2920</v>
      </c>
      <c r="R1715" s="186"/>
      <c r="S1715" s="186"/>
      <c r="T1715" s="186"/>
      <c r="U1715" s="186"/>
      <c r="V1715" s="186"/>
      <c r="W1715" s="186"/>
      <c r="X1715" s="186"/>
      <c r="Y1715" s="186"/>
    </row>
    <row r="1716" spans="1:25" s="171" customFormat="1" ht="45.75" customHeight="1" x14ac:dyDescent="0.2">
      <c r="A1716" s="179">
        <v>4276</v>
      </c>
      <c r="B1716" s="183" t="s">
        <v>1153</v>
      </c>
      <c r="C1716" s="356" t="s">
        <v>229</v>
      </c>
      <c r="D1716" s="180">
        <v>7</v>
      </c>
      <c r="E1716" s="181">
        <v>4276001902</v>
      </c>
      <c r="F1716" s="182"/>
      <c r="G1716" s="309" t="s">
        <v>3016</v>
      </c>
      <c r="H1716" s="182"/>
      <c r="I1716" s="356" t="s">
        <v>229</v>
      </c>
      <c r="J1716" s="256" t="s">
        <v>3169</v>
      </c>
      <c r="K1716" s="255"/>
      <c r="L1716" s="257"/>
      <c r="M1716" s="186"/>
      <c r="N1716" s="186"/>
      <c r="O1716" s="186"/>
      <c r="P1716" s="186"/>
      <c r="Q1716" s="186" t="s">
        <v>2920</v>
      </c>
      <c r="R1716" s="186" t="s">
        <v>2920</v>
      </c>
      <c r="S1716" s="186" t="s">
        <v>2920</v>
      </c>
      <c r="T1716" s="186" t="s">
        <v>2920</v>
      </c>
      <c r="U1716" s="186"/>
      <c r="V1716" s="186"/>
      <c r="W1716" s="186"/>
      <c r="X1716" s="186"/>
      <c r="Y1716" s="186"/>
    </row>
    <row r="1717" spans="1:25" s="254" customFormat="1" ht="45.75" customHeight="1" x14ac:dyDescent="0.2">
      <c r="A1717" s="94">
        <v>4277</v>
      </c>
      <c r="B1717" s="99" t="s">
        <v>3799</v>
      </c>
      <c r="C1717" s="97" t="s">
        <v>224</v>
      </c>
      <c r="D1717" s="95">
        <v>16</v>
      </c>
      <c r="E1717" s="96">
        <v>4277000000</v>
      </c>
      <c r="F1717" s="97"/>
      <c r="G1717" s="98" t="s">
        <v>3016</v>
      </c>
      <c r="H1717" s="97">
        <v>6000</v>
      </c>
      <c r="I1717" s="97" t="s">
        <v>224</v>
      </c>
      <c r="J1717" s="258" t="s">
        <v>286</v>
      </c>
      <c r="K1717" s="101"/>
      <c r="L1717" s="259"/>
      <c r="M1717" s="103"/>
      <c r="N1717" s="103"/>
      <c r="O1717" s="103"/>
      <c r="P1717" s="103"/>
      <c r="Q1717" s="103" t="s">
        <v>2920</v>
      </c>
      <c r="R1717" s="103"/>
      <c r="S1717" s="103"/>
      <c r="T1717" s="103"/>
      <c r="U1717" s="103"/>
      <c r="V1717" s="103"/>
      <c r="W1717" s="103"/>
      <c r="X1717" s="103"/>
      <c r="Y1717" s="103"/>
    </row>
    <row r="1718" spans="1:25" s="254" customFormat="1" ht="45.75" customHeight="1" x14ac:dyDescent="0.2">
      <c r="A1718" s="94">
        <v>4278</v>
      </c>
      <c r="B1718" s="99" t="s">
        <v>3800</v>
      </c>
      <c r="C1718" s="97" t="s">
        <v>224</v>
      </c>
      <c r="D1718" s="95">
        <v>16</v>
      </c>
      <c r="E1718" s="96">
        <v>4278000000</v>
      </c>
      <c r="F1718" s="97"/>
      <c r="G1718" s="98" t="s">
        <v>3016</v>
      </c>
      <c r="H1718" s="97">
        <v>6000</v>
      </c>
      <c r="I1718" s="97" t="s">
        <v>224</v>
      </c>
      <c r="J1718" s="258" t="s">
        <v>300</v>
      </c>
      <c r="K1718" s="101"/>
      <c r="L1718" s="259"/>
      <c r="M1718" s="103"/>
      <c r="N1718" s="103"/>
      <c r="O1718" s="103"/>
      <c r="P1718" s="103"/>
      <c r="Q1718" s="103" t="s">
        <v>2920</v>
      </c>
      <c r="R1718" s="103"/>
      <c r="S1718" s="103"/>
      <c r="T1718" s="103"/>
      <c r="U1718" s="103"/>
      <c r="V1718" s="103"/>
      <c r="W1718" s="103"/>
      <c r="X1718" s="103"/>
      <c r="Y1718" s="103"/>
    </row>
    <row r="1719" spans="1:25" s="171" customFormat="1" ht="45.75" customHeight="1" x14ac:dyDescent="0.2">
      <c r="A1719" s="179">
        <v>4279</v>
      </c>
      <c r="B1719" s="183" t="s">
        <v>1154</v>
      </c>
      <c r="C1719" s="356" t="s">
        <v>229</v>
      </c>
      <c r="D1719" s="180">
        <v>7</v>
      </c>
      <c r="E1719" s="181">
        <v>4279001304</v>
      </c>
      <c r="F1719" s="182"/>
      <c r="G1719" s="309" t="s">
        <v>3016</v>
      </c>
      <c r="H1719" s="182"/>
      <c r="I1719" s="356" t="s">
        <v>229</v>
      </c>
      <c r="J1719" s="256" t="s">
        <v>3169</v>
      </c>
      <c r="K1719" s="255"/>
      <c r="L1719" s="257"/>
      <c r="M1719" s="186"/>
      <c r="N1719" s="186"/>
      <c r="O1719" s="186"/>
      <c r="P1719" s="186"/>
      <c r="Q1719" s="186" t="s">
        <v>2920</v>
      </c>
      <c r="R1719" s="186" t="s">
        <v>2920</v>
      </c>
      <c r="S1719" s="186"/>
      <c r="T1719" s="186"/>
      <c r="U1719" s="186"/>
      <c r="V1719" s="186"/>
      <c r="W1719" s="186"/>
      <c r="X1719" s="186"/>
      <c r="Y1719" s="186"/>
    </row>
    <row r="1720" spans="1:25" s="171" customFormat="1" ht="45.75" customHeight="1" x14ac:dyDescent="0.2">
      <c r="A1720" s="179">
        <v>4280</v>
      </c>
      <c r="B1720" s="183" t="s">
        <v>1155</v>
      </c>
      <c r="C1720" s="356" t="s">
        <v>229</v>
      </c>
      <c r="D1720" s="180">
        <v>7</v>
      </c>
      <c r="E1720" s="181">
        <v>4280001304</v>
      </c>
      <c r="F1720" s="182"/>
      <c r="G1720" s="309" t="s">
        <v>3016</v>
      </c>
      <c r="H1720" s="182"/>
      <c r="I1720" s="356" t="s">
        <v>229</v>
      </c>
      <c r="J1720" s="256" t="s">
        <v>3169</v>
      </c>
      <c r="K1720" s="255"/>
      <c r="L1720" s="257"/>
      <c r="M1720" s="186"/>
      <c r="N1720" s="186"/>
      <c r="O1720" s="186"/>
      <c r="P1720" s="186"/>
      <c r="Q1720" s="186" t="s">
        <v>2920</v>
      </c>
      <c r="R1720" s="186"/>
      <c r="S1720" s="186"/>
      <c r="T1720" s="186"/>
      <c r="U1720" s="186"/>
      <c r="V1720" s="186"/>
      <c r="W1720" s="186"/>
      <c r="X1720" s="186"/>
      <c r="Y1720" s="186"/>
    </row>
    <row r="1721" spans="1:25" s="171" customFormat="1" ht="45.75" customHeight="1" x14ac:dyDescent="0.2">
      <c r="A1721" s="179">
        <v>4281</v>
      </c>
      <c r="B1721" s="183" t="s">
        <v>1156</v>
      </c>
      <c r="C1721" s="356" t="s">
        <v>229</v>
      </c>
      <c r="D1721" s="180">
        <v>7</v>
      </c>
      <c r="E1721" s="181">
        <v>4281001104</v>
      </c>
      <c r="F1721" s="182"/>
      <c r="G1721" s="309" t="s">
        <v>3016</v>
      </c>
      <c r="H1721" s="182"/>
      <c r="I1721" s="356" t="s">
        <v>229</v>
      </c>
      <c r="J1721" s="256" t="s">
        <v>3169</v>
      </c>
      <c r="K1721" s="255"/>
      <c r="L1721" s="257"/>
      <c r="M1721" s="186"/>
      <c r="N1721" s="186"/>
      <c r="O1721" s="186"/>
      <c r="P1721" s="186"/>
      <c r="Q1721" s="186" t="s">
        <v>2920</v>
      </c>
      <c r="R1721" s="186" t="s">
        <v>2920</v>
      </c>
      <c r="S1721" s="186"/>
      <c r="T1721" s="186"/>
      <c r="U1721" s="186"/>
      <c r="V1721" s="186"/>
      <c r="W1721" s="186"/>
      <c r="X1721" s="186"/>
      <c r="Y1721" s="186"/>
    </row>
    <row r="1722" spans="1:25" s="171" customFormat="1" ht="45.75" customHeight="1" x14ac:dyDescent="0.2">
      <c r="A1722" s="179">
        <v>4282</v>
      </c>
      <c r="B1722" s="183" t="s">
        <v>1157</v>
      </c>
      <c r="C1722" s="356" t="s">
        <v>229</v>
      </c>
      <c r="D1722" s="180">
        <v>7</v>
      </c>
      <c r="E1722" s="181">
        <v>4282001330</v>
      </c>
      <c r="F1722" s="182"/>
      <c r="G1722" s="309" t="s">
        <v>3016</v>
      </c>
      <c r="H1722" s="182"/>
      <c r="I1722" s="356" t="s">
        <v>229</v>
      </c>
      <c r="J1722" s="256" t="s">
        <v>295</v>
      </c>
      <c r="K1722" s="255"/>
      <c r="L1722" s="257"/>
      <c r="M1722" s="186"/>
      <c r="N1722" s="186"/>
      <c r="O1722" s="186"/>
      <c r="P1722" s="186"/>
      <c r="Q1722" s="186" t="s">
        <v>2920</v>
      </c>
      <c r="R1722" s="186"/>
      <c r="S1722" s="186"/>
      <c r="T1722" s="186"/>
      <c r="U1722" s="186"/>
      <c r="V1722" s="186"/>
      <c r="W1722" s="186"/>
      <c r="X1722" s="186"/>
      <c r="Y1722" s="186"/>
    </row>
    <row r="1723" spans="1:25" s="171" customFormat="1" ht="45.75" customHeight="1" x14ac:dyDescent="0.2">
      <c r="A1723" s="179">
        <v>4283</v>
      </c>
      <c r="B1723" s="183" t="s">
        <v>1158</v>
      </c>
      <c r="C1723" s="356" t="s">
        <v>229</v>
      </c>
      <c r="D1723" s="180">
        <v>7</v>
      </c>
      <c r="E1723" s="181">
        <v>4283001324</v>
      </c>
      <c r="F1723" s="182"/>
      <c r="G1723" s="309" t="s">
        <v>3016</v>
      </c>
      <c r="H1723" s="182"/>
      <c r="I1723" s="356" t="s">
        <v>229</v>
      </c>
      <c r="J1723" s="256" t="s">
        <v>295</v>
      </c>
      <c r="K1723" s="255"/>
      <c r="L1723" s="257"/>
      <c r="M1723" s="186"/>
      <c r="N1723" s="186"/>
      <c r="O1723" s="186"/>
      <c r="P1723" s="186"/>
      <c r="Q1723" s="186" t="s">
        <v>2920</v>
      </c>
      <c r="R1723" s="186"/>
      <c r="S1723" s="186"/>
      <c r="T1723" s="186"/>
      <c r="U1723" s="186"/>
      <c r="V1723" s="186"/>
      <c r="W1723" s="186"/>
      <c r="X1723" s="186"/>
      <c r="Y1723" s="186"/>
    </row>
    <row r="1724" spans="1:25" s="254" customFormat="1" ht="45.75" customHeight="1" x14ac:dyDescent="0.2">
      <c r="A1724" s="94">
        <v>4284</v>
      </c>
      <c r="B1724" s="99" t="s">
        <v>3801</v>
      </c>
      <c r="C1724" s="97" t="s">
        <v>224</v>
      </c>
      <c r="D1724" s="95">
        <v>16</v>
      </c>
      <c r="E1724" s="96">
        <v>4284000000</v>
      </c>
      <c r="F1724" s="97"/>
      <c r="G1724" s="98" t="s">
        <v>3016</v>
      </c>
      <c r="H1724" s="97">
        <v>6000</v>
      </c>
      <c r="I1724" s="97" t="s">
        <v>224</v>
      </c>
      <c r="J1724" s="258" t="s">
        <v>3169</v>
      </c>
      <c r="K1724" s="101"/>
      <c r="L1724" s="259"/>
      <c r="M1724" s="103"/>
      <c r="N1724" s="103"/>
      <c r="O1724" s="103"/>
      <c r="P1724" s="103"/>
      <c r="Q1724" s="103" t="s">
        <v>2920</v>
      </c>
      <c r="R1724" s="103"/>
      <c r="S1724" s="103"/>
      <c r="T1724" s="103"/>
      <c r="U1724" s="103"/>
      <c r="V1724" s="103"/>
      <c r="W1724" s="103"/>
      <c r="X1724" s="103"/>
      <c r="Y1724" s="103"/>
    </row>
    <row r="1725" spans="1:25" s="254" customFormat="1" ht="45.75" customHeight="1" x14ac:dyDescent="0.2">
      <c r="A1725" s="94">
        <v>4285</v>
      </c>
      <c r="B1725" s="99" t="s">
        <v>3802</v>
      </c>
      <c r="C1725" s="97" t="s">
        <v>224</v>
      </c>
      <c r="D1725" s="95">
        <v>16</v>
      </c>
      <c r="E1725" s="96">
        <v>4285000000</v>
      </c>
      <c r="F1725" s="97"/>
      <c r="G1725" s="98" t="s">
        <v>3016</v>
      </c>
      <c r="H1725" s="97">
        <v>6000</v>
      </c>
      <c r="I1725" s="97" t="s">
        <v>224</v>
      </c>
      <c r="J1725" s="258" t="s">
        <v>300</v>
      </c>
      <c r="K1725" s="101"/>
      <c r="L1725" s="259"/>
      <c r="M1725" s="103"/>
      <c r="N1725" s="103"/>
      <c r="O1725" s="103"/>
      <c r="P1725" s="103"/>
      <c r="Q1725" s="103" t="s">
        <v>2920</v>
      </c>
      <c r="R1725" s="103"/>
      <c r="S1725" s="103"/>
      <c r="T1725" s="103"/>
      <c r="U1725" s="103"/>
      <c r="V1725" s="103"/>
      <c r="W1725" s="103"/>
      <c r="X1725" s="103"/>
      <c r="Y1725" s="103"/>
    </row>
    <row r="1726" spans="1:25" s="171" customFormat="1" ht="45.75" customHeight="1" x14ac:dyDescent="0.2">
      <c r="A1726" s="179">
        <v>4286</v>
      </c>
      <c r="B1726" s="183" t="s">
        <v>2462</v>
      </c>
      <c r="C1726" s="356" t="s">
        <v>229</v>
      </c>
      <c r="D1726" s="180">
        <v>7</v>
      </c>
      <c r="E1726" s="181">
        <v>4286001351</v>
      </c>
      <c r="F1726" s="182"/>
      <c r="G1726" s="309"/>
      <c r="H1726" s="182"/>
      <c r="I1726" s="356" t="s">
        <v>229</v>
      </c>
      <c r="J1726" s="256" t="s">
        <v>286</v>
      </c>
      <c r="K1726" s="255"/>
      <c r="L1726" s="257"/>
      <c r="M1726" s="186"/>
      <c r="N1726" s="186"/>
      <c r="O1726" s="186"/>
      <c r="P1726" s="186"/>
      <c r="Q1726" s="186"/>
      <c r="R1726" s="186"/>
      <c r="S1726" s="186"/>
      <c r="T1726" s="186"/>
      <c r="U1726" s="186"/>
      <c r="V1726" s="186" t="s">
        <v>2920</v>
      </c>
      <c r="W1726" s="186"/>
      <c r="X1726" s="186"/>
      <c r="Y1726" s="186"/>
    </row>
    <row r="1727" spans="1:25" s="171" customFormat="1" ht="45.75" customHeight="1" x14ac:dyDescent="0.2">
      <c r="A1727" s="179">
        <v>4287</v>
      </c>
      <c r="B1727" s="183" t="s">
        <v>1159</v>
      </c>
      <c r="C1727" s="356" t="s">
        <v>229</v>
      </c>
      <c r="D1727" s="180">
        <v>7</v>
      </c>
      <c r="E1727" s="181">
        <v>4287001103</v>
      </c>
      <c r="F1727" s="182"/>
      <c r="G1727" s="309"/>
      <c r="H1727" s="182"/>
      <c r="I1727" s="356" t="s">
        <v>229</v>
      </c>
      <c r="J1727" s="256" t="s">
        <v>3169</v>
      </c>
      <c r="K1727" s="255"/>
      <c r="L1727" s="257"/>
      <c r="M1727" s="186"/>
      <c r="N1727" s="186"/>
      <c r="O1727" s="186"/>
      <c r="P1727" s="186"/>
      <c r="Q1727" s="186"/>
      <c r="R1727" s="186"/>
      <c r="S1727" s="186"/>
      <c r="T1727" s="186"/>
      <c r="U1727" s="186"/>
      <c r="V1727" s="186" t="s">
        <v>2920</v>
      </c>
      <c r="W1727" s="186"/>
      <c r="X1727" s="186"/>
      <c r="Y1727" s="186"/>
    </row>
    <row r="1728" spans="1:25" s="171" customFormat="1" ht="45.75" customHeight="1" x14ac:dyDescent="0.2">
      <c r="A1728" s="179">
        <v>4288</v>
      </c>
      <c r="B1728" s="183" t="s">
        <v>1160</v>
      </c>
      <c r="C1728" s="356" t="s">
        <v>229</v>
      </c>
      <c r="D1728" s="180">
        <v>7</v>
      </c>
      <c r="E1728" s="181">
        <v>4288001118</v>
      </c>
      <c r="F1728" s="182"/>
      <c r="G1728" s="309"/>
      <c r="H1728" s="182"/>
      <c r="I1728" s="356" t="s">
        <v>229</v>
      </c>
      <c r="J1728" s="256" t="s">
        <v>295</v>
      </c>
      <c r="K1728" s="255"/>
      <c r="L1728" s="257"/>
      <c r="M1728" s="186"/>
      <c r="N1728" s="186"/>
      <c r="O1728" s="186"/>
      <c r="P1728" s="186"/>
      <c r="Q1728" s="186"/>
      <c r="R1728" s="186"/>
      <c r="S1728" s="186"/>
      <c r="T1728" s="186"/>
      <c r="U1728" s="186"/>
      <c r="V1728" s="186" t="s">
        <v>2920</v>
      </c>
      <c r="W1728" s="186"/>
      <c r="X1728" s="186"/>
      <c r="Y1728" s="186"/>
    </row>
    <row r="1729" spans="1:25" s="171" customFormat="1" ht="45.75" customHeight="1" x14ac:dyDescent="0.2">
      <c r="A1729" s="179">
        <v>4289</v>
      </c>
      <c r="B1729" s="183" t="s">
        <v>1161</v>
      </c>
      <c r="C1729" s="356" t="s">
        <v>229</v>
      </c>
      <c r="D1729" s="180">
        <v>7</v>
      </c>
      <c r="E1729" s="181">
        <v>4289001346</v>
      </c>
      <c r="F1729" s="182"/>
      <c r="G1729" s="309"/>
      <c r="H1729" s="182"/>
      <c r="I1729" s="356" t="s">
        <v>229</v>
      </c>
      <c r="J1729" s="256" t="s">
        <v>300</v>
      </c>
      <c r="K1729" s="255"/>
      <c r="L1729" s="257"/>
      <c r="M1729" s="186"/>
      <c r="N1729" s="186"/>
      <c r="O1729" s="186"/>
      <c r="P1729" s="186"/>
      <c r="Q1729" s="186"/>
      <c r="R1729" s="186"/>
      <c r="S1729" s="186"/>
      <c r="T1729" s="186"/>
      <c r="U1729" s="186"/>
      <c r="V1729" s="186" t="s">
        <v>2920</v>
      </c>
      <c r="W1729" s="186"/>
      <c r="X1729" s="186"/>
      <c r="Y1729" s="186"/>
    </row>
    <row r="1730" spans="1:25" s="210" customFormat="1" ht="45.75" customHeight="1" x14ac:dyDescent="0.2">
      <c r="A1730" s="179">
        <v>4290</v>
      </c>
      <c r="B1730" s="183" t="s">
        <v>1162</v>
      </c>
      <c r="C1730" s="356" t="s">
        <v>228</v>
      </c>
      <c r="D1730" s="180">
        <v>7</v>
      </c>
      <c r="E1730" s="181">
        <v>4290005520</v>
      </c>
      <c r="F1730" s="182"/>
      <c r="G1730" s="309" t="s">
        <v>3016</v>
      </c>
      <c r="H1730" s="182"/>
      <c r="I1730" s="356" t="s">
        <v>228</v>
      </c>
      <c r="J1730" s="256" t="s">
        <v>289</v>
      </c>
      <c r="K1730" s="255"/>
      <c r="L1730" s="260"/>
      <c r="M1730" s="261"/>
      <c r="N1730" s="261"/>
      <c r="O1730" s="261"/>
      <c r="P1730" s="261"/>
      <c r="Q1730" s="261"/>
      <c r="R1730" s="186" t="s">
        <v>2920</v>
      </c>
      <c r="S1730" s="186"/>
      <c r="T1730" s="186"/>
      <c r="U1730" s="186"/>
      <c r="V1730" s="186"/>
      <c r="W1730" s="186"/>
      <c r="X1730" s="186"/>
      <c r="Y1730" s="186"/>
    </row>
    <row r="1731" spans="1:25" s="210" customFormat="1" ht="45.75" customHeight="1" x14ac:dyDescent="0.2">
      <c r="A1731" s="179">
        <v>4291</v>
      </c>
      <c r="B1731" s="183" t="s">
        <v>1163</v>
      </c>
      <c r="C1731" s="356" t="s">
        <v>228</v>
      </c>
      <c r="D1731" s="180">
        <v>7</v>
      </c>
      <c r="E1731" s="181">
        <v>4291005509</v>
      </c>
      <c r="F1731" s="182"/>
      <c r="G1731" s="309" t="s">
        <v>3016</v>
      </c>
      <c r="H1731" s="182"/>
      <c r="I1731" s="356" t="s">
        <v>228</v>
      </c>
      <c r="J1731" s="256" t="s">
        <v>285</v>
      </c>
      <c r="K1731" s="255"/>
      <c r="L1731" s="260"/>
      <c r="M1731" s="261"/>
      <c r="N1731" s="261"/>
      <c r="O1731" s="261"/>
      <c r="P1731" s="261"/>
      <c r="Q1731" s="261"/>
      <c r="R1731" s="186" t="s">
        <v>2920</v>
      </c>
      <c r="S1731" s="186"/>
      <c r="T1731" s="186"/>
      <c r="U1731" s="186"/>
      <c r="V1731" s="186"/>
      <c r="W1731" s="186"/>
      <c r="X1731" s="186"/>
      <c r="Y1731" s="186"/>
    </row>
    <row r="1732" spans="1:25" s="335" customFormat="1" ht="45.75" customHeight="1" x14ac:dyDescent="0.2">
      <c r="A1732" s="94">
        <v>4292</v>
      </c>
      <c r="B1732" s="99" t="s">
        <v>3521</v>
      </c>
      <c r="C1732" s="97" t="s">
        <v>230</v>
      </c>
      <c r="D1732" s="95">
        <v>7</v>
      </c>
      <c r="E1732" s="96">
        <v>4292000000</v>
      </c>
      <c r="F1732" s="97"/>
      <c r="G1732" s="98" t="s">
        <v>3016</v>
      </c>
      <c r="H1732" s="97">
        <v>5008</v>
      </c>
      <c r="I1732" s="97" t="s">
        <v>230</v>
      </c>
      <c r="J1732" s="258" t="s">
        <v>285</v>
      </c>
      <c r="K1732" s="101"/>
      <c r="L1732" s="333"/>
      <c r="M1732" s="334"/>
      <c r="N1732" s="334"/>
      <c r="O1732" s="334"/>
      <c r="P1732" s="334"/>
      <c r="Q1732" s="334"/>
      <c r="R1732" s="103" t="s">
        <v>2920</v>
      </c>
      <c r="S1732" s="103"/>
      <c r="T1732" s="103"/>
      <c r="U1732" s="103"/>
      <c r="V1732" s="103"/>
      <c r="W1732" s="103"/>
      <c r="X1732" s="103"/>
      <c r="Y1732" s="103"/>
    </row>
    <row r="1733" spans="1:25" s="335" customFormat="1" ht="45.75" customHeight="1" x14ac:dyDescent="0.2">
      <c r="A1733" s="94">
        <v>4293</v>
      </c>
      <c r="B1733" s="99" t="s">
        <v>3522</v>
      </c>
      <c r="C1733" s="97" t="s">
        <v>230</v>
      </c>
      <c r="D1733" s="95">
        <v>7</v>
      </c>
      <c r="E1733" s="96">
        <v>4293000000</v>
      </c>
      <c r="F1733" s="97"/>
      <c r="G1733" s="98" t="s">
        <v>3016</v>
      </c>
      <c r="H1733" s="97">
        <v>5003</v>
      </c>
      <c r="I1733" s="97" t="s">
        <v>230</v>
      </c>
      <c r="J1733" s="258" t="s">
        <v>286</v>
      </c>
      <c r="K1733" s="101"/>
      <c r="L1733" s="333"/>
      <c r="M1733" s="334"/>
      <c r="N1733" s="334"/>
      <c r="O1733" s="334"/>
      <c r="P1733" s="334"/>
      <c r="Q1733" s="334"/>
      <c r="R1733" s="103" t="s">
        <v>2920</v>
      </c>
      <c r="S1733" s="103" t="s">
        <v>2920</v>
      </c>
      <c r="T1733" s="103" t="s">
        <v>2920</v>
      </c>
      <c r="U1733" s="103"/>
      <c r="V1733" s="103"/>
      <c r="W1733" s="103"/>
      <c r="X1733" s="103"/>
      <c r="Y1733" s="103"/>
    </row>
    <row r="1734" spans="1:25" s="335" customFormat="1" ht="45.75" customHeight="1" x14ac:dyDescent="0.2">
      <c r="A1734" s="94">
        <v>4294</v>
      </c>
      <c r="B1734" s="99" t="s">
        <v>3523</v>
      </c>
      <c r="C1734" s="97" t="s">
        <v>230</v>
      </c>
      <c r="D1734" s="95">
        <v>7</v>
      </c>
      <c r="E1734" s="96">
        <v>4294000000</v>
      </c>
      <c r="F1734" s="97"/>
      <c r="G1734" s="98" t="s">
        <v>3016</v>
      </c>
      <c r="H1734" s="97">
        <v>5003</v>
      </c>
      <c r="I1734" s="97" t="s">
        <v>230</v>
      </c>
      <c r="J1734" s="258" t="s">
        <v>286</v>
      </c>
      <c r="K1734" s="101"/>
      <c r="L1734" s="333"/>
      <c r="M1734" s="334"/>
      <c r="N1734" s="334"/>
      <c r="O1734" s="334"/>
      <c r="P1734" s="334"/>
      <c r="Q1734" s="334"/>
      <c r="R1734" s="103" t="s">
        <v>2920</v>
      </c>
      <c r="S1734" s="103" t="s">
        <v>2920</v>
      </c>
      <c r="T1734" s="103"/>
      <c r="U1734" s="103"/>
      <c r="V1734" s="103"/>
      <c r="W1734" s="103"/>
      <c r="X1734" s="103"/>
      <c r="Y1734" s="103"/>
    </row>
    <row r="1735" spans="1:25" s="335" customFormat="1" ht="45.75" customHeight="1" x14ac:dyDescent="0.2">
      <c r="A1735" s="94">
        <v>4295</v>
      </c>
      <c r="B1735" s="99" t="s">
        <v>3524</v>
      </c>
      <c r="C1735" s="97" t="s">
        <v>230</v>
      </c>
      <c r="D1735" s="95">
        <v>7</v>
      </c>
      <c r="E1735" s="96">
        <v>4295000000</v>
      </c>
      <c r="F1735" s="97"/>
      <c r="G1735" s="98" t="s">
        <v>3016</v>
      </c>
      <c r="H1735" s="97">
        <v>5003</v>
      </c>
      <c r="I1735" s="97" t="s">
        <v>230</v>
      </c>
      <c r="J1735" s="258" t="s">
        <v>286</v>
      </c>
      <c r="K1735" s="101"/>
      <c r="L1735" s="333"/>
      <c r="M1735" s="334"/>
      <c r="N1735" s="334"/>
      <c r="O1735" s="334"/>
      <c r="P1735" s="334"/>
      <c r="Q1735" s="334"/>
      <c r="R1735" s="103" t="s">
        <v>2920</v>
      </c>
      <c r="S1735" s="103"/>
      <c r="T1735" s="103"/>
      <c r="U1735" s="103"/>
      <c r="V1735" s="103"/>
      <c r="W1735" s="103"/>
      <c r="X1735" s="103"/>
      <c r="Y1735" s="103"/>
    </row>
    <row r="1736" spans="1:25" s="335" customFormat="1" ht="45.75" customHeight="1" x14ac:dyDescent="0.2">
      <c r="A1736" s="94">
        <v>4296</v>
      </c>
      <c r="B1736" s="99" t="s">
        <v>3525</v>
      </c>
      <c r="C1736" s="97" t="s">
        <v>230</v>
      </c>
      <c r="D1736" s="95">
        <v>7</v>
      </c>
      <c r="E1736" s="96">
        <v>4296000000</v>
      </c>
      <c r="F1736" s="97"/>
      <c r="G1736" s="98" t="s">
        <v>3016</v>
      </c>
      <c r="H1736" s="97">
        <v>5003</v>
      </c>
      <c r="I1736" s="97" t="s">
        <v>230</v>
      </c>
      <c r="J1736" s="258" t="s">
        <v>286</v>
      </c>
      <c r="K1736" s="101"/>
      <c r="L1736" s="333"/>
      <c r="M1736" s="334"/>
      <c r="N1736" s="334"/>
      <c r="O1736" s="334"/>
      <c r="P1736" s="334"/>
      <c r="Q1736" s="334"/>
      <c r="R1736" s="103" t="s">
        <v>2920</v>
      </c>
      <c r="S1736" s="103"/>
      <c r="T1736" s="103"/>
      <c r="U1736" s="103"/>
      <c r="V1736" s="103"/>
      <c r="W1736" s="103"/>
      <c r="X1736" s="103"/>
      <c r="Y1736" s="103"/>
    </row>
    <row r="1737" spans="1:25" s="335" customFormat="1" ht="45.75" customHeight="1" x14ac:dyDescent="0.2">
      <c r="A1737" s="94">
        <v>4297</v>
      </c>
      <c r="B1737" s="99" t="s">
        <v>3526</v>
      </c>
      <c r="C1737" s="97" t="s">
        <v>230</v>
      </c>
      <c r="D1737" s="95">
        <v>7</v>
      </c>
      <c r="E1737" s="96">
        <v>4297000000</v>
      </c>
      <c r="F1737" s="97"/>
      <c r="G1737" s="98" t="s">
        <v>3016</v>
      </c>
      <c r="H1737" s="97">
        <v>5003</v>
      </c>
      <c r="I1737" s="97" t="s">
        <v>230</v>
      </c>
      <c r="J1737" s="258" t="s">
        <v>286</v>
      </c>
      <c r="K1737" s="101"/>
      <c r="L1737" s="333"/>
      <c r="M1737" s="334"/>
      <c r="N1737" s="334"/>
      <c r="O1737" s="334"/>
      <c r="P1737" s="334"/>
      <c r="Q1737" s="334"/>
      <c r="R1737" s="103" t="s">
        <v>2920</v>
      </c>
      <c r="S1737" s="103"/>
      <c r="T1737" s="103"/>
      <c r="U1737" s="103"/>
      <c r="V1737" s="103"/>
      <c r="W1737" s="103"/>
      <c r="X1737" s="103"/>
      <c r="Y1737" s="103"/>
    </row>
    <row r="1738" spans="1:25" s="335" customFormat="1" ht="45.75" customHeight="1" x14ac:dyDescent="0.2">
      <c r="A1738" s="94">
        <v>4298</v>
      </c>
      <c r="B1738" s="99" t="s">
        <v>3527</v>
      </c>
      <c r="C1738" s="97" t="s">
        <v>230</v>
      </c>
      <c r="D1738" s="95">
        <v>7</v>
      </c>
      <c r="E1738" s="96">
        <v>4298000000</v>
      </c>
      <c r="F1738" s="97"/>
      <c r="G1738" s="98" t="s">
        <v>3016</v>
      </c>
      <c r="H1738" s="97">
        <v>5006</v>
      </c>
      <c r="I1738" s="97" t="s">
        <v>230</v>
      </c>
      <c r="J1738" s="258" t="s">
        <v>286</v>
      </c>
      <c r="K1738" s="101"/>
      <c r="L1738" s="333"/>
      <c r="M1738" s="334"/>
      <c r="N1738" s="334"/>
      <c r="O1738" s="334"/>
      <c r="P1738" s="334"/>
      <c r="Q1738" s="334"/>
      <c r="R1738" s="103" t="s">
        <v>2920</v>
      </c>
      <c r="S1738" s="103" t="s">
        <v>2920</v>
      </c>
      <c r="T1738" s="103" t="s">
        <v>2920</v>
      </c>
      <c r="U1738" s="103" t="s">
        <v>2920</v>
      </c>
      <c r="V1738" s="103" t="s">
        <v>2920</v>
      </c>
      <c r="W1738" s="103"/>
      <c r="X1738" s="103"/>
      <c r="Y1738" s="103"/>
    </row>
    <row r="1739" spans="1:25" s="335" customFormat="1" ht="45.75" customHeight="1" x14ac:dyDescent="0.2">
      <c r="A1739" s="94">
        <v>4299</v>
      </c>
      <c r="B1739" s="99" t="s">
        <v>3528</v>
      </c>
      <c r="C1739" s="97" t="s">
        <v>230</v>
      </c>
      <c r="D1739" s="95">
        <v>7</v>
      </c>
      <c r="E1739" s="96">
        <v>4299000000</v>
      </c>
      <c r="F1739" s="97"/>
      <c r="G1739" s="98" t="s">
        <v>3016</v>
      </c>
      <c r="H1739" s="97">
        <v>5008</v>
      </c>
      <c r="I1739" s="97" t="s">
        <v>230</v>
      </c>
      <c r="J1739" s="258" t="s">
        <v>285</v>
      </c>
      <c r="K1739" s="336"/>
      <c r="L1739" s="333"/>
      <c r="M1739" s="334"/>
      <c r="N1739" s="334"/>
      <c r="O1739" s="334"/>
      <c r="P1739" s="334"/>
      <c r="Q1739" s="334"/>
      <c r="R1739" s="103" t="s">
        <v>2920</v>
      </c>
      <c r="S1739" s="103"/>
      <c r="T1739" s="103"/>
      <c r="U1739" s="103"/>
      <c r="V1739" s="103"/>
      <c r="W1739" s="103"/>
      <c r="X1739" s="103"/>
      <c r="Y1739" s="103"/>
    </row>
    <row r="1740" spans="1:25" s="210" customFormat="1" ht="45.75" customHeight="1" x14ac:dyDescent="0.2">
      <c r="A1740" s="179">
        <v>4300</v>
      </c>
      <c r="B1740" s="183" t="s">
        <v>1164</v>
      </c>
      <c r="C1740" s="182" t="s">
        <v>292</v>
      </c>
      <c r="D1740" s="180">
        <v>7</v>
      </c>
      <c r="E1740" s="181">
        <v>4300005000</v>
      </c>
      <c r="F1740" s="182"/>
      <c r="G1740" s="309" t="s">
        <v>3016</v>
      </c>
      <c r="H1740" s="182"/>
      <c r="I1740" s="182" t="s">
        <v>292</v>
      </c>
      <c r="J1740" s="256"/>
      <c r="K1740" s="263"/>
      <c r="L1740" s="260"/>
      <c r="M1740" s="261"/>
      <c r="N1740" s="261"/>
      <c r="O1740" s="261"/>
      <c r="P1740" s="261"/>
      <c r="Q1740" s="261"/>
      <c r="R1740" s="186" t="s">
        <v>2920</v>
      </c>
      <c r="S1740" s="186"/>
      <c r="T1740" s="186"/>
      <c r="U1740" s="186"/>
      <c r="V1740" s="186"/>
      <c r="W1740" s="186"/>
      <c r="X1740" s="186"/>
      <c r="Y1740" s="186"/>
    </row>
    <row r="1741" spans="1:25" s="335" customFormat="1" ht="45.75" customHeight="1" x14ac:dyDescent="0.2">
      <c r="A1741" s="94">
        <v>4301</v>
      </c>
      <c r="B1741" s="99" t="s">
        <v>3572</v>
      </c>
      <c r="C1741" s="97" t="s">
        <v>230</v>
      </c>
      <c r="D1741" s="95">
        <v>7</v>
      </c>
      <c r="E1741" s="96">
        <v>4301000000</v>
      </c>
      <c r="F1741" s="97"/>
      <c r="G1741" s="98" t="s">
        <v>3016</v>
      </c>
      <c r="H1741" s="97">
        <v>5014</v>
      </c>
      <c r="I1741" s="97" t="s">
        <v>230</v>
      </c>
      <c r="J1741" s="97" t="s">
        <v>289</v>
      </c>
      <c r="K1741" s="336"/>
      <c r="L1741" s="333"/>
      <c r="M1741" s="334"/>
      <c r="N1741" s="334"/>
      <c r="O1741" s="334"/>
      <c r="P1741" s="334"/>
      <c r="Q1741" s="334"/>
      <c r="R1741" s="103" t="s">
        <v>2920</v>
      </c>
      <c r="S1741" s="103"/>
      <c r="T1741" s="103"/>
      <c r="U1741" s="103"/>
      <c r="V1741" s="103"/>
      <c r="W1741" s="103"/>
      <c r="X1741" s="103"/>
      <c r="Y1741" s="103"/>
    </row>
    <row r="1742" spans="1:25" s="335" customFormat="1" ht="45.75" customHeight="1" x14ac:dyDescent="0.2">
      <c r="A1742" s="94">
        <v>4302</v>
      </c>
      <c r="B1742" s="99" t="s">
        <v>3573</v>
      </c>
      <c r="C1742" s="97" t="s">
        <v>230</v>
      </c>
      <c r="D1742" s="95">
        <v>7</v>
      </c>
      <c r="E1742" s="96">
        <v>4302000000</v>
      </c>
      <c r="F1742" s="97"/>
      <c r="G1742" s="98" t="s">
        <v>3016</v>
      </c>
      <c r="H1742" s="97">
        <v>5008</v>
      </c>
      <c r="I1742" s="97" t="s">
        <v>230</v>
      </c>
      <c r="J1742" s="258" t="s">
        <v>285</v>
      </c>
      <c r="K1742" s="336"/>
      <c r="L1742" s="333"/>
      <c r="M1742" s="334"/>
      <c r="N1742" s="334"/>
      <c r="O1742" s="334"/>
      <c r="P1742" s="334"/>
      <c r="Q1742" s="334"/>
      <c r="R1742" s="103" t="s">
        <v>2920</v>
      </c>
      <c r="S1742" s="103"/>
      <c r="T1742" s="103"/>
      <c r="U1742" s="103"/>
      <c r="V1742" s="103"/>
      <c r="W1742" s="103"/>
      <c r="X1742" s="103"/>
      <c r="Y1742" s="103"/>
    </row>
    <row r="1743" spans="1:25" s="210" customFormat="1" ht="45.75" customHeight="1" x14ac:dyDescent="0.2">
      <c r="A1743" s="179">
        <v>4303</v>
      </c>
      <c r="B1743" s="183" t="s">
        <v>1165</v>
      </c>
      <c r="C1743" s="262"/>
      <c r="D1743" s="180">
        <v>7</v>
      </c>
      <c r="E1743" s="181">
        <v>4303001110</v>
      </c>
      <c r="F1743" s="182"/>
      <c r="G1743" s="309" t="s">
        <v>3016</v>
      </c>
      <c r="H1743" s="182"/>
      <c r="I1743" s="262"/>
      <c r="J1743" s="256" t="s">
        <v>285</v>
      </c>
      <c r="K1743" s="263"/>
      <c r="L1743" s="260"/>
      <c r="M1743" s="261"/>
      <c r="N1743" s="261"/>
      <c r="O1743" s="261"/>
      <c r="P1743" s="261"/>
      <c r="Q1743" s="261"/>
      <c r="R1743" s="186" t="s">
        <v>2920</v>
      </c>
      <c r="S1743" s="186"/>
      <c r="T1743" s="186"/>
      <c r="U1743" s="186"/>
      <c r="V1743" s="186"/>
      <c r="W1743" s="186"/>
      <c r="X1743" s="186"/>
      <c r="Y1743" s="186"/>
    </row>
    <row r="1744" spans="1:25" s="210" customFormat="1" ht="45.75" customHeight="1" x14ac:dyDescent="0.2">
      <c r="A1744" s="179">
        <v>4304</v>
      </c>
      <c r="B1744" s="183" t="s">
        <v>1166</v>
      </c>
      <c r="C1744" s="262"/>
      <c r="D1744" s="180">
        <v>7</v>
      </c>
      <c r="E1744" s="181">
        <v>4304001114</v>
      </c>
      <c r="F1744" s="182"/>
      <c r="G1744" s="309" t="s">
        <v>3016</v>
      </c>
      <c r="H1744" s="182"/>
      <c r="I1744" s="262"/>
      <c r="J1744" s="256" t="s">
        <v>285</v>
      </c>
      <c r="K1744" s="263"/>
      <c r="L1744" s="260"/>
      <c r="M1744" s="261"/>
      <c r="N1744" s="261"/>
      <c r="O1744" s="261"/>
      <c r="P1744" s="261"/>
      <c r="Q1744" s="261"/>
      <c r="R1744" s="186" t="s">
        <v>2920</v>
      </c>
      <c r="S1744" s="186"/>
      <c r="T1744" s="186"/>
      <c r="U1744" s="186"/>
      <c r="V1744" s="186"/>
      <c r="W1744" s="186"/>
      <c r="X1744" s="186"/>
      <c r="Y1744" s="186"/>
    </row>
    <row r="1745" spans="1:25" s="210" customFormat="1" ht="45.75" customHeight="1" x14ac:dyDescent="0.2">
      <c r="A1745" s="179">
        <v>4305</v>
      </c>
      <c r="B1745" s="183" t="s">
        <v>1167</v>
      </c>
      <c r="C1745" s="262"/>
      <c r="D1745" s="180">
        <v>7</v>
      </c>
      <c r="E1745" s="181">
        <v>4305001120</v>
      </c>
      <c r="F1745" s="182"/>
      <c r="G1745" s="309" t="s">
        <v>3016</v>
      </c>
      <c r="H1745" s="182"/>
      <c r="I1745" s="262"/>
      <c r="J1745" s="256" t="s">
        <v>289</v>
      </c>
      <c r="K1745" s="263"/>
      <c r="L1745" s="260"/>
      <c r="M1745" s="261"/>
      <c r="N1745" s="261"/>
      <c r="O1745" s="261"/>
      <c r="P1745" s="261"/>
      <c r="Q1745" s="261"/>
      <c r="R1745" s="186" t="s">
        <v>2920</v>
      </c>
      <c r="S1745" s="186"/>
      <c r="T1745" s="186"/>
      <c r="U1745" s="186"/>
      <c r="V1745" s="186"/>
      <c r="W1745" s="186"/>
      <c r="X1745" s="186"/>
      <c r="Y1745" s="186"/>
    </row>
    <row r="1746" spans="1:25" s="210" customFormat="1" ht="45.75" customHeight="1" x14ac:dyDescent="0.2">
      <c r="A1746" s="179">
        <v>4306</v>
      </c>
      <c r="B1746" s="183" t="s">
        <v>1168</v>
      </c>
      <c r="C1746" s="262"/>
      <c r="D1746" s="180">
        <v>7</v>
      </c>
      <c r="E1746" s="181">
        <v>4306001122</v>
      </c>
      <c r="F1746" s="182"/>
      <c r="G1746" s="309" t="s">
        <v>3016</v>
      </c>
      <c r="H1746" s="182"/>
      <c r="I1746" s="262"/>
      <c r="J1746" s="256" t="s">
        <v>289</v>
      </c>
      <c r="K1746" s="263"/>
      <c r="L1746" s="260"/>
      <c r="M1746" s="261"/>
      <c r="N1746" s="261"/>
      <c r="O1746" s="261"/>
      <c r="P1746" s="261"/>
      <c r="Q1746" s="261"/>
      <c r="R1746" s="186" t="s">
        <v>2920</v>
      </c>
      <c r="S1746" s="186"/>
      <c r="T1746" s="186"/>
      <c r="U1746" s="186"/>
      <c r="V1746" s="186"/>
      <c r="W1746" s="186"/>
      <c r="X1746" s="186"/>
      <c r="Y1746" s="186"/>
    </row>
    <row r="1747" spans="1:25" s="210" customFormat="1" ht="45.75" customHeight="1" x14ac:dyDescent="0.2">
      <c r="A1747" s="179">
        <v>4307</v>
      </c>
      <c r="B1747" s="183" t="s">
        <v>1169</v>
      </c>
      <c r="C1747" s="262"/>
      <c r="D1747" s="180">
        <v>7</v>
      </c>
      <c r="E1747" s="181">
        <v>4307001122</v>
      </c>
      <c r="F1747" s="182"/>
      <c r="G1747" s="309" t="s">
        <v>3016</v>
      </c>
      <c r="H1747" s="182"/>
      <c r="I1747" s="262"/>
      <c r="J1747" s="256" t="s">
        <v>289</v>
      </c>
      <c r="K1747" s="263"/>
      <c r="L1747" s="260"/>
      <c r="M1747" s="261"/>
      <c r="N1747" s="261"/>
      <c r="O1747" s="261"/>
      <c r="P1747" s="261"/>
      <c r="Q1747" s="261"/>
      <c r="R1747" s="186" t="s">
        <v>2920</v>
      </c>
      <c r="S1747" s="186"/>
      <c r="T1747" s="186"/>
      <c r="U1747" s="186"/>
      <c r="V1747" s="186"/>
      <c r="W1747" s="186"/>
      <c r="X1747" s="186"/>
      <c r="Y1747" s="186"/>
    </row>
    <row r="1748" spans="1:25" s="210" customFormat="1" ht="45.75" customHeight="1" x14ac:dyDescent="0.2">
      <c r="A1748" s="179">
        <v>4308</v>
      </c>
      <c r="B1748" s="183" t="s">
        <v>1170</v>
      </c>
      <c r="C1748" s="262"/>
      <c r="D1748" s="180">
        <v>7</v>
      </c>
      <c r="E1748" s="181">
        <v>4308001122</v>
      </c>
      <c r="F1748" s="182"/>
      <c r="G1748" s="309" t="s">
        <v>3016</v>
      </c>
      <c r="H1748" s="182"/>
      <c r="I1748" s="262"/>
      <c r="J1748" s="256" t="s">
        <v>289</v>
      </c>
      <c r="K1748" s="263"/>
      <c r="L1748" s="260"/>
      <c r="M1748" s="261"/>
      <c r="N1748" s="261"/>
      <c r="O1748" s="261"/>
      <c r="P1748" s="261"/>
      <c r="Q1748" s="261"/>
      <c r="R1748" s="186" t="s">
        <v>2920</v>
      </c>
      <c r="S1748" s="186"/>
      <c r="T1748" s="186"/>
      <c r="U1748" s="186"/>
      <c r="V1748" s="186"/>
      <c r="W1748" s="186"/>
      <c r="X1748" s="186"/>
      <c r="Y1748" s="186"/>
    </row>
    <row r="1749" spans="1:25" s="210" customFormat="1" ht="45.75" customHeight="1" x14ac:dyDescent="0.2">
      <c r="A1749" s="179">
        <v>4309</v>
      </c>
      <c r="B1749" s="183" t="s">
        <v>1171</v>
      </c>
      <c r="C1749" s="262"/>
      <c r="D1749" s="180">
        <v>7</v>
      </c>
      <c r="E1749" s="181">
        <v>4309001122</v>
      </c>
      <c r="F1749" s="182"/>
      <c r="G1749" s="309" t="s">
        <v>3016</v>
      </c>
      <c r="H1749" s="182"/>
      <c r="I1749" s="262"/>
      <c r="J1749" s="256" t="s">
        <v>289</v>
      </c>
      <c r="K1749" s="263"/>
      <c r="L1749" s="260"/>
      <c r="M1749" s="261"/>
      <c r="N1749" s="261"/>
      <c r="O1749" s="261"/>
      <c r="P1749" s="261"/>
      <c r="Q1749" s="261"/>
      <c r="R1749" s="186" t="s">
        <v>2920</v>
      </c>
      <c r="S1749" s="186"/>
      <c r="T1749" s="186"/>
      <c r="U1749" s="186"/>
      <c r="V1749" s="186"/>
      <c r="W1749" s="186"/>
      <c r="X1749" s="186"/>
      <c r="Y1749" s="186"/>
    </row>
    <row r="1750" spans="1:25" s="210" customFormat="1" ht="45.75" customHeight="1" x14ac:dyDescent="0.2">
      <c r="A1750" s="179">
        <v>4310</v>
      </c>
      <c r="B1750" s="183" t="s">
        <v>1172</v>
      </c>
      <c r="C1750" s="262"/>
      <c r="D1750" s="180">
        <v>7</v>
      </c>
      <c r="E1750" s="181">
        <v>4310001205</v>
      </c>
      <c r="F1750" s="182"/>
      <c r="G1750" s="309" t="s">
        <v>3016</v>
      </c>
      <c r="H1750" s="182"/>
      <c r="I1750" s="262"/>
      <c r="J1750" s="256" t="s">
        <v>3169</v>
      </c>
      <c r="K1750" s="263"/>
      <c r="L1750" s="260"/>
      <c r="M1750" s="261"/>
      <c r="N1750" s="261"/>
      <c r="O1750" s="261"/>
      <c r="P1750" s="261"/>
      <c r="Q1750" s="261"/>
      <c r="R1750" s="186" t="s">
        <v>2920</v>
      </c>
      <c r="S1750" s="186"/>
      <c r="T1750" s="186"/>
      <c r="U1750" s="186"/>
      <c r="V1750" s="186"/>
      <c r="W1750" s="186"/>
      <c r="X1750" s="186"/>
      <c r="Y1750" s="186"/>
    </row>
    <row r="1751" spans="1:25" s="210" customFormat="1" ht="45.75" customHeight="1" x14ac:dyDescent="0.2">
      <c r="A1751" s="179">
        <v>4311</v>
      </c>
      <c r="B1751" s="183" t="s">
        <v>1173</v>
      </c>
      <c r="C1751" s="356" t="s">
        <v>229</v>
      </c>
      <c r="D1751" s="180">
        <v>7</v>
      </c>
      <c r="E1751" s="181">
        <v>4311001209</v>
      </c>
      <c r="F1751" s="182"/>
      <c r="G1751" s="309" t="s">
        <v>3016</v>
      </c>
      <c r="H1751" s="182"/>
      <c r="I1751" s="356" t="s">
        <v>229</v>
      </c>
      <c r="J1751" s="256" t="s">
        <v>3169</v>
      </c>
      <c r="K1751" s="255"/>
      <c r="L1751" s="260"/>
      <c r="M1751" s="261"/>
      <c r="N1751" s="261"/>
      <c r="O1751" s="261"/>
      <c r="P1751" s="261"/>
      <c r="Q1751" s="261"/>
      <c r="R1751" s="186" t="s">
        <v>2920</v>
      </c>
      <c r="S1751" s="186" t="s">
        <v>2920</v>
      </c>
      <c r="T1751" s="186" t="s">
        <v>2920</v>
      </c>
      <c r="U1751" s="186"/>
      <c r="V1751" s="186"/>
      <c r="W1751" s="186"/>
      <c r="X1751" s="186"/>
      <c r="Y1751" s="186"/>
    </row>
    <row r="1752" spans="1:25" s="210" customFormat="1" ht="45.75" customHeight="1" x14ac:dyDescent="0.2">
      <c r="A1752" s="179">
        <v>4312</v>
      </c>
      <c r="B1752" s="183" t="s">
        <v>1174</v>
      </c>
      <c r="C1752" s="262"/>
      <c r="D1752" s="180">
        <v>7</v>
      </c>
      <c r="E1752" s="181">
        <v>4312001209</v>
      </c>
      <c r="F1752" s="182"/>
      <c r="G1752" s="309" t="s">
        <v>3016</v>
      </c>
      <c r="H1752" s="182"/>
      <c r="I1752" s="262"/>
      <c r="J1752" s="256" t="s">
        <v>3169</v>
      </c>
      <c r="K1752" s="263"/>
      <c r="L1752" s="260"/>
      <c r="M1752" s="261"/>
      <c r="N1752" s="261"/>
      <c r="O1752" s="261"/>
      <c r="P1752" s="261"/>
      <c r="Q1752" s="261"/>
      <c r="R1752" s="186" t="s">
        <v>2920</v>
      </c>
      <c r="S1752" s="186" t="s">
        <v>2920</v>
      </c>
      <c r="T1752" s="186"/>
      <c r="U1752" s="186"/>
      <c r="V1752" s="186"/>
      <c r="W1752" s="186"/>
      <c r="X1752" s="186"/>
      <c r="Y1752" s="186"/>
    </row>
    <row r="1753" spans="1:25" s="210" customFormat="1" ht="45.75" customHeight="1" x14ac:dyDescent="0.2">
      <c r="A1753" s="179">
        <v>4313</v>
      </c>
      <c r="B1753" s="183" t="s">
        <v>1175</v>
      </c>
      <c r="C1753" s="262"/>
      <c r="D1753" s="180">
        <v>7</v>
      </c>
      <c r="E1753" s="181">
        <v>4313001211</v>
      </c>
      <c r="F1753" s="182"/>
      <c r="G1753" s="309" t="s">
        <v>3016</v>
      </c>
      <c r="H1753" s="182"/>
      <c r="I1753" s="262"/>
      <c r="J1753" s="256" t="s">
        <v>285</v>
      </c>
      <c r="K1753" s="263"/>
      <c r="L1753" s="260"/>
      <c r="M1753" s="261"/>
      <c r="N1753" s="261"/>
      <c r="O1753" s="261"/>
      <c r="P1753" s="261"/>
      <c r="Q1753" s="261"/>
      <c r="R1753" s="186" t="s">
        <v>2920</v>
      </c>
      <c r="S1753" s="186"/>
      <c r="T1753" s="186"/>
      <c r="U1753" s="186"/>
      <c r="V1753" s="186"/>
      <c r="W1753" s="186"/>
      <c r="X1753" s="186"/>
      <c r="Y1753" s="186"/>
    </row>
    <row r="1754" spans="1:25" s="210" customFormat="1" ht="45.75" customHeight="1" x14ac:dyDescent="0.2">
      <c r="A1754" s="179">
        <v>4314</v>
      </c>
      <c r="B1754" s="183" t="s">
        <v>1176</v>
      </c>
      <c r="C1754" s="262"/>
      <c r="D1754" s="180">
        <v>7</v>
      </c>
      <c r="E1754" s="181">
        <v>4314001220</v>
      </c>
      <c r="F1754" s="182"/>
      <c r="G1754" s="309" t="s">
        <v>3016</v>
      </c>
      <c r="H1754" s="182"/>
      <c r="I1754" s="262"/>
      <c r="J1754" s="256" t="s">
        <v>295</v>
      </c>
      <c r="K1754" s="263"/>
      <c r="L1754" s="260"/>
      <c r="M1754" s="261"/>
      <c r="N1754" s="261"/>
      <c r="O1754" s="261"/>
      <c r="P1754" s="261"/>
      <c r="Q1754" s="261"/>
      <c r="R1754" s="186" t="s">
        <v>2920</v>
      </c>
      <c r="S1754" s="186"/>
      <c r="T1754" s="186"/>
      <c r="U1754" s="186"/>
      <c r="V1754" s="186"/>
      <c r="W1754" s="186"/>
      <c r="X1754" s="186"/>
      <c r="Y1754" s="186"/>
    </row>
    <row r="1755" spans="1:25" s="210" customFormat="1" ht="45.75" customHeight="1" x14ac:dyDescent="0.2">
      <c r="A1755" s="179">
        <v>4315</v>
      </c>
      <c r="B1755" s="183" t="s">
        <v>1177</v>
      </c>
      <c r="C1755" s="356" t="s">
        <v>229</v>
      </c>
      <c r="D1755" s="180">
        <v>7</v>
      </c>
      <c r="E1755" s="181">
        <v>4315001222</v>
      </c>
      <c r="F1755" s="182"/>
      <c r="G1755" s="309" t="s">
        <v>3016</v>
      </c>
      <c r="H1755" s="182"/>
      <c r="I1755" s="356" t="s">
        <v>229</v>
      </c>
      <c r="J1755" s="256" t="s">
        <v>289</v>
      </c>
      <c r="K1755" s="255"/>
      <c r="L1755" s="260"/>
      <c r="M1755" s="261"/>
      <c r="N1755" s="261"/>
      <c r="O1755" s="261"/>
      <c r="P1755" s="261"/>
      <c r="Q1755" s="261"/>
      <c r="R1755" s="186" t="s">
        <v>2920</v>
      </c>
      <c r="S1755" s="186" t="s">
        <v>2920</v>
      </c>
      <c r="T1755" s="186" t="s">
        <v>2920</v>
      </c>
      <c r="U1755" s="186"/>
      <c r="V1755" s="186"/>
      <c r="W1755" s="186"/>
      <c r="X1755" s="186"/>
      <c r="Y1755" s="186"/>
    </row>
    <row r="1756" spans="1:25" s="210" customFormat="1" ht="45.75" customHeight="1" x14ac:dyDescent="0.2">
      <c r="A1756" s="179">
        <v>4316</v>
      </c>
      <c r="B1756" s="183" t="s">
        <v>1178</v>
      </c>
      <c r="C1756" s="356" t="s">
        <v>229</v>
      </c>
      <c r="D1756" s="180">
        <v>7</v>
      </c>
      <c r="E1756" s="181">
        <v>4316001225</v>
      </c>
      <c r="F1756" s="182"/>
      <c r="G1756" s="309" t="s">
        <v>3016</v>
      </c>
      <c r="H1756" s="182"/>
      <c r="I1756" s="356" t="s">
        <v>229</v>
      </c>
      <c r="J1756" s="256" t="s">
        <v>289</v>
      </c>
      <c r="K1756" s="255"/>
      <c r="L1756" s="260"/>
      <c r="M1756" s="261"/>
      <c r="N1756" s="261"/>
      <c r="O1756" s="261"/>
      <c r="P1756" s="261"/>
      <c r="Q1756" s="261"/>
      <c r="R1756" s="186" t="s">
        <v>2920</v>
      </c>
      <c r="S1756" s="186" t="s">
        <v>2920</v>
      </c>
      <c r="T1756" s="186" t="s">
        <v>2920</v>
      </c>
      <c r="U1756" s="186" t="s">
        <v>2920</v>
      </c>
      <c r="V1756" s="186"/>
      <c r="W1756" s="186"/>
      <c r="X1756" s="186"/>
      <c r="Y1756" s="186"/>
    </row>
    <row r="1757" spans="1:25" s="210" customFormat="1" ht="45.75" customHeight="1" x14ac:dyDescent="0.2">
      <c r="A1757" s="179">
        <v>4317</v>
      </c>
      <c r="B1757" s="183" t="s">
        <v>1179</v>
      </c>
      <c r="C1757" s="262"/>
      <c r="D1757" s="180">
        <v>7</v>
      </c>
      <c r="E1757" s="181">
        <v>4317001227</v>
      </c>
      <c r="F1757" s="182"/>
      <c r="G1757" s="309" t="s">
        <v>3016</v>
      </c>
      <c r="H1757" s="182"/>
      <c r="I1757" s="262"/>
      <c r="J1757" s="256" t="s">
        <v>286</v>
      </c>
      <c r="K1757" s="263"/>
      <c r="L1757" s="260"/>
      <c r="M1757" s="261"/>
      <c r="N1757" s="261"/>
      <c r="O1757" s="261"/>
      <c r="P1757" s="261"/>
      <c r="Q1757" s="261"/>
      <c r="R1757" s="186" t="s">
        <v>2920</v>
      </c>
      <c r="S1757" s="186" t="s">
        <v>2920</v>
      </c>
      <c r="T1757" s="186"/>
      <c r="U1757" s="186"/>
      <c r="V1757" s="186"/>
      <c r="W1757" s="186"/>
      <c r="X1757" s="186"/>
      <c r="Y1757" s="186"/>
    </row>
    <row r="1758" spans="1:25" s="210" customFormat="1" ht="45.75" customHeight="1" x14ac:dyDescent="0.2">
      <c r="A1758" s="179">
        <v>4318</v>
      </c>
      <c r="B1758" s="183" t="s">
        <v>1180</v>
      </c>
      <c r="C1758" s="262"/>
      <c r="D1758" s="180">
        <v>7</v>
      </c>
      <c r="E1758" s="181">
        <v>4318001303</v>
      </c>
      <c r="F1758" s="182"/>
      <c r="G1758" s="309" t="s">
        <v>3016</v>
      </c>
      <c r="H1758" s="182"/>
      <c r="I1758" s="262"/>
      <c r="J1758" s="256" t="s">
        <v>3169</v>
      </c>
      <c r="K1758" s="263"/>
      <c r="L1758" s="260"/>
      <c r="M1758" s="261"/>
      <c r="N1758" s="261"/>
      <c r="O1758" s="261"/>
      <c r="P1758" s="261"/>
      <c r="Q1758" s="261"/>
      <c r="R1758" s="186" t="s">
        <v>2920</v>
      </c>
      <c r="S1758" s="186"/>
      <c r="T1758" s="186"/>
      <c r="U1758" s="186"/>
      <c r="V1758" s="186"/>
      <c r="W1758" s="186"/>
      <c r="X1758" s="186"/>
      <c r="Y1758" s="186"/>
    </row>
    <row r="1759" spans="1:25" s="210" customFormat="1" ht="45.75" customHeight="1" x14ac:dyDescent="0.2">
      <c r="A1759" s="179">
        <v>4319</v>
      </c>
      <c r="B1759" s="183" t="s">
        <v>1181</v>
      </c>
      <c r="C1759" s="262"/>
      <c r="D1759" s="180">
        <v>7</v>
      </c>
      <c r="E1759" s="181">
        <v>4319001312</v>
      </c>
      <c r="F1759" s="182"/>
      <c r="G1759" s="309" t="s">
        <v>3016</v>
      </c>
      <c r="H1759" s="182"/>
      <c r="I1759" s="262"/>
      <c r="J1759" s="256" t="s">
        <v>285</v>
      </c>
      <c r="K1759" s="263"/>
      <c r="L1759" s="260"/>
      <c r="M1759" s="261"/>
      <c r="N1759" s="261"/>
      <c r="O1759" s="261"/>
      <c r="P1759" s="261"/>
      <c r="Q1759" s="261"/>
      <c r="R1759" s="186" t="s">
        <v>2920</v>
      </c>
      <c r="S1759" s="186"/>
      <c r="T1759" s="186"/>
      <c r="U1759" s="186"/>
      <c r="V1759" s="186"/>
      <c r="W1759" s="186"/>
      <c r="X1759" s="186"/>
      <c r="Y1759" s="186"/>
    </row>
    <row r="1760" spans="1:25" s="210" customFormat="1" ht="45.75" customHeight="1" x14ac:dyDescent="0.2">
      <c r="A1760" s="179">
        <v>4320</v>
      </c>
      <c r="B1760" s="183" t="s">
        <v>1182</v>
      </c>
      <c r="C1760" s="262"/>
      <c r="D1760" s="180">
        <v>7</v>
      </c>
      <c r="E1760" s="181">
        <v>4320001321</v>
      </c>
      <c r="F1760" s="182"/>
      <c r="G1760" s="309" t="s">
        <v>3016</v>
      </c>
      <c r="H1760" s="182"/>
      <c r="I1760" s="262"/>
      <c r="J1760" s="256" t="s">
        <v>295</v>
      </c>
      <c r="K1760" s="263"/>
      <c r="L1760" s="260"/>
      <c r="M1760" s="261"/>
      <c r="N1760" s="261"/>
      <c r="O1760" s="261"/>
      <c r="P1760" s="261"/>
      <c r="Q1760" s="261"/>
      <c r="R1760" s="186" t="s">
        <v>2920</v>
      </c>
      <c r="S1760" s="186"/>
      <c r="T1760" s="186"/>
      <c r="U1760" s="186"/>
      <c r="V1760" s="186"/>
      <c r="W1760" s="186"/>
      <c r="X1760" s="186"/>
      <c r="Y1760" s="186"/>
    </row>
    <row r="1761" spans="1:25" s="210" customFormat="1" ht="45.75" customHeight="1" x14ac:dyDescent="0.2">
      <c r="A1761" s="179">
        <v>4321</v>
      </c>
      <c r="B1761" s="183" t="s">
        <v>1183</v>
      </c>
      <c r="C1761" s="262"/>
      <c r="D1761" s="180">
        <v>7</v>
      </c>
      <c r="E1761" s="181">
        <v>4321001322</v>
      </c>
      <c r="F1761" s="182"/>
      <c r="G1761" s="309" t="s">
        <v>3016</v>
      </c>
      <c r="H1761" s="182"/>
      <c r="I1761" s="262"/>
      <c r="J1761" s="256" t="s">
        <v>295</v>
      </c>
      <c r="K1761" s="263"/>
      <c r="L1761" s="260"/>
      <c r="M1761" s="261"/>
      <c r="N1761" s="261"/>
      <c r="O1761" s="261"/>
      <c r="P1761" s="261"/>
      <c r="Q1761" s="261"/>
      <c r="R1761" s="186" t="s">
        <v>2920</v>
      </c>
      <c r="S1761" s="186"/>
      <c r="T1761" s="186"/>
      <c r="U1761" s="186"/>
      <c r="V1761" s="186"/>
      <c r="W1761" s="186"/>
      <c r="X1761" s="186"/>
      <c r="Y1761" s="186"/>
    </row>
    <row r="1762" spans="1:25" s="210" customFormat="1" ht="52.5" customHeight="1" x14ac:dyDescent="0.2">
      <c r="A1762" s="179">
        <v>4322</v>
      </c>
      <c r="B1762" s="183" t="s">
        <v>1184</v>
      </c>
      <c r="C1762" s="262"/>
      <c r="D1762" s="180">
        <v>7</v>
      </c>
      <c r="E1762" s="181">
        <v>4322001324</v>
      </c>
      <c r="F1762" s="182"/>
      <c r="G1762" s="309" t="s">
        <v>3016</v>
      </c>
      <c r="H1762" s="182"/>
      <c r="I1762" s="262"/>
      <c r="J1762" s="256" t="s">
        <v>295</v>
      </c>
      <c r="K1762" s="263"/>
      <c r="L1762" s="260"/>
      <c r="M1762" s="261"/>
      <c r="N1762" s="261"/>
      <c r="O1762" s="261"/>
      <c r="P1762" s="261"/>
      <c r="Q1762" s="261"/>
      <c r="R1762" s="186" t="s">
        <v>2920</v>
      </c>
      <c r="S1762" s="186"/>
      <c r="T1762" s="186"/>
      <c r="U1762" s="186"/>
      <c r="V1762" s="186"/>
      <c r="W1762" s="186"/>
      <c r="X1762" s="186"/>
      <c r="Y1762" s="186"/>
    </row>
    <row r="1763" spans="1:25" s="210" customFormat="1" ht="45.75" customHeight="1" x14ac:dyDescent="0.2">
      <c r="A1763" s="179">
        <v>4323</v>
      </c>
      <c r="B1763" s="183" t="s">
        <v>1185</v>
      </c>
      <c r="C1763" s="262"/>
      <c r="D1763" s="180">
        <v>7</v>
      </c>
      <c r="E1763" s="181">
        <v>4323001335</v>
      </c>
      <c r="F1763" s="182"/>
      <c r="G1763" s="309" t="s">
        <v>3016</v>
      </c>
      <c r="H1763" s="182"/>
      <c r="I1763" s="262"/>
      <c r="J1763" s="256" t="s">
        <v>289</v>
      </c>
      <c r="K1763" s="263"/>
      <c r="L1763" s="260"/>
      <c r="M1763" s="261"/>
      <c r="N1763" s="261"/>
      <c r="O1763" s="261"/>
      <c r="P1763" s="261"/>
      <c r="Q1763" s="261"/>
      <c r="R1763" s="186" t="s">
        <v>2920</v>
      </c>
      <c r="S1763" s="186"/>
      <c r="T1763" s="186"/>
      <c r="U1763" s="186"/>
      <c r="V1763" s="186"/>
      <c r="W1763" s="186"/>
      <c r="X1763" s="186"/>
      <c r="Y1763" s="186"/>
    </row>
    <row r="1764" spans="1:25" s="210" customFormat="1" ht="51.75" customHeight="1" x14ac:dyDescent="0.2">
      <c r="A1764" s="179">
        <v>4324</v>
      </c>
      <c r="B1764" s="183" t="s">
        <v>1186</v>
      </c>
      <c r="C1764" s="262"/>
      <c r="D1764" s="180">
        <v>7</v>
      </c>
      <c r="E1764" s="181">
        <v>4324001340</v>
      </c>
      <c r="F1764" s="182"/>
      <c r="G1764" s="309" t="s">
        <v>3016</v>
      </c>
      <c r="H1764" s="182"/>
      <c r="I1764" s="262"/>
      <c r="J1764" s="256" t="s">
        <v>286</v>
      </c>
      <c r="K1764" s="263"/>
      <c r="L1764" s="260"/>
      <c r="M1764" s="261"/>
      <c r="N1764" s="261"/>
      <c r="O1764" s="261"/>
      <c r="P1764" s="261"/>
      <c r="Q1764" s="261"/>
      <c r="R1764" s="186" t="s">
        <v>2920</v>
      </c>
      <c r="S1764" s="186"/>
      <c r="T1764" s="186"/>
      <c r="U1764" s="186"/>
      <c r="V1764" s="186"/>
      <c r="W1764" s="186"/>
      <c r="X1764" s="186"/>
      <c r="Y1764" s="186"/>
    </row>
    <row r="1765" spans="1:25" s="210" customFormat="1" ht="45.75" customHeight="1" x14ac:dyDescent="0.2">
      <c r="A1765" s="179">
        <v>4325</v>
      </c>
      <c r="B1765" s="183" t="s">
        <v>1187</v>
      </c>
      <c r="C1765" s="262"/>
      <c r="D1765" s="180">
        <v>7</v>
      </c>
      <c r="E1765" s="181">
        <v>4325001344</v>
      </c>
      <c r="F1765" s="182"/>
      <c r="G1765" s="309" t="s">
        <v>3016</v>
      </c>
      <c r="H1765" s="182"/>
      <c r="I1765" s="262"/>
      <c r="J1765" s="256" t="s">
        <v>300</v>
      </c>
      <c r="K1765" s="263"/>
      <c r="L1765" s="260"/>
      <c r="M1765" s="261"/>
      <c r="N1765" s="261"/>
      <c r="O1765" s="261"/>
      <c r="P1765" s="261"/>
      <c r="Q1765" s="261"/>
      <c r="R1765" s="186" t="s">
        <v>2920</v>
      </c>
      <c r="S1765" s="186"/>
      <c r="T1765" s="186"/>
      <c r="U1765" s="186"/>
      <c r="V1765" s="186"/>
      <c r="W1765" s="186"/>
      <c r="X1765" s="186"/>
      <c r="Y1765" s="186"/>
    </row>
    <row r="1766" spans="1:25" s="210" customFormat="1" ht="45.75" customHeight="1" x14ac:dyDescent="0.2">
      <c r="A1766" s="179">
        <v>4326</v>
      </c>
      <c r="B1766" s="183" t="s">
        <v>1188</v>
      </c>
      <c r="C1766" s="262"/>
      <c r="D1766" s="180">
        <v>7</v>
      </c>
      <c r="E1766" s="181">
        <v>4326001502</v>
      </c>
      <c r="F1766" s="182"/>
      <c r="G1766" s="309" t="s">
        <v>3016</v>
      </c>
      <c r="H1766" s="182"/>
      <c r="I1766" s="262"/>
      <c r="J1766" s="256" t="s">
        <v>3169</v>
      </c>
      <c r="K1766" s="263"/>
      <c r="L1766" s="260"/>
      <c r="M1766" s="261"/>
      <c r="N1766" s="261"/>
      <c r="O1766" s="261"/>
      <c r="P1766" s="261"/>
      <c r="Q1766" s="261"/>
      <c r="R1766" s="186" t="s">
        <v>2920</v>
      </c>
      <c r="S1766" s="186"/>
      <c r="T1766" s="186"/>
      <c r="U1766" s="186"/>
      <c r="V1766" s="186"/>
      <c r="W1766" s="186"/>
      <c r="X1766" s="186"/>
      <c r="Y1766" s="186"/>
    </row>
    <row r="1767" spans="1:25" s="210" customFormat="1" ht="45.75" customHeight="1" x14ac:dyDescent="0.2">
      <c r="A1767" s="179">
        <v>4327</v>
      </c>
      <c r="B1767" s="183" t="s">
        <v>1189</v>
      </c>
      <c r="C1767" s="262"/>
      <c r="D1767" s="180">
        <v>7</v>
      </c>
      <c r="E1767" s="181">
        <v>4327001602</v>
      </c>
      <c r="F1767" s="182"/>
      <c r="G1767" s="309" t="s">
        <v>3016</v>
      </c>
      <c r="H1767" s="182"/>
      <c r="I1767" s="262"/>
      <c r="J1767" s="256" t="s">
        <v>3169</v>
      </c>
      <c r="K1767" s="263"/>
      <c r="L1767" s="260"/>
      <c r="M1767" s="261"/>
      <c r="N1767" s="261"/>
      <c r="O1767" s="261"/>
      <c r="P1767" s="261"/>
      <c r="Q1767" s="261"/>
      <c r="R1767" s="186" t="s">
        <v>2920</v>
      </c>
      <c r="S1767" s="186"/>
      <c r="T1767" s="186"/>
      <c r="U1767" s="186"/>
      <c r="V1767" s="186"/>
      <c r="W1767" s="186"/>
      <c r="X1767" s="186"/>
      <c r="Y1767" s="186"/>
    </row>
    <row r="1768" spans="1:25" s="210" customFormat="1" ht="45.75" customHeight="1" x14ac:dyDescent="0.2">
      <c r="A1768" s="179">
        <v>4328</v>
      </c>
      <c r="B1768" s="183" t="s">
        <v>1190</v>
      </c>
      <c r="C1768" s="262"/>
      <c r="D1768" s="180">
        <v>7</v>
      </c>
      <c r="E1768" s="181">
        <v>4328001624</v>
      </c>
      <c r="F1768" s="182"/>
      <c r="G1768" s="309" t="s">
        <v>3016</v>
      </c>
      <c r="H1768" s="182"/>
      <c r="I1768" s="262"/>
      <c r="J1768" s="256" t="s">
        <v>295</v>
      </c>
      <c r="K1768" s="263"/>
      <c r="L1768" s="260"/>
      <c r="M1768" s="261"/>
      <c r="N1768" s="261"/>
      <c r="O1768" s="261"/>
      <c r="P1768" s="261"/>
      <c r="Q1768" s="261"/>
      <c r="R1768" s="186" t="s">
        <v>2920</v>
      </c>
      <c r="S1768" s="186"/>
      <c r="T1768" s="186"/>
      <c r="U1768" s="186"/>
      <c r="V1768" s="186"/>
      <c r="W1768" s="186"/>
      <c r="X1768" s="186"/>
      <c r="Y1768" s="186"/>
    </row>
    <row r="1769" spans="1:25" s="210" customFormat="1" ht="39.75" customHeight="1" x14ac:dyDescent="0.2">
      <c r="A1769" s="179">
        <v>4329</v>
      </c>
      <c r="B1769" s="183" t="s">
        <v>1191</v>
      </c>
      <c r="C1769" s="262"/>
      <c r="D1769" s="180">
        <v>7</v>
      </c>
      <c r="E1769" s="181">
        <v>4329001708</v>
      </c>
      <c r="F1769" s="182"/>
      <c r="G1769" s="309" t="s">
        <v>3016</v>
      </c>
      <c r="H1769" s="182"/>
      <c r="I1769" s="262"/>
      <c r="J1769" s="256" t="s">
        <v>285</v>
      </c>
      <c r="K1769" s="263"/>
      <c r="L1769" s="260"/>
      <c r="M1769" s="261"/>
      <c r="N1769" s="261"/>
      <c r="O1769" s="261"/>
      <c r="P1769" s="261"/>
      <c r="Q1769" s="261"/>
      <c r="R1769" s="186" t="s">
        <v>2920</v>
      </c>
      <c r="S1769" s="186"/>
      <c r="T1769" s="186"/>
      <c r="U1769" s="186"/>
      <c r="V1769" s="186"/>
      <c r="W1769" s="186"/>
      <c r="X1769" s="186"/>
      <c r="Y1769" s="186"/>
    </row>
    <row r="1770" spans="1:25" s="210" customFormat="1" ht="39.75" customHeight="1" x14ac:dyDescent="0.2">
      <c r="A1770" s="179">
        <v>4330</v>
      </c>
      <c r="B1770" s="183" t="s">
        <v>1192</v>
      </c>
      <c r="C1770" s="262"/>
      <c r="D1770" s="180">
        <v>7</v>
      </c>
      <c r="E1770" s="181">
        <v>4330001912</v>
      </c>
      <c r="F1770" s="182"/>
      <c r="G1770" s="309" t="s">
        <v>3016</v>
      </c>
      <c r="H1770" s="182"/>
      <c r="I1770" s="262"/>
      <c r="J1770" s="256" t="s">
        <v>286</v>
      </c>
      <c r="K1770" s="263"/>
      <c r="L1770" s="260"/>
      <c r="M1770" s="261"/>
      <c r="N1770" s="261"/>
      <c r="O1770" s="261"/>
      <c r="P1770" s="261"/>
      <c r="Q1770" s="261"/>
      <c r="R1770" s="186" t="s">
        <v>2920</v>
      </c>
      <c r="S1770" s="186"/>
      <c r="T1770" s="186"/>
      <c r="U1770" s="186"/>
      <c r="V1770" s="186"/>
      <c r="W1770" s="186"/>
      <c r="X1770" s="186"/>
      <c r="Y1770" s="186"/>
    </row>
    <row r="1771" spans="1:25" s="210" customFormat="1" ht="39.75" customHeight="1" x14ac:dyDescent="0.2">
      <c r="A1771" s="179">
        <v>4331</v>
      </c>
      <c r="B1771" s="183" t="s">
        <v>1193</v>
      </c>
      <c r="C1771" s="262"/>
      <c r="D1771" s="180">
        <v>7</v>
      </c>
      <c r="E1771" s="181">
        <v>4331006000</v>
      </c>
      <c r="F1771" s="182"/>
      <c r="G1771" s="309" t="s">
        <v>3016</v>
      </c>
      <c r="H1771" s="182"/>
      <c r="I1771" s="262"/>
      <c r="J1771" s="256" t="s">
        <v>3169</v>
      </c>
      <c r="K1771" s="263"/>
      <c r="L1771" s="260"/>
      <c r="M1771" s="261"/>
      <c r="N1771" s="261"/>
      <c r="O1771" s="261"/>
      <c r="P1771" s="261"/>
      <c r="Q1771" s="261"/>
      <c r="R1771" s="186" t="s">
        <v>2920</v>
      </c>
      <c r="S1771" s="186"/>
      <c r="T1771" s="186"/>
      <c r="U1771" s="186"/>
      <c r="V1771" s="186"/>
      <c r="W1771" s="186"/>
      <c r="X1771" s="186"/>
      <c r="Y1771" s="186"/>
    </row>
    <row r="1772" spans="1:25" s="210" customFormat="1" ht="39.75" customHeight="1" x14ac:dyDescent="0.2">
      <c r="A1772" s="179">
        <v>4332</v>
      </c>
      <c r="B1772" s="183" t="s">
        <v>1194</v>
      </c>
      <c r="C1772" s="262"/>
      <c r="D1772" s="180">
        <v>7</v>
      </c>
      <c r="E1772" s="181">
        <v>4332006000</v>
      </c>
      <c r="F1772" s="182"/>
      <c r="G1772" s="309" t="s">
        <v>3016</v>
      </c>
      <c r="H1772" s="182"/>
      <c r="I1772" s="262"/>
      <c r="J1772" s="256" t="s">
        <v>286</v>
      </c>
      <c r="K1772" s="263"/>
      <c r="L1772" s="260"/>
      <c r="M1772" s="261"/>
      <c r="N1772" s="261"/>
      <c r="O1772" s="261"/>
      <c r="P1772" s="261"/>
      <c r="Q1772" s="261"/>
      <c r="R1772" s="186" t="s">
        <v>2920</v>
      </c>
      <c r="S1772" s="186"/>
      <c r="T1772" s="186"/>
      <c r="U1772" s="186"/>
      <c r="V1772" s="186"/>
      <c r="W1772" s="186"/>
      <c r="X1772" s="186"/>
      <c r="Y1772" s="186"/>
    </row>
    <row r="1773" spans="1:25" s="210" customFormat="1" ht="39.75" customHeight="1" x14ac:dyDescent="0.2">
      <c r="A1773" s="179">
        <v>4333</v>
      </c>
      <c r="B1773" s="183" t="s">
        <v>1195</v>
      </c>
      <c r="C1773" s="262"/>
      <c r="D1773" s="180">
        <v>7</v>
      </c>
      <c r="E1773" s="181">
        <v>4333006000</v>
      </c>
      <c r="F1773" s="182"/>
      <c r="G1773" s="309" t="s">
        <v>3016</v>
      </c>
      <c r="H1773" s="182"/>
      <c r="I1773" s="262"/>
      <c r="J1773" s="256" t="s">
        <v>289</v>
      </c>
      <c r="K1773" s="263"/>
      <c r="L1773" s="260"/>
      <c r="M1773" s="261"/>
      <c r="N1773" s="261"/>
      <c r="O1773" s="261"/>
      <c r="P1773" s="261"/>
      <c r="Q1773" s="261"/>
      <c r="R1773" s="186" t="s">
        <v>2920</v>
      </c>
      <c r="S1773" s="186"/>
      <c r="T1773" s="186"/>
      <c r="U1773" s="186"/>
      <c r="V1773" s="186"/>
      <c r="W1773" s="186"/>
      <c r="X1773" s="186"/>
      <c r="Y1773" s="186"/>
    </row>
    <row r="1774" spans="1:25" s="210" customFormat="1" ht="39.75" customHeight="1" x14ac:dyDescent="0.2">
      <c r="A1774" s="179">
        <v>4334</v>
      </c>
      <c r="B1774" s="183" t="s">
        <v>1196</v>
      </c>
      <c r="C1774" s="262"/>
      <c r="D1774" s="180">
        <v>7</v>
      </c>
      <c r="E1774" s="181">
        <v>4334006000</v>
      </c>
      <c r="F1774" s="182"/>
      <c r="G1774" s="309" t="s">
        <v>3016</v>
      </c>
      <c r="H1774" s="182"/>
      <c r="I1774" s="262"/>
      <c r="J1774" s="256" t="s">
        <v>286</v>
      </c>
      <c r="K1774" s="263"/>
      <c r="L1774" s="260"/>
      <c r="M1774" s="261"/>
      <c r="N1774" s="261"/>
      <c r="O1774" s="261"/>
      <c r="P1774" s="261"/>
      <c r="Q1774" s="261"/>
      <c r="R1774" s="186" t="s">
        <v>2920</v>
      </c>
      <c r="S1774" s="186"/>
      <c r="T1774" s="186"/>
      <c r="U1774" s="186"/>
      <c r="V1774" s="186"/>
      <c r="W1774" s="186"/>
      <c r="X1774" s="186"/>
      <c r="Y1774" s="186"/>
    </row>
    <row r="1775" spans="1:25" s="210" customFormat="1" ht="39.75" customHeight="1" x14ac:dyDescent="0.2">
      <c r="A1775" s="179">
        <v>4335</v>
      </c>
      <c r="B1775" s="183" t="s">
        <v>1197</v>
      </c>
      <c r="C1775" s="262"/>
      <c r="D1775" s="180">
        <v>7</v>
      </c>
      <c r="E1775" s="181">
        <v>4335006000</v>
      </c>
      <c r="F1775" s="182"/>
      <c r="G1775" s="309" t="s">
        <v>3016</v>
      </c>
      <c r="H1775" s="182"/>
      <c r="I1775" s="262"/>
      <c r="J1775" s="256" t="s">
        <v>285</v>
      </c>
      <c r="K1775" s="263"/>
      <c r="L1775" s="260"/>
      <c r="M1775" s="261"/>
      <c r="N1775" s="261"/>
      <c r="O1775" s="261"/>
      <c r="P1775" s="261"/>
      <c r="Q1775" s="261"/>
      <c r="R1775" s="186" t="s">
        <v>2920</v>
      </c>
      <c r="S1775" s="186"/>
      <c r="T1775" s="186"/>
      <c r="U1775" s="186"/>
      <c r="V1775" s="186"/>
      <c r="W1775" s="186"/>
      <c r="X1775" s="186"/>
      <c r="Y1775" s="186"/>
    </row>
    <row r="1776" spans="1:25" s="210" customFormat="1" ht="39.75" customHeight="1" x14ac:dyDescent="0.2">
      <c r="A1776" s="179">
        <v>4336</v>
      </c>
      <c r="B1776" s="183" t="s">
        <v>1198</v>
      </c>
      <c r="C1776" s="262"/>
      <c r="D1776" s="180">
        <v>7</v>
      </c>
      <c r="E1776" s="181">
        <v>4336006000</v>
      </c>
      <c r="F1776" s="182"/>
      <c r="G1776" s="309" t="s">
        <v>3016</v>
      </c>
      <c r="H1776" s="182"/>
      <c r="I1776" s="262"/>
      <c r="J1776" s="256" t="s">
        <v>289</v>
      </c>
      <c r="K1776" s="263"/>
      <c r="L1776" s="260"/>
      <c r="M1776" s="261"/>
      <c r="N1776" s="261"/>
      <c r="O1776" s="261"/>
      <c r="P1776" s="261"/>
      <c r="Q1776" s="261"/>
      <c r="R1776" s="186" t="s">
        <v>2920</v>
      </c>
      <c r="S1776" s="186"/>
      <c r="T1776" s="186"/>
      <c r="U1776" s="186"/>
      <c r="V1776" s="186"/>
      <c r="W1776" s="186"/>
      <c r="X1776" s="186"/>
      <c r="Y1776" s="186"/>
    </row>
    <row r="1777" spans="1:25" s="210" customFormat="1" ht="39.75" customHeight="1" x14ac:dyDescent="0.2">
      <c r="A1777" s="179">
        <v>4337</v>
      </c>
      <c r="B1777" s="183" t="s">
        <v>1199</v>
      </c>
      <c r="C1777" s="262"/>
      <c r="D1777" s="180">
        <v>7</v>
      </c>
      <c r="E1777" s="181">
        <v>4337006000</v>
      </c>
      <c r="F1777" s="182"/>
      <c r="G1777" s="309" t="s">
        <v>3016</v>
      </c>
      <c r="H1777" s="182"/>
      <c r="I1777" s="262"/>
      <c r="J1777" s="256" t="s">
        <v>295</v>
      </c>
      <c r="K1777" s="263"/>
      <c r="L1777" s="260"/>
      <c r="M1777" s="261"/>
      <c r="N1777" s="261"/>
      <c r="O1777" s="261"/>
      <c r="P1777" s="261"/>
      <c r="Q1777" s="261"/>
      <c r="R1777" s="186" t="s">
        <v>2920</v>
      </c>
      <c r="S1777" s="186"/>
      <c r="T1777" s="186"/>
      <c r="U1777" s="186"/>
      <c r="V1777" s="186"/>
      <c r="W1777" s="186"/>
      <c r="X1777" s="186"/>
      <c r="Y1777" s="186"/>
    </row>
    <row r="1778" spans="1:25" s="210" customFormat="1" ht="39.75" customHeight="1" x14ac:dyDescent="0.2">
      <c r="A1778" s="179">
        <v>4338</v>
      </c>
      <c r="B1778" s="183" t="s">
        <v>1200</v>
      </c>
      <c r="C1778" s="262"/>
      <c r="D1778" s="180">
        <v>7</v>
      </c>
      <c r="E1778" s="181">
        <v>4338006000</v>
      </c>
      <c r="F1778" s="182"/>
      <c r="G1778" s="309" t="s">
        <v>3016</v>
      </c>
      <c r="H1778" s="182"/>
      <c r="I1778" s="262"/>
      <c r="J1778" s="256" t="s">
        <v>286</v>
      </c>
      <c r="K1778" s="263"/>
      <c r="L1778" s="260"/>
      <c r="M1778" s="261"/>
      <c r="N1778" s="261"/>
      <c r="O1778" s="261"/>
      <c r="P1778" s="261"/>
      <c r="Q1778" s="261"/>
      <c r="R1778" s="186" t="s">
        <v>2920</v>
      </c>
      <c r="S1778" s="186" t="s">
        <v>2920</v>
      </c>
      <c r="T1778" s="186"/>
      <c r="U1778" s="186"/>
      <c r="V1778" s="186"/>
      <c r="W1778" s="186"/>
      <c r="X1778" s="186"/>
      <c r="Y1778" s="186"/>
    </row>
    <row r="1779" spans="1:25" s="210" customFormat="1" ht="39.75" customHeight="1" x14ac:dyDescent="0.2">
      <c r="A1779" s="179">
        <v>4339</v>
      </c>
      <c r="B1779" s="183" t="s">
        <v>1201</v>
      </c>
      <c r="C1779" s="262"/>
      <c r="D1779" s="180">
        <v>7</v>
      </c>
      <c r="E1779" s="181">
        <v>4339006000</v>
      </c>
      <c r="F1779" s="182"/>
      <c r="G1779" s="309" t="s">
        <v>3016</v>
      </c>
      <c r="H1779" s="182"/>
      <c r="I1779" s="262"/>
      <c r="J1779" s="256" t="s">
        <v>286</v>
      </c>
      <c r="K1779" s="263"/>
      <c r="L1779" s="260"/>
      <c r="M1779" s="261"/>
      <c r="N1779" s="261"/>
      <c r="O1779" s="261"/>
      <c r="P1779" s="261"/>
      <c r="Q1779" s="261"/>
      <c r="R1779" s="186" t="s">
        <v>2920</v>
      </c>
      <c r="S1779" s="186" t="s">
        <v>2920</v>
      </c>
      <c r="T1779" s="186"/>
      <c r="U1779" s="186"/>
      <c r="V1779" s="186"/>
      <c r="W1779" s="186"/>
      <c r="X1779" s="186"/>
      <c r="Y1779" s="186"/>
    </row>
    <row r="1780" spans="1:25" s="210" customFormat="1" ht="39.75" customHeight="1" x14ac:dyDescent="0.2">
      <c r="A1780" s="179">
        <v>4340</v>
      </c>
      <c r="B1780" s="183" t="s">
        <v>1202</v>
      </c>
      <c r="C1780" s="262"/>
      <c r="D1780" s="180">
        <v>7</v>
      </c>
      <c r="E1780" s="181">
        <v>4340006000</v>
      </c>
      <c r="F1780" s="182"/>
      <c r="G1780" s="309" t="s">
        <v>3016</v>
      </c>
      <c r="H1780" s="182"/>
      <c r="I1780" s="262"/>
      <c r="J1780" s="256" t="s">
        <v>286</v>
      </c>
      <c r="K1780" s="263"/>
      <c r="L1780" s="260"/>
      <c r="M1780" s="261"/>
      <c r="N1780" s="261"/>
      <c r="O1780" s="261"/>
      <c r="P1780" s="261"/>
      <c r="Q1780" s="261"/>
      <c r="R1780" s="186" t="s">
        <v>2920</v>
      </c>
      <c r="S1780" s="186"/>
      <c r="T1780" s="186"/>
      <c r="U1780" s="186"/>
      <c r="V1780" s="186"/>
      <c r="W1780" s="186"/>
      <c r="X1780" s="186"/>
      <c r="Y1780" s="186"/>
    </row>
    <row r="1781" spans="1:25" s="210" customFormat="1" ht="39.75" customHeight="1" x14ac:dyDescent="0.2">
      <c r="A1781" s="179">
        <v>4341</v>
      </c>
      <c r="B1781" s="183" t="s">
        <v>1203</v>
      </c>
      <c r="C1781" s="262"/>
      <c r="D1781" s="180">
        <v>7</v>
      </c>
      <c r="E1781" s="181">
        <v>4341009000</v>
      </c>
      <c r="F1781" s="182"/>
      <c r="G1781" s="309" t="s">
        <v>3016</v>
      </c>
      <c r="H1781" s="182"/>
      <c r="I1781" s="262"/>
      <c r="J1781" s="256" t="s">
        <v>295</v>
      </c>
      <c r="K1781" s="263"/>
      <c r="L1781" s="260"/>
      <c r="M1781" s="261"/>
      <c r="N1781" s="261"/>
      <c r="O1781" s="261"/>
      <c r="P1781" s="261"/>
      <c r="Q1781" s="261"/>
      <c r="R1781" s="186" t="s">
        <v>2920</v>
      </c>
      <c r="S1781" s="186" t="s">
        <v>2920</v>
      </c>
      <c r="T1781" s="186"/>
      <c r="U1781" s="186"/>
      <c r="V1781" s="186"/>
      <c r="W1781" s="186"/>
      <c r="X1781" s="186"/>
      <c r="Y1781" s="186"/>
    </row>
    <row r="1782" spans="1:25" s="210" customFormat="1" ht="39.75" customHeight="1" x14ac:dyDescent="0.2">
      <c r="A1782" s="179">
        <v>4342</v>
      </c>
      <c r="B1782" s="183" t="s">
        <v>1204</v>
      </c>
      <c r="C1782" s="262"/>
      <c r="D1782" s="180">
        <v>7</v>
      </c>
      <c r="E1782" s="181">
        <v>4342009000</v>
      </c>
      <c r="F1782" s="182"/>
      <c r="G1782" s="309" t="s">
        <v>3016</v>
      </c>
      <c r="H1782" s="182"/>
      <c r="I1782" s="262"/>
      <c r="J1782" s="256" t="s">
        <v>295</v>
      </c>
      <c r="K1782" s="263"/>
      <c r="L1782" s="260"/>
      <c r="M1782" s="261"/>
      <c r="N1782" s="261"/>
      <c r="O1782" s="261"/>
      <c r="P1782" s="261"/>
      <c r="Q1782" s="261"/>
      <c r="R1782" s="186" t="s">
        <v>2920</v>
      </c>
      <c r="S1782" s="186"/>
      <c r="T1782" s="186"/>
      <c r="U1782" s="186"/>
      <c r="V1782" s="186"/>
      <c r="W1782" s="186"/>
      <c r="X1782" s="186"/>
      <c r="Y1782" s="186"/>
    </row>
    <row r="1783" spans="1:25" s="210" customFormat="1" ht="39.75" customHeight="1" x14ac:dyDescent="0.2">
      <c r="A1783" s="179">
        <v>4343</v>
      </c>
      <c r="B1783" s="183" t="s">
        <v>1205</v>
      </c>
      <c r="C1783" s="262"/>
      <c r="D1783" s="180">
        <v>7</v>
      </c>
      <c r="E1783" s="181">
        <v>4343009000</v>
      </c>
      <c r="F1783" s="182"/>
      <c r="G1783" s="309" t="s">
        <v>3016</v>
      </c>
      <c r="H1783" s="182"/>
      <c r="I1783" s="262"/>
      <c r="J1783" s="256" t="s">
        <v>295</v>
      </c>
      <c r="K1783" s="263"/>
      <c r="L1783" s="260"/>
      <c r="M1783" s="261"/>
      <c r="N1783" s="261"/>
      <c r="O1783" s="261"/>
      <c r="P1783" s="261"/>
      <c r="Q1783" s="261"/>
      <c r="R1783" s="186" t="s">
        <v>2920</v>
      </c>
      <c r="S1783" s="186"/>
      <c r="T1783" s="186"/>
      <c r="U1783" s="186"/>
      <c r="V1783" s="186"/>
      <c r="W1783" s="186"/>
      <c r="X1783" s="186"/>
      <c r="Y1783" s="186"/>
    </row>
    <row r="1784" spans="1:25" s="210" customFormat="1" ht="39.75" customHeight="1" x14ac:dyDescent="0.2">
      <c r="A1784" s="179">
        <v>4344</v>
      </c>
      <c r="B1784" s="183" t="s">
        <v>1206</v>
      </c>
      <c r="C1784" s="262"/>
      <c r="D1784" s="180">
        <v>7</v>
      </c>
      <c r="E1784" s="181">
        <v>4344009000</v>
      </c>
      <c r="F1784" s="182"/>
      <c r="G1784" s="309" t="s">
        <v>3016</v>
      </c>
      <c r="H1784" s="182"/>
      <c r="I1784" s="262"/>
      <c r="J1784" s="256" t="s">
        <v>295</v>
      </c>
      <c r="K1784" s="263"/>
      <c r="L1784" s="260"/>
      <c r="M1784" s="261"/>
      <c r="N1784" s="261"/>
      <c r="O1784" s="261"/>
      <c r="P1784" s="261"/>
      <c r="Q1784" s="261"/>
      <c r="R1784" s="186" t="s">
        <v>2920</v>
      </c>
      <c r="S1784" s="186"/>
      <c r="T1784" s="186"/>
      <c r="U1784" s="186"/>
      <c r="V1784" s="186"/>
      <c r="W1784" s="186"/>
      <c r="X1784" s="186"/>
      <c r="Y1784" s="186"/>
    </row>
    <row r="1785" spans="1:25" s="210" customFormat="1" ht="39.75" customHeight="1" x14ac:dyDescent="0.2">
      <c r="A1785" s="179">
        <v>4345</v>
      </c>
      <c r="B1785" s="183" t="s">
        <v>1207</v>
      </c>
      <c r="C1785" s="262"/>
      <c r="D1785" s="180">
        <v>7</v>
      </c>
      <c r="E1785" s="181">
        <v>4345009000</v>
      </c>
      <c r="F1785" s="182"/>
      <c r="G1785" s="309" t="s">
        <v>3016</v>
      </c>
      <c r="H1785" s="182"/>
      <c r="I1785" s="262"/>
      <c r="J1785" s="256" t="s">
        <v>295</v>
      </c>
      <c r="K1785" s="263"/>
      <c r="L1785" s="260"/>
      <c r="M1785" s="261"/>
      <c r="N1785" s="261"/>
      <c r="O1785" s="261"/>
      <c r="P1785" s="261"/>
      <c r="Q1785" s="261"/>
      <c r="R1785" s="186" t="s">
        <v>2920</v>
      </c>
      <c r="S1785" s="186" t="s">
        <v>2920</v>
      </c>
      <c r="T1785" s="186"/>
      <c r="U1785" s="186"/>
      <c r="V1785" s="186"/>
      <c r="W1785" s="186"/>
      <c r="X1785" s="186"/>
      <c r="Y1785" s="186"/>
    </row>
    <row r="1786" spans="1:25" s="210" customFormat="1" ht="39.75" customHeight="1" x14ac:dyDescent="0.2">
      <c r="A1786" s="179">
        <v>4346</v>
      </c>
      <c r="B1786" s="183" t="s">
        <v>1208</v>
      </c>
      <c r="C1786" s="262"/>
      <c r="D1786" s="180">
        <v>8</v>
      </c>
      <c r="E1786" s="181">
        <v>4346009000</v>
      </c>
      <c r="F1786" s="182"/>
      <c r="G1786" s="309" t="s">
        <v>3016</v>
      </c>
      <c r="H1786" s="182"/>
      <c r="I1786" s="262"/>
      <c r="J1786" s="256" t="s">
        <v>295</v>
      </c>
      <c r="K1786" s="263"/>
      <c r="L1786" s="260"/>
      <c r="M1786" s="261"/>
      <c r="N1786" s="261"/>
      <c r="O1786" s="261"/>
      <c r="P1786" s="261"/>
      <c r="Q1786" s="261"/>
      <c r="R1786" s="186" t="s">
        <v>2920</v>
      </c>
      <c r="S1786" s="186"/>
      <c r="T1786" s="186"/>
      <c r="U1786" s="186"/>
      <c r="V1786" s="186"/>
      <c r="W1786" s="186"/>
      <c r="X1786" s="186"/>
      <c r="Y1786" s="186"/>
    </row>
    <row r="1787" spans="1:25" s="210" customFormat="1" ht="39.75" customHeight="1" x14ac:dyDescent="0.2">
      <c r="A1787" s="179">
        <v>4347</v>
      </c>
      <c r="B1787" s="183" t="s">
        <v>1209</v>
      </c>
      <c r="C1787" s="182"/>
      <c r="D1787" s="180">
        <v>11</v>
      </c>
      <c r="E1787" s="181">
        <v>4347004002</v>
      </c>
      <c r="F1787" s="182"/>
      <c r="G1787" s="309" t="s">
        <v>3016</v>
      </c>
      <c r="H1787" s="182"/>
      <c r="I1787" s="182"/>
      <c r="J1787" s="256" t="s">
        <v>285</v>
      </c>
      <c r="K1787" s="255"/>
      <c r="L1787" s="257"/>
      <c r="M1787" s="261"/>
      <c r="N1787" s="261"/>
      <c r="O1787" s="261"/>
      <c r="P1787" s="261"/>
      <c r="Q1787" s="186" t="s">
        <v>2920</v>
      </c>
      <c r="R1787" s="186" t="s">
        <v>2920</v>
      </c>
      <c r="S1787" s="186"/>
      <c r="T1787" s="186"/>
      <c r="U1787" s="186"/>
      <c r="V1787" s="186"/>
      <c r="W1787" s="186"/>
      <c r="X1787" s="186"/>
      <c r="Y1787" s="186"/>
    </row>
    <row r="1788" spans="1:25" s="210" customFormat="1" ht="39.75" customHeight="1" x14ac:dyDescent="0.2">
      <c r="A1788" s="179">
        <v>4348</v>
      </c>
      <c r="B1788" s="183" t="s">
        <v>1210</v>
      </c>
      <c r="C1788" s="182"/>
      <c r="D1788" s="180">
        <v>7</v>
      </c>
      <c r="E1788" s="181">
        <v>4348001343</v>
      </c>
      <c r="F1788" s="182"/>
      <c r="G1788" s="309" t="s">
        <v>3016</v>
      </c>
      <c r="H1788" s="182"/>
      <c r="I1788" s="182"/>
      <c r="J1788" s="256" t="s">
        <v>300</v>
      </c>
      <c r="K1788" s="255"/>
      <c r="L1788" s="257"/>
      <c r="M1788" s="261"/>
      <c r="N1788" s="261"/>
      <c r="O1788" s="261"/>
      <c r="P1788" s="261"/>
      <c r="Q1788" s="261"/>
      <c r="R1788" s="186" t="s">
        <v>2920</v>
      </c>
      <c r="S1788" s="186"/>
      <c r="T1788" s="186"/>
      <c r="U1788" s="186"/>
      <c r="V1788" s="186"/>
      <c r="W1788" s="186"/>
      <c r="X1788" s="186"/>
      <c r="Y1788" s="186"/>
    </row>
    <row r="1789" spans="1:25" s="210" customFormat="1" ht="70.5" customHeight="1" x14ac:dyDescent="0.2">
      <c r="A1789" s="179">
        <v>4349</v>
      </c>
      <c r="B1789" s="183" t="s">
        <v>1211</v>
      </c>
      <c r="C1789" s="182"/>
      <c r="D1789" s="180">
        <v>9</v>
      </c>
      <c r="E1789" s="181">
        <v>4349005006</v>
      </c>
      <c r="F1789" s="182"/>
      <c r="G1789" s="309" t="s">
        <v>3016</v>
      </c>
      <c r="H1789" s="182"/>
      <c r="I1789" s="182"/>
      <c r="J1789" s="256" t="s">
        <v>286</v>
      </c>
      <c r="K1789" s="255"/>
      <c r="L1789" s="257"/>
      <c r="M1789" s="261"/>
      <c r="N1789" s="261"/>
      <c r="O1789" s="261"/>
      <c r="P1789" s="261"/>
      <c r="Q1789" s="261"/>
      <c r="R1789" s="186" t="s">
        <v>2920</v>
      </c>
      <c r="S1789" s="186"/>
      <c r="T1789" s="186"/>
      <c r="U1789" s="186"/>
      <c r="V1789" s="186"/>
      <c r="W1789" s="186"/>
      <c r="X1789" s="186"/>
      <c r="Y1789" s="186"/>
    </row>
    <row r="1790" spans="1:25" s="210" customFormat="1" ht="39" customHeight="1" x14ac:dyDescent="0.2">
      <c r="A1790" s="179">
        <v>4350</v>
      </c>
      <c r="B1790" s="183" t="s">
        <v>1212</v>
      </c>
      <c r="C1790" s="182"/>
      <c r="D1790" s="180">
        <v>11</v>
      </c>
      <c r="E1790" s="181">
        <v>4350004002</v>
      </c>
      <c r="F1790" s="182"/>
      <c r="G1790" s="309" t="s">
        <v>3016</v>
      </c>
      <c r="H1790" s="182"/>
      <c r="I1790" s="182"/>
      <c r="J1790" s="256" t="s">
        <v>285</v>
      </c>
      <c r="K1790" s="255"/>
      <c r="L1790" s="257"/>
      <c r="M1790" s="261"/>
      <c r="N1790" s="261"/>
      <c r="O1790" s="261"/>
      <c r="P1790" s="261"/>
      <c r="Q1790" s="261"/>
      <c r="R1790" s="186" t="s">
        <v>2920</v>
      </c>
      <c r="S1790" s="186"/>
      <c r="T1790" s="186"/>
      <c r="U1790" s="186"/>
      <c r="V1790" s="186"/>
      <c r="W1790" s="186"/>
      <c r="X1790" s="186"/>
      <c r="Y1790" s="186"/>
    </row>
    <row r="1791" spans="1:25" s="210" customFormat="1" ht="39" customHeight="1" x14ac:dyDescent="0.2">
      <c r="A1791" s="179">
        <v>4351</v>
      </c>
      <c r="B1791" s="183" t="s">
        <v>1213</v>
      </c>
      <c r="C1791" s="182"/>
      <c r="D1791" s="180">
        <v>9</v>
      </c>
      <c r="E1791" s="181">
        <v>4351005014</v>
      </c>
      <c r="F1791" s="182"/>
      <c r="G1791" s="309" t="s">
        <v>3016</v>
      </c>
      <c r="H1791" s="182"/>
      <c r="I1791" s="182"/>
      <c r="J1791" s="256" t="s">
        <v>289</v>
      </c>
      <c r="K1791" s="255"/>
      <c r="L1791" s="257"/>
      <c r="M1791" s="261"/>
      <c r="N1791" s="261"/>
      <c r="O1791" s="261"/>
      <c r="P1791" s="261"/>
      <c r="Q1791" s="261"/>
      <c r="R1791" s="186" t="s">
        <v>2920</v>
      </c>
      <c r="S1791" s="186"/>
      <c r="T1791" s="186"/>
      <c r="U1791" s="186"/>
      <c r="V1791" s="186"/>
      <c r="W1791" s="186"/>
      <c r="X1791" s="186"/>
      <c r="Y1791" s="186"/>
    </row>
    <row r="1792" spans="1:25" s="582" customFormat="1" ht="39" customHeight="1" x14ac:dyDescent="0.2">
      <c r="A1792" s="94">
        <v>4352</v>
      </c>
      <c r="B1792" s="99" t="s">
        <v>3803</v>
      </c>
      <c r="C1792" s="97" t="s">
        <v>230</v>
      </c>
      <c r="D1792" s="95">
        <v>7</v>
      </c>
      <c r="E1792" s="96">
        <v>4352000000</v>
      </c>
      <c r="F1792" s="97"/>
      <c r="G1792" s="98" t="s">
        <v>3016</v>
      </c>
      <c r="H1792" s="97">
        <v>5014</v>
      </c>
      <c r="I1792" s="97" t="s">
        <v>230</v>
      </c>
      <c r="J1792" s="258" t="s">
        <v>289</v>
      </c>
      <c r="K1792" s="101"/>
      <c r="L1792" s="259"/>
      <c r="M1792" s="103"/>
      <c r="N1792" s="103"/>
      <c r="O1792" s="103"/>
      <c r="P1792" s="103"/>
      <c r="Q1792" s="103"/>
      <c r="R1792" s="103" t="s">
        <v>2920</v>
      </c>
      <c r="S1792" s="103"/>
      <c r="T1792" s="103"/>
      <c r="U1792" s="103"/>
      <c r="V1792" s="103"/>
      <c r="W1792" s="103"/>
      <c r="X1792" s="103"/>
      <c r="Y1792" s="103"/>
    </row>
    <row r="1793" spans="1:25" s="582" customFormat="1" ht="39" customHeight="1" x14ac:dyDescent="0.2">
      <c r="A1793" s="94">
        <v>4353</v>
      </c>
      <c r="B1793" s="99" t="s">
        <v>3804</v>
      </c>
      <c r="C1793" s="97" t="s">
        <v>230</v>
      </c>
      <c r="D1793" s="95">
        <v>9</v>
      </c>
      <c r="E1793" s="96">
        <v>4353000000</v>
      </c>
      <c r="F1793" s="97"/>
      <c r="G1793" s="98" t="s">
        <v>3016</v>
      </c>
      <c r="H1793" s="97">
        <v>5000</v>
      </c>
      <c r="I1793" s="97" t="s">
        <v>230</v>
      </c>
      <c r="J1793" s="258" t="s">
        <v>300</v>
      </c>
      <c r="K1793" s="101"/>
      <c r="L1793" s="259"/>
      <c r="M1793" s="103"/>
      <c r="N1793" s="103"/>
      <c r="O1793" s="103"/>
      <c r="P1793" s="103"/>
      <c r="Q1793" s="103"/>
      <c r="R1793" s="103" t="s">
        <v>2920</v>
      </c>
      <c r="S1793" s="103"/>
      <c r="T1793" s="103"/>
      <c r="U1793" s="103"/>
      <c r="V1793" s="103"/>
      <c r="W1793" s="103"/>
      <c r="X1793" s="103"/>
      <c r="Y1793" s="103"/>
    </row>
    <row r="1794" spans="1:25" s="264" customFormat="1" ht="39" customHeight="1" x14ac:dyDescent="0.2">
      <c r="A1794" s="179">
        <v>4354</v>
      </c>
      <c r="B1794" s="183" t="s">
        <v>1214</v>
      </c>
      <c r="C1794" s="182" t="s">
        <v>226</v>
      </c>
      <c r="D1794" s="180" t="s">
        <v>2838</v>
      </c>
      <c r="E1794" s="181">
        <v>4354004001</v>
      </c>
      <c r="F1794" s="182"/>
      <c r="G1794" s="309" t="s">
        <v>3016</v>
      </c>
      <c r="H1794" s="182"/>
      <c r="I1794" s="182" t="s">
        <v>226</v>
      </c>
      <c r="J1794" s="256" t="s">
        <v>3169</v>
      </c>
      <c r="K1794" s="255"/>
      <c r="L1794" s="257"/>
      <c r="M1794" s="186"/>
      <c r="N1794" s="186"/>
      <c r="O1794" s="186"/>
      <c r="P1794" s="186"/>
      <c r="Q1794" s="186"/>
      <c r="R1794" s="186" t="s">
        <v>2920</v>
      </c>
      <c r="S1794" s="186" t="s">
        <v>2920</v>
      </c>
      <c r="T1794" s="186"/>
      <c r="U1794" s="186"/>
      <c r="V1794" s="186"/>
      <c r="W1794" s="186"/>
      <c r="X1794" s="186"/>
      <c r="Y1794" s="186"/>
    </row>
    <row r="1795" spans="1:25" s="264" customFormat="1" ht="39" customHeight="1" x14ac:dyDescent="0.2">
      <c r="A1795" s="179">
        <v>4355</v>
      </c>
      <c r="B1795" s="183" t="s">
        <v>3019</v>
      </c>
      <c r="C1795" s="182" t="s">
        <v>224</v>
      </c>
      <c r="D1795" s="180">
        <v>16</v>
      </c>
      <c r="E1795" s="181">
        <v>4355006000</v>
      </c>
      <c r="F1795" s="182"/>
      <c r="G1795" s="309" t="s">
        <v>3016</v>
      </c>
      <c r="H1795" s="182">
        <v>6000</v>
      </c>
      <c r="I1795" s="182" t="s">
        <v>224</v>
      </c>
      <c r="J1795" s="184" t="s">
        <v>3347</v>
      </c>
      <c r="K1795" s="255"/>
      <c r="L1795" s="257"/>
      <c r="M1795" s="186"/>
      <c r="N1795" s="186"/>
      <c r="O1795" s="186"/>
      <c r="P1795" s="186"/>
      <c r="Q1795" s="186"/>
      <c r="R1795" s="186" t="s">
        <v>2920</v>
      </c>
      <c r="S1795" s="186" t="s">
        <v>2920</v>
      </c>
      <c r="T1795" s="186" t="s">
        <v>2920</v>
      </c>
      <c r="U1795" s="186" t="s">
        <v>2920</v>
      </c>
      <c r="V1795" s="186" t="s">
        <v>2920</v>
      </c>
      <c r="W1795" s="186" t="s">
        <v>2920</v>
      </c>
      <c r="X1795" s="186" t="s">
        <v>2920</v>
      </c>
      <c r="Y1795" s="186" t="s">
        <v>2920</v>
      </c>
    </row>
    <row r="1796" spans="1:25" s="264" customFormat="1" ht="39" customHeight="1" x14ac:dyDescent="0.2">
      <c r="A1796" s="179">
        <v>4356</v>
      </c>
      <c r="B1796" s="183" t="s">
        <v>1215</v>
      </c>
      <c r="C1796" s="356" t="s">
        <v>229</v>
      </c>
      <c r="D1796" s="180">
        <v>7</v>
      </c>
      <c r="E1796" s="181">
        <v>4356001235</v>
      </c>
      <c r="F1796" s="182"/>
      <c r="G1796" s="309" t="s">
        <v>3016</v>
      </c>
      <c r="H1796" s="182"/>
      <c r="I1796" s="356" t="s">
        <v>229</v>
      </c>
      <c r="J1796" s="256" t="s">
        <v>3169</v>
      </c>
      <c r="K1796" s="255"/>
      <c r="L1796" s="257"/>
      <c r="M1796" s="186"/>
      <c r="N1796" s="186"/>
      <c r="O1796" s="186"/>
      <c r="P1796" s="186"/>
      <c r="Q1796" s="186"/>
      <c r="R1796" s="186" t="s">
        <v>2920</v>
      </c>
      <c r="S1796" s="186"/>
      <c r="T1796" s="186"/>
      <c r="U1796" s="186"/>
      <c r="V1796" s="186"/>
      <c r="W1796" s="186"/>
      <c r="X1796" s="186"/>
      <c r="Y1796" s="186"/>
    </row>
    <row r="1797" spans="1:25" s="264" customFormat="1" ht="39" customHeight="1" x14ac:dyDescent="0.2">
      <c r="A1797" s="179">
        <v>4357</v>
      </c>
      <c r="B1797" s="183" t="s">
        <v>1216</v>
      </c>
      <c r="C1797" s="356" t="s">
        <v>229</v>
      </c>
      <c r="D1797" s="180">
        <v>7</v>
      </c>
      <c r="E1797" s="181">
        <v>4357001107</v>
      </c>
      <c r="F1797" s="182"/>
      <c r="G1797" s="309" t="s">
        <v>3016</v>
      </c>
      <c r="H1797" s="182"/>
      <c r="I1797" s="356" t="s">
        <v>229</v>
      </c>
      <c r="J1797" s="256" t="s">
        <v>3169</v>
      </c>
      <c r="K1797" s="255"/>
      <c r="L1797" s="257"/>
      <c r="M1797" s="186"/>
      <c r="N1797" s="186"/>
      <c r="O1797" s="186"/>
      <c r="P1797" s="186"/>
      <c r="Q1797" s="186"/>
      <c r="R1797" s="186" t="s">
        <v>2920</v>
      </c>
      <c r="S1797" s="186"/>
      <c r="T1797" s="186"/>
      <c r="U1797" s="186"/>
      <c r="V1797" s="186"/>
      <c r="W1797" s="186"/>
      <c r="X1797" s="186"/>
      <c r="Y1797" s="186"/>
    </row>
    <row r="1798" spans="1:25" s="264" customFormat="1" ht="39" customHeight="1" x14ac:dyDescent="0.2">
      <c r="A1798" s="179">
        <v>4358</v>
      </c>
      <c r="B1798" s="183" t="s">
        <v>1217</v>
      </c>
      <c r="C1798" s="356" t="s">
        <v>229</v>
      </c>
      <c r="D1798" s="180">
        <v>7</v>
      </c>
      <c r="E1798" s="181">
        <v>4358001305</v>
      </c>
      <c r="F1798" s="182"/>
      <c r="G1798" s="309" t="s">
        <v>3016</v>
      </c>
      <c r="H1798" s="182"/>
      <c r="I1798" s="356" t="s">
        <v>229</v>
      </c>
      <c r="J1798" s="256" t="s">
        <v>3169</v>
      </c>
      <c r="K1798" s="255"/>
      <c r="L1798" s="257"/>
      <c r="M1798" s="186"/>
      <c r="N1798" s="186"/>
      <c r="O1798" s="186"/>
      <c r="P1798" s="186"/>
      <c r="Q1798" s="186"/>
      <c r="R1798" s="186" t="s">
        <v>2920</v>
      </c>
      <c r="S1798" s="186"/>
      <c r="T1798" s="186"/>
      <c r="U1798" s="186"/>
      <c r="V1798" s="186"/>
      <c r="W1798" s="186"/>
      <c r="X1798" s="186"/>
      <c r="Y1798" s="186"/>
    </row>
    <row r="1799" spans="1:25" s="264" customFormat="1" ht="39" customHeight="1" x14ac:dyDescent="0.2">
      <c r="A1799" s="179">
        <v>4359</v>
      </c>
      <c r="B1799" s="183" t="s">
        <v>1218</v>
      </c>
      <c r="C1799" s="356" t="s">
        <v>229</v>
      </c>
      <c r="D1799" s="180">
        <v>7</v>
      </c>
      <c r="E1799" s="181">
        <v>4359001041</v>
      </c>
      <c r="F1799" s="182"/>
      <c r="G1799" s="309" t="s">
        <v>3016</v>
      </c>
      <c r="H1799" s="182"/>
      <c r="I1799" s="356" t="s">
        <v>229</v>
      </c>
      <c r="J1799" s="256" t="s">
        <v>300</v>
      </c>
      <c r="K1799" s="255"/>
      <c r="L1799" s="257"/>
      <c r="M1799" s="186"/>
      <c r="N1799" s="186"/>
      <c r="O1799" s="186"/>
      <c r="P1799" s="186"/>
      <c r="Q1799" s="186"/>
      <c r="R1799" s="186" t="s">
        <v>2920</v>
      </c>
      <c r="S1799" s="186"/>
      <c r="T1799" s="186"/>
      <c r="U1799" s="186"/>
      <c r="V1799" s="186"/>
      <c r="W1799" s="186"/>
      <c r="X1799" s="186"/>
      <c r="Y1799" s="186"/>
    </row>
    <row r="1800" spans="1:25" s="264" customFormat="1" ht="39" customHeight="1" x14ac:dyDescent="0.2">
      <c r="A1800" s="179">
        <v>4360</v>
      </c>
      <c r="B1800" s="183" t="s">
        <v>1219</v>
      </c>
      <c r="C1800" s="356" t="s">
        <v>229</v>
      </c>
      <c r="D1800" s="180">
        <v>7</v>
      </c>
      <c r="E1800" s="181">
        <v>4360001539</v>
      </c>
      <c r="F1800" s="182"/>
      <c r="G1800" s="309" t="s">
        <v>3016</v>
      </c>
      <c r="H1800" s="182"/>
      <c r="I1800" s="356" t="s">
        <v>229</v>
      </c>
      <c r="J1800" s="256" t="s">
        <v>300</v>
      </c>
      <c r="K1800" s="255"/>
      <c r="L1800" s="257"/>
      <c r="M1800" s="186"/>
      <c r="N1800" s="186"/>
      <c r="O1800" s="186"/>
      <c r="P1800" s="186"/>
      <c r="Q1800" s="186"/>
      <c r="R1800" s="186" t="s">
        <v>2920</v>
      </c>
      <c r="S1800" s="186"/>
      <c r="T1800" s="186"/>
      <c r="U1800" s="186"/>
      <c r="V1800" s="186"/>
      <c r="W1800" s="186"/>
      <c r="X1800" s="186"/>
      <c r="Y1800" s="186"/>
    </row>
    <row r="1801" spans="1:25" s="264" customFormat="1" ht="39" customHeight="1" x14ac:dyDescent="0.2">
      <c r="A1801" s="179">
        <v>4361</v>
      </c>
      <c r="B1801" s="183" t="s">
        <v>1220</v>
      </c>
      <c r="C1801" s="356" t="s">
        <v>229</v>
      </c>
      <c r="D1801" s="180">
        <v>7</v>
      </c>
      <c r="E1801" s="181">
        <v>4361001339</v>
      </c>
      <c r="F1801" s="182"/>
      <c r="G1801" s="309" t="s">
        <v>3016</v>
      </c>
      <c r="H1801" s="182"/>
      <c r="I1801" s="356" t="s">
        <v>229</v>
      </c>
      <c r="J1801" s="256" t="s">
        <v>286</v>
      </c>
      <c r="K1801" s="255"/>
      <c r="L1801" s="257"/>
      <c r="M1801" s="186"/>
      <c r="N1801" s="186"/>
      <c r="O1801" s="186"/>
      <c r="P1801" s="186"/>
      <c r="Q1801" s="186"/>
      <c r="R1801" s="186" t="s">
        <v>2920</v>
      </c>
      <c r="S1801" s="186"/>
      <c r="T1801" s="186"/>
      <c r="U1801" s="186"/>
      <c r="V1801" s="186"/>
      <c r="W1801" s="186"/>
      <c r="X1801" s="186"/>
      <c r="Y1801" s="186"/>
    </row>
    <row r="1802" spans="1:25" s="264" customFormat="1" ht="39" customHeight="1" x14ac:dyDescent="0.2">
      <c r="A1802" s="179">
        <v>4362</v>
      </c>
      <c r="B1802" s="183" t="s">
        <v>1221</v>
      </c>
      <c r="C1802" s="356" t="s">
        <v>229</v>
      </c>
      <c r="D1802" s="180">
        <v>7</v>
      </c>
      <c r="E1802" s="181">
        <v>4362001104</v>
      </c>
      <c r="F1802" s="182"/>
      <c r="G1802" s="309" t="s">
        <v>3016</v>
      </c>
      <c r="H1802" s="182"/>
      <c r="I1802" s="356" t="s">
        <v>229</v>
      </c>
      <c r="J1802" s="256" t="s">
        <v>3169</v>
      </c>
      <c r="K1802" s="255"/>
      <c r="L1802" s="257"/>
      <c r="M1802" s="186"/>
      <c r="N1802" s="186"/>
      <c r="O1802" s="186"/>
      <c r="P1802" s="186"/>
      <c r="Q1802" s="186"/>
      <c r="R1802" s="186" t="s">
        <v>2920</v>
      </c>
      <c r="S1802" s="186"/>
      <c r="T1802" s="186"/>
      <c r="U1802" s="186"/>
      <c r="V1802" s="186"/>
      <c r="W1802" s="186"/>
      <c r="X1802" s="186"/>
      <c r="Y1802" s="186"/>
    </row>
    <row r="1803" spans="1:25" s="264" customFormat="1" ht="39" customHeight="1" x14ac:dyDescent="0.2">
      <c r="A1803" s="179">
        <v>4363</v>
      </c>
      <c r="B1803" s="183" t="s">
        <v>1222</v>
      </c>
      <c r="C1803" s="356" t="s">
        <v>229</v>
      </c>
      <c r="D1803" s="180">
        <v>7</v>
      </c>
      <c r="E1803" s="181">
        <v>4363001318</v>
      </c>
      <c r="F1803" s="182"/>
      <c r="G1803" s="309" t="s">
        <v>3016</v>
      </c>
      <c r="H1803" s="182"/>
      <c r="I1803" s="356" t="s">
        <v>229</v>
      </c>
      <c r="J1803" s="256" t="s">
        <v>285</v>
      </c>
      <c r="K1803" s="255"/>
      <c r="L1803" s="257"/>
      <c r="M1803" s="186"/>
      <c r="N1803" s="186"/>
      <c r="O1803" s="186"/>
      <c r="P1803" s="186"/>
      <c r="Q1803" s="186"/>
      <c r="R1803" s="186" t="s">
        <v>2920</v>
      </c>
      <c r="S1803" s="186"/>
      <c r="T1803" s="186"/>
      <c r="U1803" s="186"/>
      <c r="V1803" s="186"/>
      <c r="W1803" s="186"/>
      <c r="X1803" s="186"/>
      <c r="Y1803" s="186"/>
    </row>
    <row r="1804" spans="1:25" s="264" customFormat="1" ht="39" customHeight="1" x14ac:dyDescent="0.2">
      <c r="A1804" s="179">
        <v>4364</v>
      </c>
      <c r="B1804" s="183" t="s">
        <v>1223</v>
      </c>
      <c r="C1804" s="356" t="s">
        <v>229</v>
      </c>
      <c r="D1804" s="180">
        <v>7</v>
      </c>
      <c r="E1804" s="181">
        <v>4364001505</v>
      </c>
      <c r="F1804" s="182"/>
      <c r="G1804" s="309" t="s">
        <v>3016</v>
      </c>
      <c r="H1804" s="182"/>
      <c r="I1804" s="356" t="s">
        <v>229</v>
      </c>
      <c r="J1804" s="256" t="s">
        <v>3169</v>
      </c>
      <c r="K1804" s="255"/>
      <c r="L1804" s="257"/>
      <c r="M1804" s="186"/>
      <c r="N1804" s="186"/>
      <c r="O1804" s="186"/>
      <c r="P1804" s="186"/>
      <c r="Q1804" s="186"/>
      <c r="R1804" s="186" t="s">
        <v>2920</v>
      </c>
      <c r="S1804" s="186"/>
      <c r="T1804" s="186"/>
      <c r="U1804" s="186"/>
      <c r="V1804" s="186"/>
      <c r="W1804" s="186"/>
      <c r="X1804" s="186"/>
      <c r="Y1804" s="186"/>
    </row>
    <row r="1805" spans="1:25" s="582" customFormat="1" ht="39" customHeight="1" x14ac:dyDescent="0.2">
      <c r="A1805" s="94">
        <v>4365</v>
      </c>
      <c r="B1805" s="99" t="s">
        <v>3805</v>
      </c>
      <c r="C1805" s="97" t="s">
        <v>230</v>
      </c>
      <c r="D1805" s="95">
        <v>7</v>
      </c>
      <c r="E1805" s="96">
        <v>4365000000</v>
      </c>
      <c r="F1805" s="97"/>
      <c r="G1805" s="98" t="s">
        <v>3016</v>
      </c>
      <c r="H1805" s="97">
        <v>5000</v>
      </c>
      <c r="I1805" s="97" t="s">
        <v>230</v>
      </c>
      <c r="J1805" s="258" t="s">
        <v>300</v>
      </c>
      <c r="K1805" s="101"/>
      <c r="L1805" s="259"/>
      <c r="M1805" s="103"/>
      <c r="N1805" s="103"/>
      <c r="O1805" s="103"/>
      <c r="P1805" s="103"/>
      <c r="Q1805" s="103"/>
      <c r="R1805" s="103" t="s">
        <v>2920</v>
      </c>
      <c r="S1805" s="103" t="s">
        <v>2920</v>
      </c>
      <c r="T1805" s="103" t="s">
        <v>2920</v>
      </c>
      <c r="U1805" s="103"/>
      <c r="V1805" s="103"/>
      <c r="W1805" s="103"/>
      <c r="X1805" s="103"/>
      <c r="Y1805" s="103"/>
    </row>
    <row r="1806" spans="1:25" s="264" customFormat="1" ht="39" customHeight="1" x14ac:dyDescent="0.2">
      <c r="A1806" s="179">
        <v>4366</v>
      </c>
      <c r="B1806" s="183" t="s">
        <v>1224</v>
      </c>
      <c r="C1806" s="356" t="s">
        <v>229</v>
      </c>
      <c r="D1806" s="180">
        <v>7</v>
      </c>
      <c r="E1806" s="181">
        <v>4366001305</v>
      </c>
      <c r="F1806" s="182"/>
      <c r="G1806" s="309" t="s">
        <v>3016</v>
      </c>
      <c r="H1806" s="182"/>
      <c r="I1806" s="356" t="s">
        <v>229</v>
      </c>
      <c r="J1806" s="256" t="s">
        <v>3169</v>
      </c>
      <c r="K1806" s="255"/>
      <c r="L1806" s="257"/>
      <c r="M1806" s="186"/>
      <c r="N1806" s="186"/>
      <c r="O1806" s="186"/>
      <c r="P1806" s="186"/>
      <c r="Q1806" s="186"/>
      <c r="R1806" s="186" t="s">
        <v>2920</v>
      </c>
      <c r="S1806" s="186" t="s">
        <v>2920</v>
      </c>
      <c r="T1806" s="186"/>
      <c r="U1806" s="186"/>
      <c r="V1806" s="186"/>
      <c r="W1806" s="186"/>
      <c r="X1806" s="186"/>
      <c r="Y1806" s="186"/>
    </row>
    <row r="1807" spans="1:25" s="264" customFormat="1" ht="39" customHeight="1" x14ac:dyDescent="0.2">
      <c r="A1807" s="179">
        <v>4367</v>
      </c>
      <c r="B1807" s="183" t="s">
        <v>1225</v>
      </c>
      <c r="C1807" s="356" t="s">
        <v>229</v>
      </c>
      <c r="D1807" s="180">
        <v>7</v>
      </c>
      <c r="E1807" s="181">
        <v>4367001109</v>
      </c>
      <c r="F1807" s="182"/>
      <c r="G1807" s="309" t="s">
        <v>3016</v>
      </c>
      <c r="H1807" s="182"/>
      <c r="I1807" s="356" t="s">
        <v>229</v>
      </c>
      <c r="J1807" s="256" t="s">
        <v>285</v>
      </c>
      <c r="K1807" s="255"/>
      <c r="L1807" s="257"/>
      <c r="M1807" s="186"/>
      <c r="N1807" s="186"/>
      <c r="O1807" s="186"/>
      <c r="P1807" s="186"/>
      <c r="Q1807" s="186"/>
      <c r="R1807" s="186" t="s">
        <v>2920</v>
      </c>
      <c r="S1807" s="186"/>
      <c r="T1807" s="186"/>
      <c r="U1807" s="186"/>
      <c r="V1807" s="186"/>
      <c r="W1807" s="186"/>
      <c r="X1807" s="186"/>
      <c r="Y1807" s="186"/>
    </row>
    <row r="1808" spans="1:25" s="264" customFormat="1" ht="39" customHeight="1" x14ac:dyDescent="0.2">
      <c r="A1808" s="179">
        <v>4368</v>
      </c>
      <c r="B1808" s="183" t="s">
        <v>1226</v>
      </c>
      <c r="C1808" s="356" t="s">
        <v>229</v>
      </c>
      <c r="D1808" s="180">
        <v>7</v>
      </c>
      <c r="E1808" s="181">
        <v>4368001502</v>
      </c>
      <c r="F1808" s="182"/>
      <c r="G1808" s="309" t="s">
        <v>3016</v>
      </c>
      <c r="H1808" s="182"/>
      <c r="I1808" s="356" t="s">
        <v>229</v>
      </c>
      <c r="J1808" s="256" t="s">
        <v>3169</v>
      </c>
      <c r="K1808" s="255"/>
      <c r="L1808" s="257"/>
      <c r="M1808" s="186"/>
      <c r="N1808" s="186"/>
      <c r="O1808" s="186"/>
      <c r="P1808" s="186"/>
      <c r="Q1808" s="186"/>
      <c r="R1808" s="186" t="s">
        <v>2920</v>
      </c>
      <c r="S1808" s="186" t="s">
        <v>2920</v>
      </c>
      <c r="T1808" s="186" t="s">
        <v>2920</v>
      </c>
      <c r="U1808" s="186"/>
      <c r="V1808" s="186"/>
      <c r="W1808" s="186"/>
      <c r="X1808" s="186"/>
      <c r="Y1808" s="186"/>
    </row>
    <row r="1809" spans="1:25" s="582" customFormat="1" ht="39" customHeight="1" x14ac:dyDescent="0.2">
      <c r="A1809" s="94">
        <v>4369</v>
      </c>
      <c r="B1809" s="99" t="s">
        <v>3806</v>
      </c>
      <c r="C1809" s="97" t="s">
        <v>230</v>
      </c>
      <c r="D1809" s="95">
        <v>7</v>
      </c>
      <c r="E1809" s="96">
        <v>4369000000</v>
      </c>
      <c r="F1809" s="97"/>
      <c r="G1809" s="98" t="s">
        <v>3016</v>
      </c>
      <c r="H1809" s="97">
        <v>5008</v>
      </c>
      <c r="I1809" s="97" t="s">
        <v>230</v>
      </c>
      <c r="J1809" s="258" t="s">
        <v>285</v>
      </c>
      <c r="K1809" s="101"/>
      <c r="L1809" s="259"/>
      <c r="M1809" s="103"/>
      <c r="N1809" s="103"/>
      <c r="O1809" s="103"/>
      <c r="P1809" s="103"/>
      <c r="Q1809" s="103"/>
      <c r="R1809" s="103" t="s">
        <v>2920</v>
      </c>
      <c r="S1809" s="103" t="s">
        <v>2920</v>
      </c>
      <c r="T1809" s="103"/>
      <c r="U1809" s="103"/>
      <c r="V1809" s="103"/>
      <c r="W1809" s="103"/>
      <c r="X1809" s="103"/>
      <c r="Y1809" s="103"/>
    </row>
    <row r="1810" spans="1:25" s="582" customFormat="1" ht="39" customHeight="1" x14ac:dyDescent="0.2">
      <c r="A1810" s="94">
        <v>4370</v>
      </c>
      <c r="B1810" s="99" t="s">
        <v>3807</v>
      </c>
      <c r="C1810" s="97" t="s">
        <v>230</v>
      </c>
      <c r="D1810" s="95">
        <v>7</v>
      </c>
      <c r="E1810" s="96">
        <v>4370000000</v>
      </c>
      <c r="F1810" s="97"/>
      <c r="G1810" s="98" t="s">
        <v>3016</v>
      </c>
      <c r="H1810" s="97">
        <v>5008</v>
      </c>
      <c r="I1810" s="97" t="s">
        <v>230</v>
      </c>
      <c r="J1810" s="258" t="s">
        <v>285</v>
      </c>
      <c r="K1810" s="101"/>
      <c r="L1810" s="259"/>
      <c r="M1810" s="103"/>
      <c r="N1810" s="103"/>
      <c r="O1810" s="103"/>
      <c r="P1810" s="103"/>
      <c r="Q1810" s="103"/>
      <c r="R1810" s="103" t="s">
        <v>2920</v>
      </c>
      <c r="S1810" s="103" t="s">
        <v>2920</v>
      </c>
      <c r="T1810" s="103"/>
      <c r="U1810" s="103"/>
      <c r="V1810" s="103"/>
      <c r="W1810" s="103"/>
      <c r="X1810" s="103"/>
      <c r="Y1810" s="103"/>
    </row>
    <row r="1811" spans="1:25" s="582" customFormat="1" ht="39" customHeight="1" x14ac:dyDescent="0.2">
      <c r="A1811" s="94">
        <v>4371</v>
      </c>
      <c r="B1811" s="99" t="s">
        <v>3808</v>
      </c>
      <c r="C1811" s="97" t="s">
        <v>230</v>
      </c>
      <c r="D1811" s="95">
        <v>9</v>
      </c>
      <c r="E1811" s="96">
        <v>4371000000</v>
      </c>
      <c r="F1811" s="97"/>
      <c r="G1811" s="98" t="s">
        <v>3016</v>
      </c>
      <c r="H1811" s="97">
        <v>5003</v>
      </c>
      <c r="I1811" s="97" t="s">
        <v>230</v>
      </c>
      <c r="J1811" s="258" t="s">
        <v>286</v>
      </c>
      <c r="K1811" s="101"/>
      <c r="L1811" s="259"/>
      <c r="M1811" s="103"/>
      <c r="N1811" s="103"/>
      <c r="O1811" s="103"/>
      <c r="P1811" s="103"/>
      <c r="Q1811" s="103"/>
      <c r="R1811" s="103" t="s">
        <v>2920</v>
      </c>
      <c r="S1811" s="103" t="s">
        <v>2920</v>
      </c>
      <c r="T1811" s="103"/>
      <c r="U1811" s="103"/>
      <c r="V1811" s="103"/>
      <c r="W1811" s="103"/>
      <c r="X1811" s="103"/>
      <c r="Y1811" s="103"/>
    </row>
    <row r="1812" spans="1:25" s="264" customFormat="1" ht="39" customHeight="1" x14ac:dyDescent="0.2">
      <c r="A1812" s="179">
        <v>4372</v>
      </c>
      <c r="B1812" s="183" t="s">
        <v>1227</v>
      </c>
      <c r="C1812" s="182" t="s">
        <v>230</v>
      </c>
      <c r="D1812" s="180">
        <v>7</v>
      </c>
      <c r="E1812" s="181">
        <v>4372005014</v>
      </c>
      <c r="F1812" s="182"/>
      <c r="G1812" s="309" t="s">
        <v>3016</v>
      </c>
      <c r="H1812" s="182"/>
      <c r="I1812" s="182" t="s">
        <v>230</v>
      </c>
      <c r="J1812" s="256" t="s">
        <v>289</v>
      </c>
      <c r="K1812" s="255"/>
      <c r="L1812" s="257"/>
      <c r="M1812" s="186"/>
      <c r="N1812" s="186"/>
      <c r="O1812" s="186"/>
      <c r="P1812" s="186"/>
      <c r="Q1812" s="186"/>
      <c r="R1812" s="186" t="s">
        <v>2920</v>
      </c>
      <c r="S1812" s="186"/>
      <c r="T1812" s="186"/>
      <c r="U1812" s="186"/>
      <c r="V1812" s="186"/>
      <c r="W1812" s="186"/>
      <c r="X1812" s="186"/>
      <c r="Y1812" s="186"/>
    </row>
    <row r="1813" spans="1:25" s="264" customFormat="1" ht="39" customHeight="1" x14ac:dyDescent="0.2">
      <c r="A1813" s="179">
        <v>4373</v>
      </c>
      <c r="B1813" s="183" t="s">
        <v>1228</v>
      </c>
      <c r="C1813" s="356" t="s">
        <v>228</v>
      </c>
      <c r="D1813" s="220">
        <v>8</v>
      </c>
      <c r="E1813" s="181">
        <v>4373005502</v>
      </c>
      <c r="F1813" s="201"/>
      <c r="G1813" s="309" t="s">
        <v>3016</v>
      </c>
      <c r="H1813" s="182"/>
      <c r="I1813" s="356" t="s">
        <v>228</v>
      </c>
      <c r="J1813" s="256" t="s">
        <v>300</v>
      </c>
      <c r="K1813" s="255"/>
      <c r="L1813" s="257"/>
      <c r="M1813" s="186"/>
      <c r="N1813" s="186"/>
      <c r="O1813" s="186"/>
      <c r="P1813" s="186"/>
      <c r="Q1813" s="186"/>
      <c r="R1813" s="186" t="s">
        <v>2920</v>
      </c>
      <c r="S1813" s="186"/>
      <c r="T1813" s="186"/>
      <c r="U1813" s="186"/>
      <c r="V1813" s="186"/>
      <c r="W1813" s="186"/>
      <c r="X1813" s="186"/>
      <c r="Y1813" s="186"/>
    </row>
    <row r="1814" spans="1:25" s="264" customFormat="1" ht="39" customHeight="1" x14ac:dyDescent="0.2">
      <c r="A1814" s="179">
        <v>4374</v>
      </c>
      <c r="B1814" s="183" t="s">
        <v>1229</v>
      </c>
      <c r="C1814" s="356" t="s">
        <v>229</v>
      </c>
      <c r="D1814" s="203">
        <v>7</v>
      </c>
      <c r="E1814" s="181">
        <v>4374001322</v>
      </c>
      <c r="F1814" s="182"/>
      <c r="G1814" s="309" t="s">
        <v>3016</v>
      </c>
      <c r="H1814" s="182"/>
      <c r="I1814" s="356" t="s">
        <v>229</v>
      </c>
      <c r="J1814" s="256" t="s">
        <v>295</v>
      </c>
      <c r="K1814" s="255"/>
      <c r="L1814" s="257"/>
      <c r="M1814" s="186"/>
      <c r="N1814" s="186"/>
      <c r="O1814" s="186"/>
      <c r="P1814" s="186"/>
      <c r="Q1814" s="186"/>
      <c r="R1814" s="186" t="s">
        <v>2920</v>
      </c>
      <c r="S1814" s="186"/>
      <c r="T1814" s="186"/>
      <c r="U1814" s="186"/>
      <c r="V1814" s="186"/>
      <c r="W1814" s="186"/>
      <c r="X1814" s="186"/>
      <c r="Y1814" s="186"/>
    </row>
    <row r="1815" spans="1:25" s="264" customFormat="1" ht="39" customHeight="1" x14ac:dyDescent="0.2">
      <c r="A1815" s="179">
        <v>4375</v>
      </c>
      <c r="B1815" s="183" t="s">
        <v>1230</v>
      </c>
      <c r="C1815" s="356" t="s">
        <v>229</v>
      </c>
      <c r="D1815" s="203">
        <v>7</v>
      </c>
      <c r="E1815" s="181">
        <v>4375001912</v>
      </c>
      <c r="F1815" s="182"/>
      <c r="G1815" s="309" t="s">
        <v>3016</v>
      </c>
      <c r="H1815" s="182"/>
      <c r="I1815" s="356" t="s">
        <v>229</v>
      </c>
      <c r="J1815" s="256" t="s">
        <v>286</v>
      </c>
      <c r="K1815" s="255"/>
      <c r="L1815" s="257"/>
      <c r="M1815" s="186"/>
      <c r="N1815" s="186"/>
      <c r="O1815" s="186"/>
      <c r="P1815" s="186"/>
      <c r="Q1815" s="186"/>
      <c r="R1815" s="186" t="s">
        <v>2920</v>
      </c>
      <c r="S1815" s="186"/>
      <c r="T1815" s="186"/>
      <c r="U1815" s="186"/>
      <c r="V1815" s="186"/>
      <c r="W1815" s="186"/>
      <c r="X1815" s="186"/>
      <c r="Y1815" s="186"/>
    </row>
    <row r="1816" spans="1:25" s="264" customFormat="1" ht="39" customHeight="1" x14ac:dyDescent="0.2">
      <c r="A1816" s="179">
        <v>4376</v>
      </c>
      <c r="B1816" s="183" t="s">
        <v>1231</v>
      </c>
      <c r="C1816" s="356" t="s">
        <v>229</v>
      </c>
      <c r="D1816" s="203">
        <v>7</v>
      </c>
      <c r="E1816" s="181">
        <v>4376001912</v>
      </c>
      <c r="F1816" s="182"/>
      <c r="G1816" s="309" t="s">
        <v>3016</v>
      </c>
      <c r="H1816" s="182"/>
      <c r="I1816" s="356" t="s">
        <v>229</v>
      </c>
      <c r="J1816" s="256" t="s">
        <v>286</v>
      </c>
      <c r="K1816" s="255"/>
      <c r="L1816" s="257"/>
      <c r="M1816" s="186"/>
      <c r="N1816" s="186"/>
      <c r="O1816" s="186"/>
      <c r="P1816" s="186"/>
      <c r="Q1816" s="186"/>
      <c r="R1816" s="186" t="s">
        <v>2920</v>
      </c>
      <c r="S1816" s="186"/>
      <c r="T1816" s="186"/>
      <c r="U1816" s="186"/>
      <c r="V1816" s="186"/>
      <c r="W1816" s="186"/>
      <c r="X1816" s="186"/>
      <c r="Y1816" s="186"/>
    </row>
    <row r="1817" spans="1:25" s="264" customFormat="1" ht="39" customHeight="1" x14ac:dyDescent="0.2">
      <c r="A1817" s="179">
        <v>4377</v>
      </c>
      <c r="B1817" s="183" t="s">
        <v>1232</v>
      </c>
      <c r="C1817" s="356" t="s">
        <v>229</v>
      </c>
      <c r="D1817" s="203">
        <v>7</v>
      </c>
      <c r="E1817" s="181">
        <v>4377001112</v>
      </c>
      <c r="F1817" s="182"/>
      <c r="G1817" s="309" t="s">
        <v>3016</v>
      </c>
      <c r="H1817" s="182"/>
      <c r="I1817" s="356" t="s">
        <v>229</v>
      </c>
      <c r="J1817" s="256" t="s">
        <v>285</v>
      </c>
      <c r="K1817" s="255"/>
      <c r="L1817" s="257"/>
      <c r="M1817" s="186"/>
      <c r="N1817" s="186"/>
      <c r="O1817" s="186"/>
      <c r="P1817" s="186"/>
      <c r="Q1817" s="186"/>
      <c r="R1817" s="186" t="s">
        <v>2920</v>
      </c>
      <c r="S1817" s="186"/>
      <c r="T1817" s="186"/>
      <c r="U1817" s="186"/>
      <c r="V1817" s="186"/>
      <c r="W1817" s="186"/>
      <c r="X1817" s="186"/>
      <c r="Y1817" s="186"/>
    </row>
    <row r="1818" spans="1:25" s="264" customFormat="1" ht="39" customHeight="1" x14ac:dyDescent="0.2">
      <c r="A1818" s="179">
        <v>4378</v>
      </c>
      <c r="B1818" s="183" t="s">
        <v>1233</v>
      </c>
      <c r="C1818" s="356" t="s">
        <v>229</v>
      </c>
      <c r="D1818" s="203">
        <v>7</v>
      </c>
      <c r="E1818" s="181">
        <v>4378001316</v>
      </c>
      <c r="F1818" s="182"/>
      <c r="G1818" s="309" t="s">
        <v>3016</v>
      </c>
      <c r="H1818" s="182"/>
      <c r="I1818" s="356" t="s">
        <v>229</v>
      </c>
      <c r="J1818" s="256" t="s">
        <v>285</v>
      </c>
      <c r="K1818" s="255"/>
      <c r="L1818" s="257"/>
      <c r="M1818" s="186"/>
      <c r="N1818" s="186"/>
      <c r="O1818" s="186"/>
      <c r="P1818" s="186"/>
      <c r="Q1818" s="186"/>
      <c r="R1818" s="186" t="s">
        <v>2920</v>
      </c>
      <c r="S1818" s="186"/>
      <c r="T1818" s="186"/>
      <c r="U1818" s="186"/>
      <c r="V1818" s="186"/>
      <c r="W1818" s="186"/>
      <c r="X1818" s="186"/>
      <c r="Y1818" s="186"/>
    </row>
    <row r="1819" spans="1:25" s="264" customFormat="1" ht="39" customHeight="1" x14ac:dyDescent="0.2">
      <c r="A1819" s="179">
        <v>4379</v>
      </c>
      <c r="B1819" s="183" t="s">
        <v>1234</v>
      </c>
      <c r="C1819" s="356" t="s">
        <v>229</v>
      </c>
      <c r="D1819" s="203">
        <v>7</v>
      </c>
      <c r="E1819" s="181">
        <v>4379001201</v>
      </c>
      <c r="F1819" s="182"/>
      <c r="G1819" s="309" t="s">
        <v>3016</v>
      </c>
      <c r="H1819" s="182"/>
      <c r="I1819" s="356" t="s">
        <v>229</v>
      </c>
      <c r="J1819" s="256" t="s">
        <v>3169</v>
      </c>
      <c r="K1819" s="255"/>
      <c r="L1819" s="257"/>
      <c r="M1819" s="186"/>
      <c r="N1819" s="186"/>
      <c r="O1819" s="186"/>
      <c r="P1819" s="186"/>
      <c r="Q1819" s="186"/>
      <c r="R1819" s="186" t="s">
        <v>2920</v>
      </c>
      <c r="S1819" s="186"/>
      <c r="T1819" s="186"/>
      <c r="U1819" s="186"/>
      <c r="V1819" s="186"/>
      <c r="W1819" s="186"/>
      <c r="X1819" s="186"/>
      <c r="Y1819" s="186"/>
    </row>
    <row r="1820" spans="1:25" s="264" customFormat="1" ht="39" customHeight="1" x14ac:dyDescent="0.2">
      <c r="A1820" s="179">
        <v>4380</v>
      </c>
      <c r="B1820" s="183" t="s">
        <v>1235</v>
      </c>
      <c r="C1820" s="356" t="s">
        <v>229</v>
      </c>
      <c r="D1820" s="203">
        <v>7</v>
      </c>
      <c r="E1820" s="181">
        <v>4380001232</v>
      </c>
      <c r="F1820" s="182"/>
      <c r="G1820" s="309" t="s">
        <v>3016</v>
      </c>
      <c r="H1820" s="182"/>
      <c r="I1820" s="356" t="s">
        <v>229</v>
      </c>
      <c r="J1820" s="256" t="s">
        <v>300</v>
      </c>
      <c r="K1820" s="255"/>
      <c r="L1820" s="257"/>
      <c r="M1820" s="186"/>
      <c r="N1820" s="186"/>
      <c r="O1820" s="186"/>
      <c r="P1820" s="186"/>
      <c r="Q1820" s="186"/>
      <c r="R1820" s="186" t="s">
        <v>2920</v>
      </c>
      <c r="S1820" s="186"/>
      <c r="T1820" s="186"/>
      <c r="U1820" s="186"/>
      <c r="V1820" s="186"/>
      <c r="W1820" s="186"/>
      <c r="X1820" s="186"/>
      <c r="Y1820" s="186"/>
    </row>
    <row r="1821" spans="1:25" s="264" customFormat="1" ht="39" customHeight="1" x14ac:dyDescent="0.2">
      <c r="A1821" s="179">
        <v>4381</v>
      </c>
      <c r="B1821" s="183" t="s">
        <v>1236</v>
      </c>
      <c r="C1821" s="356" t="s">
        <v>229</v>
      </c>
      <c r="D1821" s="203">
        <v>7</v>
      </c>
      <c r="E1821" s="181">
        <v>4381001322</v>
      </c>
      <c r="F1821" s="182"/>
      <c r="G1821" s="309" t="s">
        <v>3016</v>
      </c>
      <c r="H1821" s="182"/>
      <c r="I1821" s="356" t="s">
        <v>229</v>
      </c>
      <c r="J1821" s="256" t="s">
        <v>295</v>
      </c>
      <c r="K1821" s="255"/>
      <c r="L1821" s="257"/>
      <c r="M1821" s="186"/>
      <c r="N1821" s="186"/>
      <c r="O1821" s="186"/>
      <c r="P1821" s="186"/>
      <c r="Q1821" s="186"/>
      <c r="R1821" s="186" t="s">
        <v>2920</v>
      </c>
      <c r="S1821" s="186"/>
      <c r="T1821" s="186"/>
      <c r="U1821" s="186"/>
      <c r="V1821" s="186"/>
      <c r="W1821" s="186"/>
      <c r="X1821" s="186"/>
      <c r="Y1821" s="186"/>
    </row>
    <row r="1822" spans="1:25" s="264" customFormat="1" ht="39" customHeight="1" x14ac:dyDescent="0.2">
      <c r="A1822" s="179">
        <v>4382</v>
      </c>
      <c r="B1822" s="183" t="s">
        <v>1237</v>
      </c>
      <c r="C1822" s="356" t="s">
        <v>229</v>
      </c>
      <c r="D1822" s="203">
        <v>7</v>
      </c>
      <c r="E1822" s="181">
        <v>4382001346</v>
      </c>
      <c r="F1822" s="182"/>
      <c r="G1822" s="309" t="s">
        <v>3016</v>
      </c>
      <c r="H1822" s="182"/>
      <c r="I1822" s="356" t="s">
        <v>229</v>
      </c>
      <c r="J1822" s="256" t="s">
        <v>300</v>
      </c>
      <c r="K1822" s="255"/>
      <c r="L1822" s="257"/>
      <c r="M1822" s="186"/>
      <c r="N1822" s="186"/>
      <c r="O1822" s="186"/>
      <c r="P1822" s="186"/>
      <c r="Q1822" s="186"/>
      <c r="R1822" s="186" t="s">
        <v>2920</v>
      </c>
      <c r="S1822" s="186" t="s">
        <v>2920</v>
      </c>
      <c r="T1822" s="186"/>
      <c r="U1822" s="186"/>
      <c r="V1822" s="186"/>
      <c r="W1822" s="186"/>
      <c r="X1822" s="186"/>
      <c r="Y1822" s="186"/>
    </row>
    <row r="1823" spans="1:25" s="264" customFormat="1" ht="39" customHeight="1" x14ac:dyDescent="0.2">
      <c r="A1823" s="179">
        <v>4383</v>
      </c>
      <c r="B1823" s="183" t="s">
        <v>1238</v>
      </c>
      <c r="C1823" s="356" t="s">
        <v>229</v>
      </c>
      <c r="D1823" s="203">
        <v>7</v>
      </c>
      <c r="E1823" s="181">
        <v>4383001508</v>
      </c>
      <c r="F1823" s="182"/>
      <c r="G1823" s="309" t="s">
        <v>3016</v>
      </c>
      <c r="H1823" s="182"/>
      <c r="I1823" s="356" t="s">
        <v>229</v>
      </c>
      <c r="J1823" s="256" t="s">
        <v>3169</v>
      </c>
      <c r="K1823" s="255"/>
      <c r="L1823" s="257"/>
      <c r="M1823" s="186"/>
      <c r="N1823" s="186"/>
      <c r="O1823" s="186"/>
      <c r="P1823" s="186"/>
      <c r="Q1823" s="186"/>
      <c r="R1823" s="186" t="s">
        <v>2920</v>
      </c>
      <c r="S1823" s="186"/>
      <c r="T1823" s="186"/>
      <c r="U1823" s="186"/>
      <c r="V1823" s="186"/>
      <c r="W1823" s="186"/>
      <c r="X1823" s="186"/>
      <c r="Y1823" s="186"/>
    </row>
    <row r="1824" spans="1:25" s="264" customFormat="1" ht="39" customHeight="1" x14ac:dyDescent="0.2">
      <c r="A1824" s="179">
        <v>4384</v>
      </c>
      <c r="B1824" s="183" t="s">
        <v>1239</v>
      </c>
      <c r="C1824" s="356" t="s">
        <v>229</v>
      </c>
      <c r="D1824" s="203">
        <v>7</v>
      </c>
      <c r="E1824" s="181">
        <v>4384001101</v>
      </c>
      <c r="F1824" s="182"/>
      <c r="G1824" s="309" t="s">
        <v>3016</v>
      </c>
      <c r="H1824" s="182"/>
      <c r="I1824" s="356" t="s">
        <v>229</v>
      </c>
      <c r="J1824" s="256" t="s">
        <v>3169</v>
      </c>
      <c r="K1824" s="255"/>
      <c r="L1824" s="257"/>
      <c r="M1824" s="186"/>
      <c r="N1824" s="186"/>
      <c r="O1824" s="186"/>
      <c r="P1824" s="186"/>
      <c r="Q1824" s="186"/>
      <c r="R1824" s="186" t="s">
        <v>2920</v>
      </c>
      <c r="S1824" s="186"/>
      <c r="T1824" s="186"/>
      <c r="U1824" s="186"/>
      <c r="V1824" s="186"/>
      <c r="W1824" s="186"/>
      <c r="X1824" s="186"/>
      <c r="Y1824" s="186"/>
    </row>
    <row r="1825" spans="1:25" s="264" customFormat="1" ht="39" customHeight="1" x14ac:dyDescent="0.2">
      <c r="A1825" s="179">
        <v>4385</v>
      </c>
      <c r="B1825" s="183" t="s">
        <v>1240</v>
      </c>
      <c r="C1825" s="356" t="s">
        <v>229</v>
      </c>
      <c r="D1825" s="203">
        <v>7</v>
      </c>
      <c r="E1825" s="181">
        <v>4385001125</v>
      </c>
      <c r="F1825" s="182"/>
      <c r="G1825" s="309" t="s">
        <v>3016</v>
      </c>
      <c r="H1825" s="182"/>
      <c r="I1825" s="356" t="s">
        <v>229</v>
      </c>
      <c r="J1825" s="256" t="s">
        <v>286</v>
      </c>
      <c r="K1825" s="255"/>
      <c r="L1825" s="257"/>
      <c r="M1825" s="186"/>
      <c r="N1825" s="186"/>
      <c r="O1825" s="186"/>
      <c r="P1825" s="186"/>
      <c r="Q1825" s="186"/>
      <c r="R1825" s="186" t="s">
        <v>2920</v>
      </c>
      <c r="S1825" s="186"/>
      <c r="T1825" s="186"/>
      <c r="U1825" s="186"/>
      <c r="V1825" s="186"/>
      <c r="W1825" s="186"/>
      <c r="X1825" s="186"/>
      <c r="Y1825" s="186"/>
    </row>
    <row r="1826" spans="1:25" s="264" customFormat="1" ht="39" customHeight="1" x14ac:dyDescent="0.2">
      <c r="A1826" s="179">
        <v>4386</v>
      </c>
      <c r="B1826" s="218" t="s">
        <v>1241</v>
      </c>
      <c r="C1826" s="356" t="s">
        <v>229</v>
      </c>
      <c r="D1826" s="203">
        <v>7</v>
      </c>
      <c r="E1826" s="181">
        <v>4386001314</v>
      </c>
      <c r="F1826" s="182"/>
      <c r="G1826" s="309" t="s">
        <v>3016</v>
      </c>
      <c r="H1826" s="265"/>
      <c r="I1826" s="356" t="s">
        <v>229</v>
      </c>
      <c r="J1826" s="256" t="s">
        <v>285</v>
      </c>
      <c r="K1826" s="255"/>
      <c r="L1826" s="257"/>
      <c r="M1826" s="186"/>
      <c r="N1826" s="186"/>
      <c r="O1826" s="186"/>
      <c r="P1826" s="186"/>
      <c r="Q1826" s="186"/>
      <c r="R1826" s="186" t="s">
        <v>2920</v>
      </c>
      <c r="S1826" s="186"/>
      <c r="T1826" s="186"/>
      <c r="U1826" s="186"/>
      <c r="V1826" s="186"/>
      <c r="W1826" s="186"/>
      <c r="X1826" s="186"/>
      <c r="Y1826" s="186"/>
    </row>
    <row r="1827" spans="1:25" s="264" customFormat="1" ht="39" customHeight="1" x14ac:dyDescent="0.2">
      <c r="A1827" s="179">
        <v>4387</v>
      </c>
      <c r="B1827" s="183" t="s">
        <v>1242</v>
      </c>
      <c r="C1827" s="356" t="s">
        <v>229</v>
      </c>
      <c r="D1827" s="203">
        <v>7</v>
      </c>
      <c r="E1827" s="181">
        <v>4387001102</v>
      </c>
      <c r="F1827" s="182"/>
      <c r="G1827" s="309" t="s">
        <v>3016</v>
      </c>
      <c r="H1827" s="182"/>
      <c r="I1827" s="356" t="s">
        <v>229</v>
      </c>
      <c r="J1827" s="256" t="s">
        <v>3169</v>
      </c>
      <c r="K1827" s="255"/>
      <c r="L1827" s="257"/>
      <c r="M1827" s="186"/>
      <c r="N1827" s="186"/>
      <c r="O1827" s="186"/>
      <c r="P1827" s="186"/>
      <c r="Q1827" s="186"/>
      <c r="R1827" s="186" t="s">
        <v>2920</v>
      </c>
      <c r="S1827" s="186" t="s">
        <v>2920</v>
      </c>
      <c r="T1827" s="186"/>
      <c r="U1827" s="186"/>
      <c r="V1827" s="186"/>
      <c r="W1827" s="186"/>
      <c r="X1827" s="186"/>
      <c r="Y1827" s="186"/>
    </row>
    <row r="1828" spans="1:25" s="264" customFormat="1" ht="39" customHeight="1" x14ac:dyDescent="0.2">
      <c r="A1828" s="179">
        <v>4388</v>
      </c>
      <c r="B1828" s="183" t="s">
        <v>1243</v>
      </c>
      <c r="C1828" s="356" t="s">
        <v>229</v>
      </c>
      <c r="D1828" s="203">
        <v>7</v>
      </c>
      <c r="E1828" s="181">
        <v>4388001102</v>
      </c>
      <c r="F1828" s="182"/>
      <c r="G1828" s="309" t="s">
        <v>3016</v>
      </c>
      <c r="H1828" s="182"/>
      <c r="I1828" s="356" t="s">
        <v>229</v>
      </c>
      <c r="J1828" s="256" t="s">
        <v>3169</v>
      </c>
      <c r="K1828" s="255"/>
      <c r="L1828" s="257"/>
      <c r="M1828" s="186"/>
      <c r="N1828" s="186"/>
      <c r="O1828" s="186"/>
      <c r="P1828" s="186"/>
      <c r="Q1828" s="186"/>
      <c r="R1828" s="186" t="s">
        <v>2920</v>
      </c>
      <c r="S1828" s="186"/>
      <c r="T1828" s="186"/>
      <c r="U1828" s="186"/>
      <c r="V1828" s="186"/>
      <c r="W1828" s="186"/>
      <c r="X1828" s="186"/>
      <c r="Y1828" s="186"/>
    </row>
    <row r="1829" spans="1:25" s="264" customFormat="1" ht="39" customHeight="1" x14ac:dyDescent="0.2">
      <c r="A1829" s="179">
        <v>4389</v>
      </c>
      <c r="B1829" s="183" t="s">
        <v>1244</v>
      </c>
      <c r="C1829" s="356" t="s">
        <v>229</v>
      </c>
      <c r="D1829" s="203">
        <v>7</v>
      </c>
      <c r="E1829" s="181">
        <v>4389001101</v>
      </c>
      <c r="F1829" s="182"/>
      <c r="G1829" s="309" t="s">
        <v>3016</v>
      </c>
      <c r="H1829" s="182"/>
      <c r="I1829" s="356" t="s">
        <v>229</v>
      </c>
      <c r="J1829" s="256" t="s">
        <v>3169</v>
      </c>
      <c r="K1829" s="255"/>
      <c r="L1829" s="257"/>
      <c r="M1829" s="186"/>
      <c r="N1829" s="186"/>
      <c r="O1829" s="186"/>
      <c r="P1829" s="186"/>
      <c r="Q1829" s="186"/>
      <c r="R1829" s="186" t="s">
        <v>2920</v>
      </c>
      <c r="S1829" s="186"/>
      <c r="T1829" s="186"/>
      <c r="U1829" s="186"/>
      <c r="V1829" s="186"/>
      <c r="W1829" s="186"/>
      <c r="X1829" s="186"/>
      <c r="Y1829" s="186"/>
    </row>
    <row r="1830" spans="1:25" s="264" customFormat="1" ht="39" customHeight="1" x14ac:dyDescent="0.2">
      <c r="A1830" s="179">
        <v>4390</v>
      </c>
      <c r="B1830" s="183" t="s">
        <v>1245</v>
      </c>
      <c r="C1830" s="356" t="s">
        <v>229</v>
      </c>
      <c r="D1830" s="203">
        <v>7</v>
      </c>
      <c r="E1830" s="181">
        <v>4390001215</v>
      </c>
      <c r="F1830" s="182"/>
      <c r="G1830" s="309" t="s">
        <v>3016</v>
      </c>
      <c r="H1830" s="182"/>
      <c r="I1830" s="356" t="s">
        <v>229</v>
      </c>
      <c r="J1830" s="256" t="s">
        <v>285</v>
      </c>
      <c r="K1830" s="255"/>
      <c r="L1830" s="257"/>
      <c r="M1830" s="186"/>
      <c r="N1830" s="186"/>
      <c r="O1830" s="186"/>
      <c r="P1830" s="186"/>
      <c r="Q1830" s="186"/>
      <c r="R1830" s="186" t="s">
        <v>2920</v>
      </c>
      <c r="S1830" s="186"/>
      <c r="T1830" s="186"/>
      <c r="U1830" s="186"/>
      <c r="V1830" s="186"/>
      <c r="W1830" s="186"/>
      <c r="X1830" s="186"/>
      <c r="Y1830" s="186"/>
    </row>
    <row r="1831" spans="1:25" s="264" customFormat="1" ht="39" customHeight="1" x14ac:dyDescent="0.2">
      <c r="A1831" s="179">
        <v>4391</v>
      </c>
      <c r="B1831" s="183" t="s">
        <v>1246</v>
      </c>
      <c r="C1831" s="356" t="s">
        <v>229</v>
      </c>
      <c r="D1831" s="203">
        <v>7</v>
      </c>
      <c r="E1831" s="181">
        <v>4391001108</v>
      </c>
      <c r="F1831" s="182"/>
      <c r="G1831" s="309" t="s">
        <v>3016</v>
      </c>
      <c r="H1831" s="182"/>
      <c r="I1831" s="356" t="s">
        <v>229</v>
      </c>
      <c r="J1831" s="256" t="s">
        <v>3169</v>
      </c>
      <c r="K1831" s="255"/>
      <c r="L1831" s="257"/>
      <c r="M1831" s="186"/>
      <c r="N1831" s="186"/>
      <c r="O1831" s="186"/>
      <c r="P1831" s="186"/>
      <c r="Q1831" s="186"/>
      <c r="R1831" s="186" t="s">
        <v>2920</v>
      </c>
      <c r="S1831" s="186"/>
      <c r="T1831" s="186"/>
      <c r="U1831" s="186"/>
      <c r="V1831" s="186"/>
      <c r="W1831" s="186"/>
      <c r="X1831" s="186"/>
      <c r="Y1831" s="186"/>
    </row>
    <row r="1832" spans="1:25" s="264" customFormat="1" ht="39" customHeight="1" x14ac:dyDescent="0.2">
      <c r="A1832" s="179">
        <v>4392</v>
      </c>
      <c r="B1832" s="218" t="s">
        <v>1247</v>
      </c>
      <c r="C1832" s="356" t="s">
        <v>229</v>
      </c>
      <c r="D1832" s="265">
        <v>7</v>
      </c>
      <c r="E1832" s="181">
        <v>4392001304</v>
      </c>
      <c r="F1832" s="265"/>
      <c r="G1832" s="309" t="s">
        <v>3016</v>
      </c>
      <c r="H1832" s="265"/>
      <c r="I1832" s="356" t="s">
        <v>229</v>
      </c>
      <c r="J1832" s="256" t="s">
        <v>3169</v>
      </c>
      <c r="K1832" s="255"/>
      <c r="L1832" s="257"/>
      <c r="M1832" s="186"/>
      <c r="N1832" s="186"/>
      <c r="O1832" s="186"/>
      <c r="P1832" s="186"/>
      <c r="Q1832" s="186"/>
      <c r="R1832" s="186" t="s">
        <v>2920</v>
      </c>
      <c r="S1832" s="186"/>
      <c r="T1832" s="186"/>
      <c r="U1832" s="186"/>
      <c r="V1832" s="186"/>
      <c r="W1832" s="186"/>
      <c r="X1832" s="186"/>
      <c r="Y1832" s="186"/>
    </row>
    <row r="1833" spans="1:25" s="264" customFormat="1" ht="39" customHeight="1" x14ac:dyDescent="0.2">
      <c r="A1833" s="179">
        <v>4393</v>
      </c>
      <c r="B1833" s="183" t="s">
        <v>1248</v>
      </c>
      <c r="C1833" s="356" t="s">
        <v>229</v>
      </c>
      <c r="D1833" s="203">
        <v>7</v>
      </c>
      <c r="E1833" s="181">
        <v>4393001232</v>
      </c>
      <c r="F1833" s="182"/>
      <c r="G1833" s="309" t="s">
        <v>3016</v>
      </c>
      <c r="H1833" s="182"/>
      <c r="I1833" s="356" t="s">
        <v>229</v>
      </c>
      <c r="J1833" s="256" t="s">
        <v>300</v>
      </c>
      <c r="K1833" s="255"/>
      <c r="L1833" s="257"/>
      <c r="M1833" s="186"/>
      <c r="N1833" s="186"/>
      <c r="O1833" s="186"/>
      <c r="P1833" s="186"/>
      <c r="Q1833" s="186"/>
      <c r="R1833" s="186" t="s">
        <v>2920</v>
      </c>
      <c r="S1833" s="186"/>
      <c r="T1833" s="186"/>
      <c r="U1833" s="186"/>
      <c r="V1833" s="186"/>
      <c r="W1833" s="186"/>
      <c r="X1833" s="186"/>
      <c r="Y1833" s="186"/>
    </row>
    <row r="1834" spans="1:25" s="264" customFormat="1" ht="39" customHeight="1" x14ac:dyDescent="0.2">
      <c r="A1834" s="179">
        <v>4394</v>
      </c>
      <c r="B1834" s="183" t="s">
        <v>1249</v>
      </c>
      <c r="C1834" s="356" t="s">
        <v>229</v>
      </c>
      <c r="D1834" s="203">
        <v>7</v>
      </c>
      <c r="E1834" s="181">
        <v>4394001214</v>
      </c>
      <c r="F1834" s="182"/>
      <c r="G1834" s="309" t="s">
        <v>3016</v>
      </c>
      <c r="H1834" s="182"/>
      <c r="I1834" s="356" t="s">
        <v>229</v>
      </c>
      <c r="J1834" s="256" t="s">
        <v>285</v>
      </c>
      <c r="K1834" s="255"/>
      <c r="L1834" s="257"/>
      <c r="M1834" s="186"/>
      <c r="N1834" s="186"/>
      <c r="O1834" s="186"/>
      <c r="P1834" s="186"/>
      <c r="Q1834" s="186"/>
      <c r="R1834" s="186" t="s">
        <v>2920</v>
      </c>
      <c r="S1834" s="186"/>
      <c r="T1834" s="186"/>
      <c r="U1834" s="186"/>
      <c r="V1834" s="186"/>
      <c r="W1834" s="186"/>
      <c r="X1834" s="186"/>
      <c r="Y1834" s="186"/>
    </row>
    <row r="1835" spans="1:25" s="264" customFormat="1" ht="39" customHeight="1" x14ac:dyDescent="0.2">
      <c r="A1835" s="179">
        <v>4395</v>
      </c>
      <c r="B1835" s="183" t="s">
        <v>1250</v>
      </c>
      <c r="C1835" s="356" t="s">
        <v>229</v>
      </c>
      <c r="D1835" s="203">
        <v>7</v>
      </c>
      <c r="E1835" s="181">
        <v>4395004001</v>
      </c>
      <c r="F1835" s="182"/>
      <c r="G1835" s="309" t="s">
        <v>3016</v>
      </c>
      <c r="H1835" s="182"/>
      <c r="I1835" s="356" t="s">
        <v>229</v>
      </c>
      <c r="J1835" s="256" t="s">
        <v>3169</v>
      </c>
      <c r="K1835" s="255"/>
      <c r="L1835" s="257"/>
      <c r="M1835" s="186"/>
      <c r="N1835" s="186"/>
      <c r="O1835" s="186"/>
      <c r="P1835" s="186"/>
      <c r="Q1835" s="186"/>
      <c r="R1835" s="186" t="s">
        <v>2920</v>
      </c>
      <c r="S1835" s="186"/>
      <c r="T1835" s="186"/>
      <c r="U1835" s="186"/>
      <c r="V1835" s="186"/>
      <c r="W1835" s="186"/>
      <c r="X1835" s="186"/>
      <c r="Y1835" s="186"/>
    </row>
    <row r="1836" spans="1:25" s="264" customFormat="1" ht="39" customHeight="1" x14ac:dyDescent="0.2">
      <c r="A1836" s="179">
        <v>4396</v>
      </c>
      <c r="B1836" s="183" t="s">
        <v>1251</v>
      </c>
      <c r="C1836" s="356" t="s">
        <v>229</v>
      </c>
      <c r="D1836" s="203">
        <v>7</v>
      </c>
      <c r="E1836" s="181">
        <v>4396001314</v>
      </c>
      <c r="F1836" s="182"/>
      <c r="G1836" s="309" t="s">
        <v>3016</v>
      </c>
      <c r="H1836" s="182"/>
      <c r="I1836" s="356" t="s">
        <v>229</v>
      </c>
      <c r="J1836" s="256" t="s">
        <v>285</v>
      </c>
      <c r="K1836" s="255"/>
      <c r="L1836" s="257"/>
      <c r="M1836" s="186"/>
      <c r="N1836" s="186"/>
      <c r="O1836" s="186"/>
      <c r="P1836" s="186"/>
      <c r="Q1836" s="186"/>
      <c r="R1836" s="186" t="s">
        <v>2920</v>
      </c>
      <c r="S1836" s="186"/>
      <c r="T1836" s="186"/>
      <c r="U1836" s="186"/>
      <c r="V1836" s="186"/>
      <c r="W1836" s="186"/>
      <c r="X1836" s="186"/>
      <c r="Y1836" s="186"/>
    </row>
    <row r="1837" spans="1:25" s="264" customFormat="1" ht="39" customHeight="1" x14ac:dyDescent="0.2">
      <c r="A1837" s="179">
        <v>4397</v>
      </c>
      <c r="B1837" s="183" t="s">
        <v>1252</v>
      </c>
      <c r="C1837" s="356" t="s">
        <v>229</v>
      </c>
      <c r="D1837" s="203">
        <v>7</v>
      </c>
      <c r="E1837" s="181">
        <v>4397001302</v>
      </c>
      <c r="F1837" s="182"/>
      <c r="G1837" s="309" t="s">
        <v>3016</v>
      </c>
      <c r="H1837" s="182"/>
      <c r="I1837" s="356" t="s">
        <v>229</v>
      </c>
      <c r="J1837" s="256" t="s">
        <v>3169</v>
      </c>
      <c r="K1837" s="255"/>
      <c r="L1837" s="257"/>
      <c r="M1837" s="186"/>
      <c r="N1837" s="186"/>
      <c r="O1837" s="186"/>
      <c r="P1837" s="186"/>
      <c r="Q1837" s="186"/>
      <c r="R1837" s="186" t="s">
        <v>2920</v>
      </c>
      <c r="S1837" s="186"/>
      <c r="T1837" s="186"/>
      <c r="U1837" s="186"/>
      <c r="V1837" s="186"/>
      <c r="W1837" s="186"/>
      <c r="X1837" s="186"/>
      <c r="Y1837" s="186"/>
    </row>
    <row r="1838" spans="1:25" s="264" customFormat="1" ht="39" customHeight="1" x14ac:dyDescent="0.2">
      <c r="A1838" s="179">
        <v>4398</v>
      </c>
      <c r="B1838" s="183" t="s">
        <v>1253</v>
      </c>
      <c r="C1838" s="356" t="s">
        <v>229</v>
      </c>
      <c r="D1838" s="203">
        <v>7</v>
      </c>
      <c r="E1838" s="181">
        <v>4398001302</v>
      </c>
      <c r="F1838" s="182"/>
      <c r="G1838" s="309" t="s">
        <v>3016</v>
      </c>
      <c r="H1838" s="182"/>
      <c r="I1838" s="356" t="s">
        <v>229</v>
      </c>
      <c r="J1838" s="256" t="s">
        <v>3169</v>
      </c>
      <c r="K1838" s="255"/>
      <c r="L1838" s="257"/>
      <c r="M1838" s="186"/>
      <c r="N1838" s="186"/>
      <c r="O1838" s="186"/>
      <c r="P1838" s="186"/>
      <c r="Q1838" s="186"/>
      <c r="R1838" s="186" t="s">
        <v>2920</v>
      </c>
      <c r="S1838" s="186"/>
      <c r="T1838" s="186"/>
      <c r="U1838" s="186"/>
      <c r="V1838" s="186"/>
      <c r="W1838" s="186"/>
      <c r="X1838" s="186"/>
      <c r="Y1838" s="186"/>
    </row>
    <row r="1839" spans="1:25" s="264" customFormat="1" ht="39" customHeight="1" x14ac:dyDescent="0.2">
      <c r="A1839" s="179">
        <v>4399</v>
      </c>
      <c r="B1839" s="183" t="s">
        <v>1254</v>
      </c>
      <c r="C1839" s="356" t="s">
        <v>229</v>
      </c>
      <c r="D1839" s="203">
        <v>7</v>
      </c>
      <c r="E1839" s="181">
        <v>4399001343</v>
      </c>
      <c r="F1839" s="182"/>
      <c r="G1839" s="309" t="s">
        <v>3016</v>
      </c>
      <c r="H1839" s="182"/>
      <c r="I1839" s="356" t="s">
        <v>229</v>
      </c>
      <c r="J1839" s="256" t="s">
        <v>300</v>
      </c>
      <c r="K1839" s="255"/>
      <c r="L1839" s="257"/>
      <c r="M1839" s="186"/>
      <c r="N1839" s="186"/>
      <c r="O1839" s="186"/>
      <c r="P1839" s="186"/>
      <c r="Q1839" s="186"/>
      <c r="R1839" s="186" t="s">
        <v>2920</v>
      </c>
      <c r="S1839" s="186"/>
      <c r="T1839" s="186"/>
      <c r="U1839" s="186"/>
      <c r="V1839" s="186"/>
      <c r="W1839" s="186"/>
      <c r="X1839" s="186"/>
      <c r="Y1839" s="186"/>
    </row>
    <row r="1840" spans="1:25" s="264" customFormat="1" ht="39" customHeight="1" x14ac:dyDescent="0.2">
      <c r="A1840" s="179">
        <v>4400</v>
      </c>
      <c r="B1840" s="183" t="s">
        <v>1255</v>
      </c>
      <c r="C1840" s="356" t="s">
        <v>229</v>
      </c>
      <c r="D1840" s="203">
        <v>7</v>
      </c>
      <c r="E1840" s="181">
        <v>4400001337</v>
      </c>
      <c r="F1840" s="182"/>
      <c r="G1840" s="309" t="s">
        <v>3016</v>
      </c>
      <c r="H1840" s="182"/>
      <c r="I1840" s="356" t="s">
        <v>229</v>
      </c>
      <c r="J1840" s="256" t="s">
        <v>286</v>
      </c>
      <c r="K1840" s="255"/>
      <c r="L1840" s="257"/>
      <c r="M1840" s="186"/>
      <c r="N1840" s="186"/>
      <c r="O1840" s="186"/>
      <c r="P1840" s="186"/>
      <c r="Q1840" s="186"/>
      <c r="R1840" s="186" t="s">
        <v>2920</v>
      </c>
      <c r="S1840" s="186"/>
      <c r="T1840" s="186"/>
      <c r="U1840" s="186"/>
      <c r="V1840" s="186"/>
      <c r="W1840" s="186"/>
      <c r="X1840" s="186"/>
      <c r="Y1840" s="186"/>
    </row>
    <row r="1841" spans="1:25" s="264" customFormat="1" ht="39" customHeight="1" x14ac:dyDescent="0.2">
      <c r="A1841" s="179">
        <v>4401</v>
      </c>
      <c r="B1841" s="183" t="s">
        <v>1256</v>
      </c>
      <c r="C1841" s="356" t="s">
        <v>229</v>
      </c>
      <c r="D1841" s="203">
        <v>7</v>
      </c>
      <c r="E1841" s="181">
        <v>4401001338</v>
      </c>
      <c r="F1841" s="182"/>
      <c r="G1841" s="309" t="s">
        <v>3016</v>
      </c>
      <c r="H1841" s="182"/>
      <c r="I1841" s="356" t="s">
        <v>229</v>
      </c>
      <c r="J1841" s="256" t="s">
        <v>286</v>
      </c>
      <c r="K1841" s="255"/>
      <c r="L1841" s="257"/>
      <c r="M1841" s="186"/>
      <c r="N1841" s="186"/>
      <c r="O1841" s="186"/>
      <c r="P1841" s="186"/>
      <c r="Q1841" s="186"/>
      <c r="R1841" s="186" t="s">
        <v>2920</v>
      </c>
      <c r="S1841" s="186"/>
      <c r="T1841" s="186"/>
      <c r="U1841" s="186"/>
      <c r="V1841" s="186"/>
      <c r="W1841" s="186"/>
      <c r="X1841" s="186"/>
      <c r="Y1841" s="186"/>
    </row>
    <row r="1842" spans="1:25" s="264" customFormat="1" ht="39" customHeight="1" x14ac:dyDescent="0.2">
      <c r="A1842" s="179">
        <v>4402</v>
      </c>
      <c r="B1842" s="183" t="s">
        <v>1257</v>
      </c>
      <c r="C1842" s="356" t="s">
        <v>229</v>
      </c>
      <c r="D1842" s="203">
        <v>7</v>
      </c>
      <c r="E1842" s="181">
        <v>4402001207</v>
      </c>
      <c r="F1842" s="182"/>
      <c r="G1842" s="309" t="s">
        <v>3016</v>
      </c>
      <c r="H1842" s="182"/>
      <c r="I1842" s="356" t="s">
        <v>229</v>
      </c>
      <c r="J1842" s="256" t="s">
        <v>3169</v>
      </c>
      <c r="K1842" s="255"/>
      <c r="L1842" s="257"/>
      <c r="M1842" s="186"/>
      <c r="N1842" s="186"/>
      <c r="O1842" s="186"/>
      <c r="P1842" s="186"/>
      <c r="Q1842" s="186"/>
      <c r="R1842" s="186" t="s">
        <v>2920</v>
      </c>
      <c r="S1842" s="186"/>
      <c r="T1842" s="186"/>
      <c r="U1842" s="186"/>
      <c r="V1842" s="186"/>
      <c r="W1842" s="186"/>
      <c r="X1842" s="186"/>
      <c r="Y1842" s="186"/>
    </row>
    <row r="1843" spans="1:25" s="264" customFormat="1" ht="39" customHeight="1" x14ac:dyDescent="0.2">
      <c r="A1843" s="179">
        <v>4403</v>
      </c>
      <c r="B1843" s="183" t="s">
        <v>1258</v>
      </c>
      <c r="C1843" s="356" t="s">
        <v>229</v>
      </c>
      <c r="D1843" s="203">
        <v>7</v>
      </c>
      <c r="E1843" s="181">
        <v>4403001530</v>
      </c>
      <c r="F1843" s="182"/>
      <c r="G1843" s="309" t="s">
        <v>3016</v>
      </c>
      <c r="H1843" s="182"/>
      <c r="I1843" s="356" t="s">
        <v>229</v>
      </c>
      <c r="J1843" s="256" t="s">
        <v>289</v>
      </c>
      <c r="K1843" s="255"/>
      <c r="L1843" s="257"/>
      <c r="M1843" s="186"/>
      <c r="N1843" s="186"/>
      <c r="O1843" s="186"/>
      <c r="P1843" s="186"/>
      <c r="Q1843" s="186"/>
      <c r="R1843" s="186" t="s">
        <v>2920</v>
      </c>
      <c r="S1843" s="186"/>
      <c r="T1843" s="186"/>
      <c r="U1843" s="186"/>
      <c r="V1843" s="186"/>
      <c r="W1843" s="186"/>
      <c r="X1843" s="186"/>
      <c r="Y1843" s="186"/>
    </row>
    <row r="1844" spans="1:25" s="264" customFormat="1" ht="39" customHeight="1" x14ac:dyDescent="0.2">
      <c r="A1844" s="179">
        <v>4404</v>
      </c>
      <c r="B1844" s="183" t="s">
        <v>1259</v>
      </c>
      <c r="C1844" s="356" t="s">
        <v>229</v>
      </c>
      <c r="D1844" s="203">
        <v>7</v>
      </c>
      <c r="E1844" s="181">
        <v>4404001505</v>
      </c>
      <c r="F1844" s="182"/>
      <c r="G1844" s="309" t="s">
        <v>3016</v>
      </c>
      <c r="H1844" s="182"/>
      <c r="I1844" s="356" t="s">
        <v>229</v>
      </c>
      <c r="J1844" s="256" t="s">
        <v>3169</v>
      </c>
      <c r="K1844" s="255"/>
      <c r="L1844" s="257"/>
      <c r="M1844" s="186"/>
      <c r="N1844" s="186"/>
      <c r="O1844" s="186"/>
      <c r="P1844" s="186"/>
      <c r="Q1844" s="186"/>
      <c r="R1844" s="186" t="s">
        <v>2920</v>
      </c>
      <c r="S1844" s="186"/>
      <c r="T1844" s="186"/>
      <c r="U1844" s="186"/>
      <c r="V1844" s="186"/>
      <c r="W1844" s="186"/>
      <c r="X1844" s="186"/>
      <c r="Y1844" s="186"/>
    </row>
    <row r="1845" spans="1:25" s="264" customFormat="1" ht="39" customHeight="1" x14ac:dyDescent="0.2">
      <c r="A1845" s="179">
        <v>4405</v>
      </c>
      <c r="B1845" s="183" t="s">
        <v>1260</v>
      </c>
      <c r="C1845" s="356" t="s">
        <v>229</v>
      </c>
      <c r="D1845" s="203">
        <v>7</v>
      </c>
      <c r="E1845" s="181">
        <v>4405001114</v>
      </c>
      <c r="F1845" s="182"/>
      <c r="G1845" s="309" t="s">
        <v>3016</v>
      </c>
      <c r="H1845" s="182"/>
      <c r="I1845" s="356" t="s">
        <v>229</v>
      </c>
      <c r="J1845" s="256" t="s">
        <v>285</v>
      </c>
      <c r="K1845" s="255"/>
      <c r="L1845" s="257"/>
      <c r="M1845" s="186"/>
      <c r="N1845" s="186"/>
      <c r="O1845" s="186"/>
      <c r="P1845" s="186"/>
      <c r="Q1845" s="186"/>
      <c r="R1845" s="186" t="s">
        <v>2920</v>
      </c>
      <c r="S1845" s="186"/>
      <c r="T1845" s="186"/>
      <c r="U1845" s="186"/>
      <c r="V1845" s="186"/>
      <c r="W1845" s="186"/>
      <c r="X1845" s="186"/>
      <c r="Y1845" s="186"/>
    </row>
    <row r="1846" spans="1:25" s="264" customFormat="1" ht="39" customHeight="1" x14ac:dyDescent="0.2">
      <c r="A1846" s="179">
        <v>4406</v>
      </c>
      <c r="B1846" s="183" t="s">
        <v>1261</v>
      </c>
      <c r="C1846" s="356" t="s">
        <v>229</v>
      </c>
      <c r="D1846" s="203">
        <v>7</v>
      </c>
      <c r="E1846" s="181">
        <v>4406001114</v>
      </c>
      <c r="F1846" s="182"/>
      <c r="G1846" s="309" t="s">
        <v>3016</v>
      </c>
      <c r="H1846" s="182"/>
      <c r="I1846" s="356" t="s">
        <v>229</v>
      </c>
      <c r="J1846" s="256" t="s">
        <v>285</v>
      </c>
      <c r="K1846" s="255"/>
      <c r="L1846" s="257"/>
      <c r="M1846" s="186"/>
      <c r="N1846" s="186"/>
      <c r="O1846" s="186"/>
      <c r="P1846" s="186"/>
      <c r="Q1846" s="186"/>
      <c r="R1846" s="186" t="s">
        <v>2920</v>
      </c>
      <c r="S1846" s="186"/>
      <c r="T1846" s="186"/>
      <c r="U1846" s="186"/>
      <c r="V1846" s="186"/>
      <c r="W1846" s="186"/>
      <c r="X1846" s="186"/>
      <c r="Y1846" s="186"/>
    </row>
    <row r="1847" spans="1:25" s="264" customFormat="1" ht="39" customHeight="1" x14ac:dyDescent="0.2">
      <c r="A1847" s="179">
        <v>4407</v>
      </c>
      <c r="B1847" s="183" t="s">
        <v>1262</v>
      </c>
      <c r="C1847" s="356" t="s">
        <v>229</v>
      </c>
      <c r="D1847" s="203">
        <v>7</v>
      </c>
      <c r="E1847" s="181">
        <v>4407001114</v>
      </c>
      <c r="F1847" s="182"/>
      <c r="G1847" s="309" t="s">
        <v>3016</v>
      </c>
      <c r="H1847" s="182"/>
      <c r="I1847" s="356" t="s">
        <v>229</v>
      </c>
      <c r="J1847" s="256" t="s">
        <v>285</v>
      </c>
      <c r="K1847" s="255"/>
      <c r="L1847" s="257"/>
      <c r="M1847" s="186"/>
      <c r="N1847" s="186"/>
      <c r="O1847" s="186"/>
      <c r="P1847" s="186"/>
      <c r="Q1847" s="186"/>
      <c r="R1847" s="186" t="s">
        <v>2920</v>
      </c>
      <c r="S1847" s="186"/>
      <c r="T1847" s="186"/>
      <c r="U1847" s="186"/>
      <c r="V1847" s="186"/>
      <c r="W1847" s="186"/>
      <c r="X1847" s="186"/>
      <c r="Y1847" s="186"/>
    </row>
    <row r="1848" spans="1:25" s="264" customFormat="1" ht="39" customHeight="1" x14ac:dyDescent="0.2">
      <c r="A1848" s="179">
        <v>4408</v>
      </c>
      <c r="B1848" s="183" t="s">
        <v>1263</v>
      </c>
      <c r="C1848" s="182" t="s">
        <v>230</v>
      </c>
      <c r="D1848" s="203">
        <v>7</v>
      </c>
      <c r="E1848" s="181">
        <v>4408005000</v>
      </c>
      <c r="F1848" s="182"/>
      <c r="G1848" s="309" t="s">
        <v>3016</v>
      </c>
      <c r="H1848" s="182"/>
      <c r="I1848" s="182" t="s">
        <v>230</v>
      </c>
      <c r="J1848" s="256" t="s">
        <v>300</v>
      </c>
      <c r="K1848" s="255"/>
      <c r="L1848" s="257"/>
      <c r="M1848" s="186"/>
      <c r="N1848" s="186"/>
      <c r="O1848" s="186"/>
      <c r="P1848" s="186"/>
      <c r="Q1848" s="186"/>
      <c r="R1848" s="186" t="s">
        <v>2920</v>
      </c>
      <c r="S1848" s="186" t="s">
        <v>2920</v>
      </c>
      <c r="T1848" s="186"/>
      <c r="U1848" s="186"/>
      <c r="V1848" s="186"/>
      <c r="W1848" s="186"/>
      <c r="X1848" s="186"/>
      <c r="Y1848" s="186"/>
    </row>
    <row r="1849" spans="1:25" s="264" customFormat="1" ht="39" customHeight="1" x14ac:dyDescent="0.2">
      <c r="A1849" s="179">
        <v>4409</v>
      </c>
      <c r="B1849" s="183" t="s">
        <v>1264</v>
      </c>
      <c r="C1849" s="356" t="s">
        <v>228</v>
      </c>
      <c r="D1849" s="203">
        <v>7</v>
      </c>
      <c r="E1849" s="181">
        <v>4409005006</v>
      </c>
      <c r="F1849" s="182"/>
      <c r="G1849" s="309" t="s">
        <v>3016</v>
      </c>
      <c r="H1849" s="182"/>
      <c r="I1849" s="356" t="s">
        <v>228</v>
      </c>
      <c r="J1849" s="256" t="s">
        <v>286</v>
      </c>
      <c r="K1849" s="255"/>
      <c r="L1849" s="257"/>
      <c r="M1849" s="186"/>
      <c r="N1849" s="186"/>
      <c r="O1849" s="186"/>
      <c r="P1849" s="186"/>
      <c r="Q1849" s="186"/>
      <c r="R1849" s="186" t="s">
        <v>2920</v>
      </c>
      <c r="S1849" s="186"/>
      <c r="T1849" s="186"/>
      <c r="U1849" s="186"/>
      <c r="V1849" s="186"/>
      <c r="W1849" s="186"/>
      <c r="X1849" s="186"/>
      <c r="Y1849" s="186"/>
    </row>
    <row r="1850" spans="1:25" s="264" customFormat="1" ht="39" customHeight="1" x14ac:dyDescent="0.2">
      <c r="A1850" s="179">
        <v>4410</v>
      </c>
      <c r="B1850" s="183" t="s">
        <v>1265</v>
      </c>
      <c r="C1850" s="182" t="s">
        <v>230</v>
      </c>
      <c r="D1850" s="203">
        <v>7</v>
      </c>
      <c r="E1850" s="181">
        <v>4410005009</v>
      </c>
      <c r="F1850" s="182"/>
      <c r="G1850" s="309" t="s">
        <v>3016</v>
      </c>
      <c r="H1850" s="182"/>
      <c r="I1850" s="182" t="s">
        <v>230</v>
      </c>
      <c r="J1850" s="256" t="s">
        <v>285</v>
      </c>
      <c r="K1850" s="255"/>
      <c r="L1850" s="257"/>
      <c r="M1850" s="186"/>
      <c r="N1850" s="186"/>
      <c r="O1850" s="186"/>
      <c r="P1850" s="186"/>
      <c r="Q1850" s="186"/>
      <c r="R1850" s="186" t="s">
        <v>2920</v>
      </c>
      <c r="S1850" s="186"/>
      <c r="T1850" s="186"/>
      <c r="U1850" s="186"/>
      <c r="V1850" s="186"/>
      <c r="W1850" s="186"/>
      <c r="X1850" s="186"/>
      <c r="Y1850" s="186"/>
    </row>
    <row r="1851" spans="1:25" s="264" customFormat="1" ht="39" customHeight="1" x14ac:dyDescent="0.2">
      <c r="A1851" s="179">
        <v>4411</v>
      </c>
      <c r="B1851" s="183" t="s">
        <v>1266</v>
      </c>
      <c r="C1851" s="182" t="s">
        <v>230</v>
      </c>
      <c r="D1851" s="203">
        <v>7</v>
      </c>
      <c r="E1851" s="181">
        <v>4411005009</v>
      </c>
      <c r="F1851" s="182"/>
      <c r="G1851" s="309" t="s">
        <v>3016</v>
      </c>
      <c r="H1851" s="182"/>
      <c r="I1851" s="182" t="s">
        <v>230</v>
      </c>
      <c r="J1851" s="256" t="s">
        <v>285</v>
      </c>
      <c r="K1851" s="255"/>
      <c r="L1851" s="257"/>
      <c r="M1851" s="186"/>
      <c r="N1851" s="186"/>
      <c r="O1851" s="186"/>
      <c r="P1851" s="186"/>
      <c r="Q1851" s="186"/>
      <c r="R1851" s="186" t="s">
        <v>2920</v>
      </c>
      <c r="S1851" s="186" t="s">
        <v>2920</v>
      </c>
      <c r="T1851" s="186"/>
      <c r="U1851" s="186"/>
      <c r="V1851" s="186"/>
      <c r="W1851" s="186"/>
      <c r="X1851" s="186"/>
      <c r="Y1851" s="186"/>
    </row>
    <row r="1852" spans="1:25" s="264" customFormat="1" ht="39" customHeight="1" x14ac:dyDescent="0.2">
      <c r="A1852" s="179">
        <v>4412</v>
      </c>
      <c r="B1852" s="183" t="s">
        <v>1267</v>
      </c>
      <c r="C1852" s="356" t="s">
        <v>229</v>
      </c>
      <c r="D1852" s="203">
        <v>7</v>
      </c>
      <c r="E1852" s="181">
        <v>4412001201</v>
      </c>
      <c r="F1852" s="182"/>
      <c r="G1852" s="309" t="s">
        <v>3016</v>
      </c>
      <c r="H1852" s="182"/>
      <c r="I1852" s="356" t="s">
        <v>229</v>
      </c>
      <c r="J1852" s="256" t="s">
        <v>3169</v>
      </c>
      <c r="K1852" s="255"/>
      <c r="L1852" s="257"/>
      <c r="M1852" s="186"/>
      <c r="N1852" s="186"/>
      <c r="O1852" s="186"/>
      <c r="P1852" s="186"/>
      <c r="Q1852" s="186"/>
      <c r="R1852" s="186" t="s">
        <v>2920</v>
      </c>
      <c r="S1852" s="186"/>
      <c r="T1852" s="186"/>
      <c r="U1852" s="186"/>
      <c r="V1852" s="186"/>
      <c r="W1852" s="186"/>
      <c r="X1852" s="186"/>
      <c r="Y1852" s="186"/>
    </row>
    <row r="1853" spans="1:25" s="264" customFormat="1" ht="39" customHeight="1" x14ac:dyDescent="0.2">
      <c r="A1853" s="179">
        <v>4413</v>
      </c>
      <c r="B1853" s="183" t="s">
        <v>1268</v>
      </c>
      <c r="C1853" s="356" t="s">
        <v>228</v>
      </c>
      <c r="D1853" s="203">
        <v>8</v>
      </c>
      <c r="E1853" s="181">
        <v>4413005005</v>
      </c>
      <c r="F1853" s="182"/>
      <c r="G1853" s="309" t="s">
        <v>3016</v>
      </c>
      <c r="H1853" s="182"/>
      <c r="I1853" s="356" t="s">
        <v>228</v>
      </c>
      <c r="J1853" s="256" t="s">
        <v>286</v>
      </c>
      <c r="K1853" s="255"/>
      <c r="L1853" s="257"/>
      <c r="M1853" s="186"/>
      <c r="N1853" s="186"/>
      <c r="O1853" s="186"/>
      <c r="P1853" s="186"/>
      <c r="Q1853" s="186"/>
      <c r="R1853" s="186" t="s">
        <v>2920</v>
      </c>
      <c r="S1853" s="186"/>
      <c r="T1853" s="186"/>
      <c r="U1853" s="186"/>
      <c r="V1853" s="186"/>
      <c r="W1853" s="186"/>
      <c r="X1853" s="186"/>
      <c r="Y1853" s="186"/>
    </row>
    <row r="1854" spans="1:25" s="264" customFormat="1" ht="39" customHeight="1" x14ac:dyDescent="0.2">
      <c r="A1854" s="179">
        <v>4414</v>
      </c>
      <c r="B1854" s="183" t="s">
        <v>1269</v>
      </c>
      <c r="C1854" s="182" t="s">
        <v>224</v>
      </c>
      <c r="D1854" s="203">
        <v>16</v>
      </c>
      <c r="E1854" s="181">
        <v>4414006000</v>
      </c>
      <c r="F1854" s="182"/>
      <c r="G1854" s="309" t="s">
        <v>3016</v>
      </c>
      <c r="H1854" s="182">
        <v>6000</v>
      </c>
      <c r="I1854" s="182" t="s">
        <v>224</v>
      </c>
      <c r="J1854" s="184" t="s">
        <v>3347</v>
      </c>
      <c r="K1854" s="255"/>
      <c r="L1854" s="257"/>
      <c r="M1854" s="186"/>
      <c r="N1854" s="186"/>
      <c r="O1854" s="186"/>
      <c r="P1854" s="186"/>
      <c r="Q1854" s="186"/>
      <c r="R1854" s="186" t="s">
        <v>2920</v>
      </c>
      <c r="S1854" s="186"/>
      <c r="T1854" s="186"/>
      <c r="U1854" s="186"/>
      <c r="V1854" s="186"/>
      <c r="W1854" s="186"/>
      <c r="X1854" s="186"/>
      <c r="Y1854" s="186"/>
    </row>
    <row r="1855" spans="1:25" s="264" customFormat="1" ht="39" customHeight="1" x14ac:dyDescent="0.2">
      <c r="A1855" s="179">
        <v>4415</v>
      </c>
      <c r="B1855" s="183" t="s">
        <v>1270</v>
      </c>
      <c r="C1855" s="182" t="s">
        <v>226</v>
      </c>
      <c r="D1855" s="203">
        <v>11</v>
      </c>
      <c r="E1855" s="181">
        <v>4415004001</v>
      </c>
      <c r="F1855" s="182"/>
      <c r="G1855" s="309" t="s">
        <v>3016</v>
      </c>
      <c r="H1855" s="182"/>
      <c r="I1855" s="182" t="s">
        <v>226</v>
      </c>
      <c r="J1855" s="256" t="s">
        <v>3169</v>
      </c>
      <c r="K1855" s="255"/>
      <c r="L1855" s="257"/>
      <c r="M1855" s="186"/>
      <c r="N1855" s="186"/>
      <c r="O1855" s="186"/>
      <c r="P1855" s="186"/>
      <c r="Q1855" s="186"/>
      <c r="R1855" s="186" t="s">
        <v>2920</v>
      </c>
      <c r="S1855" s="186"/>
      <c r="T1855" s="186"/>
      <c r="U1855" s="186"/>
      <c r="V1855" s="186"/>
      <c r="W1855" s="186"/>
      <c r="X1855" s="186"/>
      <c r="Y1855" s="186"/>
    </row>
    <row r="1856" spans="1:25" s="264" customFormat="1" ht="39" customHeight="1" x14ac:dyDescent="0.2">
      <c r="A1856" s="179">
        <v>4416</v>
      </c>
      <c r="B1856" s="183" t="s">
        <v>1271</v>
      </c>
      <c r="C1856" s="182" t="s">
        <v>226</v>
      </c>
      <c r="D1856" s="203">
        <v>11</v>
      </c>
      <c r="E1856" s="181">
        <v>4416004001</v>
      </c>
      <c r="F1856" s="182"/>
      <c r="G1856" s="309" t="s">
        <v>3016</v>
      </c>
      <c r="H1856" s="182"/>
      <c r="I1856" s="182" t="s">
        <v>226</v>
      </c>
      <c r="J1856" s="256" t="s">
        <v>3169</v>
      </c>
      <c r="K1856" s="255"/>
      <c r="L1856" s="257"/>
      <c r="M1856" s="186"/>
      <c r="N1856" s="186"/>
      <c r="O1856" s="186"/>
      <c r="P1856" s="186"/>
      <c r="Q1856" s="186"/>
      <c r="R1856" s="186" t="s">
        <v>2920</v>
      </c>
      <c r="S1856" s="186"/>
      <c r="T1856" s="186"/>
      <c r="U1856" s="186"/>
      <c r="V1856" s="186"/>
      <c r="W1856" s="186"/>
      <c r="X1856" s="186"/>
      <c r="Y1856" s="186"/>
    </row>
    <row r="1857" spans="1:25" s="264" customFormat="1" ht="39" customHeight="1" x14ac:dyDescent="0.2">
      <c r="A1857" s="179">
        <v>4417</v>
      </c>
      <c r="B1857" s="183" t="s">
        <v>1272</v>
      </c>
      <c r="C1857" s="182" t="s">
        <v>226</v>
      </c>
      <c r="D1857" s="203">
        <v>11</v>
      </c>
      <c r="E1857" s="181">
        <v>4417004002</v>
      </c>
      <c r="F1857" s="182"/>
      <c r="G1857" s="309" t="s">
        <v>3016</v>
      </c>
      <c r="H1857" s="182"/>
      <c r="I1857" s="182" t="s">
        <v>226</v>
      </c>
      <c r="J1857" s="256" t="s">
        <v>285</v>
      </c>
      <c r="K1857" s="255"/>
      <c r="L1857" s="257"/>
      <c r="M1857" s="186"/>
      <c r="N1857" s="186"/>
      <c r="O1857" s="186"/>
      <c r="P1857" s="186"/>
      <c r="Q1857" s="186"/>
      <c r="R1857" s="186" t="s">
        <v>2920</v>
      </c>
      <c r="S1857" s="186" t="s">
        <v>2920</v>
      </c>
      <c r="T1857" s="186"/>
      <c r="U1857" s="186"/>
      <c r="V1857" s="186"/>
      <c r="W1857" s="186"/>
      <c r="X1857" s="186"/>
      <c r="Y1857" s="186"/>
    </row>
    <row r="1858" spans="1:25" s="264" customFormat="1" ht="39" customHeight="1" x14ac:dyDescent="0.2">
      <c r="A1858" s="179">
        <v>4418</v>
      </c>
      <c r="B1858" s="183" t="s">
        <v>1273</v>
      </c>
      <c r="C1858" s="182" t="s">
        <v>226</v>
      </c>
      <c r="D1858" s="203">
        <v>11</v>
      </c>
      <c r="E1858" s="181">
        <v>4418004005</v>
      </c>
      <c r="F1858" s="182"/>
      <c r="G1858" s="309" t="s">
        <v>3016</v>
      </c>
      <c r="H1858" s="182"/>
      <c r="I1858" s="182" t="s">
        <v>226</v>
      </c>
      <c r="J1858" s="256" t="s">
        <v>300</v>
      </c>
      <c r="K1858" s="255"/>
      <c r="L1858" s="257"/>
      <c r="M1858" s="186"/>
      <c r="N1858" s="186"/>
      <c r="O1858" s="186"/>
      <c r="P1858" s="186"/>
      <c r="Q1858" s="186"/>
      <c r="R1858" s="186" t="s">
        <v>2920</v>
      </c>
      <c r="S1858" s="186"/>
      <c r="T1858" s="186"/>
      <c r="U1858" s="186"/>
      <c r="V1858" s="186"/>
      <c r="W1858" s="186"/>
      <c r="X1858" s="186"/>
      <c r="Y1858" s="186"/>
    </row>
    <row r="1859" spans="1:25" s="264" customFormat="1" ht="39" customHeight="1" x14ac:dyDescent="0.2">
      <c r="A1859" s="179">
        <v>4419</v>
      </c>
      <c r="B1859" s="183" t="s">
        <v>1274</v>
      </c>
      <c r="C1859" s="182" t="s">
        <v>226</v>
      </c>
      <c r="D1859" s="203">
        <v>11</v>
      </c>
      <c r="E1859" s="181">
        <v>4419004002</v>
      </c>
      <c r="F1859" s="182"/>
      <c r="G1859" s="309" t="s">
        <v>3016</v>
      </c>
      <c r="H1859" s="182"/>
      <c r="I1859" s="182" t="s">
        <v>226</v>
      </c>
      <c r="J1859" s="256" t="s">
        <v>285</v>
      </c>
      <c r="K1859" s="255"/>
      <c r="L1859" s="257"/>
      <c r="M1859" s="186"/>
      <c r="N1859" s="186"/>
      <c r="O1859" s="186"/>
      <c r="P1859" s="186"/>
      <c r="Q1859" s="186"/>
      <c r="R1859" s="186" t="s">
        <v>2920</v>
      </c>
      <c r="S1859" s="186"/>
      <c r="T1859" s="186"/>
      <c r="U1859" s="186"/>
      <c r="V1859" s="186"/>
      <c r="W1859" s="186"/>
      <c r="X1859" s="186"/>
      <c r="Y1859" s="186"/>
    </row>
    <row r="1860" spans="1:25" s="264" customFormat="1" ht="39" customHeight="1" x14ac:dyDescent="0.2">
      <c r="A1860" s="179">
        <v>4420</v>
      </c>
      <c r="B1860" s="183" t="s">
        <v>1275</v>
      </c>
      <c r="C1860" s="182" t="s">
        <v>226</v>
      </c>
      <c r="D1860" s="203">
        <v>11</v>
      </c>
      <c r="E1860" s="181">
        <v>4420004002</v>
      </c>
      <c r="F1860" s="182"/>
      <c r="G1860" s="309" t="s">
        <v>3016</v>
      </c>
      <c r="H1860" s="182"/>
      <c r="I1860" s="182" t="s">
        <v>226</v>
      </c>
      <c r="J1860" s="256" t="s">
        <v>285</v>
      </c>
      <c r="K1860" s="255"/>
      <c r="L1860" s="257"/>
      <c r="M1860" s="186"/>
      <c r="N1860" s="186"/>
      <c r="O1860" s="186"/>
      <c r="P1860" s="186"/>
      <c r="Q1860" s="186"/>
      <c r="R1860" s="186" t="s">
        <v>2920</v>
      </c>
      <c r="S1860" s="186"/>
      <c r="T1860" s="186"/>
      <c r="U1860" s="186"/>
      <c r="V1860" s="186"/>
      <c r="W1860" s="186"/>
      <c r="X1860" s="186"/>
      <c r="Y1860" s="186"/>
    </row>
    <row r="1861" spans="1:25" s="264" customFormat="1" ht="39" customHeight="1" x14ac:dyDescent="0.2">
      <c r="A1861" s="179">
        <v>4421</v>
      </c>
      <c r="B1861" s="183" t="s">
        <v>1276</v>
      </c>
      <c r="C1861" s="356" t="s">
        <v>228</v>
      </c>
      <c r="D1861" s="203">
        <v>15</v>
      </c>
      <c r="E1861" s="181">
        <v>4421005523</v>
      </c>
      <c r="F1861" s="182"/>
      <c r="G1861" s="309" t="s">
        <v>3016</v>
      </c>
      <c r="H1861" s="182"/>
      <c r="I1861" s="356" t="s">
        <v>228</v>
      </c>
      <c r="J1861" s="256" t="s">
        <v>289</v>
      </c>
      <c r="K1861" s="255"/>
      <c r="L1861" s="257"/>
      <c r="M1861" s="186"/>
      <c r="N1861" s="186"/>
      <c r="O1861" s="186"/>
      <c r="P1861" s="186"/>
      <c r="Q1861" s="186"/>
      <c r="R1861" s="186" t="s">
        <v>2920</v>
      </c>
      <c r="S1861" s="186"/>
      <c r="T1861" s="186"/>
      <c r="U1861" s="186"/>
      <c r="V1861" s="186"/>
      <c r="W1861" s="186"/>
      <c r="X1861" s="186"/>
      <c r="Y1861" s="186"/>
    </row>
    <row r="1862" spans="1:25" s="264" customFormat="1" ht="39" customHeight="1" x14ac:dyDescent="0.2">
      <c r="A1862" s="179">
        <v>4422</v>
      </c>
      <c r="B1862" s="183" t="s">
        <v>1277</v>
      </c>
      <c r="C1862" s="356" t="s">
        <v>228</v>
      </c>
      <c r="D1862" s="203">
        <v>15</v>
      </c>
      <c r="E1862" s="181">
        <v>4422005511</v>
      </c>
      <c r="F1862" s="182"/>
      <c r="G1862" s="309" t="s">
        <v>3016</v>
      </c>
      <c r="H1862" s="182"/>
      <c r="I1862" s="356" t="s">
        <v>228</v>
      </c>
      <c r="J1862" s="256" t="s">
        <v>285</v>
      </c>
      <c r="K1862" s="255"/>
      <c r="L1862" s="257"/>
      <c r="M1862" s="186"/>
      <c r="N1862" s="186"/>
      <c r="O1862" s="186"/>
      <c r="P1862" s="186"/>
      <c r="Q1862" s="186"/>
      <c r="R1862" s="186" t="s">
        <v>2920</v>
      </c>
      <c r="S1862" s="186" t="s">
        <v>2920</v>
      </c>
      <c r="T1862" s="186"/>
      <c r="U1862" s="186"/>
      <c r="V1862" s="186"/>
      <c r="W1862" s="186"/>
      <c r="X1862" s="186"/>
      <c r="Y1862" s="186"/>
    </row>
    <row r="1863" spans="1:25" s="264" customFormat="1" ht="39" customHeight="1" x14ac:dyDescent="0.2">
      <c r="A1863" s="179">
        <v>4423</v>
      </c>
      <c r="B1863" s="183" t="s">
        <v>1278</v>
      </c>
      <c r="C1863" s="182" t="s">
        <v>230</v>
      </c>
      <c r="D1863" s="203">
        <v>9</v>
      </c>
      <c r="E1863" s="181">
        <v>4423005016</v>
      </c>
      <c r="F1863" s="182"/>
      <c r="G1863" s="309" t="s">
        <v>3016</v>
      </c>
      <c r="H1863" s="182"/>
      <c r="I1863" s="182" t="s">
        <v>230</v>
      </c>
      <c r="J1863" s="256" t="s">
        <v>289</v>
      </c>
      <c r="K1863" s="255"/>
      <c r="L1863" s="257"/>
      <c r="M1863" s="186"/>
      <c r="N1863" s="186"/>
      <c r="O1863" s="186"/>
      <c r="P1863" s="186"/>
      <c r="Q1863" s="186"/>
      <c r="R1863" s="186" t="s">
        <v>2920</v>
      </c>
      <c r="S1863" s="186"/>
      <c r="T1863" s="186"/>
      <c r="U1863" s="186"/>
      <c r="V1863" s="186"/>
      <c r="W1863" s="186"/>
      <c r="X1863" s="186"/>
      <c r="Y1863" s="186"/>
    </row>
    <row r="1864" spans="1:25" s="264" customFormat="1" ht="39" customHeight="1" x14ac:dyDescent="0.2">
      <c r="A1864" s="179">
        <v>4424</v>
      </c>
      <c r="B1864" s="183" t="s">
        <v>1279</v>
      </c>
      <c r="C1864" s="356" t="s">
        <v>228</v>
      </c>
      <c r="D1864" s="203">
        <v>8</v>
      </c>
      <c r="E1864" s="181">
        <v>4424005502</v>
      </c>
      <c r="F1864" s="182"/>
      <c r="G1864" s="309" t="s">
        <v>3016</v>
      </c>
      <c r="H1864" s="182"/>
      <c r="I1864" s="356" t="s">
        <v>228</v>
      </c>
      <c r="J1864" s="256" t="s">
        <v>289</v>
      </c>
      <c r="K1864" s="255"/>
      <c r="L1864" s="257"/>
      <c r="M1864" s="186"/>
      <c r="N1864" s="186"/>
      <c r="O1864" s="186"/>
      <c r="P1864" s="186"/>
      <c r="Q1864" s="186"/>
      <c r="R1864" s="186" t="s">
        <v>2920</v>
      </c>
      <c r="S1864" s="186"/>
      <c r="T1864" s="186"/>
      <c r="U1864" s="186"/>
      <c r="V1864" s="186"/>
      <c r="W1864" s="186"/>
      <c r="X1864" s="186"/>
      <c r="Y1864" s="186"/>
    </row>
    <row r="1865" spans="1:25" s="264" customFormat="1" ht="63.75" customHeight="1" x14ac:dyDescent="0.2">
      <c r="A1865" s="179">
        <v>4425</v>
      </c>
      <c r="B1865" s="183" t="s">
        <v>1280</v>
      </c>
      <c r="C1865" s="356" t="s">
        <v>229</v>
      </c>
      <c r="D1865" s="203">
        <v>7</v>
      </c>
      <c r="E1865" s="181">
        <v>4425001708</v>
      </c>
      <c r="F1865" s="182"/>
      <c r="G1865" s="309" t="s">
        <v>3016</v>
      </c>
      <c r="H1865" s="182"/>
      <c r="I1865" s="356" t="s">
        <v>229</v>
      </c>
      <c r="J1865" s="256" t="s">
        <v>285</v>
      </c>
      <c r="K1865" s="255"/>
      <c r="L1865" s="257"/>
      <c r="M1865" s="186"/>
      <c r="N1865" s="186"/>
      <c r="O1865" s="186"/>
      <c r="P1865" s="186"/>
      <c r="Q1865" s="186"/>
      <c r="R1865" s="186" t="s">
        <v>2920</v>
      </c>
      <c r="S1865" s="186"/>
      <c r="T1865" s="186"/>
      <c r="U1865" s="186"/>
      <c r="V1865" s="186"/>
      <c r="W1865" s="186"/>
      <c r="X1865" s="186"/>
      <c r="Y1865" s="186"/>
    </row>
    <row r="1866" spans="1:25" s="264" customFormat="1" ht="63.75" customHeight="1" x14ac:dyDescent="0.2">
      <c r="A1866" s="179">
        <v>4426</v>
      </c>
      <c r="B1866" s="183" t="s">
        <v>1281</v>
      </c>
      <c r="C1866" s="356" t="s">
        <v>229</v>
      </c>
      <c r="D1866" s="203">
        <v>7</v>
      </c>
      <c r="E1866" s="181">
        <v>4426001211</v>
      </c>
      <c r="F1866" s="182"/>
      <c r="G1866" s="309" t="s">
        <v>3016</v>
      </c>
      <c r="H1866" s="182"/>
      <c r="I1866" s="356" t="s">
        <v>229</v>
      </c>
      <c r="J1866" s="256" t="s">
        <v>285</v>
      </c>
      <c r="K1866" s="255"/>
      <c r="L1866" s="257"/>
      <c r="M1866" s="186"/>
      <c r="N1866" s="186"/>
      <c r="O1866" s="186"/>
      <c r="P1866" s="186"/>
      <c r="Q1866" s="186"/>
      <c r="R1866" s="186" t="s">
        <v>2920</v>
      </c>
      <c r="S1866" s="186"/>
      <c r="T1866" s="186"/>
      <c r="U1866" s="186"/>
      <c r="V1866" s="186"/>
      <c r="W1866" s="186"/>
      <c r="X1866" s="186"/>
      <c r="Y1866" s="186"/>
    </row>
    <row r="1867" spans="1:25" s="264" customFormat="1" ht="63.75" customHeight="1" x14ac:dyDescent="0.2">
      <c r="A1867" s="179">
        <v>4427</v>
      </c>
      <c r="B1867" s="183" t="s">
        <v>1282</v>
      </c>
      <c r="C1867" s="356" t="s">
        <v>229</v>
      </c>
      <c r="D1867" s="203">
        <v>7</v>
      </c>
      <c r="E1867" s="181">
        <v>4427001335</v>
      </c>
      <c r="F1867" s="182"/>
      <c r="G1867" s="309" t="s">
        <v>3016</v>
      </c>
      <c r="H1867" s="182"/>
      <c r="I1867" s="356" t="s">
        <v>229</v>
      </c>
      <c r="J1867" s="256" t="s">
        <v>289</v>
      </c>
      <c r="K1867" s="255"/>
      <c r="L1867" s="257"/>
      <c r="M1867" s="186"/>
      <c r="N1867" s="186"/>
      <c r="O1867" s="186"/>
      <c r="P1867" s="186"/>
      <c r="Q1867" s="186"/>
      <c r="R1867" s="186" t="s">
        <v>2920</v>
      </c>
      <c r="S1867" s="186"/>
      <c r="T1867" s="186"/>
      <c r="U1867" s="186"/>
      <c r="V1867" s="186"/>
      <c r="W1867" s="186"/>
      <c r="X1867" s="186"/>
      <c r="Y1867" s="186"/>
    </row>
    <row r="1868" spans="1:25" s="264" customFormat="1" ht="63.75" customHeight="1" x14ac:dyDescent="0.2">
      <c r="A1868" s="179">
        <v>4428</v>
      </c>
      <c r="B1868" s="183" t="s">
        <v>1283</v>
      </c>
      <c r="C1868" s="356" t="s">
        <v>229</v>
      </c>
      <c r="D1868" s="203">
        <v>7</v>
      </c>
      <c r="E1868" s="181">
        <v>4428001106</v>
      </c>
      <c r="F1868" s="182"/>
      <c r="G1868" s="309" t="s">
        <v>3016</v>
      </c>
      <c r="H1868" s="182"/>
      <c r="I1868" s="356" t="s">
        <v>229</v>
      </c>
      <c r="J1868" s="256" t="s">
        <v>3169</v>
      </c>
      <c r="K1868" s="255"/>
      <c r="L1868" s="257"/>
      <c r="M1868" s="186"/>
      <c r="N1868" s="186"/>
      <c r="O1868" s="186"/>
      <c r="P1868" s="186"/>
      <c r="Q1868" s="186"/>
      <c r="R1868" s="186" t="s">
        <v>2920</v>
      </c>
      <c r="S1868" s="186"/>
      <c r="T1868" s="186"/>
      <c r="U1868" s="186"/>
      <c r="V1868" s="186"/>
      <c r="W1868" s="186"/>
      <c r="X1868" s="186"/>
      <c r="Y1868" s="186"/>
    </row>
    <row r="1869" spans="1:25" s="264" customFormat="1" ht="63.75" customHeight="1" x14ac:dyDescent="0.2">
      <c r="A1869" s="179">
        <v>4429</v>
      </c>
      <c r="B1869" s="183" t="s">
        <v>1284</v>
      </c>
      <c r="C1869" s="356" t="s">
        <v>229</v>
      </c>
      <c r="D1869" s="203">
        <v>7</v>
      </c>
      <c r="E1869" s="181">
        <v>4429001202</v>
      </c>
      <c r="F1869" s="182"/>
      <c r="G1869" s="309" t="s">
        <v>3016</v>
      </c>
      <c r="H1869" s="182"/>
      <c r="I1869" s="356" t="s">
        <v>229</v>
      </c>
      <c r="J1869" s="256" t="s">
        <v>3169</v>
      </c>
      <c r="K1869" s="255"/>
      <c r="L1869" s="257"/>
      <c r="M1869" s="186"/>
      <c r="N1869" s="186"/>
      <c r="O1869" s="186"/>
      <c r="P1869" s="186"/>
      <c r="Q1869" s="186"/>
      <c r="R1869" s="186" t="s">
        <v>2920</v>
      </c>
      <c r="S1869" s="186"/>
      <c r="T1869" s="186"/>
      <c r="U1869" s="186"/>
      <c r="V1869" s="186"/>
      <c r="W1869" s="186"/>
      <c r="X1869" s="186"/>
      <c r="Y1869" s="186"/>
    </row>
    <row r="1870" spans="1:25" s="264" customFormat="1" ht="63.75" customHeight="1" x14ac:dyDescent="0.2">
      <c r="A1870" s="179">
        <v>4430</v>
      </c>
      <c r="B1870" s="183" t="s">
        <v>1285</v>
      </c>
      <c r="C1870" s="356" t="s">
        <v>229</v>
      </c>
      <c r="D1870" s="203">
        <v>7</v>
      </c>
      <c r="E1870" s="181">
        <v>4430001205</v>
      </c>
      <c r="F1870" s="182"/>
      <c r="G1870" s="309" t="s">
        <v>3016</v>
      </c>
      <c r="H1870" s="182"/>
      <c r="I1870" s="356" t="s">
        <v>229</v>
      </c>
      <c r="J1870" s="256" t="s">
        <v>3169</v>
      </c>
      <c r="K1870" s="255"/>
      <c r="L1870" s="257"/>
      <c r="M1870" s="186"/>
      <c r="N1870" s="186"/>
      <c r="O1870" s="186"/>
      <c r="P1870" s="186"/>
      <c r="Q1870" s="186"/>
      <c r="R1870" s="186" t="s">
        <v>2920</v>
      </c>
      <c r="S1870" s="186"/>
      <c r="T1870" s="186"/>
      <c r="U1870" s="186"/>
      <c r="V1870" s="186"/>
      <c r="W1870" s="186"/>
      <c r="X1870" s="186"/>
      <c r="Y1870" s="186"/>
    </row>
    <row r="1871" spans="1:25" s="264" customFormat="1" ht="63.75" customHeight="1" x14ac:dyDescent="0.2">
      <c r="A1871" s="179">
        <v>4431</v>
      </c>
      <c r="B1871" s="183" t="s">
        <v>1286</v>
      </c>
      <c r="C1871" s="356" t="s">
        <v>229</v>
      </c>
      <c r="D1871" s="203">
        <v>7</v>
      </c>
      <c r="E1871" s="181">
        <v>4431001101</v>
      </c>
      <c r="F1871" s="182"/>
      <c r="G1871" s="309" t="s">
        <v>3016</v>
      </c>
      <c r="H1871" s="182"/>
      <c r="I1871" s="356" t="s">
        <v>229</v>
      </c>
      <c r="J1871" s="256" t="s">
        <v>3169</v>
      </c>
      <c r="K1871" s="255"/>
      <c r="L1871" s="257"/>
      <c r="M1871" s="186"/>
      <c r="N1871" s="186"/>
      <c r="O1871" s="186"/>
      <c r="P1871" s="186"/>
      <c r="Q1871" s="186"/>
      <c r="R1871" s="186" t="s">
        <v>2920</v>
      </c>
      <c r="S1871" s="186"/>
      <c r="T1871" s="186"/>
      <c r="U1871" s="186"/>
      <c r="V1871" s="186"/>
      <c r="W1871" s="186"/>
      <c r="X1871" s="186"/>
      <c r="Y1871" s="186"/>
    </row>
    <row r="1872" spans="1:25" s="264" customFormat="1" ht="63.75" customHeight="1" x14ac:dyDescent="0.2">
      <c r="A1872" s="179">
        <v>4432</v>
      </c>
      <c r="B1872" s="183" t="s">
        <v>1287</v>
      </c>
      <c r="C1872" s="356" t="s">
        <v>229</v>
      </c>
      <c r="D1872" s="203">
        <v>7</v>
      </c>
      <c r="E1872" s="181">
        <v>4432001708</v>
      </c>
      <c r="F1872" s="182"/>
      <c r="G1872" s="309" t="s">
        <v>3016</v>
      </c>
      <c r="H1872" s="182"/>
      <c r="I1872" s="356" t="s">
        <v>229</v>
      </c>
      <c r="J1872" s="256" t="s">
        <v>285</v>
      </c>
      <c r="K1872" s="255"/>
      <c r="L1872" s="257"/>
      <c r="M1872" s="186"/>
      <c r="N1872" s="186"/>
      <c r="O1872" s="186"/>
      <c r="P1872" s="186"/>
      <c r="Q1872" s="186"/>
      <c r="R1872" s="186" t="s">
        <v>2920</v>
      </c>
      <c r="S1872" s="186"/>
      <c r="T1872" s="186"/>
      <c r="U1872" s="186"/>
      <c r="V1872" s="186"/>
      <c r="W1872" s="186"/>
      <c r="X1872" s="186"/>
      <c r="Y1872" s="186"/>
    </row>
    <row r="1873" spans="1:25" s="264" customFormat="1" ht="63.75" customHeight="1" x14ac:dyDescent="0.2">
      <c r="A1873" s="179">
        <v>4433</v>
      </c>
      <c r="B1873" s="183" t="s">
        <v>1288</v>
      </c>
      <c r="C1873" s="182"/>
      <c r="D1873" s="203">
        <v>8</v>
      </c>
      <c r="E1873" s="181">
        <v>4433000000</v>
      </c>
      <c r="F1873" s="182"/>
      <c r="G1873" s="309" t="s">
        <v>3016</v>
      </c>
      <c r="H1873" s="182"/>
      <c r="I1873" s="182"/>
      <c r="J1873" s="256" t="s">
        <v>295</v>
      </c>
      <c r="K1873" s="255"/>
      <c r="L1873" s="257"/>
      <c r="M1873" s="186"/>
      <c r="N1873" s="186"/>
      <c r="O1873" s="186"/>
      <c r="P1873" s="186"/>
      <c r="Q1873" s="186"/>
      <c r="R1873" s="186"/>
      <c r="S1873" s="186" t="s">
        <v>2920</v>
      </c>
      <c r="T1873" s="186"/>
      <c r="U1873" s="186"/>
      <c r="V1873" s="186"/>
      <c r="W1873" s="186"/>
      <c r="X1873" s="186"/>
      <c r="Y1873" s="186"/>
    </row>
    <row r="1874" spans="1:25" s="264" customFormat="1" ht="63.75" customHeight="1" x14ac:dyDescent="0.2">
      <c r="A1874" s="179">
        <v>4434</v>
      </c>
      <c r="B1874" s="183" t="s">
        <v>1289</v>
      </c>
      <c r="C1874" s="182" t="s">
        <v>224</v>
      </c>
      <c r="D1874" s="203" t="s">
        <v>2844</v>
      </c>
      <c r="E1874" s="181">
        <v>4434000000</v>
      </c>
      <c r="F1874" s="182"/>
      <c r="G1874" s="309" t="s">
        <v>3016</v>
      </c>
      <c r="H1874" s="182"/>
      <c r="I1874" s="182" t="s">
        <v>224</v>
      </c>
      <c r="J1874" s="256" t="s">
        <v>295</v>
      </c>
      <c r="K1874" s="255"/>
      <c r="L1874" s="257"/>
      <c r="M1874" s="186"/>
      <c r="N1874" s="186"/>
      <c r="O1874" s="186"/>
      <c r="P1874" s="186"/>
      <c r="Q1874" s="186"/>
      <c r="R1874" s="186"/>
      <c r="S1874" s="186" t="s">
        <v>2920</v>
      </c>
      <c r="T1874" s="186" t="s">
        <v>2920</v>
      </c>
      <c r="U1874" s="186" t="s">
        <v>2920</v>
      </c>
      <c r="V1874" s="186" t="s">
        <v>2920</v>
      </c>
      <c r="W1874" s="186" t="s">
        <v>2920</v>
      </c>
      <c r="X1874" s="186" t="s">
        <v>2920</v>
      </c>
      <c r="Y1874" s="186" t="s">
        <v>2920</v>
      </c>
    </row>
    <row r="1875" spans="1:25" s="264" customFormat="1" ht="63.75" customHeight="1" x14ac:dyDescent="0.2">
      <c r="A1875" s="179">
        <v>4435</v>
      </c>
      <c r="B1875" s="183" t="s">
        <v>1290</v>
      </c>
      <c r="C1875" s="356" t="s">
        <v>229</v>
      </c>
      <c r="D1875" s="203">
        <v>8</v>
      </c>
      <c r="E1875" s="181">
        <v>4435000000</v>
      </c>
      <c r="F1875" s="182"/>
      <c r="G1875" s="309" t="s">
        <v>3016</v>
      </c>
      <c r="H1875" s="182"/>
      <c r="I1875" s="356" t="s">
        <v>229</v>
      </c>
      <c r="J1875" s="256" t="s">
        <v>3169</v>
      </c>
      <c r="K1875" s="255"/>
      <c r="L1875" s="257"/>
      <c r="M1875" s="186"/>
      <c r="N1875" s="186"/>
      <c r="O1875" s="186"/>
      <c r="P1875" s="186"/>
      <c r="Q1875" s="186"/>
      <c r="R1875" s="186"/>
      <c r="S1875" s="186" t="s">
        <v>2920</v>
      </c>
      <c r="T1875" s="186"/>
      <c r="U1875" s="186"/>
      <c r="V1875" s="186"/>
      <c r="W1875" s="186"/>
      <c r="X1875" s="186"/>
      <c r="Y1875" s="186"/>
    </row>
    <row r="1876" spans="1:25" s="264" customFormat="1" ht="63.75" customHeight="1" x14ac:dyDescent="0.2">
      <c r="A1876" s="179">
        <v>4436</v>
      </c>
      <c r="B1876" s="183" t="s">
        <v>2463</v>
      </c>
      <c r="C1876" s="356" t="s">
        <v>228</v>
      </c>
      <c r="D1876" s="203">
        <v>8</v>
      </c>
      <c r="E1876" s="181">
        <v>4436000000</v>
      </c>
      <c r="F1876" s="182"/>
      <c r="G1876" s="309" t="s">
        <v>3016</v>
      </c>
      <c r="H1876" s="182"/>
      <c r="I1876" s="356" t="s">
        <v>228</v>
      </c>
      <c r="J1876" s="256" t="s">
        <v>285</v>
      </c>
      <c r="K1876" s="255"/>
      <c r="L1876" s="257"/>
      <c r="M1876" s="186"/>
      <c r="N1876" s="186"/>
      <c r="O1876" s="186"/>
      <c r="P1876" s="186"/>
      <c r="Q1876" s="186"/>
      <c r="R1876" s="186" t="s">
        <v>2920</v>
      </c>
      <c r="S1876" s="186"/>
      <c r="T1876" s="186"/>
      <c r="U1876" s="186"/>
      <c r="V1876" s="186"/>
      <c r="W1876" s="186"/>
      <c r="X1876" s="186"/>
      <c r="Y1876" s="186"/>
    </row>
    <row r="1877" spans="1:25" s="264" customFormat="1" ht="63.75" customHeight="1" x14ac:dyDescent="0.2">
      <c r="A1877" s="179">
        <v>4437</v>
      </c>
      <c r="B1877" s="183" t="s">
        <v>1291</v>
      </c>
      <c r="C1877" s="356" t="s">
        <v>229</v>
      </c>
      <c r="D1877" s="203">
        <v>7</v>
      </c>
      <c r="E1877" s="181">
        <v>4437001304</v>
      </c>
      <c r="F1877" s="182"/>
      <c r="G1877" s="309" t="s">
        <v>3016</v>
      </c>
      <c r="H1877" s="182"/>
      <c r="I1877" s="356" t="s">
        <v>229</v>
      </c>
      <c r="J1877" s="256" t="s">
        <v>3169</v>
      </c>
      <c r="K1877" s="255"/>
      <c r="L1877" s="257"/>
      <c r="M1877" s="186"/>
      <c r="N1877" s="186"/>
      <c r="O1877" s="186"/>
      <c r="P1877" s="186"/>
      <c r="Q1877" s="186"/>
      <c r="R1877" s="186" t="s">
        <v>2920</v>
      </c>
      <c r="S1877" s="186"/>
      <c r="T1877" s="186"/>
      <c r="U1877" s="186"/>
      <c r="V1877" s="186"/>
      <c r="W1877" s="186"/>
      <c r="X1877" s="186"/>
      <c r="Y1877" s="186"/>
    </row>
    <row r="1878" spans="1:25" s="264" customFormat="1" ht="63.75" customHeight="1" x14ac:dyDescent="0.2">
      <c r="A1878" s="179">
        <v>4438</v>
      </c>
      <c r="B1878" s="183" t="s">
        <v>1292</v>
      </c>
      <c r="C1878" s="356" t="s">
        <v>229</v>
      </c>
      <c r="D1878" s="203">
        <v>7</v>
      </c>
      <c r="E1878" s="181">
        <v>4438001121</v>
      </c>
      <c r="F1878" s="182"/>
      <c r="G1878" s="309" t="s">
        <v>3016</v>
      </c>
      <c r="H1878" s="182"/>
      <c r="I1878" s="356" t="s">
        <v>229</v>
      </c>
      <c r="J1878" s="256" t="s">
        <v>289</v>
      </c>
      <c r="K1878" s="255"/>
      <c r="L1878" s="257"/>
      <c r="M1878" s="186"/>
      <c r="N1878" s="186"/>
      <c r="O1878" s="186"/>
      <c r="P1878" s="186"/>
      <c r="Q1878" s="186"/>
      <c r="R1878" s="186" t="s">
        <v>2920</v>
      </c>
      <c r="S1878" s="186"/>
      <c r="T1878" s="186"/>
      <c r="U1878" s="186"/>
      <c r="V1878" s="186"/>
      <c r="W1878" s="186"/>
      <c r="X1878" s="186"/>
      <c r="Y1878" s="186"/>
    </row>
    <row r="1879" spans="1:25" s="264" customFormat="1" ht="63.75" customHeight="1" x14ac:dyDescent="0.2">
      <c r="A1879" s="179">
        <v>4439</v>
      </c>
      <c r="B1879" s="183" t="s">
        <v>1293</v>
      </c>
      <c r="C1879" s="356" t="s">
        <v>229</v>
      </c>
      <c r="D1879" s="203">
        <v>7</v>
      </c>
      <c r="E1879" s="181">
        <v>4439001505</v>
      </c>
      <c r="F1879" s="182"/>
      <c r="G1879" s="309" t="s">
        <v>3016</v>
      </c>
      <c r="H1879" s="182"/>
      <c r="I1879" s="356" t="s">
        <v>229</v>
      </c>
      <c r="J1879" s="256" t="s">
        <v>3169</v>
      </c>
      <c r="K1879" s="255"/>
      <c r="L1879" s="257"/>
      <c r="M1879" s="186"/>
      <c r="N1879" s="186"/>
      <c r="O1879" s="186"/>
      <c r="P1879" s="186"/>
      <c r="Q1879" s="186"/>
      <c r="R1879" s="186" t="s">
        <v>2920</v>
      </c>
      <c r="S1879" s="186"/>
      <c r="T1879" s="186"/>
      <c r="U1879" s="186"/>
      <c r="V1879" s="186"/>
      <c r="W1879" s="186"/>
      <c r="X1879" s="186"/>
      <c r="Y1879" s="186"/>
    </row>
    <row r="1880" spans="1:25" s="264" customFormat="1" ht="63.75" customHeight="1" x14ac:dyDescent="0.2">
      <c r="A1880" s="179">
        <v>4440</v>
      </c>
      <c r="B1880" s="183" t="s">
        <v>1294</v>
      </c>
      <c r="C1880" s="356" t="s">
        <v>229</v>
      </c>
      <c r="D1880" s="203">
        <v>7</v>
      </c>
      <c r="E1880" s="181">
        <v>4440001205</v>
      </c>
      <c r="F1880" s="182"/>
      <c r="G1880" s="309" t="s">
        <v>3016</v>
      </c>
      <c r="H1880" s="182"/>
      <c r="I1880" s="356" t="s">
        <v>229</v>
      </c>
      <c r="J1880" s="256" t="s">
        <v>3169</v>
      </c>
      <c r="K1880" s="255"/>
      <c r="L1880" s="257"/>
      <c r="M1880" s="186"/>
      <c r="N1880" s="186"/>
      <c r="O1880" s="186"/>
      <c r="P1880" s="186"/>
      <c r="Q1880" s="186"/>
      <c r="R1880" s="186" t="s">
        <v>2920</v>
      </c>
      <c r="S1880" s="186" t="s">
        <v>2920</v>
      </c>
      <c r="T1880" s="186"/>
      <c r="U1880" s="186"/>
      <c r="V1880" s="186"/>
      <c r="W1880" s="186"/>
      <c r="X1880" s="186"/>
      <c r="Y1880" s="186"/>
    </row>
    <row r="1881" spans="1:25" s="264" customFormat="1" ht="63.75" customHeight="1" x14ac:dyDescent="0.2">
      <c r="A1881" s="179">
        <v>4441</v>
      </c>
      <c r="B1881" s="183" t="s">
        <v>1295</v>
      </c>
      <c r="C1881" s="356" t="s">
        <v>229</v>
      </c>
      <c r="D1881" s="203">
        <v>7</v>
      </c>
      <c r="E1881" s="181">
        <v>4441001313</v>
      </c>
      <c r="F1881" s="182"/>
      <c r="G1881" s="309" t="s">
        <v>3016</v>
      </c>
      <c r="H1881" s="182"/>
      <c r="I1881" s="356" t="s">
        <v>229</v>
      </c>
      <c r="J1881" s="256" t="s">
        <v>285</v>
      </c>
      <c r="K1881" s="255"/>
      <c r="L1881" s="257"/>
      <c r="M1881" s="186"/>
      <c r="N1881" s="186"/>
      <c r="O1881" s="186"/>
      <c r="P1881" s="186"/>
      <c r="Q1881" s="186"/>
      <c r="R1881" s="186" t="s">
        <v>2920</v>
      </c>
      <c r="S1881" s="186"/>
      <c r="T1881" s="186"/>
      <c r="U1881" s="186"/>
      <c r="V1881" s="186"/>
      <c r="W1881" s="186"/>
      <c r="X1881" s="186"/>
      <c r="Y1881" s="186"/>
    </row>
    <row r="1882" spans="1:25" s="264" customFormat="1" ht="63.75" customHeight="1" x14ac:dyDescent="0.2">
      <c r="A1882" s="179">
        <v>4442</v>
      </c>
      <c r="B1882" s="183" t="s">
        <v>1296</v>
      </c>
      <c r="C1882" s="356" t="s">
        <v>229</v>
      </c>
      <c r="D1882" s="203">
        <v>7</v>
      </c>
      <c r="E1882" s="181">
        <v>4442001305</v>
      </c>
      <c r="F1882" s="182"/>
      <c r="G1882" s="309" t="s">
        <v>3016</v>
      </c>
      <c r="H1882" s="182"/>
      <c r="I1882" s="356" t="s">
        <v>229</v>
      </c>
      <c r="J1882" s="256" t="s">
        <v>285</v>
      </c>
      <c r="K1882" s="255"/>
      <c r="L1882" s="257"/>
      <c r="M1882" s="186"/>
      <c r="N1882" s="186"/>
      <c r="O1882" s="186"/>
      <c r="P1882" s="186"/>
      <c r="Q1882" s="186"/>
      <c r="R1882" s="186" t="s">
        <v>2920</v>
      </c>
      <c r="S1882" s="186"/>
      <c r="T1882" s="186"/>
      <c r="U1882" s="186"/>
      <c r="V1882" s="186"/>
      <c r="W1882" s="186"/>
      <c r="X1882" s="186"/>
      <c r="Y1882" s="186"/>
    </row>
    <row r="1883" spans="1:25" s="264" customFormat="1" ht="63.75" customHeight="1" x14ac:dyDescent="0.2">
      <c r="A1883" s="179">
        <v>4443</v>
      </c>
      <c r="B1883" s="183" t="s">
        <v>1297</v>
      </c>
      <c r="C1883" s="356" t="s">
        <v>229</v>
      </c>
      <c r="D1883" s="203">
        <v>7</v>
      </c>
      <c r="E1883" s="181">
        <v>4443001313</v>
      </c>
      <c r="F1883" s="182"/>
      <c r="G1883" s="309" t="s">
        <v>3016</v>
      </c>
      <c r="H1883" s="182"/>
      <c r="I1883" s="356" t="s">
        <v>229</v>
      </c>
      <c r="J1883" s="256" t="s">
        <v>285</v>
      </c>
      <c r="K1883" s="255"/>
      <c r="L1883" s="257"/>
      <c r="M1883" s="186"/>
      <c r="N1883" s="186"/>
      <c r="O1883" s="186"/>
      <c r="P1883" s="186"/>
      <c r="Q1883" s="186"/>
      <c r="R1883" s="186" t="s">
        <v>2920</v>
      </c>
      <c r="S1883" s="186"/>
      <c r="T1883" s="186"/>
      <c r="U1883" s="186"/>
      <c r="V1883" s="186"/>
      <c r="W1883" s="186"/>
      <c r="X1883" s="186"/>
      <c r="Y1883" s="186"/>
    </row>
    <row r="1884" spans="1:25" s="264" customFormat="1" ht="63.75" customHeight="1" x14ac:dyDescent="0.2">
      <c r="A1884" s="179">
        <v>4444</v>
      </c>
      <c r="B1884" s="183" t="s">
        <v>1298</v>
      </c>
      <c r="C1884" s="356" t="s">
        <v>229</v>
      </c>
      <c r="D1884" s="203">
        <v>7</v>
      </c>
      <c r="E1884" s="181">
        <v>4444001214</v>
      </c>
      <c r="F1884" s="182"/>
      <c r="G1884" s="309" t="s">
        <v>3016</v>
      </c>
      <c r="H1884" s="182"/>
      <c r="I1884" s="356" t="s">
        <v>229</v>
      </c>
      <c r="J1884" s="256" t="s">
        <v>285</v>
      </c>
      <c r="K1884" s="255"/>
      <c r="L1884" s="257"/>
      <c r="M1884" s="186"/>
      <c r="N1884" s="186"/>
      <c r="O1884" s="186"/>
      <c r="P1884" s="186"/>
      <c r="Q1884" s="186"/>
      <c r="R1884" s="186" t="s">
        <v>2920</v>
      </c>
      <c r="S1884" s="186"/>
      <c r="T1884" s="186"/>
      <c r="U1884" s="186"/>
      <c r="V1884" s="186"/>
      <c r="W1884" s="186"/>
      <c r="X1884" s="186"/>
      <c r="Y1884" s="186"/>
    </row>
    <row r="1885" spans="1:25" s="264" customFormat="1" ht="63.75" customHeight="1" x14ac:dyDescent="0.2">
      <c r="A1885" s="179">
        <v>4445</v>
      </c>
      <c r="B1885" s="183" t="s">
        <v>1299</v>
      </c>
      <c r="C1885" s="356" t="s">
        <v>229</v>
      </c>
      <c r="D1885" s="203">
        <v>7</v>
      </c>
      <c r="E1885" s="181">
        <v>4445001309</v>
      </c>
      <c r="F1885" s="182"/>
      <c r="G1885" s="309" t="s">
        <v>3016</v>
      </c>
      <c r="H1885" s="182"/>
      <c r="I1885" s="356" t="s">
        <v>229</v>
      </c>
      <c r="J1885" s="256" t="s">
        <v>3169</v>
      </c>
      <c r="K1885" s="255"/>
      <c r="L1885" s="257"/>
      <c r="M1885" s="186"/>
      <c r="N1885" s="186"/>
      <c r="O1885" s="186"/>
      <c r="P1885" s="186"/>
      <c r="Q1885" s="186"/>
      <c r="R1885" s="186" t="s">
        <v>2920</v>
      </c>
      <c r="S1885" s="186"/>
      <c r="T1885" s="186"/>
      <c r="U1885" s="186"/>
      <c r="V1885" s="186"/>
      <c r="W1885" s="186"/>
      <c r="X1885" s="186"/>
      <c r="Y1885" s="186"/>
    </row>
    <row r="1886" spans="1:25" s="264" customFormat="1" ht="63.75" customHeight="1" x14ac:dyDescent="0.2">
      <c r="A1886" s="179">
        <v>4446</v>
      </c>
      <c r="B1886" s="183" t="s">
        <v>1300</v>
      </c>
      <c r="C1886" s="182" t="s">
        <v>230</v>
      </c>
      <c r="D1886" s="203">
        <v>7</v>
      </c>
      <c r="E1886" s="181">
        <v>4446005011</v>
      </c>
      <c r="F1886" s="182"/>
      <c r="G1886" s="309" t="s">
        <v>3016</v>
      </c>
      <c r="H1886" s="182"/>
      <c r="I1886" s="182" t="s">
        <v>230</v>
      </c>
      <c r="J1886" s="256" t="s">
        <v>295</v>
      </c>
      <c r="K1886" s="255"/>
      <c r="L1886" s="257"/>
      <c r="M1886" s="186"/>
      <c r="N1886" s="186"/>
      <c r="O1886" s="186"/>
      <c r="P1886" s="186"/>
      <c r="Q1886" s="186"/>
      <c r="R1886" s="186" t="s">
        <v>2920</v>
      </c>
      <c r="S1886" s="186"/>
      <c r="T1886" s="186"/>
      <c r="U1886" s="186"/>
      <c r="V1886" s="186"/>
      <c r="W1886" s="186"/>
      <c r="X1886" s="186"/>
      <c r="Y1886" s="186"/>
    </row>
    <row r="1887" spans="1:25" s="264" customFormat="1" ht="63.75" customHeight="1" x14ac:dyDescent="0.2">
      <c r="A1887" s="179">
        <v>4447</v>
      </c>
      <c r="B1887" s="183" t="s">
        <v>1301</v>
      </c>
      <c r="C1887" s="356" t="s">
        <v>228</v>
      </c>
      <c r="D1887" s="203">
        <v>7</v>
      </c>
      <c r="E1887" s="181">
        <v>4447005516</v>
      </c>
      <c r="F1887" s="182"/>
      <c r="G1887" s="309" t="s">
        <v>3016</v>
      </c>
      <c r="H1887" s="182"/>
      <c r="I1887" s="356" t="s">
        <v>228</v>
      </c>
      <c r="J1887" s="256" t="s">
        <v>295</v>
      </c>
      <c r="K1887" s="255"/>
      <c r="L1887" s="257"/>
      <c r="M1887" s="186"/>
      <c r="N1887" s="186"/>
      <c r="O1887" s="186"/>
      <c r="P1887" s="186"/>
      <c r="Q1887" s="186"/>
      <c r="R1887" s="186" t="s">
        <v>2920</v>
      </c>
      <c r="S1887" s="186" t="s">
        <v>2920</v>
      </c>
      <c r="T1887" s="186" t="s">
        <v>2920</v>
      </c>
      <c r="U1887" s="186" t="s">
        <v>2920</v>
      </c>
      <c r="V1887" s="186" t="s">
        <v>2920</v>
      </c>
      <c r="W1887" s="186" t="s">
        <v>2920</v>
      </c>
      <c r="X1887" s="186" t="s">
        <v>2920</v>
      </c>
      <c r="Y1887" s="186"/>
    </row>
    <row r="1888" spans="1:25" s="264" customFormat="1" ht="63.75" customHeight="1" x14ac:dyDescent="0.2">
      <c r="A1888" s="179">
        <v>4448</v>
      </c>
      <c r="B1888" s="183" t="s">
        <v>1302</v>
      </c>
      <c r="C1888" s="356" t="s">
        <v>229</v>
      </c>
      <c r="D1888" s="203">
        <v>7</v>
      </c>
      <c r="E1888" s="181">
        <v>4448001508</v>
      </c>
      <c r="F1888" s="182"/>
      <c r="G1888" s="309" t="s">
        <v>3016</v>
      </c>
      <c r="H1888" s="182"/>
      <c r="I1888" s="356" t="s">
        <v>229</v>
      </c>
      <c r="J1888" s="256" t="s">
        <v>3169</v>
      </c>
      <c r="K1888" s="255"/>
      <c r="L1888" s="257"/>
      <c r="M1888" s="186"/>
      <c r="N1888" s="186"/>
      <c r="O1888" s="186"/>
      <c r="P1888" s="186"/>
      <c r="Q1888" s="186"/>
      <c r="R1888" s="186" t="s">
        <v>2920</v>
      </c>
      <c r="S1888" s="186"/>
      <c r="T1888" s="186"/>
      <c r="U1888" s="186"/>
      <c r="V1888" s="186"/>
      <c r="W1888" s="186"/>
      <c r="X1888" s="186"/>
      <c r="Y1888" s="186"/>
    </row>
    <row r="1889" spans="1:25" s="264" customFormat="1" ht="63.75" customHeight="1" x14ac:dyDescent="0.2">
      <c r="A1889" s="179">
        <v>4449</v>
      </c>
      <c r="B1889" s="183" t="s">
        <v>1303</v>
      </c>
      <c r="C1889" s="356" t="s">
        <v>229</v>
      </c>
      <c r="D1889" s="203">
        <v>7</v>
      </c>
      <c r="E1889" s="181">
        <v>4449001108</v>
      </c>
      <c r="F1889" s="182"/>
      <c r="G1889" s="309" t="s">
        <v>3016</v>
      </c>
      <c r="H1889" s="182"/>
      <c r="I1889" s="356" t="s">
        <v>229</v>
      </c>
      <c r="J1889" s="256" t="s">
        <v>3169</v>
      </c>
      <c r="K1889" s="255"/>
      <c r="L1889" s="257"/>
      <c r="M1889" s="186"/>
      <c r="N1889" s="186"/>
      <c r="O1889" s="186"/>
      <c r="P1889" s="186"/>
      <c r="Q1889" s="186"/>
      <c r="R1889" s="186" t="s">
        <v>2920</v>
      </c>
      <c r="S1889" s="186"/>
      <c r="T1889" s="186"/>
      <c r="U1889" s="186"/>
      <c r="V1889" s="186"/>
      <c r="W1889" s="186"/>
      <c r="X1889" s="186"/>
      <c r="Y1889" s="186"/>
    </row>
    <row r="1890" spans="1:25" s="264" customFormat="1" ht="63.75" customHeight="1" x14ac:dyDescent="0.2">
      <c r="A1890" s="179">
        <v>4450</v>
      </c>
      <c r="B1890" s="194" t="s">
        <v>1304</v>
      </c>
      <c r="C1890" s="182" t="s">
        <v>224</v>
      </c>
      <c r="D1890" s="203">
        <v>16</v>
      </c>
      <c r="E1890" s="221">
        <v>4450006000</v>
      </c>
      <c r="F1890" s="203"/>
      <c r="G1890" s="309" t="s">
        <v>3016</v>
      </c>
      <c r="H1890" s="203">
        <v>6000</v>
      </c>
      <c r="I1890" s="182" t="s">
        <v>224</v>
      </c>
      <c r="J1890" s="184" t="s">
        <v>3347</v>
      </c>
      <c r="K1890" s="255"/>
      <c r="L1890" s="257"/>
      <c r="M1890" s="186"/>
      <c r="N1890" s="186"/>
      <c r="O1890" s="186"/>
      <c r="P1890" s="186"/>
      <c r="Q1890" s="186"/>
      <c r="R1890" s="186"/>
      <c r="S1890" s="186" t="s">
        <v>2920</v>
      </c>
      <c r="T1890" s="186" t="s">
        <v>2920</v>
      </c>
      <c r="U1890" s="186" t="s">
        <v>2920</v>
      </c>
      <c r="V1890" s="186" t="s">
        <v>2920</v>
      </c>
      <c r="W1890" s="186" t="s">
        <v>2920</v>
      </c>
      <c r="X1890" s="186" t="s">
        <v>2920</v>
      </c>
      <c r="Y1890" s="186" t="s">
        <v>2920</v>
      </c>
    </row>
    <row r="1891" spans="1:25" s="264" customFormat="1" ht="63.75" customHeight="1" x14ac:dyDescent="0.2">
      <c r="A1891" s="179">
        <v>4451</v>
      </c>
      <c r="B1891" s="183" t="s">
        <v>1305</v>
      </c>
      <c r="C1891" s="182" t="s">
        <v>226</v>
      </c>
      <c r="D1891" s="203">
        <v>11</v>
      </c>
      <c r="E1891" s="181">
        <v>4451004005</v>
      </c>
      <c r="F1891" s="182"/>
      <c r="G1891" s="309" t="s">
        <v>3016</v>
      </c>
      <c r="H1891" s="182"/>
      <c r="I1891" s="182" t="s">
        <v>226</v>
      </c>
      <c r="J1891" s="256" t="s">
        <v>300</v>
      </c>
      <c r="K1891" s="255"/>
      <c r="L1891" s="257"/>
      <c r="M1891" s="186"/>
      <c r="N1891" s="186"/>
      <c r="O1891" s="186"/>
      <c r="P1891" s="186"/>
      <c r="Q1891" s="186"/>
      <c r="R1891" s="186" t="s">
        <v>2920</v>
      </c>
      <c r="S1891" s="186"/>
      <c r="T1891" s="186"/>
      <c r="U1891" s="186"/>
      <c r="V1891" s="186"/>
      <c r="W1891" s="186"/>
      <c r="X1891" s="186"/>
      <c r="Y1891" s="186"/>
    </row>
    <row r="1892" spans="1:25" s="264" customFormat="1" ht="63.75" customHeight="1" x14ac:dyDescent="0.2">
      <c r="A1892" s="179">
        <v>4452</v>
      </c>
      <c r="B1892" s="183" t="s">
        <v>1306</v>
      </c>
      <c r="C1892" s="182" t="s">
        <v>224</v>
      </c>
      <c r="D1892" s="266" t="s">
        <v>2845</v>
      </c>
      <c r="E1892" s="181">
        <v>4452006000</v>
      </c>
      <c r="F1892" s="182"/>
      <c r="G1892" s="309" t="s">
        <v>3016</v>
      </c>
      <c r="H1892" s="182">
        <v>6000</v>
      </c>
      <c r="I1892" s="182" t="s">
        <v>224</v>
      </c>
      <c r="J1892" s="256" t="s">
        <v>295</v>
      </c>
      <c r="K1892" s="255"/>
      <c r="L1892" s="257"/>
      <c r="M1892" s="186"/>
      <c r="N1892" s="186"/>
      <c r="O1892" s="186"/>
      <c r="P1892" s="186"/>
      <c r="Q1892" s="186"/>
      <c r="R1892" s="186"/>
      <c r="S1892" s="186" t="s">
        <v>2920</v>
      </c>
      <c r="T1892" s="186" t="s">
        <v>2920</v>
      </c>
      <c r="U1892" s="186" t="s">
        <v>2920</v>
      </c>
      <c r="V1892" s="186" t="s">
        <v>2920</v>
      </c>
      <c r="W1892" s="186"/>
      <c r="X1892" s="186"/>
      <c r="Y1892" s="186"/>
    </row>
    <row r="1893" spans="1:25" s="264" customFormat="1" ht="63.75" customHeight="1" x14ac:dyDescent="0.2">
      <c r="A1893" s="179">
        <v>4453</v>
      </c>
      <c r="B1893" s="183" t="s">
        <v>1307</v>
      </c>
      <c r="C1893" s="182" t="s">
        <v>224</v>
      </c>
      <c r="D1893" s="203">
        <v>7</v>
      </c>
      <c r="E1893" s="181">
        <v>4453006000</v>
      </c>
      <c r="F1893" s="182"/>
      <c r="G1893" s="309" t="s">
        <v>3016</v>
      </c>
      <c r="H1893" s="182"/>
      <c r="I1893" s="182" t="s">
        <v>224</v>
      </c>
      <c r="J1893" s="256" t="s">
        <v>286</v>
      </c>
      <c r="K1893" s="255"/>
      <c r="L1893" s="257"/>
      <c r="M1893" s="186"/>
      <c r="N1893" s="186"/>
      <c r="O1893" s="186"/>
      <c r="P1893" s="186"/>
      <c r="Q1893" s="186"/>
      <c r="R1893" s="186"/>
      <c r="S1893" s="186" t="s">
        <v>2920</v>
      </c>
      <c r="T1893" s="186" t="s">
        <v>2920</v>
      </c>
      <c r="U1893" s="186"/>
      <c r="V1893" s="186"/>
      <c r="W1893" s="186"/>
      <c r="X1893" s="186"/>
      <c r="Y1893" s="186"/>
    </row>
    <row r="1894" spans="1:25" s="264" customFormat="1" ht="63.75" customHeight="1" x14ac:dyDescent="0.2">
      <c r="A1894" s="179">
        <v>4454</v>
      </c>
      <c r="B1894" s="183" t="s">
        <v>1308</v>
      </c>
      <c r="C1894" s="356" t="s">
        <v>229</v>
      </c>
      <c r="D1894" s="203">
        <v>7</v>
      </c>
      <c r="E1894" s="181">
        <v>4454001537</v>
      </c>
      <c r="F1894" s="182"/>
      <c r="G1894" s="309" t="s">
        <v>3016</v>
      </c>
      <c r="H1894" s="182"/>
      <c r="I1894" s="356" t="s">
        <v>229</v>
      </c>
      <c r="J1894" s="256" t="s">
        <v>286</v>
      </c>
      <c r="K1894" s="255"/>
      <c r="L1894" s="257"/>
      <c r="M1894" s="186"/>
      <c r="N1894" s="186"/>
      <c r="O1894" s="186"/>
      <c r="P1894" s="186"/>
      <c r="Q1894" s="186"/>
      <c r="R1894" s="186"/>
      <c r="S1894" s="186" t="s">
        <v>2920</v>
      </c>
      <c r="T1894" s="186" t="s">
        <v>2920</v>
      </c>
      <c r="U1894" s="186"/>
      <c r="V1894" s="186" t="s">
        <v>2920</v>
      </c>
      <c r="W1894" s="186"/>
      <c r="X1894" s="186"/>
      <c r="Y1894" s="186"/>
    </row>
    <row r="1895" spans="1:25" s="264" customFormat="1" ht="63.75" customHeight="1" x14ac:dyDescent="0.2">
      <c r="A1895" s="179">
        <v>4455</v>
      </c>
      <c r="B1895" s="183" t="s">
        <v>1309</v>
      </c>
      <c r="C1895" s="356" t="s">
        <v>229</v>
      </c>
      <c r="D1895" s="203">
        <v>7</v>
      </c>
      <c r="E1895" s="181">
        <v>4455001502</v>
      </c>
      <c r="F1895" s="182"/>
      <c r="G1895" s="309" t="s">
        <v>3016</v>
      </c>
      <c r="H1895" s="182"/>
      <c r="I1895" s="356" t="s">
        <v>229</v>
      </c>
      <c r="J1895" s="256" t="s">
        <v>3169</v>
      </c>
      <c r="K1895" s="255"/>
      <c r="L1895" s="257"/>
      <c r="M1895" s="186"/>
      <c r="N1895" s="186"/>
      <c r="O1895" s="186"/>
      <c r="P1895" s="186"/>
      <c r="Q1895" s="186"/>
      <c r="R1895" s="186"/>
      <c r="S1895" s="186" t="s">
        <v>2920</v>
      </c>
      <c r="T1895" s="186"/>
      <c r="U1895" s="186"/>
      <c r="V1895" s="186"/>
      <c r="W1895" s="186"/>
      <c r="X1895" s="186"/>
      <c r="Y1895" s="186"/>
    </row>
    <row r="1896" spans="1:25" s="264" customFormat="1" ht="63.75" customHeight="1" x14ac:dyDescent="0.2">
      <c r="A1896" s="179">
        <v>4456</v>
      </c>
      <c r="B1896" s="183" t="s">
        <v>1310</v>
      </c>
      <c r="C1896" s="356" t="s">
        <v>229</v>
      </c>
      <c r="D1896" s="203">
        <v>7</v>
      </c>
      <c r="E1896" s="181">
        <v>4456001128</v>
      </c>
      <c r="F1896" s="182"/>
      <c r="G1896" s="309" t="s">
        <v>3016</v>
      </c>
      <c r="H1896" s="182"/>
      <c r="I1896" s="356" t="s">
        <v>229</v>
      </c>
      <c r="J1896" s="256" t="s">
        <v>300</v>
      </c>
      <c r="K1896" s="255"/>
      <c r="L1896" s="257"/>
      <c r="M1896" s="186"/>
      <c r="N1896" s="186"/>
      <c r="O1896" s="186"/>
      <c r="P1896" s="186"/>
      <c r="Q1896" s="186"/>
      <c r="R1896" s="186"/>
      <c r="S1896" s="186" t="s">
        <v>2920</v>
      </c>
      <c r="T1896" s="186"/>
      <c r="U1896" s="186"/>
      <c r="V1896" s="186"/>
      <c r="W1896" s="186"/>
      <c r="X1896" s="186"/>
      <c r="Y1896" s="186"/>
    </row>
    <row r="1897" spans="1:25" s="264" customFormat="1" ht="63.75" customHeight="1" x14ac:dyDescent="0.2">
      <c r="A1897" s="179">
        <v>4457</v>
      </c>
      <c r="B1897" s="183" t="s">
        <v>1311</v>
      </c>
      <c r="C1897" s="356" t="s">
        <v>229</v>
      </c>
      <c r="D1897" s="203">
        <v>7</v>
      </c>
      <c r="E1897" s="181">
        <v>4457001114</v>
      </c>
      <c r="F1897" s="182"/>
      <c r="G1897" s="309" t="s">
        <v>3016</v>
      </c>
      <c r="H1897" s="182"/>
      <c r="I1897" s="356" t="s">
        <v>229</v>
      </c>
      <c r="J1897" s="256" t="s">
        <v>285</v>
      </c>
      <c r="K1897" s="255"/>
      <c r="L1897" s="257"/>
      <c r="M1897" s="186"/>
      <c r="N1897" s="186"/>
      <c r="O1897" s="186"/>
      <c r="P1897" s="186"/>
      <c r="Q1897" s="186"/>
      <c r="R1897" s="186"/>
      <c r="S1897" s="186" t="s">
        <v>2920</v>
      </c>
      <c r="T1897" s="186"/>
      <c r="U1897" s="186"/>
      <c r="V1897" s="186"/>
      <c r="W1897" s="186"/>
      <c r="X1897" s="186"/>
      <c r="Y1897" s="186"/>
    </row>
    <row r="1898" spans="1:25" s="264" customFormat="1" ht="63.75" customHeight="1" x14ac:dyDescent="0.2">
      <c r="A1898" s="179">
        <v>4458</v>
      </c>
      <c r="B1898" s="183" t="s">
        <v>1312</v>
      </c>
      <c r="C1898" s="356" t="s">
        <v>229</v>
      </c>
      <c r="D1898" s="203">
        <v>7</v>
      </c>
      <c r="E1898" s="181">
        <v>4458001119</v>
      </c>
      <c r="F1898" s="182"/>
      <c r="G1898" s="309" t="s">
        <v>3016</v>
      </c>
      <c r="H1898" s="182"/>
      <c r="I1898" s="356" t="s">
        <v>229</v>
      </c>
      <c r="J1898" s="256" t="s">
        <v>295</v>
      </c>
      <c r="K1898" s="255"/>
      <c r="L1898" s="257"/>
      <c r="M1898" s="186"/>
      <c r="N1898" s="186"/>
      <c r="O1898" s="186"/>
      <c r="P1898" s="186"/>
      <c r="Q1898" s="186"/>
      <c r="R1898" s="186"/>
      <c r="S1898" s="186" t="s">
        <v>2920</v>
      </c>
      <c r="T1898" s="186" t="s">
        <v>2920</v>
      </c>
      <c r="U1898" s="186"/>
      <c r="V1898" s="186"/>
      <c r="W1898" s="186"/>
      <c r="X1898" s="186"/>
      <c r="Y1898" s="186"/>
    </row>
    <row r="1899" spans="1:25" s="264" customFormat="1" ht="63.75" customHeight="1" x14ac:dyDescent="0.2">
      <c r="A1899" s="179">
        <v>4459</v>
      </c>
      <c r="B1899" s="183" t="s">
        <v>1313</v>
      </c>
      <c r="C1899" s="356" t="s">
        <v>229</v>
      </c>
      <c r="D1899" s="203">
        <v>7</v>
      </c>
      <c r="E1899" s="181">
        <v>4459001126</v>
      </c>
      <c r="F1899" s="182"/>
      <c r="G1899" s="309" t="s">
        <v>3016</v>
      </c>
      <c r="H1899" s="182"/>
      <c r="I1899" s="356" t="s">
        <v>229</v>
      </c>
      <c r="J1899" s="256" t="s">
        <v>286</v>
      </c>
      <c r="K1899" s="255"/>
      <c r="L1899" s="257"/>
      <c r="M1899" s="186"/>
      <c r="N1899" s="186"/>
      <c r="O1899" s="186"/>
      <c r="P1899" s="186"/>
      <c r="Q1899" s="186"/>
      <c r="R1899" s="186"/>
      <c r="S1899" s="186" t="s">
        <v>2920</v>
      </c>
      <c r="T1899" s="186" t="s">
        <v>2920</v>
      </c>
      <c r="U1899" s="186"/>
      <c r="V1899" s="186"/>
      <c r="W1899" s="186"/>
      <c r="X1899" s="186"/>
      <c r="Y1899" s="186"/>
    </row>
    <row r="1900" spans="1:25" s="264" customFormat="1" ht="63.75" customHeight="1" x14ac:dyDescent="0.2">
      <c r="A1900" s="179">
        <v>4460</v>
      </c>
      <c r="B1900" s="183" t="s">
        <v>1314</v>
      </c>
      <c r="C1900" s="356" t="s">
        <v>229</v>
      </c>
      <c r="D1900" s="203">
        <v>7</v>
      </c>
      <c r="E1900" s="181">
        <v>4460001105</v>
      </c>
      <c r="F1900" s="182"/>
      <c r="G1900" s="309" t="s">
        <v>3016</v>
      </c>
      <c r="H1900" s="182"/>
      <c r="I1900" s="356" t="s">
        <v>229</v>
      </c>
      <c r="J1900" s="256" t="s">
        <v>3169</v>
      </c>
      <c r="K1900" s="255"/>
      <c r="L1900" s="257"/>
      <c r="M1900" s="186"/>
      <c r="N1900" s="186"/>
      <c r="O1900" s="186"/>
      <c r="P1900" s="186"/>
      <c r="Q1900" s="186"/>
      <c r="R1900" s="186"/>
      <c r="S1900" s="186" t="s">
        <v>2920</v>
      </c>
      <c r="T1900" s="186"/>
      <c r="U1900" s="186"/>
      <c r="V1900" s="186"/>
      <c r="W1900" s="186"/>
      <c r="X1900" s="186"/>
      <c r="Y1900" s="186"/>
    </row>
    <row r="1901" spans="1:25" s="264" customFormat="1" ht="63.75" customHeight="1" x14ac:dyDescent="0.2">
      <c r="A1901" s="179">
        <v>4461</v>
      </c>
      <c r="B1901" s="183" t="s">
        <v>1315</v>
      </c>
      <c r="C1901" s="356" t="s">
        <v>229</v>
      </c>
      <c r="D1901" s="203">
        <v>7</v>
      </c>
      <c r="E1901" s="181">
        <v>4461001118</v>
      </c>
      <c r="F1901" s="182"/>
      <c r="G1901" s="309" t="s">
        <v>3016</v>
      </c>
      <c r="H1901" s="182"/>
      <c r="I1901" s="356" t="s">
        <v>229</v>
      </c>
      <c r="J1901" s="256" t="s">
        <v>295</v>
      </c>
      <c r="K1901" s="255"/>
      <c r="L1901" s="257"/>
      <c r="M1901" s="186"/>
      <c r="N1901" s="186"/>
      <c r="O1901" s="186"/>
      <c r="P1901" s="186"/>
      <c r="Q1901" s="186"/>
      <c r="R1901" s="186"/>
      <c r="S1901" s="186" t="s">
        <v>2920</v>
      </c>
      <c r="T1901" s="186"/>
      <c r="U1901" s="186"/>
      <c r="V1901" s="186"/>
      <c r="W1901" s="186"/>
      <c r="X1901" s="186"/>
      <c r="Y1901" s="186"/>
    </row>
    <row r="1902" spans="1:25" s="264" customFormat="1" ht="63.75" customHeight="1" x14ac:dyDescent="0.2">
      <c r="A1902" s="179">
        <v>4462</v>
      </c>
      <c r="B1902" s="183" t="s">
        <v>2464</v>
      </c>
      <c r="C1902" s="356" t="s">
        <v>229</v>
      </c>
      <c r="D1902" s="203">
        <v>7</v>
      </c>
      <c r="E1902" s="181">
        <v>4462001351</v>
      </c>
      <c r="F1902" s="182"/>
      <c r="G1902" s="309" t="s">
        <v>3016</v>
      </c>
      <c r="H1902" s="182"/>
      <c r="I1902" s="356" t="s">
        <v>229</v>
      </c>
      <c r="J1902" s="256" t="s">
        <v>286</v>
      </c>
      <c r="K1902" s="255"/>
      <c r="L1902" s="257"/>
      <c r="M1902" s="186"/>
      <c r="N1902" s="186"/>
      <c r="O1902" s="186"/>
      <c r="P1902" s="186"/>
      <c r="Q1902" s="186"/>
      <c r="R1902" s="186"/>
      <c r="S1902" s="186" t="s">
        <v>2920</v>
      </c>
      <c r="T1902" s="186" t="s">
        <v>2920</v>
      </c>
      <c r="U1902" s="186" t="s">
        <v>2920</v>
      </c>
      <c r="V1902" s="186"/>
      <c r="W1902" s="186"/>
      <c r="X1902" s="186"/>
      <c r="Y1902" s="186"/>
    </row>
    <row r="1903" spans="1:25" s="264" customFormat="1" ht="63.75" customHeight="1" x14ac:dyDescent="0.2">
      <c r="A1903" s="179">
        <v>4463</v>
      </c>
      <c r="B1903" s="183" t="s">
        <v>1316</v>
      </c>
      <c r="C1903" s="356" t="s">
        <v>229</v>
      </c>
      <c r="D1903" s="203">
        <v>7</v>
      </c>
      <c r="E1903" s="181">
        <v>4463001351</v>
      </c>
      <c r="F1903" s="182"/>
      <c r="G1903" s="309" t="s">
        <v>3016</v>
      </c>
      <c r="H1903" s="182"/>
      <c r="I1903" s="356" t="s">
        <v>229</v>
      </c>
      <c r="J1903" s="256" t="s">
        <v>286</v>
      </c>
      <c r="K1903" s="255"/>
      <c r="L1903" s="257"/>
      <c r="M1903" s="186"/>
      <c r="N1903" s="186"/>
      <c r="O1903" s="186"/>
      <c r="P1903" s="186"/>
      <c r="Q1903" s="186"/>
      <c r="R1903" s="186"/>
      <c r="S1903" s="186" t="s">
        <v>2920</v>
      </c>
      <c r="T1903" s="186" t="s">
        <v>2920</v>
      </c>
      <c r="U1903" s="186"/>
      <c r="V1903" s="186"/>
      <c r="W1903" s="186"/>
      <c r="X1903" s="186"/>
      <c r="Y1903" s="186"/>
    </row>
    <row r="1904" spans="1:25" s="264" customFormat="1" ht="55.5" customHeight="1" x14ac:dyDescent="0.2">
      <c r="A1904" s="179">
        <v>4464</v>
      </c>
      <c r="B1904" s="183" t="s">
        <v>1317</v>
      </c>
      <c r="C1904" s="356" t="s">
        <v>229</v>
      </c>
      <c r="D1904" s="203">
        <v>7</v>
      </c>
      <c r="E1904" s="181">
        <v>4464001905</v>
      </c>
      <c r="F1904" s="182"/>
      <c r="G1904" s="309" t="s">
        <v>3016</v>
      </c>
      <c r="H1904" s="182"/>
      <c r="I1904" s="356" t="s">
        <v>229</v>
      </c>
      <c r="J1904" s="256" t="s">
        <v>295</v>
      </c>
      <c r="K1904" s="255"/>
      <c r="L1904" s="257"/>
      <c r="M1904" s="186"/>
      <c r="N1904" s="186"/>
      <c r="O1904" s="186"/>
      <c r="P1904" s="186"/>
      <c r="Q1904" s="186"/>
      <c r="R1904" s="186"/>
      <c r="S1904" s="186" t="s">
        <v>2920</v>
      </c>
      <c r="T1904" s="186"/>
      <c r="U1904" s="186"/>
      <c r="V1904" s="186"/>
      <c r="W1904" s="186"/>
      <c r="X1904" s="186"/>
      <c r="Y1904" s="186"/>
    </row>
    <row r="1905" spans="1:25" s="264" customFormat="1" ht="41.25" customHeight="1" x14ac:dyDescent="0.2">
      <c r="A1905" s="179">
        <v>4465</v>
      </c>
      <c r="B1905" s="183" t="s">
        <v>1318</v>
      </c>
      <c r="C1905" s="182" t="s">
        <v>226</v>
      </c>
      <c r="D1905" s="203">
        <v>7</v>
      </c>
      <c r="E1905" s="181">
        <v>4465004002</v>
      </c>
      <c r="F1905" s="182"/>
      <c r="G1905" s="309" t="s">
        <v>3016</v>
      </c>
      <c r="H1905" s="182"/>
      <c r="I1905" s="182" t="s">
        <v>226</v>
      </c>
      <c r="J1905" s="256" t="s">
        <v>285</v>
      </c>
      <c r="K1905" s="255"/>
      <c r="L1905" s="257"/>
      <c r="M1905" s="186"/>
      <c r="N1905" s="186"/>
      <c r="O1905" s="186"/>
      <c r="P1905" s="186"/>
      <c r="Q1905" s="186"/>
      <c r="R1905" s="186"/>
      <c r="S1905" s="186" t="s">
        <v>2920</v>
      </c>
      <c r="T1905" s="186"/>
      <c r="U1905" s="186"/>
      <c r="V1905" s="186"/>
      <c r="W1905" s="186"/>
      <c r="X1905" s="186"/>
      <c r="Y1905" s="186"/>
    </row>
    <row r="1906" spans="1:25" s="264" customFormat="1" x14ac:dyDescent="0.2">
      <c r="A1906" s="179">
        <v>4466</v>
      </c>
      <c r="B1906" s="183" t="s">
        <v>1319</v>
      </c>
      <c r="C1906" s="182" t="s">
        <v>226</v>
      </c>
      <c r="D1906" s="203">
        <v>11</v>
      </c>
      <c r="E1906" s="181">
        <v>4466000000</v>
      </c>
      <c r="F1906" s="182"/>
      <c r="G1906" s="309" t="s">
        <v>3016</v>
      </c>
      <c r="H1906" s="182"/>
      <c r="I1906" s="182" t="s">
        <v>226</v>
      </c>
      <c r="J1906" s="256" t="s">
        <v>2797</v>
      </c>
      <c r="K1906" s="255"/>
      <c r="L1906" s="257"/>
      <c r="M1906" s="186"/>
      <c r="N1906" s="186"/>
      <c r="O1906" s="186"/>
      <c r="P1906" s="186"/>
      <c r="Q1906" s="186"/>
      <c r="R1906" s="186"/>
      <c r="S1906" s="186" t="s">
        <v>2920</v>
      </c>
      <c r="T1906" s="186"/>
      <c r="U1906" s="186"/>
      <c r="V1906" s="186"/>
      <c r="W1906" s="186"/>
      <c r="X1906" s="186"/>
      <c r="Y1906" s="186"/>
    </row>
    <row r="1907" spans="1:25" s="264" customFormat="1" ht="42" customHeight="1" x14ac:dyDescent="0.2">
      <c r="A1907" s="179">
        <v>4467</v>
      </c>
      <c r="B1907" s="183" t="s">
        <v>1320</v>
      </c>
      <c r="C1907" s="182" t="s">
        <v>226</v>
      </c>
      <c r="D1907" s="203">
        <v>7</v>
      </c>
      <c r="E1907" s="181">
        <v>4467004002</v>
      </c>
      <c r="F1907" s="182"/>
      <c r="G1907" s="309" t="s">
        <v>3016</v>
      </c>
      <c r="H1907" s="182"/>
      <c r="I1907" s="182" t="s">
        <v>226</v>
      </c>
      <c r="J1907" s="256" t="s">
        <v>285</v>
      </c>
      <c r="K1907" s="255"/>
      <c r="L1907" s="257"/>
      <c r="M1907" s="186"/>
      <c r="N1907" s="186"/>
      <c r="O1907" s="186"/>
      <c r="P1907" s="186"/>
      <c r="Q1907" s="186"/>
      <c r="R1907" s="186"/>
      <c r="S1907" s="186" t="s">
        <v>2920</v>
      </c>
      <c r="T1907" s="186"/>
      <c r="U1907" s="186"/>
      <c r="V1907" s="186"/>
      <c r="W1907" s="186"/>
      <c r="X1907" s="186"/>
      <c r="Y1907" s="186"/>
    </row>
    <row r="1908" spans="1:25" s="264" customFormat="1" ht="49.5" customHeight="1" x14ac:dyDescent="0.2">
      <c r="A1908" s="179">
        <v>4468</v>
      </c>
      <c r="B1908" s="183" t="s">
        <v>1321</v>
      </c>
      <c r="C1908" s="182" t="s">
        <v>226</v>
      </c>
      <c r="D1908" s="203">
        <v>7</v>
      </c>
      <c r="E1908" s="181">
        <v>4468004001</v>
      </c>
      <c r="F1908" s="182"/>
      <c r="G1908" s="309" t="s">
        <v>3016</v>
      </c>
      <c r="H1908" s="182"/>
      <c r="I1908" s="182" t="s">
        <v>226</v>
      </c>
      <c r="J1908" s="256" t="s">
        <v>3169</v>
      </c>
      <c r="K1908" s="255"/>
      <c r="L1908" s="257"/>
      <c r="M1908" s="186"/>
      <c r="N1908" s="186"/>
      <c r="O1908" s="186"/>
      <c r="P1908" s="186"/>
      <c r="Q1908" s="186"/>
      <c r="R1908" s="186"/>
      <c r="S1908" s="186" t="s">
        <v>2920</v>
      </c>
      <c r="T1908" s="186" t="s">
        <v>2920</v>
      </c>
      <c r="U1908" s="186"/>
      <c r="V1908" s="186"/>
      <c r="W1908" s="186"/>
      <c r="X1908" s="186"/>
      <c r="Y1908" s="186"/>
    </row>
    <row r="1909" spans="1:25" s="264" customFormat="1" ht="49.5" customHeight="1" x14ac:dyDescent="0.2">
      <c r="A1909" s="179">
        <v>4469</v>
      </c>
      <c r="B1909" s="183" t="s">
        <v>1322</v>
      </c>
      <c r="C1909" s="182" t="s">
        <v>226</v>
      </c>
      <c r="D1909" s="203">
        <v>7</v>
      </c>
      <c r="E1909" s="181">
        <v>4469004001</v>
      </c>
      <c r="F1909" s="182"/>
      <c r="G1909" s="309" t="s">
        <v>3016</v>
      </c>
      <c r="H1909" s="182"/>
      <c r="I1909" s="182" t="s">
        <v>226</v>
      </c>
      <c r="J1909" s="256" t="s">
        <v>3169</v>
      </c>
      <c r="K1909" s="255"/>
      <c r="L1909" s="257"/>
      <c r="M1909" s="186"/>
      <c r="N1909" s="186"/>
      <c r="O1909" s="186"/>
      <c r="P1909" s="186"/>
      <c r="Q1909" s="186"/>
      <c r="R1909" s="186"/>
      <c r="S1909" s="186" t="s">
        <v>2920</v>
      </c>
      <c r="T1909" s="186"/>
      <c r="U1909" s="186"/>
      <c r="V1909" s="186"/>
      <c r="W1909" s="186"/>
      <c r="X1909" s="186"/>
      <c r="Y1909" s="186"/>
    </row>
    <row r="1910" spans="1:25" s="264" customFormat="1" ht="49.5" customHeight="1" x14ac:dyDescent="0.2">
      <c r="A1910" s="179">
        <v>4470</v>
      </c>
      <c r="B1910" s="183" t="s">
        <v>1323</v>
      </c>
      <c r="C1910" s="182" t="s">
        <v>226</v>
      </c>
      <c r="D1910" s="203">
        <v>7</v>
      </c>
      <c r="E1910" s="181">
        <v>4470004004</v>
      </c>
      <c r="F1910" s="182"/>
      <c r="G1910" s="309" t="s">
        <v>3016</v>
      </c>
      <c r="H1910" s="182"/>
      <c r="I1910" s="182" t="s">
        <v>226</v>
      </c>
      <c r="J1910" s="256" t="s">
        <v>286</v>
      </c>
      <c r="K1910" s="255"/>
      <c r="L1910" s="257"/>
      <c r="M1910" s="186"/>
      <c r="N1910" s="186"/>
      <c r="O1910" s="186"/>
      <c r="P1910" s="186"/>
      <c r="Q1910" s="186"/>
      <c r="R1910" s="186"/>
      <c r="S1910" s="186" t="s">
        <v>2920</v>
      </c>
      <c r="T1910" s="186"/>
      <c r="U1910" s="186"/>
      <c r="V1910" s="186"/>
      <c r="W1910" s="186"/>
      <c r="X1910" s="186"/>
      <c r="Y1910" s="186"/>
    </row>
    <row r="1911" spans="1:25" s="264" customFormat="1" ht="49.5" customHeight="1" x14ac:dyDescent="0.2">
      <c r="A1911" s="179">
        <v>4471</v>
      </c>
      <c r="B1911" s="183" t="s">
        <v>1324</v>
      </c>
      <c r="C1911" s="182" t="s">
        <v>226</v>
      </c>
      <c r="D1911" s="203">
        <v>7</v>
      </c>
      <c r="E1911" s="181">
        <v>4471004004</v>
      </c>
      <c r="F1911" s="182"/>
      <c r="G1911" s="309" t="s">
        <v>3016</v>
      </c>
      <c r="H1911" s="182"/>
      <c r="I1911" s="182" t="s">
        <v>226</v>
      </c>
      <c r="J1911" s="256" t="s">
        <v>286</v>
      </c>
      <c r="K1911" s="255"/>
      <c r="L1911" s="257"/>
      <c r="M1911" s="186"/>
      <c r="N1911" s="186"/>
      <c r="O1911" s="186"/>
      <c r="P1911" s="186"/>
      <c r="Q1911" s="186"/>
      <c r="R1911" s="186"/>
      <c r="S1911" s="186" t="s">
        <v>2920</v>
      </c>
      <c r="T1911" s="186"/>
      <c r="U1911" s="186"/>
      <c r="V1911" s="186"/>
      <c r="W1911" s="186"/>
      <c r="X1911" s="186"/>
      <c r="Y1911" s="186"/>
    </row>
    <row r="1912" spans="1:25" s="264" customFormat="1" ht="49.5" customHeight="1" x14ac:dyDescent="0.2">
      <c r="A1912" s="179">
        <v>4472</v>
      </c>
      <c r="B1912" s="183" t="s">
        <v>1325</v>
      </c>
      <c r="C1912" s="182" t="s">
        <v>226</v>
      </c>
      <c r="D1912" s="203">
        <v>7</v>
      </c>
      <c r="E1912" s="181">
        <v>4472004004</v>
      </c>
      <c r="F1912" s="182"/>
      <c r="G1912" s="309" t="s">
        <v>3016</v>
      </c>
      <c r="H1912" s="182"/>
      <c r="I1912" s="182" t="s">
        <v>226</v>
      </c>
      <c r="J1912" s="256" t="s">
        <v>286</v>
      </c>
      <c r="K1912" s="255"/>
      <c r="L1912" s="257"/>
      <c r="M1912" s="186"/>
      <c r="N1912" s="186"/>
      <c r="O1912" s="186"/>
      <c r="P1912" s="186"/>
      <c r="Q1912" s="186"/>
      <c r="R1912" s="186"/>
      <c r="S1912" s="186" t="s">
        <v>2920</v>
      </c>
      <c r="T1912" s="186"/>
      <c r="U1912" s="186"/>
      <c r="V1912" s="186"/>
      <c r="W1912" s="186"/>
      <c r="X1912" s="186"/>
      <c r="Y1912" s="186"/>
    </row>
    <row r="1913" spans="1:25" s="264" customFormat="1" ht="49.5" customHeight="1" x14ac:dyDescent="0.2">
      <c r="A1913" s="179">
        <v>4473</v>
      </c>
      <c r="B1913" s="183" t="s">
        <v>1326</v>
      </c>
      <c r="C1913" s="182" t="s">
        <v>226</v>
      </c>
      <c r="D1913" s="203">
        <v>7</v>
      </c>
      <c r="E1913" s="181">
        <v>4473004001</v>
      </c>
      <c r="F1913" s="182"/>
      <c r="G1913" s="309" t="s">
        <v>3016</v>
      </c>
      <c r="H1913" s="182"/>
      <c r="I1913" s="182" t="s">
        <v>226</v>
      </c>
      <c r="J1913" s="256" t="s">
        <v>3169</v>
      </c>
      <c r="K1913" s="255"/>
      <c r="L1913" s="257"/>
      <c r="M1913" s="186"/>
      <c r="N1913" s="186"/>
      <c r="O1913" s="186"/>
      <c r="P1913" s="186"/>
      <c r="Q1913" s="186"/>
      <c r="R1913" s="186"/>
      <c r="S1913" s="186" t="s">
        <v>2920</v>
      </c>
      <c r="T1913" s="186" t="s">
        <v>2920</v>
      </c>
      <c r="U1913" s="186"/>
      <c r="V1913" s="186"/>
      <c r="W1913" s="186"/>
      <c r="X1913" s="186"/>
      <c r="Y1913" s="186"/>
    </row>
    <row r="1914" spans="1:25" s="264" customFormat="1" ht="49.5" customHeight="1" x14ac:dyDescent="0.2">
      <c r="A1914" s="179">
        <v>4474</v>
      </c>
      <c r="B1914" s="183" t="s">
        <v>1327</v>
      </c>
      <c r="C1914" s="182" t="s">
        <v>226</v>
      </c>
      <c r="D1914" s="203">
        <v>7</v>
      </c>
      <c r="E1914" s="181">
        <v>4474004005</v>
      </c>
      <c r="F1914" s="182"/>
      <c r="G1914" s="309" t="s">
        <v>3016</v>
      </c>
      <c r="H1914" s="182"/>
      <c r="I1914" s="182" t="s">
        <v>226</v>
      </c>
      <c r="J1914" s="256" t="s">
        <v>300</v>
      </c>
      <c r="K1914" s="255"/>
      <c r="L1914" s="257"/>
      <c r="M1914" s="186"/>
      <c r="N1914" s="186"/>
      <c r="O1914" s="186"/>
      <c r="P1914" s="186"/>
      <c r="Q1914" s="186"/>
      <c r="R1914" s="186"/>
      <c r="S1914" s="186" t="s">
        <v>2920</v>
      </c>
      <c r="T1914" s="186" t="s">
        <v>2920</v>
      </c>
      <c r="U1914" s="186"/>
      <c r="V1914" s="186"/>
      <c r="W1914" s="186"/>
      <c r="X1914" s="186"/>
      <c r="Y1914" s="186"/>
    </row>
    <row r="1915" spans="1:25" s="264" customFormat="1" ht="49.5" customHeight="1" x14ac:dyDescent="0.2">
      <c r="A1915" s="179">
        <v>4475</v>
      </c>
      <c r="B1915" s="183" t="s">
        <v>1328</v>
      </c>
      <c r="C1915" s="182" t="s">
        <v>226</v>
      </c>
      <c r="D1915" s="203">
        <v>7</v>
      </c>
      <c r="E1915" s="181">
        <v>4475004001</v>
      </c>
      <c r="F1915" s="182"/>
      <c r="G1915" s="309" t="s">
        <v>3016</v>
      </c>
      <c r="H1915" s="182"/>
      <c r="I1915" s="182" t="s">
        <v>226</v>
      </c>
      <c r="J1915" s="256" t="s">
        <v>3169</v>
      </c>
      <c r="K1915" s="255"/>
      <c r="L1915" s="257"/>
      <c r="M1915" s="186"/>
      <c r="N1915" s="186"/>
      <c r="O1915" s="186"/>
      <c r="P1915" s="186"/>
      <c r="Q1915" s="186"/>
      <c r="R1915" s="186"/>
      <c r="S1915" s="186" t="s">
        <v>2920</v>
      </c>
      <c r="T1915" s="186"/>
      <c r="U1915" s="186"/>
      <c r="V1915" s="186"/>
      <c r="W1915" s="186"/>
      <c r="X1915" s="186"/>
      <c r="Y1915" s="186"/>
    </row>
    <row r="1916" spans="1:25" s="264" customFormat="1" ht="49.5" customHeight="1" x14ac:dyDescent="0.2">
      <c r="A1916" s="179">
        <v>4476</v>
      </c>
      <c r="B1916" s="183" t="s">
        <v>1329</v>
      </c>
      <c r="C1916" s="182" t="s">
        <v>226</v>
      </c>
      <c r="D1916" s="203">
        <v>7</v>
      </c>
      <c r="E1916" s="181">
        <v>4476004001</v>
      </c>
      <c r="F1916" s="182"/>
      <c r="G1916" s="309" t="s">
        <v>3016</v>
      </c>
      <c r="H1916" s="182"/>
      <c r="I1916" s="182" t="s">
        <v>226</v>
      </c>
      <c r="J1916" s="256" t="s">
        <v>3169</v>
      </c>
      <c r="K1916" s="255"/>
      <c r="L1916" s="257"/>
      <c r="M1916" s="186"/>
      <c r="N1916" s="186"/>
      <c r="O1916" s="186"/>
      <c r="P1916" s="186"/>
      <c r="Q1916" s="186"/>
      <c r="R1916" s="186"/>
      <c r="S1916" s="186" t="s">
        <v>2920</v>
      </c>
      <c r="T1916" s="186"/>
      <c r="U1916" s="186"/>
      <c r="V1916" s="186"/>
      <c r="W1916" s="186"/>
      <c r="X1916" s="186"/>
      <c r="Y1916" s="186"/>
    </row>
    <row r="1917" spans="1:25" s="264" customFormat="1" ht="49.5" customHeight="1" x14ac:dyDescent="0.2">
      <c r="A1917" s="179">
        <v>4477</v>
      </c>
      <c r="B1917" s="183" t="s">
        <v>1330</v>
      </c>
      <c r="C1917" s="182" t="s">
        <v>226</v>
      </c>
      <c r="D1917" s="203">
        <v>7</v>
      </c>
      <c r="E1917" s="181">
        <v>4477004003</v>
      </c>
      <c r="F1917" s="182"/>
      <c r="G1917" s="309" t="s">
        <v>3016</v>
      </c>
      <c r="H1917" s="182"/>
      <c r="I1917" s="182" t="s">
        <v>226</v>
      </c>
      <c r="J1917" s="256" t="s">
        <v>285</v>
      </c>
      <c r="K1917" s="255"/>
      <c r="L1917" s="257"/>
      <c r="M1917" s="186"/>
      <c r="N1917" s="186"/>
      <c r="O1917" s="186"/>
      <c r="P1917" s="186"/>
      <c r="Q1917" s="186"/>
      <c r="R1917" s="186"/>
      <c r="S1917" s="186" t="s">
        <v>2920</v>
      </c>
      <c r="T1917" s="186"/>
      <c r="U1917" s="186"/>
      <c r="V1917" s="186"/>
      <c r="W1917" s="186"/>
      <c r="X1917" s="186"/>
      <c r="Y1917" s="186"/>
    </row>
    <row r="1918" spans="1:25" s="264" customFormat="1" ht="49.5" customHeight="1" x14ac:dyDescent="0.2">
      <c r="A1918" s="179">
        <v>4478</v>
      </c>
      <c r="B1918" s="183" t="s">
        <v>1331</v>
      </c>
      <c r="C1918" s="182" t="s">
        <v>226</v>
      </c>
      <c r="D1918" s="203">
        <v>7</v>
      </c>
      <c r="E1918" s="181">
        <v>4478004004</v>
      </c>
      <c r="F1918" s="182"/>
      <c r="G1918" s="309" t="s">
        <v>3016</v>
      </c>
      <c r="H1918" s="182"/>
      <c r="I1918" s="182" t="s">
        <v>226</v>
      </c>
      <c r="J1918" s="256" t="s">
        <v>286</v>
      </c>
      <c r="K1918" s="255"/>
      <c r="L1918" s="257"/>
      <c r="M1918" s="186"/>
      <c r="N1918" s="186"/>
      <c r="O1918" s="186"/>
      <c r="P1918" s="186"/>
      <c r="Q1918" s="186"/>
      <c r="R1918" s="186"/>
      <c r="S1918" s="186" t="s">
        <v>2920</v>
      </c>
      <c r="T1918" s="186"/>
      <c r="U1918" s="186"/>
      <c r="V1918" s="186"/>
      <c r="W1918" s="186"/>
      <c r="X1918" s="186"/>
      <c r="Y1918" s="186"/>
    </row>
    <row r="1919" spans="1:25" s="264" customFormat="1" ht="49.5" customHeight="1" x14ac:dyDescent="0.2">
      <c r="A1919" s="179">
        <v>4479</v>
      </c>
      <c r="B1919" s="183" t="s">
        <v>1332</v>
      </c>
      <c r="C1919" s="182" t="s">
        <v>226</v>
      </c>
      <c r="D1919" s="203">
        <v>7</v>
      </c>
      <c r="E1919" s="181">
        <v>4479004005</v>
      </c>
      <c r="F1919" s="182"/>
      <c r="G1919" s="309" t="s">
        <v>3016</v>
      </c>
      <c r="H1919" s="182"/>
      <c r="I1919" s="182" t="s">
        <v>226</v>
      </c>
      <c r="J1919" s="256" t="s">
        <v>300</v>
      </c>
      <c r="K1919" s="255"/>
      <c r="L1919" s="257"/>
      <c r="M1919" s="186"/>
      <c r="N1919" s="186"/>
      <c r="O1919" s="186"/>
      <c r="P1919" s="186"/>
      <c r="Q1919" s="186"/>
      <c r="R1919" s="186"/>
      <c r="S1919" s="186" t="s">
        <v>2920</v>
      </c>
      <c r="T1919" s="186"/>
      <c r="U1919" s="186"/>
      <c r="V1919" s="186"/>
      <c r="W1919" s="186"/>
      <c r="X1919" s="186"/>
      <c r="Y1919" s="186"/>
    </row>
    <row r="1920" spans="1:25" s="264" customFormat="1" ht="49.5" customHeight="1" x14ac:dyDescent="0.2">
      <c r="A1920" s="179">
        <v>4480</v>
      </c>
      <c r="B1920" s="183" t="s">
        <v>1333</v>
      </c>
      <c r="C1920" s="182" t="s">
        <v>226</v>
      </c>
      <c r="D1920" s="203">
        <v>7</v>
      </c>
      <c r="E1920" s="181">
        <v>4480004006</v>
      </c>
      <c r="F1920" s="182"/>
      <c r="G1920" s="309" t="s">
        <v>3016</v>
      </c>
      <c r="H1920" s="182"/>
      <c r="I1920" s="182" t="s">
        <v>226</v>
      </c>
      <c r="J1920" s="256" t="s">
        <v>295</v>
      </c>
      <c r="K1920" s="255"/>
      <c r="L1920" s="257"/>
      <c r="M1920" s="186"/>
      <c r="N1920" s="186"/>
      <c r="O1920" s="186"/>
      <c r="P1920" s="186"/>
      <c r="Q1920" s="186"/>
      <c r="R1920" s="186"/>
      <c r="S1920" s="186" t="s">
        <v>2920</v>
      </c>
      <c r="T1920" s="186"/>
      <c r="U1920" s="186"/>
      <c r="V1920" s="186"/>
      <c r="W1920" s="186"/>
      <c r="X1920" s="186"/>
      <c r="Y1920" s="186"/>
    </row>
    <row r="1921" spans="1:25" s="264" customFormat="1" ht="36.75" customHeight="1" x14ac:dyDescent="0.2">
      <c r="A1921" s="179">
        <v>4481</v>
      </c>
      <c r="B1921" s="183" t="s">
        <v>2465</v>
      </c>
      <c r="C1921" s="182" t="s">
        <v>230</v>
      </c>
      <c r="D1921" s="203">
        <v>7</v>
      </c>
      <c r="E1921" s="181">
        <v>4481005003</v>
      </c>
      <c r="F1921" s="182"/>
      <c r="G1921" s="309" t="s">
        <v>3016</v>
      </c>
      <c r="H1921" s="182"/>
      <c r="I1921" s="182" t="s">
        <v>230</v>
      </c>
      <c r="J1921" s="256" t="s">
        <v>286</v>
      </c>
      <c r="K1921" s="255"/>
      <c r="L1921" s="257"/>
      <c r="M1921" s="186"/>
      <c r="N1921" s="186"/>
      <c r="O1921" s="186"/>
      <c r="P1921" s="186"/>
      <c r="Q1921" s="186"/>
      <c r="R1921" s="186"/>
      <c r="S1921" s="186"/>
      <c r="T1921" s="186" t="s">
        <v>2920</v>
      </c>
      <c r="U1921" s="186" t="s">
        <v>2920</v>
      </c>
      <c r="V1921" s="186"/>
      <c r="W1921" s="186"/>
      <c r="X1921" s="186"/>
      <c r="Y1921" s="186"/>
    </row>
    <row r="1922" spans="1:25" s="264" customFormat="1" ht="36.75" customHeight="1" x14ac:dyDescent="0.2">
      <c r="A1922" s="179">
        <v>4482</v>
      </c>
      <c r="B1922" s="183" t="s">
        <v>1334</v>
      </c>
      <c r="C1922" s="182" t="s">
        <v>230</v>
      </c>
      <c r="D1922" s="203">
        <v>7</v>
      </c>
      <c r="E1922" s="181">
        <v>4482005003</v>
      </c>
      <c r="F1922" s="182"/>
      <c r="G1922" s="309" t="s">
        <v>3016</v>
      </c>
      <c r="H1922" s="182"/>
      <c r="I1922" s="182" t="s">
        <v>230</v>
      </c>
      <c r="J1922" s="256" t="s">
        <v>286</v>
      </c>
      <c r="K1922" s="255"/>
      <c r="L1922" s="257"/>
      <c r="M1922" s="186"/>
      <c r="N1922" s="186"/>
      <c r="O1922" s="186"/>
      <c r="P1922" s="186"/>
      <c r="Q1922" s="186"/>
      <c r="R1922" s="186"/>
      <c r="S1922" s="186" t="s">
        <v>2920</v>
      </c>
      <c r="T1922" s="186"/>
      <c r="U1922" s="186"/>
      <c r="V1922" s="186"/>
      <c r="W1922" s="186"/>
      <c r="X1922" s="186"/>
      <c r="Y1922" s="186"/>
    </row>
    <row r="1923" spans="1:25" s="264" customFormat="1" ht="36.75" customHeight="1" x14ac:dyDescent="0.2">
      <c r="A1923" s="179">
        <v>4483</v>
      </c>
      <c r="B1923" s="230" t="s">
        <v>1335</v>
      </c>
      <c r="C1923" s="182" t="s">
        <v>230</v>
      </c>
      <c r="D1923" s="203">
        <v>7</v>
      </c>
      <c r="E1923" s="181">
        <v>4483005004</v>
      </c>
      <c r="F1923" s="182"/>
      <c r="G1923" s="309" t="s">
        <v>3016</v>
      </c>
      <c r="H1923" s="267"/>
      <c r="I1923" s="182" t="s">
        <v>230</v>
      </c>
      <c r="J1923" s="256" t="s">
        <v>286</v>
      </c>
      <c r="K1923" s="255"/>
      <c r="L1923" s="257"/>
      <c r="M1923" s="186"/>
      <c r="N1923" s="186"/>
      <c r="O1923" s="186"/>
      <c r="P1923" s="186"/>
      <c r="Q1923" s="186"/>
      <c r="R1923" s="186"/>
      <c r="S1923" s="186" t="s">
        <v>2920</v>
      </c>
      <c r="T1923" s="186" t="s">
        <v>2920</v>
      </c>
      <c r="U1923" s="186" t="s">
        <v>2920</v>
      </c>
      <c r="V1923" s="186"/>
      <c r="W1923" s="186"/>
      <c r="X1923" s="186"/>
      <c r="Y1923" s="186"/>
    </row>
    <row r="1924" spans="1:25" s="264" customFormat="1" ht="36.75" customHeight="1" x14ac:dyDescent="0.2">
      <c r="A1924" s="179">
        <v>4484</v>
      </c>
      <c r="B1924" s="183" t="s">
        <v>1336</v>
      </c>
      <c r="C1924" s="182" t="s">
        <v>230</v>
      </c>
      <c r="D1924" s="203">
        <v>7.9</v>
      </c>
      <c r="E1924" s="181">
        <v>4484005011</v>
      </c>
      <c r="F1924" s="182"/>
      <c r="G1924" s="309" t="s">
        <v>3016</v>
      </c>
      <c r="H1924" s="182"/>
      <c r="I1924" s="182" t="s">
        <v>230</v>
      </c>
      <c r="J1924" s="256" t="s">
        <v>295</v>
      </c>
      <c r="K1924" s="255"/>
      <c r="L1924" s="257"/>
      <c r="M1924" s="186"/>
      <c r="N1924" s="186"/>
      <c r="O1924" s="186"/>
      <c r="P1924" s="186"/>
      <c r="Q1924" s="186"/>
      <c r="R1924" s="186"/>
      <c r="S1924" s="186" t="s">
        <v>2920</v>
      </c>
      <c r="T1924" s="186" t="s">
        <v>2920</v>
      </c>
      <c r="U1924" s="186"/>
      <c r="V1924" s="186"/>
      <c r="W1924" s="186"/>
      <c r="X1924" s="186"/>
      <c r="Y1924" s="186"/>
    </row>
    <row r="1925" spans="1:25" s="264" customFormat="1" ht="36.75" customHeight="1" x14ac:dyDescent="0.2">
      <c r="A1925" s="179">
        <v>4485</v>
      </c>
      <c r="B1925" s="183" t="s">
        <v>2466</v>
      </c>
      <c r="C1925" s="182" t="s">
        <v>230</v>
      </c>
      <c r="D1925" s="203">
        <v>7</v>
      </c>
      <c r="E1925" s="181">
        <v>4485005014</v>
      </c>
      <c r="F1925" s="182"/>
      <c r="G1925" s="309" t="s">
        <v>3016</v>
      </c>
      <c r="H1925" s="182"/>
      <c r="I1925" s="182" t="s">
        <v>230</v>
      </c>
      <c r="J1925" s="256" t="s">
        <v>289</v>
      </c>
      <c r="K1925" s="255"/>
      <c r="L1925" s="257"/>
      <c r="M1925" s="186"/>
      <c r="N1925" s="186"/>
      <c r="O1925" s="186"/>
      <c r="P1925" s="186"/>
      <c r="Q1925" s="186"/>
      <c r="R1925" s="186"/>
      <c r="S1925" s="186" t="s">
        <v>2920</v>
      </c>
      <c r="T1925" s="186" t="s">
        <v>2920</v>
      </c>
      <c r="U1925" s="186" t="s">
        <v>2920</v>
      </c>
      <c r="V1925" s="186" t="s">
        <v>2920</v>
      </c>
      <c r="W1925" s="186" t="s">
        <v>2920</v>
      </c>
      <c r="X1925" s="186" t="s">
        <v>2920</v>
      </c>
      <c r="Y1925" s="186"/>
    </row>
    <row r="1926" spans="1:25" s="264" customFormat="1" ht="36.75" customHeight="1" x14ac:dyDescent="0.2">
      <c r="A1926" s="179">
        <v>4486</v>
      </c>
      <c r="B1926" s="183" t="s">
        <v>1337</v>
      </c>
      <c r="C1926" s="182" t="s">
        <v>230</v>
      </c>
      <c r="D1926" s="203">
        <v>7</v>
      </c>
      <c r="E1926" s="181">
        <v>4486005000</v>
      </c>
      <c r="F1926" s="182"/>
      <c r="G1926" s="309" t="s">
        <v>3016</v>
      </c>
      <c r="H1926" s="182"/>
      <c r="I1926" s="182" t="s">
        <v>230</v>
      </c>
      <c r="J1926" s="256" t="s">
        <v>300</v>
      </c>
      <c r="K1926" s="255"/>
      <c r="L1926" s="257"/>
      <c r="M1926" s="186"/>
      <c r="N1926" s="186"/>
      <c r="O1926" s="186"/>
      <c r="P1926" s="186"/>
      <c r="Q1926" s="186"/>
      <c r="R1926" s="186"/>
      <c r="S1926" s="186" t="s">
        <v>2920</v>
      </c>
      <c r="T1926" s="186"/>
      <c r="U1926" s="186"/>
      <c r="V1926" s="186"/>
      <c r="W1926" s="186"/>
      <c r="X1926" s="186"/>
      <c r="Y1926" s="186"/>
    </row>
    <row r="1927" spans="1:25" s="264" customFormat="1" ht="36.75" customHeight="1" x14ac:dyDescent="0.2">
      <c r="A1927" s="179">
        <v>4487</v>
      </c>
      <c r="B1927" s="183" t="s">
        <v>1338</v>
      </c>
      <c r="C1927" s="182" t="s">
        <v>230</v>
      </c>
      <c r="D1927" s="203">
        <v>7</v>
      </c>
      <c r="E1927" s="181">
        <v>4487005000</v>
      </c>
      <c r="F1927" s="182"/>
      <c r="G1927" s="309" t="s">
        <v>3016</v>
      </c>
      <c r="H1927" s="182"/>
      <c r="I1927" s="182" t="s">
        <v>230</v>
      </c>
      <c r="J1927" s="256" t="s">
        <v>300</v>
      </c>
      <c r="K1927" s="255"/>
      <c r="L1927" s="257"/>
      <c r="M1927" s="186"/>
      <c r="N1927" s="186"/>
      <c r="O1927" s="186"/>
      <c r="P1927" s="186"/>
      <c r="Q1927" s="186"/>
      <c r="R1927" s="186"/>
      <c r="S1927" s="186" t="s">
        <v>2920</v>
      </c>
      <c r="T1927" s="186"/>
      <c r="U1927" s="186"/>
      <c r="V1927" s="186"/>
      <c r="W1927" s="186"/>
      <c r="X1927" s="186"/>
      <c r="Y1927" s="186"/>
    </row>
    <row r="1928" spans="1:25" s="264" customFormat="1" ht="36.75" customHeight="1" x14ac:dyDescent="0.2">
      <c r="A1928" s="179">
        <v>4488</v>
      </c>
      <c r="B1928" s="183" t="s">
        <v>1339</v>
      </c>
      <c r="C1928" s="182" t="s">
        <v>230</v>
      </c>
      <c r="D1928" s="203">
        <v>7</v>
      </c>
      <c r="E1928" s="181">
        <v>4488005000</v>
      </c>
      <c r="F1928" s="182"/>
      <c r="G1928" s="309" t="s">
        <v>3016</v>
      </c>
      <c r="H1928" s="182"/>
      <c r="I1928" s="182" t="s">
        <v>230</v>
      </c>
      <c r="J1928" s="256" t="s">
        <v>300</v>
      </c>
      <c r="K1928" s="255"/>
      <c r="L1928" s="257"/>
      <c r="M1928" s="186"/>
      <c r="N1928" s="186"/>
      <c r="O1928" s="186"/>
      <c r="P1928" s="186"/>
      <c r="Q1928" s="186"/>
      <c r="R1928" s="186"/>
      <c r="S1928" s="186" t="s">
        <v>2920</v>
      </c>
      <c r="T1928" s="186"/>
      <c r="U1928" s="186"/>
      <c r="V1928" s="186"/>
      <c r="W1928" s="186"/>
      <c r="X1928" s="186"/>
      <c r="Y1928" s="186"/>
    </row>
    <row r="1929" spans="1:25" s="264" customFormat="1" ht="36.75" customHeight="1" x14ac:dyDescent="0.2">
      <c r="A1929" s="179">
        <v>4489</v>
      </c>
      <c r="B1929" s="183" t="s">
        <v>1340</v>
      </c>
      <c r="C1929" s="182" t="s">
        <v>230</v>
      </c>
      <c r="D1929" s="203">
        <v>7</v>
      </c>
      <c r="E1929" s="181">
        <v>4489005014</v>
      </c>
      <c r="F1929" s="182"/>
      <c r="G1929" s="309" t="s">
        <v>3016</v>
      </c>
      <c r="H1929" s="182"/>
      <c r="I1929" s="182" t="s">
        <v>230</v>
      </c>
      <c r="J1929" s="256" t="s">
        <v>289</v>
      </c>
      <c r="K1929" s="255"/>
      <c r="L1929" s="257"/>
      <c r="M1929" s="186"/>
      <c r="N1929" s="186"/>
      <c r="O1929" s="186"/>
      <c r="P1929" s="186"/>
      <c r="Q1929" s="186"/>
      <c r="R1929" s="186"/>
      <c r="S1929" s="186" t="s">
        <v>2920</v>
      </c>
      <c r="T1929" s="186"/>
      <c r="U1929" s="186"/>
      <c r="V1929" s="186"/>
      <c r="W1929" s="186"/>
      <c r="X1929" s="186"/>
      <c r="Y1929" s="186"/>
    </row>
    <row r="1930" spans="1:25" s="264" customFormat="1" ht="36.75" customHeight="1" x14ac:dyDescent="0.2">
      <c r="A1930" s="179">
        <v>4490</v>
      </c>
      <c r="B1930" s="183" t="s">
        <v>1341</v>
      </c>
      <c r="C1930" s="182" t="s">
        <v>230</v>
      </c>
      <c r="D1930" s="203">
        <v>7</v>
      </c>
      <c r="E1930" s="181">
        <v>4490005006</v>
      </c>
      <c r="F1930" s="182"/>
      <c r="G1930" s="309" t="s">
        <v>3016</v>
      </c>
      <c r="H1930" s="182"/>
      <c r="I1930" s="182" t="s">
        <v>230</v>
      </c>
      <c r="J1930" s="256" t="s">
        <v>286</v>
      </c>
      <c r="K1930" s="255"/>
      <c r="L1930" s="257"/>
      <c r="M1930" s="186"/>
      <c r="N1930" s="186"/>
      <c r="O1930" s="186"/>
      <c r="P1930" s="186"/>
      <c r="Q1930" s="186"/>
      <c r="R1930" s="186"/>
      <c r="S1930" s="186" t="s">
        <v>2920</v>
      </c>
      <c r="T1930" s="186"/>
      <c r="U1930" s="186"/>
      <c r="V1930" s="186"/>
      <c r="W1930" s="186"/>
      <c r="X1930" s="186"/>
      <c r="Y1930" s="186"/>
    </row>
    <row r="1931" spans="1:25" s="264" customFormat="1" ht="36.75" customHeight="1" x14ac:dyDescent="0.2">
      <c r="A1931" s="179">
        <v>4491</v>
      </c>
      <c r="B1931" s="183" t="s">
        <v>1342</v>
      </c>
      <c r="C1931" s="182" t="s">
        <v>230</v>
      </c>
      <c r="D1931" s="203">
        <v>7</v>
      </c>
      <c r="E1931" s="181">
        <v>4491005016</v>
      </c>
      <c r="F1931" s="182"/>
      <c r="G1931" s="309" t="s">
        <v>3016</v>
      </c>
      <c r="H1931" s="182"/>
      <c r="I1931" s="182" t="s">
        <v>230</v>
      </c>
      <c r="J1931" s="256" t="s">
        <v>289</v>
      </c>
      <c r="K1931" s="255"/>
      <c r="L1931" s="257"/>
      <c r="M1931" s="186"/>
      <c r="N1931" s="186"/>
      <c r="O1931" s="186"/>
      <c r="P1931" s="186"/>
      <c r="Q1931" s="186"/>
      <c r="R1931" s="186"/>
      <c r="S1931" s="186" t="s">
        <v>2920</v>
      </c>
      <c r="T1931" s="186"/>
      <c r="U1931" s="186"/>
      <c r="V1931" s="186"/>
      <c r="W1931" s="186"/>
      <c r="X1931" s="186"/>
      <c r="Y1931" s="186"/>
    </row>
    <row r="1932" spans="1:25" s="264" customFormat="1" ht="36.75" customHeight="1" x14ac:dyDescent="0.2">
      <c r="A1932" s="179">
        <v>4492</v>
      </c>
      <c r="B1932" s="183" t="s">
        <v>1343</v>
      </c>
      <c r="C1932" s="182" t="s">
        <v>230</v>
      </c>
      <c r="D1932" s="203">
        <v>7</v>
      </c>
      <c r="E1932" s="181">
        <v>4492005006</v>
      </c>
      <c r="F1932" s="182"/>
      <c r="G1932" s="309" t="s">
        <v>3016</v>
      </c>
      <c r="H1932" s="182"/>
      <c r="I1932" s="182" t="s">
        <v>230</v>
      </c>
      <c r="J1932" s="256" t="s">
        <v>286</v>
      </c>
      <c r="K1932" s="255"/>
      <c r="L1932" s="257"/>
      <c r="M1932" s="186"/>
      <c r="N1932" s="186"/>
      <c r="O1932" s="186"/>
      <c r="P1932" s="186"/>
      <c r="Q1932" s="186"/>
      <c r="R1932" s="186"/>
      <c r="S1932" s="186" t="s">
        <v>2920</v>
      </c>
      <c r="T1932" s="186"/>
      <c r="U1932" s="186"/>
      <c r="V1932" s="186"/>
      <c r="W1932" s="186"/>
      <c r="X1932" s="186"/>
      <c r="Y1932" s="186"/>
    </row>
    <row r="1933" spans="1:25" s="264" customFormat="1" ht="36.75" customHeight="1" x14ac:dyDescent="0.2">
      <c r="A1933" s="179">
        <v>4493</v>
      </c>
      <c r="B1933" s="183" t="s">
        <v>1344</v>
      </c>
      <c r="C1933" s="182" t="s">
        <v>230</v>
      </c>
      <c r="D1933" s="203">
        <v>7</v>
      </c>
      <c r="E1933" s="181">
        <v>4493005016</v>
      </c>
      <c r="F1933" s="182"/>
      <c r="G1933" s="309" t="s">
        <v>3016</v>
      </c>
      <c r="H1933" s="182"/>
      <c r="I1933" s="182" t="s">
        <v>230</v>
      </c>
      <c r="J1933" s="256" t="s">
        <v>289</v>
      </c>
      <c r="K1933" s="255"/>
      <c r="L1933" s="257"/>
      <c r="M1933" s="186"/>
      <c r="N1933" s="186"/>
      <c r="O1933" s="186"/>
      <c r="P1933" s="186"/>
      <c r="Q1933" s="186"/>
      <c r="R1933" s="186"/>
      <c r="S1933" s="186" t="s">
        <v>2920</v>
      </c>
      <c r="T1933" s="186"/>
      <c r="U1933" s="186"/>
      <c r="V1933" s="186"/>
      <c r="W1933" s="186"/>
      <c r="X1933" s="186"/>
      <c r="Y1933" s="186"/>
    </row>
    <row r="1934" spans="1:25" s="264" customFormat="1" ht="36.75" customHeight="1" x14ac:dyDescent="0.2">
      <c r="A1934" s="179">
        <v>4494</v>
      </c>
      <c r="B1934" s="183" t="s">
        <v>1345</v>
      </c>
      <c r="C1934" s="182" t="s">
        <v>230</v>
      </c>
      <c r="D1934" s="203">
        <v>7</v>
      </c>
      <c r="E1934" s="181">
        <v>4494005018</v>
      </c>
      <c r="F1934" s="182"/>
      <c r="G1934" s="309" t="s">
        <v>3016</v>
      </c>
      <c r="H1934" s="182"/>
      <c r="I1934" s="182" t="s">
        <v>230</v>
      </c>
      <c r="J1934" s="256" t="s">
        <v>286</v>
      </c>
      <c r="K1934" s="255"/>
      <c r="L1934" s="257"/>
      <c r="M1934" s="186"/>
      <c r="N1934" s="186"/>
      <c r="O1934" s="186"/>
      <c r="P1934" s="186"/>
      <c r="Q1934" s="186"/>
      <c r="R1934" s="186"/>
      <c r="S1934" s="186" t="s">
        <v>2920</v>
      </c>
      <c r="T1934" s="186"/>
      <c r="U1934" s="186"/>
      <c r="V1934" s="186"/>
      <c r="W1934" s="186"/>
      <c r="X1934" s="186"/>
      <c r="Y1934" s="186"/>
    </row>
    <row r="1935" spans="1:25" s="264" customFormat="1" ht="36.75" customHeight="1" x14ac:dyDescent="0.2">
      <c r="A1935" s="179">
        <v>4495</v>
      </c>
      <c r="B1935" s="183" t="s">
        <v>1346</v>
      </c>
      <c r="C1935" s="182" t="s">
        <v>230</v>
      </c>
      <c r="D1935" s="203">
        <v>7</v>
      </c>
      <c r="E1935" s="181">
        <v>4495005018</v>
      </c>
      <c r="F1935" s="182"/>
      <c r="G1935" s="309" t="s">
        <v>3016</v>
      </c>
      <c r="H1935" s="182"/>
      <c r="I1935" s="182" t="s">
        <v>230</v>
      </c>
      <c r="J1935" s="256" t="s">
        <v>3169</v>
      </c>
      <c r="K1935" s="255"/>
      <c r="L1935" s="257"/>
      <c r="M1935" s="186"/>
      <c r="N1935" s="186"/>
      <c r="O1935" s="186"/>
      <c r="P1935" s="186"/>
      <c r="Q1935" s="186"/>
      <c r="R1935" s="186"/>
      <c r="S1935" s="186" t="s">
        <v>2920</v>
      </c>
      <c r="T1935" s="186"/>
      <c r="U1935" s="186"/>
      <c r="V1935" s="186"/>
      <c r="W1935" s="186"/>
      <c r="X1935" s="186"/>
      <c r="Y1935" s="186"/>
    </row>
    <row r="1936" spans="1:25" s="264" customFormat="1" ht="36.75" customHeight="1" x14ac:dyDescent="0.2">
      <c r="A1936" s="179">
        <v>4496</v>
      </c>
      <c r="B1936" s="183" t="s">
        <v>3715</v>
      </c>
      <c r="C1936" s="182" t="s">
        <v>230</v>
      </c>
      <c r="D1936" s="203">
        <v>7</v>
      </c>
      <c r="E1936" s="181">
        <v>4496005004</v>
      </c>
      <c r="F1936" s="182"/>
      <c r="G1936" s="309" t="s">
        <v>3016</v>
      </c>
      <c r="H1936" s="182">
        <v>5004</v>
      </c>
      <c r="I1936" s="182" t="s">
        <v>230</v>
      </c>
      <c r="J1936" s="256" t="s">
        <v>286</v>
      </c>
      <c r="K1936" s="255"/>
      <c r="L1936" s="257"/>
      <c r="M1936" s="186"/>
      <c r="N1936" s="186"/>
      <c r="O1936" s="186"/>
      <c r="P1936" s="186"/>
      <c r="Q1936" s="186"/>
      <c r="R1936" s="186" t="s">
        <v>2920</v>
      </c>
      <c r="S1936" s="186" t="s">
        <v>2920</v>
      </c>
      <c r="T1936" s="186"/>
      <c r="U1936" s="186"/>
      <c r="V1936" s="186"/>
      <c r="W1936" s="186"/>
      <c r="X1936" s="186"/>
      <c r="Y1936" s="186"/>
    </row>
    <row r="1937" spans="1:25" s="264" customFormat="1" ht="36.75" customHeight="1" x14ac:dyDescent="0.2">
      <c r="A1937" s="179">
        <v>4497</v>
      </c>
      <c r="B1937" s="183" t="s">
        <v>1347</v>
      </c>
      <c r="C1937" s="356" t="s">
        <v>229</v>
      </c>
      <c r="D1937" s="203">
        <v>7</v>
      </c>
      <c r="E1937" s="181">
        <v>4497001122</v>
      </c>
      <c r="F1937" s="182"/>
      <c r="G1937" s="309" t="s">
        <v>3016</v>
      </c>
      <c r="H1937" s="182"/>
      <c r="I1937" s="356" t="s">
        <v>229</v>
      </c>
      <c r="J1937" s="256" t="s">
        <v>289</v>
      </c>
      <c r="K1937" s="255"/>
      <c r="L1937" s="257"/>
      <c r="M1937" s="186"/>
      <c r="N1937" s="186"/>
      <c r="O1937" s="186"/>
      <c r="P1937" s="186"/>
      <c r="Q1937" s="186"/>
      <c r="R1937" s="186" t="s">
        <v>2920</v>
      </c>
      <c r="S1937" s="186"/>
      <c r="T1937" s="186"/>
      <c r="U1937" s="186"/>
      <c r="V1937" s="186"/>
      <c r="W1937" s="186"/>
      <c r="X1937" s="186"/>
      <c r="Y1937" s="186"/>
    </row>
    <row r="1938" spans="1:25" s="264" customFormat="1" ht="36.75" customHeight="1" x14ac:dyDescent="0.2">
      <c r="A1938" s="179">
        <v>4498</v>
      </c>
      <c r="B1938" s="183" t="s">
        <v>1348</v>
      </c>
      <c r="C1938" s="356" t="s">
        <v>229</v>
      </c>
      <c r="D1938" s="203">
        <v>7</v>
      </c>
      <c r="E1938" s="181">
        <v>4498001306</v>
      </c>
      <c r="F1938" s="182"/>
      <c r="G1938" s="309" t="s">
        <v>3016</v>
      </c>
      <c r="H1938" s="182"/>
      <c r="I1938" s="356" t="s">
        <v>229</v>
      </c>
      <c r="J1938" s="256" t="s">
        <v>3169</v>
      </c>
      <c r="K1938" s="255"/>
      <c r="L1938" s="257"/>
      <c r="M1938" s="186"/>
      <c r="N1938" s="186"/>
      <c r="O1938" s="186"/>
      <c r="P1938" s="186"/>
      <c r="Q1938" s="186"/>
      <c r="R1938" s="186"/>
      <c r="S1938" s="186" t="s">
        <v>2920</v>
      </c>
      <c r="T1938" s="186"/>
      <c r="U1938" s="186"/>
      <c r="V1938" s="186"/>
      <c r="W1938" s="186"/>
      <c r="X1938" s="186"/>
      <c r="Y1938" s="186"/>
    </row>
    <row r="1939" spans="1:25" s="264" customFormat="1" ht="36.75" customHeight="1" x14ac:dyDescent="0.2">
      <c r="A1939" s="179">
        <v>4499</v>
      </c>
      <c r="B1939" s="183" t="s">
        <v>1349</v>
      </c>
      <c r="C1939" s="356" t="s">
        <v>229</v>
      </c>
      <c r="D1939" s="203">
        <v>7</v>
      </c>
      <c r="E1939" s="181">
        <v>4499001205</v>
      </c>
      <c r="F1939" s="182"/>
      <c r="G1939" s="309" t="s">
        <v>3016</v>
      </c>
      <c r="H1939" s="182"/>
      <c r="I1939" s="356" t="s">
        <v>229</v>
      </c>
      <c r="J1939" s="256" t="s">
        <v>3169</v>
      </c>
      <c r="K1939" s="255"/>
      <c r="L1939" s="257"/>
      <c r="M1939" s="186"/>
      <c r="N1939" s="186"/>
      <c r="O1939" s="186"/>
      <c r="P1939" s="186"/>
      <c r="Q1939" s="186"/>
      <c r="R1939" s="186"/>
      <c r="S1939" s="186" t="s">
        <v>2920</v>
      </c>
      <c r="T1939" s="186"/>
      <c r="U1939" s="186"/>
      <c r="V1939" s="186"/>
      <c r="W1939" s="186"/>
      <c r="X1939" s="186"/>
      <c r="Y1939" s="186"/>
    </row>
    <row r="1940" spans="1:25" s="264" customFormat="1" ht="36.75" customHeight="1" x14ac:dyDescent="0.2">
      <c r="A1940" s="179">
        <v>4500</v>
      </c>
      <c r="B1940" s="352" t="s">
        <v>2467</v>
      </c>
      <c r="C1940" s="356" t="s">
        <v>229</v>
      </c>
      <c r="D1940" s="377">
        <v>7</v>
      </c>
      <c r="E1940" s="362">
        <v>4500001205</v>
      </c>
      <c r="F1940" s="356"/>
      <c r="G1940" s="309" t="s">
        <v>3016</v>
      </c>
      <c r="H1940" s="364"/>
      <c r="I1940" s="356" t="s">
        <v>229</v>
      </c>
      <c r="J1940" s="438" t="s">
        <v>3169</v>
      </c>
      <c r="K1940" s="439"/>
      <c r="L1940" s="440"/>
      <c r="M1940" s="367"/>
      <c r="N1940" s="367"/>
      <c r="O1940" s="367"/>
      <c r="P1940" s="367"/>
      <c r="Q1940" s="367"/>
      <c r="R1940" s="367"/>
      <c r="S1940" s="367" t="s">
        <v>2920</v>
      </c>
      <c r="T1940" s="367"/>
      <c r="U1940" s="367"/>
      <c r="V1940" s="367"/>
      <c r="W1940" s="367"/>
      <c r="X1940" s="367"/>
      <c r="Y1940" s="367"/>
    </row>
    <row r="1941" spans="1:25" ht="36.75" customHeight="1" x14ac:dyDescent="0.2">
      <c r="A1941" s="179">
        <v>4501</v>
      </c>
      <c r="B1941" s="352" t="s">
        <v>2468</v>
      </c>
      <c r="C1941" s="182" t="s">
        <v>230</v>
      </c>
      <c r="D1941" s="377">
        <v>7</v>
      </c>
      <c r="E1941" s="362">
        <v>4501005004</v>
      </c>
      <c r="F1941" s="356"/>
      <c r="G1941" s="309" t="s">
        <v>3016</v>
      </c>
      <c r="H1941" s="364"/>
      <c r="I1941" s="182" t="s">
        <v>230</v>
      </c>
      <c r="J1941" s="438" t="s">
        <v>286</v>
      </c>
      <c r="K1941" s="439"/>
      <c r="L1941" s="440"/>
      <c r="M1941" s="367"/>
      <c r="N1941" s="367"/>
      <c r="O1941" s="367"/>
      <c r="P1941" s="367"/>
      <c r="Q1941" s="367"/>
      <c r="R1941" s="367"/>
      <c r="S1941" s="367" t="s">
        <v>2920</v>
      </c>
      <c r="T1941" s="367"/>
      <c r="U1941" s="367"/>
      <c r="V1941" s="367"/>
      <c r="W1941" s="367"/>
      <c r="X1941" s="367"/>
      <c r="Y1941" s="367"/>
    </row>
    <row r="1942" spans="1:25" ht="36.75" customHeight="1" x14ac:dyDescent="0.2">
      <c r="A1942" s="179">
        <v>4502</v>
      </c>
      <c r="B1942" s="352" t="s">
        <v>1350</v>
      </c>
      <c r="C1942" s="182" t="s">
        <v>224</v>
      </c>
      <c r="D1942" s="377">
        <v>16</v>
      </c>
      <c r="E1942" s="362">
        <v>4502006000</v>
      </c>
      <c r="F1942" s="356"/>
      <c r="G1942" s="309" t="s">
        <v>3016</v>
      </c>
      <c r="H1942" s="364"/>
      <c r="I1942" s="182" t="s">
        <v>224</v>
      </c>
      <c r="J1942" s="438" t="s">
        <v>295</v>
      </c>
      <c r="K1942" s="439"/>
      <c r="L1942" s="364"/>
      <c r="M1942" s="367"/>
      <c r="N1942" s="367"/>
      <c r="O1942" s="367"/>
      <c r="P1942" s="367"/>
      <c r="Q1942" s="367"/>
      <c r="R1942" s="367"/>
      <c r="S1942" s="367" t="s">
        <v>2920</v>
      </c>
      <c r="T1942" s="367"/>
      <c r="U1942" s="367"/>
      <c r="V1942" s="367"/>
      <c r="W1942" s="367"/>
      <c r="X1942" s="367"/>
      <c r="Y1942" s="367"/>
    </row>
    <row r="1943" spans="1:25" ht="36.75" customHeight="1" x14ac:dyDescent="0.2">
      <c r="A1943" s="179">
        <v>4503</v>
      </c>
      <c r="B1943" s="352" t="s">
        <v>2469</v>
      </c>
      <c r="C1943" s="356" t="s">
        <v>229</v>
      </c>
      <c r="D1943" s="377">
        <v>7</v>
      </c>
      <c r="E1943" s="362">
        <v>4503001208</v>
      </c>
      <c r="F1943" s="356"/>
      <c r="G1943" s="309" t="s">
        <v>3016</v>
      </c>
      <c r="H1943" s="364"/>
      <c r="I1943" s="356" t="s">
        <v>229</v>
      </c>
      <c r="J1943" s="438" t="s">
        <v>3169</v>
      </c>
      <c r="K1943" s="439"/>
      <c r="L1943" s="440"/>
      <c r="M1943" s="367"/>
      <c r="N1943" s="367"/>
      <c r="O1943" s="367"/>
      <c r="P1943" s="367"/>
      <c r="Q1943" s="367"/>
      <c r="R1943" s="367"/>
      <c r="S1943" s="367" t="s">
        <v>2920</v>
      </c>
      <c r="T1943" s="367" t="s">
        <v>2920</v>
      </c>
      <c r="U1943" s="367"/>
      <c r="V1943" s="367"/>
      <c r="W1943" s="367"/>
      <c r="X1943" s="367"/>
      <c r="Y1943" s="367"/>
    </row>
    <row r="1944" spans="1:25" ht="36.75" customHeight="1" x14ac:dyDescent="0.2">
      <c r="A1944" s="179">
        <v>4504</v>
      </c>
      <c r="B1944" s="352" t="s">
        <v>2470</v>
      </c>
      <c r="C1944" s="356" t="s">
        <v>229</v>
      </c>
      <c r="D1944" s="377">
        <v>7</v>
      </c>
      <c r="E1944" s="362">
        <v>4504001106</v>
      </c>
      <c r="F1944" s="356"/>
      <c r="G1944" s="309" t="s">
        <v>3016</v>
      </c>
      <c r="H1944" s="364"/>
      <c r="I1944" s="356" t="s">
        <v>229</v>
      </c>
      <c r="J1944" s="438" t="s">
        <v>3169</v>
      </c>
      <c r="K1944" s="439"/>
      <c r="L1944" s="440"/>
      <c r="M1944" s="367"/>
      <c r="N1944" s="367"/>
      <c r="O1944" s="367"/>
      <c r="P1944" s="367"/>
      <c r="Q1944" s="367"/>
      <c r="R1944" s="367"/>
      <c r="S1944" s="367" t="s">
        <v>2920</v>
      </c>
      <c r="T1944" s="367"/>
      <c r="U1944" s="367"/>
      <c r="V1944" s="367"/>
      <c r="W1944" s="367"/>
      <c r="X1944" s="367"/>
      <c r="Y1944" s="367"/>
    </row>
    <row r="1945" spans="1:25" ht="36.75" customHeight="1" x14ac:dyDescent="0.2">
      <c r="A1945" s="179">
        <v>4505</v>
      </c>
      <c r="B1945" s="352" t="s">
        <v>2471</v>
      </c>
      <c r="C1945" s="356" t="s">
        <v>229</v>
      </c>
      <c r="D1945" s="377">
        <v>7</v>
      </c>
      <c r="E1945" s="362">
        <v>4505001514</v>
      </c>
      <c r="F1945" s="356"/>
      <c r="G1945" s="309" t="s">
        <v>3016</v>
      </c>
      <c r="H1945" s="364"/>
      <c r="I1945" s="356" t="s">
        <v>229</v>
      </c>
      <c r="J1945" s="438" t="s">
        <v>285</v>
      </c>
      <c r="K1945" s="439"/>
      <c r="L1945" s="440"/>
      <c r="M1945" s="367"/>
      <c r="N1945" s="367"/>
      <c r="O1945" s="367"/>
      <c r="P1945" s="367"/>
      <c r="Q1945" s="367"/>
      <c r="R1945" s="367"/>
      <c r="S1945" s="367" t="s">
        <v>2920</v>
      </c>
      <c r="T1945" s="367"/>
      <c r="U1945" s="367"/>
      <c r="V1945" s="367"/>
      <c r="W1945" s="367"/>
      <c r="X1945" s="367"/>
      <c r="Y1945" s="367"/>
    </row>
    <row r="1946" spans="1:25" ht="36.75" customHeight="1" x14ac:dyDescent="0.2">
      <c r="A1946" s="179">
        <v>4506</v>
      </c>
      <c r="B1946" s="352" t="s">
        <v>2472</v>
      </c>
      <c r="C1946" s="356" t="s">
        <v>229</v>
      </c>
      <c r="D1946" s="377">
        <v>7</v>
      </c>
      <c r="E1946" s="362">
        <v>4506001622</v>
      </c>
      <c r="F1946" s="356"/>
      <c r="G1946" s="309" t="s">
        <v>3016</v>
      </c>
      <c r="H1946" s="364"/>
      <c r="I1946" s="356" t="s">
        <v>229</v>
      </c>
      <c r="J1946" s="438" t="s">
        <v>3169</v>
      </c>
      <c r="K1946" s="439"/>
      <c r="L1946" s="440"/>
      <c r="M1946" s="367"/>
      <c r="N1946" s="367"/>
      <c r="O1946" s="367"/>
      <c r="P1946" s="367"/>
      <c r="Q1946" s="367"/>
      <c r="R1946" s="367"/>
      <c r="S1946" s="367" t="s">
        <v>2920</v>
      </c>
      <c r="T1946" s="367"/>
      <c r="U1946" s="367"/>
      <c r="V1946" s="367"/>
      <c r="W1946" s="367"/>
      <c r="X1946" s="367"/>
      <c r="Y1946" s="367"/>
    </row>
    <row r="1947" spans="1:25" ht="36.75" customHeight="1" x14ac:dyDescent="0.2">
      <c r="A1947" s="179">
        <v>4507</v>
      </c>
      <c r="B1947" s="352" t="s">
        <v>2473</v>
      </c>
      <c r="C1947" s="356" t="s">
        <v>229</v>
      </c>
      <c r="D1947" s="377">
        <v>7</v>
      </c>
      <c r="E1947" s="362">
        <v>4507001220</v>
      </c>
      <c r="F1947" s="356"/>
      <c r="G1947" s="309" t="s">
        <v>3016</v>
      </c>
      <c r="H1947" s="364"/>
      <c r="I1947" s="356" t="s">
        <v>229</v>
      </c>
      <c r="J1947" s="438" t="s">
        <v>295</v>
      </c>
      <c r="K1947" s="439"/>
      <c r="L1947" s="440"/>
      <c r="M1947" s="367"/>
      <c r="N1947" s="367"/>
      <c r="O1947" s="367"/>
      <c r="P1947" s="367"/>
      <c r="Q1947" s="367"/>
      <c r="R1947" s="367"/>
      <c r="S1947" s="367" t="s">
        <v>2920</v>
      </c>
      <c r="T1947" s="367"/>
      <c r="U1947" s="367"/>
      <c r="V1947" s="367"/>
      <c r="W1947" s="367"/>
      <c r="X1947" s="367"/>
      <c r="Y1947" s="367"/>
    </row>
    <row r="1948" spans="1:25" ht="36.75" customHeight="1" x14ac:dyDescent="0.2">
      <c r="A1948" s="179">
        <v>4508</v>
      </c>
      <c r="B1948" s="352" t="s">
        <v>2474</v>
      </c>
      <c r="C1948" s="356" t="s">
        <v>229</v>
      </c>
      <c r="D1948" s="377">
        <v>7</v>
      </c>
      <c r="E1948" s="362">
        <v>4508001340</v>
      </c>
      <c r="F1948" s="356"/>
      <c r="G1948" s="309" t="s">
        <v>3016</v>
      </c>
      <c r="H1948" s="364"/>
      <c r="I1948" s="356" t="s">
        <v>229</v>
      </c>
      <c r="J1948" s="438" t="s">
        <v>286</v>
      </c>
      <c r="K1948" s="439"/>
      <c r="L1948" s="440"/>
      <c r="M1948" s="367"/>
      <c r="N1948" s="367"/>
      <c r="O1948" s="367"/>
      <c r="P1948" s="367"/>
      <c r="Q1948" s="367"/>
      <c r="R1948" s="367"/>
      <c r="S1948" s="367" t="s">
        <v>2920</v>
      </c>
      <c r="T1948" s="367" t="s">
        <v>2920</v>
      </c>
      <c r="U1948" s="367" t="s">
        <v>2920</v>
      </c>
      <c r="V1948" s="367" t="s">
        <v>2920</v>
      </c>
      <c r="W1948" s="367"/>
      <c r="X1948" s="367"/>
      <c r="Y1948" s="186" t="s">
        <v>2920</v>
      </c>
    </row>
    <row r="1949" spans="1:25" ht="36.75" customHeight="1" x14ac:dyDescent="0.2">
      <c r="A1949" s="179">
        <v>4509</v>
      </c>
      <c r="B1949" s="352" t="s">
        <v>2475</v>
      </c>
      <c r="C1949" s="356" t="s">
        <v>229</v>
      </c>
      <c r="D1949" s="377">
        <v>7</v>
      </c>
      <c r="E1949" s="362">
        <v>4509001107</v>
      </c>
      <c r="F1949" s="356"/>
      <c r="G1949" s="309" t="s">
        <v>3016</v>
      </c>
      <c r="H1949" s="364"/>
      <c r="I1949" s="356" t="s">
        <v>229</v>
      </c>
      <c r="J1949" s="438" t="s">
        <v>3169</v>
      </c>
      <c r="K1949" s="439"/>
      <c r="L1949" s="440"/>
      <c r="M1949" s="367"/>
      <c r="N1949" s="367"/>
      <c r="O1949" s="367"/>
      <c r="P1949" s="367"/>
      <c r="Q1949" s="367"/>
      <c r="R1949" s="367"/>
      <c r="S1949" s="367" t="s">
        <v>2920</v>
      </c>
      <c r="T1949" s="367"/>
      <c r="U1949" s="367"/>
      <c r="V1949" s="367"/>
      <c r="W1949" s="367"/>
      <c r="X1949" s="367"/>
      <c r="Y1949" s="367"/>
    </row>
    <row r="1950" spans="1:25" ht="36.75" customHeight="1" x14ac:dyDescent="0.2">
      <c r="A1950" s="179">
        <v>4510</v>
      </c>
      <c r="B1950" s="352" t="s">
        <v>2476</v>
      </c>
      <c r="C1950" s="356" t="s">
        <v>229</v>
      </c>
      <c r="D1950" s="377">
        <v>7</v>
      </c>
      <c r="E1950" s="362">
        <v>4510001206</v>
      </c>
      <c r="F1950" s="356"/>
      <c r="G1950" s="309" t="s">
        <v>3016</v>
      </c>
      <c r="H1950" s="364"/>
      <c r="I1950" s="356" t="s">
        <v>229</v>
      </c>
      <c r="J1950" s="438" t="s">
        <v>3169</v>
      </c>
      <c r="K1950" s="439"/>
      <c r="L1950" s="440"/>
      <c r="M1950" s="367"/>
      <c r="N1950" s="367"/>
      <c r="O1950" s="367"/>
      <c r="P1950" s="367"/>
      <c r="Q1950" s="367"/>
      <c r="R1950" s="367"/>
      <c r="S1950" s="367" t="s">
        <v>2920</v>
      </c>
      <c r="T1950" s="367"/>
      <c r="U1950" s="367"/>
      <c r="V1950" s="367"/>
      <c r="W1950" s="367"/>
      <c r="X1950" s="367"/>
      <c r="Y1950" s="367"/>
    </row>
    <row r="1951" spans="1:25" ht="36.75" customHeight="1" x14ac:dyDescent="0.2">
      <c r="A1951" s="179">
        <v>4511</v>
      </c>
      <c r="B1951" s="352" t="s">
        <v>2477</v>
      </c>
      <c r="C1951" s="356" t="s">
        <v>229</v>
      </c>
      <c r="D1951" s="377">
        <v>7</v>
      </c>
      <c r="E1951" s="362">
        <v>4511001304</v>
      </c>
      <c r="F1951" s="356"/>
      <c r="G1951" s="309" t="s">
        <v>3016</v>
      </c>
      <c r="H1951" s="364"/>
      <c r="I1951" s="356" t="s">
        <v>229</v>
      </c>
      <c r="J1951" s="438" t="s">
        <v>3169</v>
      </c>
      <c r="K1951" s="439"/>
      <c r="L1951" s="440"/>
      <c r="M1951" s="367"/>
      <c r="N1951" s="367"/>
      <c r="O1951" s="367"/>
      <c r="P1951" s="367"/>
      <c r="Q1951" s="367"/>
      <c r="R1951" s="367"/>
      <c r="S1951" s="367" t="s">
        <v>2920</v>
      </c>
      <c r="T1951" s="367"/>
      <c r="U1951" s="367"/>
      <c r="V1951" s="367"/>
      <c r="W1951" s="367"/>
      <c r="X1951" s="367"/>
      <c r="Y1951" s="367"/>
    </row>
    <row r="1952" spans="1:25" ht="36.75" customHeight="1" x14ac:dyDescent="0.2">
      <c r="A1952" s="179">
        <v>4512</v>
      </c>
      <c r="B1952" s="352" t="s">
        <v>2478</v>
      </c>
      <c r="C1952" s="356" t="s">
        <v>229</v>
      </c>
      <c r="D1952" s="377">
        <v>7</v>
      </c>
      <c r="E1952" s="362">
        <v>4512001129</v>
      </c>
      <c r="F1952" s="356"/>
      <c r="G1952" s="309" t="s">
        <v>3016</v>
      </c>
      <c r="H1952" s="364"/>
      <c r="I1952" s="356" t="s">
        <v>229</v>
      </c>
      <c r="J1952" s="438" t="s">
        <v>300</v>
      </c>
      <c r="K1952" s="439"/>
      <c r="L1952" s="440"/>
      <c r="M1952" s="367"/>
      <c r="N1952" s="367"/>
      <c r="O1952" s="367"/>
      <c r="P1952" s="367"/>
      <c r="Q1952" s="367"/>
      <c r="R1952" s="367"/>
      <c r="S1952" s="367" t="s">
        <v>2920</v>
      </c>
      <c r="T1952" s="367"/>
      <c r="U1952" s="367"/>
      <c r="V1952" s="367"/>
      <c r="W1952" s="367"/>
      <c r="X1952" s="367"/>
      <c r="Y1952" s="367"/>
    </row>
    <row r="1953" spans="1:25" ht="36.75" customHeight="1" x14ac:dyDescent="0.2">
      <c r="A1953" s="179">
        <v>4513</v>
      </c>
      <c r="B1953" s="352" t="s">
        <v>2479</v>
      </c>
      <c r="C1953" s="356" t="s">
        <v>229</v>
      </c>
      <c r="D1953" s="377">
        <v>7</v>
      </c>
      <c r="E1953" s="362">
        <v>4513001306</v>
      </c>
      <c r="F1953" s="356"/>
      <c r="G1953" s="309" t="s">
        <v>3016</v>
      </c>
      <c r="H1953" s="364"/>
      <c r="I1953" s="356" t="s">
        <v>229</v>
      </c>
      <c r="J1953" s="438" t="s">
        <v>3169</v>
      </c>
      <c r="K1953" s="439"/>
      <c r="L1953" s="440"/>
      <c r="M1953" s="367"/>
      <c r="N1953" s="367"/>
      <c r="O1953" s="367"/>
      <c r="P1953" s="367"/>
      <c r="Q1953" s="367"/>
      <c r="R1953" s="367"/>
      <c r="S1953" s="367" t="s">
        <v>2920</v>
      </c>
      <c r="T1953" s="367"/>
      <c r="U1953" s="367"/>
      <c r="V1953" s="367"/>
      <c r="W1953" s="367"/>
      <c r="X1953" s="367"/>
      <c r="Y1953" s="367"/>
    </row>
    <row r="1954" spans="1:25" ht="36.75" customHeight="1" x14ac:dyDescent="0.2">
      <c r="A1954" s="179">
        <v>4514</v>
      </c>
      <c r="B1954" s="352" t="s">
        <v>2480</v>
      </c>
      <c r="C1954" s="356" t="s">
        <v>229</v>
      </c>
      <c r="D1954" s="377">
        <v>7</v>
      </c>
      <c r="E1954" s="362">
        <v>4514001125</v>
      </c>
      <c r="F1954" s="356"/>
      <c r="G1954" s="309" t="s">
        <v>3016</v>
      </c>
      <c r="H1954" s="364"/>
      <c r="I1954" s="356" t="s">
        <v>229</v>
      </c>
      <c r="J1954" s="438" t="s">
        <v>286</v>
      </c>
      <c r="K1954" s="439"/>
      <c r="L1954" s="440"/>
      <c r="M1954" s="367"/>
      <c r="N1954" s="367"/>
      <c r="O1954" s="367"/>
      <c r="P1954" s="367"/>
      <c r="Q1954" s="367"/>
      <c r="R1954" s="367"/>
      <c r="S1954" s="367" t="s">
        <v>2920</v>
      </c>
      <c r="T1954" s="367"/>
      <c r="U1954" s="367"/>
      <c r="V1954" s="367"/>
      <c r="W1954" s="367"/>
      <c r="X1954" s="367"/>
      <c r="Y1954" s="367"/>
    </row>
    <row r="1955" spans="1:25" ht="36.75" customHeight="1" x14ac:dyDescent="0.2">
      <c r="A1955" s="179">
        <v>4515</v>
      </c>
      <c r="B1955" s="352" t="s">
        <v>2481</v>
      </c>
      <c r="C1955" s="356" t="s">
        <v>229</v>
      </c>
      <c r="D1955" s="377">
        <v>7</v>
      </c>
      <c r="E1955" s="362">
        <v>4515001321</v>
      </c>
      <c r="F1955" s="356"/>
      <c r="G1955" s="309" t="s">
        <v>3016</v>
      </c>
      <c r="H1955" s="364"/>
      <c r="I1955" s="356" t="s">
        <v>229</v>
      </c>
      <c r="J1955" s="438" t="s">
        <v>295</v>
      </c>
      <c r="K1955" s="439"/>
      <c r="L1955" s="440"/>
      <c r="M1955" s="367"/>
      <c r="N1955" s="367"/>
      <c r="O1955" s="367"/>
      <c r="P1955" s="367"/>
      <c r="Q1955" s="367"/>
      <c r="R1955" s="367"/>
      <c r="S1955" s="367" t="s">
        <v>2920</v>
      </c>
      <c r="T1955" s="367"/>
      <c r="U1955" s="367"/>
      <c r="V1955" s="367"/>
      <c r="W1955" s="367"/>
      <c r="X1955" s="367"/>
      <c r="Y1955" s="367"/>
    </row>
    <row r="1956" spans="1:25" ht="36.75" customHeight="1" x14ac:dyDescent="0.2">
      <c r="A1956" s="179">
        <v>4516</v>
      </c>
      <c r="B1956" s="352" t="s">
        <v>2482</v>
      </c>
      <c r="C1956" s="356" t="s">
        <v>229</v>
      </c>
      <c r="D1956" s="377">
        <v>7</v>
      </c>
      <c r="E1956" s="362">
        <v>4516001328</v>
      </c>
      <c r="F1956" s="356"/>
      <c r="G1956" s="309" t="s">
        <v>3016</v>
      </c>
      <c r="H1956" s="364"/>
      <c r="I1956" s="356" t="s">
        <v>229</v>
      </c>
      <c r="J1956" s="438" t="s">
        <v>295</v>
      </c>
      <c r="K1956" s="439"/>
      <c r="L1956" s="440"/>
      <c r="M1956" s="367"/>
      <c r="N1956" s="367"/>
      <c r="O1956" s="367"/>
      <c r="P1956" s="367"/>
      <c r="Q1956" s="367"/>
      <c r="R1956" s="367"/>
      <c r="S1956" s="367" t="s">
        <v>2920</v>
      </c>
      <c r="T1956" s="367"/>
      <c r="U1956" s="367"/>
      <c r="V1956" s="367"/>
      <c r="W1956" s="367"/>
      <c r="X1956" s="367"/>
      <c r="Y1956" s="367"/>
    </row>
    <row r="1957" spans="1:25" ht="36.75" customHeight="1" x14ac:dyDescent="0.2">
      <c r="A1957" s="179">
        <v>4517</v>
      </c>
      <c r="B1957" s="352" t="s">
        <v>2483</v>
      </c>
      <c r="C1957" s="356" t="s">
        <v>229</v>
      </c>
      <c r="D1957" s="377">
        <v>7</v>
      </c>
      <c r="E1957" s="362">
        <v>4517001122</v>
      </c>
      <c r="F1957" s="356"/>
      <c r="G1957" s="309" t="s">
        <v>3016</v>
      </c>
      <c r="H1957" s="364"/>
      <c r="I1957" s="356" t="s">
        <v>229</v>
      </c>
      <c r="J1957" s="438" t="s">
        <v>289</v>
      </c>
      <c r="K1957" s="439"/>
      <c r="L1957" s="440"/>
      <c r="M1957" s="367"/>
      <c r="N1957" s="367"/>
      <c r="O1957" s="367"/>
      <c r="P1957" s="367"/>
      <c r="Q1957" s="367"/>
      <c r="R1957" s="367"/>
      <c r="S1957" s="367" t="s">
        <v>2920</v>
      </c>
      <c r="T1957" s="367"/>
      <c r="U1957" s="367"/>
      <c r="V1957" s="367"/>
      <c r="W1957" s="367"/>
      <c r="X1957" s="367"/>
      <c r="Y1957" s="367"/>
    </row>
    <row r="1958" spans="1:25" ht="36.75" customHeight="1" x14ac:dyDescent="0.2">
      <c r="A1958" s="179">
        <v>4518</v>
      </c>
      <c r="B1958" s="352" t="s">
        <v>2484</v>
      </c>
      <c r="C1958" s="356" t="s">
        <v>229</v>
      </c>
      <c r="D1958" s="377">
        <v>7</v>
      </c>
      <c r="E1958" s="362">
        <v>4518001109</v>
      </c>
      <c r="F1958" s="356"/>
      <c r="G1958" s="309" t="s">
        <v>3016</v>
      </c>
      <c r="H1958" s="364"/>
      <c r="I1958" s="356" t="s">
        <v>229</v>
      </c>
      <c r="J1958" s="438" t="s">
        <v>285</v>
      </c>
      <c r="K1958" s="439"/>
      <c r="L1958" s="440"/>
      <c r="M1958" s="367"/>
      <c r="N1958" s="367"/>
      <c r="O1958" s="367"/>
      <c r="P1958" s="367"/>
      <c r="Q1958" s="367"/>
      <c r="R1958" s="367"/>
      <c r="S1958" s="367" t="s">
        <v>2920</v>
      </c>
      <c r="T1958" s="367"/>
      <c r="U1958" s="367"/>
      <c r="V1958" s="367"/>
      <c r="W1958" s="367"/>
      <c r="X1958" s="367"/>
      <c r="Y1958" s="367"/>
    </row>
    <row r="1959" spans="1:25" ht="36.75" customHeight="1" x14ac:dyDescent="0.2">
      <c r="A1959" s="179">
        <v>4519</v>
      </c>
      <c r="B1959" s="352" t="s">
        <v>2485</v>
      </c>
      <c r="C1959" s="356" t="s">
        <v>229</v>
      </c>
      <c r="D1959" s="377">
        <v>7</v>
      </c>
      <c r="E1959" s="362">
        <v>4519001601</v>
      </c>
      <c r="F1959" s="356"/>
      <c r="G1959" s="309" t="s">
        <v>3016</v>
      </c>
      <c r="H1959" s="364"/>
      <c r="I1959" s="356" t="s">
        <v>229</v>
      </c>
      <c r="J1959" s="438" t="s">
        <v>3169</v>
      </c>
      <c r="K1959" s="439"/>
      <c r="L1959" s="440"/>
      <c r="M1959" s="367"/>
      <c r="N1959" s="367"/>
      <c r="O1959" s="367"/>
      <c r="P1959" s="367"/>
      <c r="Q1959" s="367"/>
      <c r="R1959" s="367"/>
      <c r="S1959" s="367" t="s">
        <v>2920</v>
      </c>
      <c r="T1959" s="367" t="s">
        <v>2920</v>
      </c>
      <c r="U1959" s="367"/>
      <c r="V1959" s="367"/>
      <c r="W1959" s="367"/>
      <c r="X1959" s="367"/>
      <c r="Y1959" s="367"/>
    </row>
    <row r="1960" spans="1:25" ht="36.75" customHeight="1" x14ac:dyDescent="0.2">
      <c r="A1960" s="179">
        <v>4520</v>
      </c>
      <c r="B1960" s="352" t="s">
        <v>2486</v>
      </c>
      <c r="C1960" s="356" t="s">
        <v>229</v>
      </c>
      <c r="D1960" s="377">
        <v>7</v>
      </c>
      <c r="E1960" s="362">
        <v>4520001338</v>
      </c>
      <c r="F1960" s="356"/>
      <c r="G1960" s="309" t="s">
        <v>3016</v>
      </c>
      <c r="H1960" s="364"/>
      <c r="I1960" s="356" t="s">
        <v>229</v>
      </c>
      <c r="J1960" s="438" t="s">
        <v>286</v>
      </c>
      <c r="K1960" s="439"/>
      <c r="L1960" s="440"/>
      <c r="M1960" s="367"/>
      <c r="N1960" s="367"/>
      <c r="O1960" s="367"/>
      <c r="P1960" s="367"/>
      <c r="Q1960" s="367"/>
      <c r="R1960" s="367"/>
      <c r="S1960" s="367" t="s">
        <v>2920</v>
      </c>
      <c r="T1960" s="367"/>
      <c r="U1960" s="367"/>
      <c r="V1960" s="367"/>
      <c r="W1960" s="367"/>
      <c r="X1960" s="367"/>
      <c r="Y1960" s="367"/>
    </row>
    <row r="1961" spans="1:25" ht="36.75" customHeight="1" x14ac:dyDescent="0.2">
      <c r="A1961" s="179">
        <v>4521</v>
      </c>
      <c r="B1961" s="352" t="s">
        <v>2487</v>
      </c>
      <c r="C1961" s="356" t="s">
        <v>229</v>
      </c>
      <c r="D1961" s="377">
        <v>7</v>
      </c>
      <c r="E1961" s="362">
        <v>4521001306</v>
      </c>
      <c r="F1961" s="356"/>
      <c r="G1961" s="309" t="s">
        <v>3016</v>
      </c>
      <c r="H1961" s="364"/>
      <c r="I1961" s="356" t="s">
        <v>229</v>
      </c>
      <c r="J1961" s="438" t="s">
        <v>3169</v>
      </c>
      <c r="K1961" s="439"/>
      <c r="L1961" s="440"/>
      <c r="M1961" s="367"/>
      <c r="N1961" s="367"/>
      <c r="O1961" s="367"/>
      <c r="P1961" s="367"/>
      <c r="Q1961" s="367"/>
      <c r="R1961" s="367"/>
      <c r="S1961" s="367" t="s">
        <v>2920</v>
      </c>
      <c r="T1961" s="367"/>
      <c r="U1961" s="367"/>
      <c r="V1961" s="367"/>
      <c r="W1961" s="367"/>
      <c r="X1961" s="367"/>
      <c r="Y1961" s="367"/>
    </row>
    <row r="1962" spans="1:25" ht="49.5" customHeight="1" x14ac:dyDescent="0.2">
      <c r="A1962" s="179">
        <v>4522</v>
      </c>
      <c r="B1962" s="352" t="s">
        <v>2488</v>
      </c>
      <c r="C1962" s="356" t="s">
        <v>229</v>
      </c>
      <c r="D1962" s="377">
        <v>7</v>
      </c>
      <c r="E1962" s="362">
        <v>4522001527</v>
      </c>
      <c r="F1962" s="356"/>
      <c r="G1962" s="309" t="s">
        <v>3016</v>
      </c>
      <c r="H1962" s="364"/>
      <c r="I1962" s="356" t="s">
        <v>229</v>
      </c>
      <c r="J1962" s="438" t="s">
        <v>289</v>
      </c>
      <c r="K1962" s="439"/>
      <c r="L1962" s="440"/>
      <c r="M1962" s="367"/>
      <c r="N1962" s="367"/>
      <c r="O1962" s="367"/>
      <c r="P1962" s="367"/>
      <c r="Q1962" s="367"/>
      <c r="R1962" s="367"/>
      <c r="S1962" s="367" t="s">
        <v>2920</v>
      </c>
      <c r="T1962" s="367"/>
      <c r="U1962" s="367"/>
      <c r="V1962" s="367"/>
      <c r="W1962" s="367"/>
      <c r="X1962" s="367"/>
      <c r="Y1962" s="367"/>
    </row>
    <row r="1963" spans="1:25" ht="38.25" x14ac:dyDescent="0.2">
      <c r="A1963" s="179">
        <v>4523</v>
      </c>
      <c r="B1963" s="352" t="s">
        <v>2489</v>
      </c>
      <c r="C1963" s="356" t="s">
        <v>229</v>
      </c>
      <c r="D1963" s="377">
        <v>7</v>
      </c>
      <c r="E1963" s="362">
        <v>4523001216</v>
      </c>
      <c r="F1963" s="356"/>
      <c r="G1963" s="309" t="s">
        <v>3016</v>
      </c>
      <c r="H1963" s="364"/>
      <c r="I1963" s="356" t="s">
        <v>229</v>
      </c>
      <c r="J1963" s="438" t="s">
        <v>285</v>
      </c>
      <c r="K1963" s="439"/>
      <c r="L1963" s="440"/>
      <c r="M1963" s="367"/>
      <c r="N1963" s="367"/>
      <c r="O1963" s="367"/>
      <c r="P1963" s="367"/>
      <c r="Q1963" s="367"/>
      <c r="R1963" s="367"/>
      <c r="S1963" s="367" t="s">
        <v>2920</v>
      </c>
      <c r="T1963" s="367" t="s">
        <v>2920</v>
      </c>
      <c r="U1963" s="367" t="s">
        <v>2920</v>
      </c>
      <c r="V1963" s="367"/>
      <c r="W1963" s="367"/>
      <c r="X1963" s="367"/>
      <c r="Y1963" s="367"/>
    </row>
    <row r="1964" spans="1:25" ht="25.5" x14ac:dyDescent="0.2">
      <c r="A1964" s="179">
        <v>4524</v>
      </c>
      <c r="B1964" s="352" t="s">
        <v>2490</v>
      </c>
      <c r="C1964" s="356" t="s">
        <v>229</v>
      </c>
      <c r="D1964" s="377">
        <v>7</v>
      </c>
      <c r="E1964" s="362">
        <v>4524001226</v>
      </c>
      <c r="F1964" s="356"/>
      <c r="G1964" s="309" t="s">
        <v>3016</v>
      </c>
      <c r="H1964" s="364"/>
      <c r="I1964" s="356" t="s">
        <v>229</v>
      </c>
      <c r="J1964" s="438" t="s">
        <v>289</v>
      </c>
      <c r="K1964" s="439"/>
      <c r="L1964" s="440"/>
      <c r="M1964" s="367"/>
      <c r="N1964" s="367"/>
      <c r="O1964" s="367"/>
      <c r="P1964" s="367"/>
      <c r="Q1964" s="367"/>
      <c r="R1964" s="367"/>
      <c r="S1964" s="367" t="s">
        <v>2920</v>
      </c>
      <c r="T1964" s="367"/>
      <c r="U1964" s="367"/>
      <c r="V1964" s="367"/>
      <c r="W1964" s="367"/>
      <c r="X1964" s="367"/>
      <c r="Y1964" s="367"/>
    </row>
    <row r="1965" spans="1:25" ht="25.5" x14ac:dyDescent="0.2">
      <c r="A1965" s="179">
        <v>4525</v>
      </c>
      <c r="B1965" s="352" t="s">
        <v>2491</v>
      </c>
      <c r="C1965" s="356" t="s">
        <v>229</v>
      </c>
      <c r="D1965" s="377">
        <v>7</v>
      </c>
      <c r="E1965" s="362">
        <v>4525001526</v>
      </c>
      <c r="F1965" s="356"/>
      <c r="G1965" s="309" t="s">
        <v>3016</v>
      </c>
      <c r="H1965" s="364"/>
      <c r="I1965" s="356" t="s">
        <v>229</v>
      </c>
      <c r="J1965" s="438" t="s">
        <v>289</v>
      </c>
      <c r="K1965" s="439"/>
      <c r="L1965" s="440"/>
      <c r="M1965" s="367"/>
      <c r="N1965" s="367"/>
      <c r="O1965" s="367"/>
      <c r="P1965" s="367"/>
      <c r="Q1965" s="367"/>
      <c r="R1965" s="367"/>
      <c r="S1965" s="367" t="s">
        <v>2920</v>
      </c>
      <c r="T1965" s="367"/>
      <c r="U1965" s="367"/>
      <c r="V1965" s="367"/>
      <c r="W1965" s="367"/>
      <c r="X1965" s="367"/>
      <c r="Y1965" s="367"/>
    </row>
    <row r="1966" spans="1:25" ht="25.5" x14ac:dyDescent="0.2">
      <c r="A1966" s="179">
        <v>4526</v>
      </c>
      <c r="B1966" s="352" t="s">
        <v>2492</v>
      </c>
      <c r="C1966" s="356" t="s">
        <v>229</v>
      </c>
      <c r="D1966" s="377">
        <v>7</v>
      </c>
      <c r="E1966" s="362">
        <v>4526001229</v>
      </c>
      <c r="F1966" s="356"/>
      <c r="G1966" s="309" t="s">
        <v>3016</v>
      </c>
      <c r="H1966" s="364"/>
      <c r="I1966" s="356" t="s">
        <v>229</v>
      </c>
      <c r="J1966" s="438" t="s">
        <v>286</v>
      </c>
      <c r="K1966" s="439"/>
      <c r="L1966" s="440"/>
      <c r="M1966" s="367"/>
      <c r="N1966" s="367"/>
      <c r="O1966" s="367"/>
      <c r="P1966" s="367"/>
      <c r="Q1966" s="367"/>
      <c r="R1966" s="367"/>
      <c r="S1966" s="367" t="s">
        <v>2920</v>
      </c>
      <c r="T1966" s="367"/>
      <c r="U1966" s="367"/>
      <c r="V1966" s="367"/>
      <c r="W1966" s="367"/>
      <c r="X1966" s="367"/>
      <c r="Y1966" s="367"/>
    </row>
    <row r="1967" spans="1:25" ht="25.5" x14ac:dyDescent="0.2">
      <c r="A1967" s="179">
        <v>4527</v>
      </c>
      <c r="B1967" s="352" t="s">
        <v>2493</v>
      </c>
      <c r="C1967" s="356" t="s">
        <v>229</v>
      </c>
      <c r="D1967" s="377">
        <v>7</v>
      </c>
      <c r="E1967" s="362">
        <v>4527001507</v>
      </c>
      <c r="F1967" s="356"/>
      <c r="G1967" s="309" t="s">
        <v>3016</v>
      </c>
      <c r="H1967" s="364"/>
      <c r="I1967" s="356" t="s">
        <v>229</v>
      </c>
      <c r="J1967" s="438" t="s">
        <v>3169</v>
      </c>
      <c r="K1967" s="439"/>
      <c r="L1967" s="440"/>
      <c r="M1967" s="367"/>
      <c r="N1967" s="367"/>
      <c r="O1967" s="367"/>
      <c r="P1967" s="367"/>
      <c r="Q1967" s="367"/>
      <c r="R1967" s="367"/>
      <c r="S1967" s="367" t="s">
        <v>2920</v>
      </c>
      <c r="T1967" s="367"/>
      <c r="U1967" s="367"/>
      <c r="V1967" s="367"/>
      <c r="W1967" s="367"/>
      <c r="X1967" s="367"/>
      <c r="Y1967" s="367"/>
    </row>
    <row r="1968" spans="1:25" ht="25.5" x14ac:dyDescent="0.2">
      <c r="A1968" s="179">
        <v>4528</v>
      </c>
      <c r="B1968" s="352" t="s">
        <v>2494</v>
      </c>
      <c r="C1968" s="356" t="s">
        <v>229</v>
      </c>
      <c r="D1968" s="377">
        <v>7</v>
      </c>
      <c r="E1968" s="362">
        <v>4528001127</v>
      </c>
      <c r="F1968" s="356"/>
      <c r="G1968" s="309" t="s">
        <v>3016</v>
      </c>
      <c r="H1968" s="364"/>
      <c r="I1968" s="356" t="s">
        <v>229</v>
      </c>
      <c r="J1968" s="438" t="s">
        <v>286</v>
      </c>
      <c r="K1968" s="439"/>
      <c r="L1968" s="440"/>
      <c r="M1968" s="367"/>
      <c r="N1968" s="367"/>
      <c r="O1968" s="367"/>
      <c r="P1968" s="367"/>
      <c r="Q1968" s="367"/>
      <c r="R1968" s="367"/>
      <c r="S1968" s="367" t="s">
        <v>2920</v>
      </c>
      <c r="T1968" s="367"/>
      <c r="U1968" s="367"/>
      <c r="V1968" s="367"/>
      <c r="W1968" s="367"/>
      <c r="X1968" s="367"/>
      <c r="Y1968" s="367"/>
    </row>
    <row r="1969" spans="1:25" ht="25.5" x14ac:dyDescent="0.2">
      <c r="A1969" s="179">
        <v>4529</v>
      </c>
      <c r="B1969" s="352" t="s">
        <v>2495</v>
      </c>
      <c r="C1969" s="356" t="s">
        <v>229</v>
      </c>
      <c r="D1969" s="377">
        <v>7</v>
      </c>
      <c r="E1969" s="362">
        <v>4529001332</v>
      </c>
      <c r="F1969" s="356"/>
      <c r="G1969" s="309" t="s">
        <v>3016</v>
      </c>
      <c r="H1969" s="364"/>
      <c r="I1969" s="356" t="s">
        <v>229</v>
      </c>
      <c r="J1969" s="438" t="s">
        <v>289</v>
      </c>
      <c r="K1969" s="439"/>
      <c r="L1969" s="440"/>
      <c r="M1969" s="367"/>
      <c r="N1969" s="367"/>
      <c r="O1969" s="367"/>
      <c r="P1969" s="367"/>
      <c r="Q1969" s="367"/>
      <c r="R1969" s="367"/>
      <c r="S1969" s="367" t="s">
        <v>2920</v>
      </c>
      <c r="T1969" s="367"/>
      <c r="U1969" s="367"/>
      <c r="V1969" s="367"/>
      <c r="W1969" s="367"/>
      <c r="X1969" s="367"/>
      <c r="Y1969" s="367"/>
    </row>
    <row r="1970" spans="1:25" ht="25.5" x14ac:dyDescent="0.2">
      <c r="A1970" s="179">
        <v>4530</v>
      </c>
      <c r="B1970" s="352" t="s">
        <v>2496</v>
      </c>
      <c r="C1970" s="356" t="s">
        <v>229</v>
      </c>
      <c r="D1970" s="377">
        <v>7</v>
      </c>
      <c r="E1970" s="362">
        <v>4530001345</v>
      </c>
      <c r="F1970" s="356"/>
      <c r="G1970" s="309" t="s">
        <v>3016</v>
      </c>
      <c r="H1970" s="364"/>
      <c r="I1970" s="356" t="s">
        <v>229</v>
      </c>
      <c r="J1970" s="438" t="s">
        <v>300</v>
      </c>
      <c r="K1970" s="439"/>
      <c r="L1970" s="440"/>
      <c r="M1970" s="367"/>
      <c r="N1970" s="367"/>
      <c r="O1970" s="367"/>
      <c r="P1970" s="367"/>
      <c r="Q1970" s="367"/>
      <c r="R1970" s="367"/>
      <c r="S1970" s="367" t="s">
        <v>2920</v>
      </c>
      <c r="T1970" s="367"/>
      <c r="U1970" s="367"/>
      <c r="V1970" s="367"/>
      <c r="W1970" s="367"/>
      <c r="X1970" s="367"/>
      <c r="Y1970" s="367"/>
    </row>
    <row r="1971" spans="1:25" ht="25.5" x14ac:dyDescent="0.2">
      <c r="A1971" s="179">
        <v>4531</v>
      </c>
      <c r="B1971" s="352" t="s">
        <v>2497</v>
      </c>
      <c r="C1971" s="356" t="s">
        <v>229</v>
      </c>
      <c r="D1971" s="377">
        <v>7</v>
      </c>
      <c r="E1971" s="362">
        <v>4531001539</v>
      </c>
      <c r="F1971" s="356"/>
      <c r="G1971" s="309" t="s">
        <v>3016</v>
      </c>
      <c r="H1971" s="364"/>
      <c r="I1971" s="356" t="s">
        <v>229</v>
      </c>
      <c r="J1971" s="438" t="s">
        <v>300</v>
      </c>
      <c r="K1971" s="439"/>
      <c r="L1971" s="440"/>
      <c r="M1971" s="367"/>
      <c r="N1971" s="367"/>
      <c r="O1971" s="367"/>
      <c r="P1971" s="367"/>
      <c r="Q1971" s="367"/>
      <c r="R1971" s="367"/>
      <c r="S1971" s="367" t="s">
        <v>2920</v>
      </c>
      <c r="T1971" s="367"/>
      <c r="U1971" s="367"/>
      <c r="V1971" s="367"/>
      <c r="W1971" s="367"/>
      <c r="X1971" s="367"/>
      <c r="Y1971" s="367"/>
    </row>
    <row r="1972" spans="1:25" ht="38.25" x14ac:dyDescent="0.2">
      <c r="A1972" s="179">
        <v>4532</v>
      </c>
      <c r="B1972" s="352" t="s">
        <v>2498</v>
      </c>
      <c r="C1972" s="356" t="s">
        <v>229</v>
      </c>
      <c r="D1972" s="377">
        <v>7</v>
      </c>
      <c r="E1972" s="362">
        <v>4532001108</v>
      </c>
      <c r="F1972" s="356"/>
      <c r="G1972" s="309" t="s">
        <v>3016</v>
      </c>
      <c r="H1972" s="364"/>
      <c r="I1972" s="356" t="s">
        <v>229</v>
      </c>
      <c r="J1972" s="438" t="s">
        <v>3169</v>
      </c>
      <c r="K1972" s="439"/>
      <c r="L1972" s="440"/>
      <c r="M1972" s="367"/>
      <c r="N1972" s="367"/>
      <c r="O1972" s="367"/>
      <c r="P1972" s="367"/>
      <c r="Q1972" s="367"/>
      <c r="R1972" s="367"/>
      <c r="S1972" s="367" t="s">
        <v>2920</v>
      </c>
      <c r="T1972" s="367"/>
      <c r="U1972" s="367"/>
      <c r="V1972" s="367"/>
      <c r="W1972" s="367"/>
      <c r="X1972" s="367"/>
      <c r="Y1972" s="367"/>
    </row>
    <row r="1973" spans="1:25" ht="25.5" x14ac:dyDescent="0.2">
      <c r="A1973" s="179">
        <v>4533</v>
      </c>
      <c r="B1973" s="352" t="s">
        <v>2499</v>
      </c>
      <c r="C1973" s="356" t="s">
        <v>229</v>
      </c>
      <c r="D1973" s="377">
        <v>7</v>
      </c>
      <c r="E1973" s="362">
        <v>4533001333</v>
      </c>
      <c r="F1973" s="356"/>
      <c r="G1973" s="309" t="s">
        <v>3016</v>
      </c>
      <c r="H1973" s="364"/>
      <c r="I1973" s="356" t="s">
        <v>229</v>
      </c>
      <c r="J1973" s="438" t="s">
        <v>289</v>
      </c>
      <c r="K1973" s="439"/>
      <c r="L1973" s="440"/>
      <c r="M1973" s="367"/>
      <c r="N1973" s="367"/>
      <c r="O1973" s="367"/>
      <c r="P1973" s="367"/>
      <c r="Q1973" s="367"/>
      <c r="R1973" s="367"/>
      <c r="S1973" s="367" t="s">
        <v>2920</v>
      </c>
      <c r="T1973" s="367"/>
      <c r="U1973" s="367"/>
      <c r="V1973" s="367"/>
      <c r="W1973" s="367"/>
      <c r="X1973" s="367"/>
      <c r="Y1973" s="367"/>
    </row>
    <row r="1974" spans="1:25" ht="25.5" x14ac:dyDescent="0.2">
      <c r="A1974" s="179">
        <v>4534</v>
      </c>
      <c r="B1974" s="352" t="s">
        <v>2500</v>
      </c>
      <c r="C1974" s="356" t="s">
        <v>229</v>
      </c>
      <c r="D1974" s="377">
        <v>7</v>
      </c>
      <c r="E1974" s="362">
        <v>4534001127</v>
      </c>
      <c r="F1974" s="356"/>
      <c r="G1974" s="309" t="s">
        <v>3016</v>
      </c>
      <c r="H1974" s="364"/>
      <c r="I1974" s="356" t="s">
        <v>229</v>
      </c>
      <c r="J1974" s="438" t="s">
        <v>286</v>
      </c>
      <c r="K1974" s="439"/>
      <c r="L1974" s="440"/>
      <c r="M1974" s="367"/>
      <c r="N1974" s="367"/>
      <c r="O1974" s="367"/>
      <c r="P1974" s="367"/>
      <c r="Q1974" s="367"/>
      <c r="R1974" s="367"/>
      <c r="S1974" s="367" t="s">
        <v>2920</v>
      </c>
      <c r="T1974" s="367"/>
      <c r="U1974" s="367"/>
      <c r="V1974" s="367"/>
      <c r="W1974" s="367"/>
      <c r="X1974" s="367"/>
      <c r="Y1974" s="367"/>
    </row>
    <row r="1975" spans="1:25" ht="25.5" x14ac:dyDescent="0.2">
      <c r="A1975" s="179">
        <v>4535</v>
      </c>
      <c r="B1975" s="352" t="s">
        <v>2501</v>
      </c>
      <c r="C1975" s="356" t="s">
        <v>229</v>
      </c>
      <c r="D1975" s="377">
        <v>7</v>
      </c>
      <c r="E1975" s="362">
        <v>4535001913</v>
      </c>
      <c r="F1975" s="356"/>
      <c r="G1975" s="309" t="s">
        <v>3016</v>
      </c>
      <c r="H1975" s="364"/>
      <c r="I1975" s="356" t="s">
        <v>229</v>
      </c>
      <c r="J1975" s="438" t="s">
        <v>300</v>
      </c>
      <c r="K1975" s="439"/>
      <c r="L1975" s="440"/>
      <c r="M1975" s="367"/>
      <c r="N1975" s="367"/>
      <c r="O1975" s="367"/>
      <c r="P1975" s="367"/>
      <c r="Q1975" s="367"/>
      <c r="R1975" s="367"/>
      <c r="S1975" s="367" t="s">
        <v>2920</v>
      </c>
      <c r="T1975" s="367"/>
      <c r="U1975" s="367"/>
      <c r="V1975" s="367"/>
      <c r="W1975" s="367"/>
      <c r="X1975" s="367"/>
      <c r="Y1975" s="367"/>
    </row>
    <row r="1976" spans="1:25" ht="25.5" x14ac:dyDescent="0.2">
      <c r="A1976" s="179">
        <v>4536</v>
      </c>
      <c r="B1976" s="352" t="s">
        <v>2502</v>
      </c>
      <c r="C1976" s="356" t="s">
        <v>229</v>
      </c>
      <c r="D1976" s="377">
        <v>7</v>
      </c>
      <c r="E1976" s="362">
        <v>4536001529</v>
      </c>
      <c r="F1976" s="356"/>
      <c r="G1976" s="309" t="s">
        <v>3016</v>
      </c>
      <c r="H1976" s="364"/>
      <c r="I1976" s="356" t="s">
        <v>229</v>
      </c>
      <c r="J1976" s="438" t="s">
        <v>289</v>
      </c>
      <c r="K1976" s="439"/>
      <c r="L1976" s="440"/>
      <c r="M1976" s="367"/>
      <c r="N1976" s="367"/>
      <c r="O1976" s="367"/>
      <c r="P1976" s="367"/>
      <c r="Q1976" s="367"/>
      <c r="R1976" s="367"/>
      <c r="S1976" s="367" t="s">
        <v>2920</v>
      </c>
      <c r="T1976" s="367"/>
      <c r="U1976" s="367"/>
      <c r="V1976" s="367"/>
      <c r="W1976" s="367"/>
      <c r="X1976" s="367"/>
      <c r="Y1976" s="367"/>
    </row>
    <row r="1977" spans="1:25" ht="38.25" x14ac:dyDescent="0.2">
      <c r="A1977" s="179">
        <v>4537</v>
      </c>
      <c r="B1977" s="352" t="s">
        <v>2503</v>
      </c>
      <c r="C1977" s="356" t="s">
        <v>229</v>
      </c>
      <c r="D1977" s="377">
        <v>7</v>
      </c>
      <c r="E1977" s="362">
        <v>4537001508</v>
      </c>
      <c r="F1977" s="356"/>
      <c r="G1977" s="309" t="s">
        <v>3016</v>
      </c>
      <c r="H1977" s="364"/>
      <c r="I1977" s="356" t="s">
        <v>229</v>
      </c>
      <c r="J1977" s="438" t="s">
        <v>3169</v>
      </c>
      <c r="K1977" s="439"/>
      <c r="L1977" s="440"/>
      <c r="M1977" s="367"/>
      <c r="N1977" s="367"/>
      <c r="O1977" s="367"/>
      <c r="P1977" s="367"/>
      <c r="Q1977" s="367"/>
      <c r="R1977" s="367"/>
      <c r="S1977" s="367" t="s">
        <v>2920</v>
      </c>
      <c r="T1977" s="367" t="s">
        <v>2920</v>
      </c>
      <c r="U1977" s="367"/>
      <c r="V1977" s="367"/>
      <c r="W1977" s="367"/>
      <c r="X1977" s="367"/>
      <c r="Y1977" s="367"/>
    </row>
    <row r="1978" spans="1:25" ht="38.25" x14ac:dyDescent="0.2">
      <c r="A1978" s="179">
        <v>4538</v>
      </c>
      <c r="B1978" s="352" t="s">
        <v>2504</v>
      </c>
      <c r="C1978" s="356" t="s">
        <v>229</v>
      </c>
      <c r="D1978" s="377">
        <v>7</v>
      </c>
      <c r="E1978" s="362">
        <v>4538001201</v>
      </c>
      <c r="F1978" s="356"/>
      <c r="G1978" s="309" t="s">
        <v>3016</v>
      </c>
      <c r="H1978" s="364"/>
      <c r="I1978" s="356" t="s">
        <v>229</v>
      </c>
      <c r="J1978" s="438" t="s">
        <v>3169</v>
      </c>
      <c r="K1978" s="439"/>
      <c r="L1978" s="440"/>
      <c r="M1978" s="367"/>
      <c r="N1978" s="367"/>
      <c r="O1978" s="367"/>
      <c r="P1978" s="367"/>
      <c r="Q1978" s="367"/>
      <c r="R1978" s="367"/>
      <c r="S1978" s="367" t="s">
        <v>2920</v>
      </c>
      <c r="T1978" s="367" t="s">
        <v>2920</v>
      </c>
      <c r="U1978" s="367"/>
      <c r="V1978" s="367"/>
      <c r="W1978" s="367"/>
      <c r="X1978" s="367"/>
      <c r="Y1978" s="367"/>
    </row>
    <row r="1979" spans="1:25" ht="38.25" x14ac:dyDescent="0.2">
      <c r="A1979" s="179">
        <v>4539</v>
      </c>
      <c r="B1979" s="352" t="s">
        <v>2505</v>
      </c>
      <c r="C1979" s="356" t="s">
        <v>229</v>
      </c>
      <c r="D1979" s="377">
        <v>7</v>
      </c>
      <c r="E1979" s="362">
        <v>4539001635</v>
      </c>
      <c r="F1979" s="356"/>
      <c r="G1979" s="309" t="s">
        <v>3016</v>
      </c>
      <c r="H1979" s="364"/>
      <c r="I1979" s="356" t="s">
        <v>229</v>
      </c>
      <c r="J1979" s="438" t="s">
        <v>286</v>
      </c>
      <c r="K1979" s="439"/>
      <c r="L1979" s="440"/>
      <c r="M1979" s="367"/>
      <c r="N1979" s="367"/>
      <c r="O1979" s="367"/>
      <c r="P1979" s="367"/>
      <c r="Q1979" s="367"/>
      <c r="R1979" s="367"/>
      <c r="S1979" s="367" t="s">
        <v>2920</v>
      </c>
      <c r="T1979" s="367"/>
      <c r="U1979" s="367"/>
      <c r="V1979" s="367"/>
      <c r="W1979" s="367"/>
      <c r="X1979" s="367"/>
      <c r="Y1979" s="367"/>
    </row>
    <row r="1980" spans="1:25" ht="38.25" x14ac:dyDescent="0.2">
      <c r="A1980" s="179">
        <v>4540</v>
      </c>
      <c r="B1980" s="352" t="s">
        <v>2506</v>
      </c>
      <c r="C1980" s="356" t="s">
        <v>229</v>
      </c>
      <c r="D1980" s="377">
        <v>7</v>
      </c>
      <c r="E1980" s="362">
        <v>4540001641</v>
      </c>
      <c r="F1980" s="356"/>
      <c r="G1980" s="309" t="s">
        <v>3016</v>
      </c>
      <c r="H1980" s="364"/>
      <c r="I1980" s="356" t="s">
        <v>229</v>
      </c>
      <c r="J1980" s="438" t="s">
        <v>300</v>
      </c>
      <c r="K1980" s="439"/>
      <c r="L1980" s="440"/>
      <c r="M1980" s="367"/>
      <c r="N1980" s="367"/>
      <c r="O1980" s="367"/>
      <c r="P1980" s="367"/>
      <c r="Q1980" s="367"/>
      <c r="R1980" s="367"/>
      <c r="S1980" s="367" t="s">
        <v>2920</v>
      </c>
      <c r="T1980" s="367"/>
      <c r="U1980" s="367"/>
      <c r="V1980" s="367"/>
      <c r="W1980" s="367"/>
      <c r="X1980" s="367"/>
      <c r="Y1980" s="367"/>
    </row>
    <row r="1981" spans="1:25" ht="25.5" x14ac:dyDescent="0.2">
      <c r="A1981" s="179">
        <v>4541</v>
      </c>
      <c r="B1981" s="352" t="s">
        <v>2507</v>
      </c>
      <c r="C1981" s="356" t="s">
        <v>229</v>
      </c>
      <c r="D1981" s="377">
        <v>7</v>
      </c>
      <c r="E1981" s="362">
        <v>4541001306</v>
      </c>
      <c r="F1981" s="356"/>
      <c r="G1981" s="309" t="s">
        <v>3016</v>
      </c>
      <c r="H1981" s="364"/>
      <c r="I1981" s="356" t="s">
        <v>229</v>
      </c>
      <c r="J1981" s="438" t="s">
        <v>3169</v>
      </c>
      <c r="K1981" s="439"/>
      <c r="L1981" s="440"/>
      <c r="M1981" s="367"/>
      <c r="N1981" s="367"/>
      <c r="O1981" s="367"/>
      <c r="P1981" s="367"/>
      <c r="Q1981" s="367"/>
      <c r="R1981" s="367"/>
      <c r="S1981" s="367" t="s">
        <v>2920</v>
      </c>
      <c r="T1981" s="367" t="s">
        <v>2920</v>
      </c>
      <c r="U1981" s="367"/>
      <c r="V1981" s="367"/>
      <c r="W1981" s="367"/>
      <c r="X1981" s="367"/>
      <c r="Y1981" s="367"/>
    </row>
    <row r="1982" spans="1:25" ht="38.25" x14ac:dyDescent="0.2">
      <c r="A1982" s="179">
        <v>4542</v>
      </c>
      <c r="B1982" s="352" t="s">
        <v>2508</v>
      </c>
      <c r="C1982" s="356" t="s">
        <v>229</v>
      </c>
      <c r="D1982" s="377">
        <v>7</v>
      </c>
      <c r="E1982" s="362">
        <v>4542001108</v>
      </c>
      <c r="F1982" s="356"/>
      <c r="G1982" s="309" t="s">
        <v>3016</v>
      </c>
      <c r="H1982" s="364"/>
      <c r="I1982" s="356" t="s">
        <v>229</v>
      </c>
      <c r="J1982" s="438" t="s">
        <v>3169</v>
      </c>
      <c r="K1982" s="439"/>
      <c r="L1982" s="440"/>
      <c r="M1982" s="367"/>
      <c r="N1982" s="367"/>
      <c r="O1982" s="367"/>
      <c r="P1982" s="367"/>
      <c r="Q1982" s="367"/>
      <c r="R1982" s="367"/>
      <c r="S1982" s="367" t="s">
        <v>2920</v>
      </c>
      <c r="T1982" s="367"/>
      <c r="U1982" s="367"/>
      <c r="V1982" s="367"/>
      <c r="W1982" s="367"/>
      <c r="X1982" s="367"/>
      <c r="Y1982" s="367"/>
    </row>
    <row r="1983" spans="1:25" ht="51" x14ac:dyDescent="0.2">
      <c r="A1983" s="179">
        <v>4543</v>
      </c>
      <c r="B1983" s="352" t="s">
        <v>2509</v>
      </c>
      <c r="C1983" s="356" t="s">
        <v>229</v>
      </c>
      <c r="D1983" s="377">
        <v>7</v>
      </c>
      <c r="E1983" s="362">
        <v>4543001316</v>
      </c>
      <c r="F1983" s="356"/>
      <c r="G1983" s="309" t="s">
        <v>3016</v>
      </c>
      <c r="H1983" s="364"/>
      <c r="I1983" s="356" t="s">
        <v>229</v>
      </c>
      <c r="J1983" s="438" t="s">
        <v>285</v>
      </c>
      <c r="K1983" s="439"/>
      <c r="L1983" s="440"/>
      <c r="M1983" s="367"/>
      <c r="N1983" s="367"/>
      <c r="O1983" s="367"/>
      <c r="P1983" s="367"/>
      <c r="Q1983" s="367"/>
      <c r="R1983" s="367"/>
      <c r="S1983" s="367" t="s">
        <v>2920</v>
      </c>
      <c r="T1983" s="367" t="s">
        <v>2920</v>
      </c>
      <c r="U1983" s="367" t="s">
        <v>2920</v>
      </c>
      <c r="V1983" s="367"/>
      <c r="W1983" s="367"/>
      <c r="X1983" s="367"/>
      <c r="Y1983" s="367"/>
    </row>
    <row r="1984" spans="1:25" ht="38.25" x14ac:dyDescent="0.2">
      <c r="A1984" s="179">
        <v>4544</v>
      </c>
      <c r="B1984" s="352" t="s">
        <v>2510</v>
      </c>
      <c r="C1984" s="356" t="s">
        <v>229</v>
      </c>
      <c r="D1984" s="377">
        <v>7</v>
      </c>
      <c r="E1984" s="362">
        <v>4544001104</v>
      </c>
      <c r="F1984" s="356"/>
      <c r="G1984" s="309" t="s">
        <v>3016</v>
      </c>
      <c r="H1984" s="364"/>
      <c r="I1984" s="356" t="s">
        <v>229</v>
      </c>
      <c r="J1984" s="438" t="s">
        <v>3169</v>
      </c>
      <c r="K1984" s="439"/>
      <c r="L1984" s="440"/>
      <c r="M1984" s="367"/>
      <c r="N1984" s="367"/>
      <c r="O1984" s="367"/>
      <c r="P1984" s="367"/>
      <c r="Q1984" s="367"/>
      <c r="R1984" s="367"/>
      <c r="S1984" s="367" t="s">
        <v>2920</v>
      </c>
      <c r="T1984" s="367"/>
      <c r="U1984" s="367"/>
      <c r="V1984" s="367"/>
      <c r="W1984" s="367"/>
      <c r="X1984" s="367"/>
      <c r="Y1984" s="367"/>
    </row>
    <row r="1985" spans="1:25" ht="38.25" x14ac:dyDescent="0.2">
      <c r="A1985" s="179">
        <v>4545</v>
      </c>
      <c r="B1985" s="352" t="s">
        <v>2511</v>
      </c>
      <c r="C1985" s="356" t="s">
        <v>229</v>
      </c>
      <c r="D1985" s="377">
        <v>7</v>
      </c>
      <c r="E1985" s="362">
        <v>4545001913</v>
      </c>
      <c r="F1985" s="356"/>
      <c r="G1985" s="309" t="s">
        <v>3016</v>
      </c>
      <c r="H1985" s="364"/>
      <c r="I1985" s="356" t="s">
        <v>229</v>
      </c>
      <c r="J1985" s="438" t="s">
        <v>300</v>
      </c>
      <c r="K1985" s="439"/>
      <c r="L1985" s="440"/>
      <c r="M1985" s="367"/>
      <c r="N1985" s="367"/>
      <c r="O1985" s="367"/>
      <c r="P1985" s="367"/>
      <c r="Q1985" s="367"/>
      <c r="R1985" s="367"/>
      <c r="S1985" s="367" t="s">
        <v>2920</v>
      </c>
      <c r="T1985" s="367"/>
      <c r="U1985" s="367"/>
      <c r="V1985" s="367"/>
      <c r="W1985" s="367"/>
      <c r="X1985" s="367"/>
      <c r="Y1985" s="367"/>
    </row>
    <row r="1986" spans="1:25" ht="25.5" x14ac:dyDescent="0.2">
      <c r="A1986" s="179">
        <v>4546</v>
      </c>
      <c r="B1986" s="352" t="s">
        <v>2512</v>
      </c>
      <c r="C1986" s="356" t="s">
        <v>229</v>
      </c>
      <c r="D1986" s="377">
        <v>7</v>
      </c>
      <c r="E1986" s="362">
        <v>4546001343</v>
      </c>
      <c r="F1986" s="356"/>
      <c r="G1986" s="309" t="s">
        <v>3016</v>
      </c>
      <c r="H1986" s="364"/>
      <c r="I1986" s="356" t="s">
        <v>229</v>
      </c>
      <c r="J1986" s="438" t="s">
        <v>300</v>
      </c>
      <c r="K1986" s="439"/>
      <c r="L1986" s="440"/>
      <c r="M1986" s="367"/>
      <c r="N1986" s="367"/>
      <c r="O1986" s="367"/>
      <c r="P1986" s="367"/>
      <c r="Q1986" s="367"/>
      <c r="R1986" s="367"/>
      <c r="S1986" s="367" t="s">
        <v>2920</v>
      </c>
      <c r="T1986" s="367"/>
      <c r="U1986" s="367"/>
      <c r="V1986" s="367"/>
      <c r="W1986" s="367"/>
      <c r="X1986" s="367"/>
      <c r="Y1986" s="367"/>
    </row>
    <row r="1987" spans="1:25" ht="25.5" x14ac:dyDescent="0.2">
      <c r="A1987" s="179">
        <v>4547</v>
      </c>
      <c r="B1987" s="352" t="s">
        <v>1351</v>
      </c>
      <c r="C1987" s="182" t="s">
        <v>292</v>
      </c>
      <c r="D1987" s="377">
        <v>7</v>
      </c>
      <c r="E1987" s="362">
        <v>4547000000</v>
      </c>
      <c r="F1987" s="356"/>
      <c r="G1987" s="309" t="s">
        <v>3016</v>
      </c>
      <c r="H1987" s="364"/>
      <c r="I1987" s="182" t="s">
        <v>292</v>
      </c>
      <c r="J1987" s="256" t="s">
        <v>3169</v>
      </c>
      <c r="K1987" s="255"/>
      <c r="L1987" s="440"/>
      <c r="M1987" s="367"/>
      <c r="N1987" s="367"/>
      <c r="O1987" s="367"/>
      <c r="P1987" s="367"/>
      <c r="Q1987" s="367"/>
      <c r="R1987" s="367"/>
      <c r="S1987" s="367" t="s">
        <v>2920</v>
      </c>
      <c r="T1987" s="367"/>
      <c r="U1987" s="367"/>
      <c r="V1987" s="367" t="s">
        <v>2920</v>
      </c>
      <c r="W1987" s="367"/>
      <c r="X1987" s="367"/>
      <c r="Y1987" s="367"/>
    </row>
    <row r="1988" spans="1:25" ht="25.5" x14ac:dyDescent="0.2">
      <c r="A1988" s="179">
        <v>4548</v>
      </c>
      <c r="B1988" s="352" t="s">
        <v>2513</v>
      </c>
      <c r="C1988" s="182" t="s">
        <v>226</v>
      </c>
      <c r="D1988" s="377">
        <v>7</v>
      </c>
      <c r="E1988" s="362">
        <v>4548004001</v>
      </c>
      <c r="F1988" s="356"/>
      <c r="G1988" s="309" t="s">
        <v>3016</v>
      </c>
      <c r="H1988" s="364"/>
      <c r="I1988" s="182" t="s">
        <v>226</v>
      </c>
      <c r="J1988" s="438" t="s">
        <v>3169</v>
      </c>
      <c r="K1988" s="439"/>
      <c r="L1988" s="440"/>
      <c r="M1988" s="367"/>
      <c r="N1988" s="367"/>
      <c r="O1988" s="367"/>
      <c r="P1988" s="367"/>
      <c r="Q1988" s="367"/>
      <c r="R1988" s="367"/>
      <c r="S1988" s="367" t="s">
        <v>2920</v>
      </c>
      <c r="T1988" s="367"/>
      <c r="U1988" s="367"/>
      <c r="V1988" s="367"/>
      <c r="W1988" s="367"/>
      <c r="X1988" s="367"/>
      <c r="Y1988" s="367"/>
    </row>
    <row r="1989" spans="1:25" ht="51" x14ac:dyDescent="0.2">
      <c r="A1989" s="179">
        <v>4549</v>
      </c>
      <c r="B1989" s="352" t="s">
        <v>2514</v>
      </c>
      <c r="C1989" s="182" t="s">
        <v>226</v>
      </c>
      <c r="D1989" s="377">
        <v>7</v>
      </c>
      <c r="E1989" s="362">
        <v>4549004001</v>
      </c>
      <c r="F1989" s="356"/>
      <c r="G1989" s="309" t="s">
        <v>3016</v>
      </c>
      <c r="H1989" s="364"/>
      <c r="I1989" s="182" t="s">
        <v>226</v>
      </c>
      <c r="J1989" s="438" t="s">
        <v>3169</v>
      </c>
      <c r="K1989" s="439"/>
      <c r="L1989" s="440"/>
      <c r="M1989" s="367"/>
      <c r="N1989" s="367"/>
      <c r="O1989" s="367"/>
      <c r="P1989" s="367"/>
      <c r="Q1989" s="367"/>
      <c r="R1989" s="367"/>
      <c r="S1989" s="367" t="s">
        <v>2920</v>
      </c>
      <c r="T1989" s="367" t="s">
        <v>2920</v>
      </c>
      <c r="U1989" s="367"/>
      <c r="V1989" s="367"/>
      <c r="W1989" s="367"/>
      <c r="X1989" s="367"/>
      <c r="Y1989" s="367"/>
    </row>
    <row r="1990" spans="1:25" ht="38.25" x14ac:dyDescent="0.2">
      <c r="A1990" s="179">
        <v>4550</v>
      </c>
      <c r="B1990" s="352" t="s">
        <v>2515</v>
      </c>
      <c r="C1990" s="182" t="s">
        <v>226</v>
      </c>
      <c r="D1990" s="377">
        <v>7</v>
      </c>
      <c r="E1990" s="362">
        <v>4550004001</v>
      </c>
      <c r="F1990" s="356"/>
      <c r="G1990" s="309" t="s">
        <v>3016</v>
      </c>
      <c r="H1990" s="364"/>
      <c r="I1990" s="182" t="s">
        <v>226</v>
      </c>
      <c r="J1990" s="438" t="s">
        <v>3169</v>
      </c>
      <c r="K1990" s="439"/>
      <c r="L1990" s="440"/>
      <c r="M1990" s="367"/>
      <c r="N1990" s="367"/>
      <c r="O1990" s="367"/>
      <c r="P1990" s="367"/>
      <c r="Q1990" s="367"/>
      <c r="R1990" s="367"/>
      <c r="S1990" s="367" t="s">
        <v>2920</v>
      </c>
      <c r="T1990" s="367"/>
      <c r="U1990" s="367"/>
      <c r="V1990" s="367"/>
      <c r="W1990" s="367"/>
      <c r="X1990" s="367"/>
      <c r="Y1990" s="367"/>
    </row>
    <row r="1991" spans="1:25" ht="25.5" x14ac:dyDescent="0.2">
      <c r="A1991" s="179">
        <v>4551</v>
      </c>
      <c r="B1991" s="352" t="s">
        <v>2516</v>
      </c>
      <c r="C1991" s="356" t="s">
        <v>229</v>
      </c>
      <c r="D1991" s="377">
        <v>7</v>
      </c>
      <c r="E1991" s="362">
        <v>4551001305</v>
      </c>
      <c r="F1991" s="356"/>
      <c r="G1991" s="309" t="s">
        <v>3016</v>
      </c>
      <c r="H1991" s="364"/>
      <c r="I1991" s="356" t="s">
        <v>229</v>
      </c>
      <c r="J1991" s="438" t="s">
        <v>3169</v>
      </c>
      <c r="K1991" s="439"/>
      <c r="L1991" s="440"/>
      <c r="M1991" s="367"/>
      <c r="N1991" s="367"/>
      <c r="O1991" s="367"/>
      <c r="P1991" s="367"/>
      <c r="Q1991" s="367"/>
      <c r="R1991" s="367"/>
      <c r="S1991" s="367" t="s">
        <v>2920</v>
      </c>
      <c r="T1991" s="367"/>
      <c r="U1991" s="367"/>
      <c r="V1991" s="367"/>
      <c r="W1991" s="367"/>
      <c r="X1991" s="367"/>
      <c r="Y1991" s="367"/>
    </row>
    <row r="1992" spans="1:25" ht="38.25" x14ac:dyDescent="0.2">
      <c r="A1992" s="179">
        <v>4552</v>
      </c>
      <c r="B1992" s="352" t="s">
        <v>2517</v>
      </c>
      <c r="C1992" s="182" t="s">
        <v>226</v>
      </c>
      <c r="D1992" s="377">
        <v>10</v>
      </c>
      <c r="E1992" s="362">
        <v>4552004001</v>
      </c>
      <c r="F1992" s="356"/>
      <c r="G1992" s="309" t="s">
        <v>3016</v>
      </c>
      <c r="H1992" s="364"/>
      <c r="I1992" s="182" t="s">
        <v>226</v>
      </c>
      <c r="J1992" s="438" t="s">
        <v>3169</v>
      </c>
      <c r="K1992" s="439"/>
      <c r="L1992" s="440"/>
      <c r="M1992" s="367"/>
      <c r="N1992" s="367"/>
      <c r="O1992" s="367"/>
      <c r="P1992" s="367"/>
      <c r="Q1992" s="367"/>
      <c r="R1992" s="367"/>
      <c r="S1992" s="367" t="s">
        <v>2920</v>
      </c>
      <c r="T1992" s="367"/>
      <c r="U1992" s="367"/>
      <c r="V1992" s="367"/>
      <c r="W1992" s="367"/>
      <c r="X1992" s="367"/>
      <c r="Y1992" s="367"/>
    </row>
    <row r="1993" spans="1:25" ht="25.5" x14ac:dyDescent="0.2">
      <c r="A1993" s="179">
        <v>4553</v>
      </c>
      <c r="B1993" s="352" t="s">
        <v>2518</v>
      </c>
      <c r="C1993" s="182" t="s">
        <v>226</v>
      </c>
      <c r="D1993" s="377">
        <v>11</v>
      </c>
      <c r="E1993" s="362">
        <v>4553004001</v>
      </c>
      <c r="F1993" s="356"/>
      <c r="G1993" s="309" t="s">
        <v>3016</v>
      </c>
      <c r="H1993" s="364"/>
      <c r="I1993" s="182" t="s">
        <v>226</v>
      </c>
      <c r="J1993" s="438" t="s">
        <v>3169</v>
      </c>
      <c r="K1993" s="439"/>
      <c r="L1993" s="440"/>
      <c r="M1993" s="367"/>
      <c r="N1993" s="367"/>
      <c r="O1993" s="367"/>
      <c r="P1993" s="367"/>
      <c r="Q1993" s="367"/>
      <c r="R1993" s="367"/>
      <c r="S1993" s="367" t="s">
        <v>2920</v>
      </c>
      <c r="T1993" s="367"/>
      <c r="U1993" s="367"/>
      <c r="V1993" s="367"/>
      <c r="W1993" s="367"/>
      <c r="X1993" s="367"/>
      <c r="Y1993" s="367"/>
    </row>
    <row r="1994" spans="1:25" ht="25.5" x14ac:dyDescent="0.2">
      <c r="A1994" s="179">
        <v>4554</v>
      </c>
      <c r="B1994" s="352" t="s">
        <v>2519</v>
      </c>
      <c r="C1994" s="182" t="s">
        <v>226</v>
      </c>
      <c r="D1994" s="377">
        <v>7</v>
      </c>
      <c r="E1994" s="362">
        <v>4554004006</v>
      </c>
      <c r="F1994" s="356"/>
      <c r="G1994" s="309" t="s">
        <v>3016</v>
      </c>
      <c r="H1994" s="364"/>
      <c r="I1994" s="182" t="s">
        <v>226</v>
      </c>
      <c r="J1994" s="438" t="s">
        <v>295</v>
      </c>
      <c r="K1994" s="439"/>
      <c r="L1994" s="440"/>
      <c r="M1994" s="367"/>
      <c r="N1994" s="367"/>
      <c r="O1994" s="367"/>
      <c r="P1994" s="367"/>
      <c r="Q1994" s="367"/>
      <c r="R1994" s="367"/>
      <c r="S1994" s="367" t="s">
        <v>2920</v>
      </c>
      <c r="T1994" s="367"/>
      <c r="U1994" s="367"/>
      <c r="V1994" s="367"/>
      <c r="W1994" s="367"/>
      <c r="X1994" s="367"/>
      <c r="Y1994" s="367"/>
    </row>
    <row r="1995" spans="1:25" ht="38.25" x14ac:dyDescent="0.2">
      <c r="A1995" s="179">
        <v>4555</v>
      </c>
      <c r="B1995" s="352" t="s">
        <v>2520</v>
      </c>
      <c r="C1995" s="182" t="s">
        <v>226</v>
      </c>
      <c r="D1995" s="377">
        <v>7</v>
      </c>
      <c r="E1995" s="362">
        <v>4555004006</v>
      </c>
      <c r="F1995" s="356"/>
      <c r="G1995" s="309" t="s">
        <v>3016</v>
      </c>
      <c r="H1995" s="364"/>
      <c r="I1995" s="182" t="s">
        <v>226</v>
      </c>
      <c r="J1995" s="438" t="s">
        <v>295</v>
      </c>
      <c r="K1995" s="439"/>
      <c r="L1995" s="440"/>
      <c r="M1995" s="367"/>
      <c r="N1995" s="367"/>
      <c r="O1995" s="367"/>
      <c r="P1995" s="367"/>
      <c r="Q1995" s="367"/>
      <c r="R1995" s="367"/>
      <c r="S1995" s="367" t="s">
        <v>2920</v>
      </c>
      <c r="T1995" s="367" t="s">
        <v>2920</v>
      </c>
      <c r="U1995" s="367" t="s">
        <v>2920</v>
      </c>
      <c r="V1995" s="367"/>
      <c r="W1995" s="367"/>
      <c r="X1995" s="367"/>
      <c r="Y1995" s="367"/>
    </row>
    <row r="1996" spans="1:25" ht="38.25" x14ac:dyDescent="0.2">
      <c r="A1996" s="179">
        <v>4556</v>
      </c>
      <c r="B1996" s="352" t="s">
        <v>2521</v>
      </c>
      <c r="C1996" s="182" t="s">
        <v>226</v>
      </c>
      <c r="D1996" s="377">
        <v>11</v>
      </c>
      <c r="E1996" s="362">
        <v>4556004006</v>
      </c>
      <c r="F1996" s="356"/>
      <c r="G1996" s="309" t="s">
        <v>3016</v>
      </c>
      <c r="H1996" s="364"/>
      <c r="I1996" s="182" t="s">
        <v>226</v>
      </c>
      <c r="J1996" s="438" t="s">
        <v>295</v>
      </c>
      <c r="K1996" s="439"/>
      <c r="L1996" s="440"/>
      <c r="M1996" s="367"/>
      <c r="N1996" s="367"/>
      <c r="O1996" s="367"/>
      <c r="P1996" s="367"/>
      <c r="Q1996" s="367"/>
      <c r="R1996" s="367"/>
      <c r="S1996" s="367" t="s">
        <v>2920</v>
      </c>
      <c r="T1996" s="367"/>
      <c r="U1996" s="367"/>
      <c r="V1996" s="367"/>
      <c r="W1996" s="367"/>
      <c r="X1996" s="367"/>
      <c r="Y1996" s="367"/>
    </row>
    <row r="1997" spans="1:25" ht="38.25" x14ac:dyDescent="0.2">
      <c r="A1997" s="179">
        <v>4557</v>
      </c>
      <c r="B1997" s="352" t="s">
        <v>2522</v>
      </c>
      <c r="C1997" s="182" t="s">
        <v>226</v>
      </c>
      <c r="D1997" s="377">
        <v>7</v>
      </c>
      <c r="E1997" s="362">
        <v>4557004003</v>
      </c>
      <c r="F1997" s="356"/>
      <c r="G1997" s="309" t="s">
        <v>3016</v>
      </c>
      <c r="H1997" s="364"/>
      <c r="I1997" s="182" t="s">
        <v>226</v>
      </c>
      <c r="J1997" s="438" t="s">
        <v>285</v>
      </c>
      <c r="K1997" s="439"/>
      <c r="L1997" s="440"/>
      <c r="M1997" s="367"/>
      <c r="N1997" s="367"/>
      <c r="O1997" s="367"/>
      <c r="P1997" s="367"/>
      <c r="Q1997" s="367"/>
      <c r="R1997" s="367"/>
      <c r="S1997" s="367" t="s">
        <v>2920</v>
      </c>
      <c r="T1997" s="367" t="s">
        <v>2920</v>
      </c>
      <c r="U1997" s="367"/>
      <c r="V1997" s="367"/>
      <c r="W1997" s="367"/>
      <c r="X1997" s="367"/>
      <c r="Y1997" s="367"/>
    </row>
    <row r="1998" spans="1:25" ht="38.25" x14ac:dyDescent="0.2">
      <c r="A1998" s="179">
        <v>4558</v>
      </c>
      <c r="B1998" s="352" t="s">
        <v>2523</v>
      </c>
      <c r="C1998" s="182" t="s">
        <v>226</v>
      </c>
      <c r="D1998" s="377">
        <v>10</v>
      </c>
      <c r="E1998" s="362">
        <v>4558004003</v>
      </c>
      <c r="F1998" s="356"/>
      <c r="G1998" s="309" t="s">
        <v>3016</v>
      </c>
      <c r="H1998" s="364"/>
      <c r="I1998" s="182" t="s">
        <v>226</v>
      </c>
      <c r="J1998" s="438" t="s">
        <v>285</v>
      </c>
      <c r="K1998" s="439"/>
      <c r="L1998" s="440"/>
      <c r="M1998" s="367"/>
      <c r="N1998" s="367"/>
      <c r="O1998" s="367"/>
      <c r="P1998" s="367"/>
      <c r="Q1998" s="367"/>
      <c r="R1998" s="367"/>
      <c r="S1998" s="367" t="s">
        <v>2920</v>
      </c>
      <c r="T1998" s="367" t="s">
        <v>2920</v>
      </c>
      <c r="U1998" s="367"/>
      <c r="V1998" s="367"/>
      <c r="W1998" s="367"/>
      <c r="X1998" s="367"/>
      <c r="Y1998" s="367"/>
    </row>
    <row r="1999" spans="1:25" ht="38.25" x14ac:dyDescent="0.2">
      <c r="A1999" s="179">
        <v>4559</v>
      </c>
      <c r="B1999" s="352" t="s">
        <v>2524</v>
      </c>
      <c r="C1999" s="182" t="s">
        <v>226</v>
      </c>
      <c r="D1999" s="377">
        <v>7</v>
      </c>
      <c r="E1999" s="362">
        <v>4559004005</v>
      </c>
      <c r="F1999" s="356"/>
      <c r="G1999" s="309" t="s">
        <v>3016</v>
      </c>
      <c r="H1999" s="364"/>
      <c r="I1999" s="182" t="s">
        <v>226</v>
      </c>
      <c r="J1999" s="438" t="s">
        <v>300</v>
      </c>
      <c r="K1999" s="439"/>
      <c r="L1999" s="440"/>
      <c r="M1999" s="367"/>
      <c r="N1999" s="367"/>
      <c r="O1999" s="367"/>
      <c r="P1999" s="367"/>
      <c r="Q1999" s="367"/>
      <c r="R1999" s="367"/>
      <c r="S1999" s="367" t="s">
        <v>2920</v>
      </c>
      <c r="T1999" s="367"/>
      <c r="U1999" s="367"/>
      <c r="V1999" s="367"/>
      <c r="W1999" s="367"/>
      <c r="X1999" s="367"/>
      <c r="Y1999" s="367"/>
    </row>
    <row r="2000" spans="1:25" ht="25.5" x14ac:dyDescent="0.2">
      <c r="A2000" s="179">
        <v>4560</v>
      </c>
      <c r="B2000" s="352" t="s">
        <v>2525</v>
      </c>
      <c r="C2000" s="182" t="s">
        <v>226</v>
      </c>
      <c r="D2000" s="377">
        <v>7</v>
      </c>
      <c r="E2000" s="362">
        <v>4560004005</v>
      </c>
      <c r="F2000" s="356"/>
      <c r="G2000" s="309" t="s">
        <v>3016</v>
      </c>
      <c r="H2000" s="364"/>
      <c r="I2000" s="182" t="s">
        <v>226</v>
      </c>
      <c r="J2000" s="438" t="s">
        <v>300</v>
      </c>
      <c r="K2000" s="439"/>
      <c r="L2000" s="440"/>
      <c r="M2000" s="367"/>
      <c r="N2000" s="367"/>
      <c r="O2000" s="367"/>
      <c r="P2000" s="367"/>
      <c r="Q2000" s="367"/>
      <c r="R2000" s="367"/>
      <c r="S2000" s="367" t="s">
        <v>2920</v>
      </c>
      <c r="T2000" s="367"/>
      <c r="U2000" s="367"/>
      <c r="V2000" s="367"/>
      <c r="W2000" s="367"/>
      <c r="X2000" s="367"/>
      <c r="Y2000" s="367"/>
    </row>
    <row r="2001" spans="1:25" ht="25.5" x14ac:dyDescent="0.2">
      <c r="A2001" s="179">
        <v>4561</v>
      </c>
      <c r="B2001" s="352" t="s">
        <v>2526</v>
      </c>
      <c r="C2001" s="182" t="s">
        <v>226</v>
      </c>
      <c r="D2001" s="377">
        <v>7</v>
      </c>
      <c r="E2001" s="362">
        <v>4561004002</v>
      </c>
      <c r="F2001" s="356"/>
      <c r="G2001" s="309" t="s">
        <v>3016</v>
      </c>
      <c r="H2001" s="364"/>
      <c r="I2001" s="182" t="s">
        <v>226</v>
      </c>
      <c r="J2001" s="438" t="s">
        <v>285</v>
      </c>
      <c r="K2001" s="439"/>
      <c r="L2001" s="440"/>
      <c r="M2001" s="367"/>
      <c r="N2001" s="367"/>
      <c r="O2001" s="367"/>
      <c r="P2001" s="367"/>
      <c r="Q2001" s="367"/>
      <c r="R2001" s="367"/>
      <c r="S2001" s="367" t="s">
        <v>2920</v>
      </c>
      <c r="T2001" s="367" t="s">
        <v>2920</v>
      </c>
      <c r="U2001" s="367"/>
      <c r="V2001" s="367"/>
      <c r="W2001" s="367"/>
      <c r="X2001" s="367"/>
      <c r="Y2001" s="367"/>
    </row>
    <row r="2002" spans="1:25" ht="38.25" x14ac:dyDescent="0.2">
      <c r="A2002" s="179">
        <v>4562</v>
      </c>
      <c r="B2002" s="352" t="s">
        <v>2527</v>
      </c>
      <c r="C2002" s="182" t="s">
        <v>226</v>
      </c>
      <c r="D2002" s="377">
        <v>7</v>
      </c>
      <c r="E2002" s="362">
        <v>4562004002</v>
      </c>
      <c r="F2002" s="356"/>
      <c r="G2002" s="309" t="s">
        <v>3016</v>
      </c>
      <c r="H2002" s="364"/>
      <c r="I2002" s="182" t="s">
        <v>226</v>
      </c>
      <c r="J2002" s="438" t="s">
        <v>285</v>
      </c>
      <c r="K2002" s="439"/>
      <c r="L2002" s="440"/>
      <c r="M2002" s="367"/>
      <c r="N2002" s="367"/>
      <c r="O2002" s="367"/>
      <c r="P2002" s="367"/>
      <c r="Q2002" s="367"/>
      <c r="R2002" s="367"/>
      <c r="S2002" s="367" t="s">
        <v>2920</v>
      </c>
      <c r="T2002" s="367"/>
      <c r="U2002" s="367"/>
      <c r="V2002" s="367"/>
      <c r="W2002" s="367"/>
      <c r="X2002" s="367"/>
      <c r="Y2002" s="367"/>
    </row>
    <row r="2003" spans="1:25" ht="38.25" x14ac:dyDescent="0.2">
      <c r="A2003" s="179">
        <v>4563</v>
      </c>
      <c r="B2003" s="352" t="s">
        <v>2528</v>
      </c>
      <c r="C2003" s="182" t="s">
        <v>226</v>
      </c>
      <c r="D2003" s="377">
        <v>7</v>
      </c>
      <c r="E2003" s="362">
        <v>4563004002</v>
      </c>
      <c r="F2003" s="356"/>
      <c r="G2003" s="309" t="s">
        <v>3016</v>
      </c>
      <c r="H2003" s="364"/>
      <c r="I2003" s="182" t="s">
        <v>226</v>
      </c>
      <c r="J2003" s="438" t="s">
        <v>285</v>
      </c>
      <c r="K2003" s="439"/>
      <c r="L2003" s="440"/>
      <c r="M2003" s="367"/>
      <c r="N2003" s="367"/>
      <c r="O2003" s="367"/>
      <c r="P2003" s="367"/>
      <c r="Q2003" s="367"/>
      <c r="R2003" s="367"/>
      <c r="S2003" s="367" t="s">
        <v>2920</v>
      </c>
      <c r="T2003" s="367"/>
      <c r="U2003" s="367"/>
      <c r="V2003" s="367"/>
      <c r="W2003" s="367"/>
      <c r="X2003" s="367"/>
      <c r="Y2003" s="367"/>
    </row>
    <row r="2004" spans="1:25" ht="25.5" x14ac:dyDescent="0.2">
      <c r="A2004" s="179">
        <v>4564</v>
      </c>
      <c r="B2004" s="352" t="s">
        <v>2529</v>
      </c>
      <c r="C2004" s="182" t="s">
        <v>226</v>
      </c>
      <c r="D2004" s="377">
        <v>10</v>
      </c>
      <c r="E2004" s="362">
        <v>4564004002</v>
      </c>
      <c r="F2004" s="356"/>
      <c r="G2004" s="309" t="s">
        <v>3016</v>
      </c>
      <c r="H2004" s="364"/>
      <c r="I2004" s="182" t="s">
        <v>226</v>
      </c>
      <c r="J2004" s="438" t="s">
        <v>285</v>
      </c>
      <c r="K2004" s="439"/>
      <c r="L2004" s="440"/>
      <c r="M2004" s="367"/>
      <c r="N2004" s="367"/>
      <c r="O2004" s="367"/>
      <c r="P2004" s="367"/>
      <c r="Q2004" s="367"/>
      <c r="R2004" s="367"/>
      <c r="S2004" s="367" t="s">
        <v>2920</v>
      </c>
      <c r="T2004" s="367"/>
      <c r="U2004" s="367"/>
      <c r="V2004" s="367"/>
      <c r="W2004" s="367"/>
      <c r="X2004" s="367"/>
      <c r="Y2004" s="367"/>
    </row>
    <row r="2005" spans="1:25" ht="38.25" x14ac:dyDescent="0.2">
      <c r="A2005" s="179">
        <v>4565</v>
      </c>
      <c r="B2005" s="352" t="s">
        <v>1352</v>
      </c>
      <c r="C2005" s="182" t="s">
        <v>292</v>
      </c>
      <c r="D2005" s="377">
        <v>7</v>
      </c>
      <c r="E2005" s="362">
        <v>4565000000</v>
      </c>
      <c r="F2005" s="356"/>
      <c r="G2005" s="309" t="s">
        <v>3016</v>
      </c>
      <c r="H2005" s="364"/>
      <c r="I2005" s="182" t="s">
        <v>292</v>
      </c>
      <c r="J2005" s="256" t="s">
        <v>3169</v>
      </c>
      <c r="K2005" s="255"/>
      <c r="L2005" s="441"/>
      <c r="M2005" s="367"/>
      <c r="N2005" s="367"/>
      <c r="O2005" s="367"/>
      <c r="P2005" s="367"/>
      <c r="Q2005" s="367"/>
      <c r="R2005" s="367"/>
      <c r="S2005" s="367" t="s">
        <v>2920</v>
      </c>
      <c r="T2005" s="367" t="s">
        <v>2920</v>
      </c>
      <c r="U2005" s="367" t="s">
        <v>2920</v>
      </c>
      <c r="V2005" s="367" t="s">
        <v>2920</v>
      </c>
      <c r="W2005" s="367" t="s">
        <v>2920</v>
      </c>
      <c r="X2005" s="367"/>
      <c r="Y2005" s="367"/>
    </row>
    <row r="2006" spans="1:25" ht="38.25" x14ac:dyDescent="0.2">
      <c r="A2006" s="179">
        <v>4566</v>
      </c>
      <c r="B2006" s="352" t="s">
        <v>2530</v>
      </c>
      <c r="C2006" s="182" t="s">
        <v>230</v>
      </c>
      <c r="D2006" s="377">
        <v>9</v>
      </c>
      <c r="E2006" s="362">
        <v>4566005008</v>
      </c>
      <c r="F2006" s="356"/>
      <c r="G2006" s="309" t="s">
        <v>3016</v>
      </c>
      <c r="H2006" s="364"/>
      <c r="I2006" s="182" t="s">
        <v>230</v>
      </c>
      <c r="J2006" s="438" t="s">
        <v>285</v>
      </c>
      <c r="K2006" s="439"/>
      <c r="L2006" s="440"/>
      <c r="M2006" s="367"/>
      <c r="N2006" s="367"/>
      <c r="O2006" s="367"/>
      <c r="P2006" s="367"/>
      <c r="Q2006" s="367"/>
      <c r="R2006" s="367"/>
      <c r="S2006" s="367" t="s">
        <v>2920</v>
      </c>
      <c r="T2006" s="367"/>
      <c r="U2006" s="367"/>
      <c r="V2006" s="367"/>
      <c r="W2006" s="367"/>
      <c r="X2006" s="367"/>
      <c r="Y2006" s="367"/>
    </row>
    <row r="2007" spans="1:25" ht="25.5" x14ac:dyDescent="0.2">
      <c r="A2007" s="179">
        <v>4567</v>
      </c>
      <c r="B2007" s="352" t="s">
        <v>2531</v>
      </c>
      <c r="C2007" s="182" t="s">
        <v>230</v>
      </c>
      <c r="D2007" s="377">
        <v>9</v>
      </c>
      <c r="E2007" s="362">
        <v>4567005004</v>
      </c>
      <c r="F2007" s="356"/>
      <c r="G2007" s="309" t="s">
        <v>3016</v>
      </c>
      <c r="H2007" s="364"/>
      <c r="I2007" s="182" t="s">
        <v>230</v>
      </c>
      <c r="J2007" s="438" t="s">
        <v>286</v>
      </c>
      <c r="K2007" s="439"/>
      <c r="L2007" s="440"/>
      <c r="M2007" s="367"/>
      <c r="N2007" s="367"/>
      <c r="O2007" s="367"/>
      <c r="P2007" s="367"/>
      <c r="Q2007" s="367"/>
      <c r="R2007" s="367"/>
      <c r="S2007" s="367" t="s">
        <v>2920</v>
      </c>
      <c r="T2007" s="367"/>
      <c r="U2007" s="367"/>
      <c r="V2007" s="367"/>
      <c r="W2007" s="367"/>
      <c r="X2007" s="367"/>
      <c r="Y2007" s="367"/>
    </row>
    <row r="2008" spans="1:25" ht="25.5" x14ac:dyDescent="0.2">
      <c r="A2008" s="179">
        <v>4568</v>
      </c>
      <c r="B2008" s="352" t="s">
        <v>2532</v>
      </c>
      <c r="C2008" s="182" t="s">
        <v>230</v>
      </c>
      <c r="D2008" s="377">
        <v>9</v>
      </c>
      <c r="E2008" s="362">
        <v>4568005014</v>
      </c>
      <c r="F2008" s="356"/>
      <c r="G2008" s="309" t="s">
        <v>3016</v>
      </c>
      <c r="H2008" s="364"/>
      <c r="I2008" s="182" t="s">
        <v>230</v>
      </c>
      <c r="J2008" s="438" t="s">
        <v>289</v>
      </c>
      <c r="K2008" s="439"/>
      <c r="L2008" s="440"/>
      <c r="M2008" s="367"/>
      <c r="N2008" s="367"/>
      <c r="O2008" s="367"/>
      <c r="P2008" s="367"/>
      <c r="Q2008" s="367"/>
      <c r="R2008" s="367"/>
      <c r="S2008" s="367" t="s">
        <v>2920</v>
      </c>
      <c r="T2008" s="367"/>
      <c r="U2008" s="367"/>
      <c r="V2008" s="367"/>
      <c r="W2008" s="367"/>
      <c r="X2008" s="367"/>
      <c r="Y2008" s="367"/>
    </row>
    <row r="2009" spans="1:25" ht="54.75" customHeight="1" x14ac:dyDescent="0.2">
      <c r="A2009" s="179">
        <v>4569</v>
      </c>
      <c r="B2009" s="352" t="s">
        <v>2533</v>
      </c>
      <c r="C2009" s="182" t="s">
        <v>230</v>
      </c>
      <c r="D2009" s="377">
        <v>9</v>
      </c>
      <c r="E2009" s="362">
        <v>4569005000</v>
      </c>
      <c r="F2009" s="356"/>
      <c r="G2009" s="309" t="s">
        <v>3016</v>
      </c>
      <c r="H2009" s="364"/>
      <c r="I2009" s="182" t="s">
        <v>230</v>
      </c>
      <c r="J2009" s="438" t="s">
        <v>300</v>
      </c>
      <c r="K2009" s="439"/>
      <c r="L2009" s="440"/>
      <c r="M2009" s="367"/>
      <c r="N2009" s="367"/>
      <c r="O2009" s="367"/>
      <c r="P2009" s="367"/>
      <c r="Q2009" s="367"/>
      <c r="R2009" s="367"/>
      <c r="S2009" s="367" t="s">
        <v>2920</v>
      </c>
      <c r="T2009" s="367"/>
      <c r="U2009" s="367"/>
      <c r="V2009" s="367"/>
      <c r="W2009" s="367"/>
      <c r="X2009" s="367"/>
      <c r="Y2009" s="367"/>
    </row>
    <row r="2010" spans="1:25" ht="25.5" x14ac:dyDescent="0.2">
      <c r="A2010" s="179">
        <v>4570</v>
      </c>
      <c r="B2010" s="352" t="s">
        <v>2534</v>
      </c>
      <c r="C2010" s="182" t="s">
        <v>230</v>
      </c>
      <c r="D2010" s="377">
        <v>9</v>
      </c>
      <c r="E2010" s="362">
        <v>4570005011</v>
      </c>
      <c r="F2010" s="356"/>
      <c r="G2010" s="309" t="s">
        <v>3016</v>
      </c>
      <c r="H2010" s="364"/>
      <c r="I2010" s="182" t="s">
        <v>230</v>
      </c>
      <c r="J2010" s="438" t="s">
        <v>295</v>
      </c>
      <c r="K2010" s="439"/>
      <c r="L2010" s="440"/>
      <c r="M2010" s="367"/>
      <c r="N2010" s="367"/>
      <c r="O2010" s="367"/>
      <c r="P2010" s="367"/>
      <c r="Q2010" s="367"/>
      <c r="R2010" s="367"/>
      <c r="S2010" s="367" t="s">
        <v>2920</v>
      </c>
      <c r="T2010" s="367"/>
      <c r="U2010" s="367"/>
      <c r="V2010" s="367"/>
      <c r="W2010" s="367"/>
      <c r="X2010" s="367"/>
      <c r="Y2010" s="367"/>
    </row>
    <row r="2011" spans="1:25" ht="54.75" customHeight="1" x14ac:dyDescent="0.2">
      <c r="A2011" s="179">
        <v>4571</v>
      </c>
      <c r="B2011" s="352" t="s">
        <v>2535</v>
      </c>
      <c r="C2011" s="182" t="s">
        <v>224</v>
      </c>
      <c r="D2011" s="377">
        <v>16</v>
      </c>
      <c r="E2011" s="362">
        <v>4571006000</v>
      </c>
      <c r="F2011" s="356"/>
      <c r="G2011" s="309" t="s">
        <v>3016</v>
      </c>
      <c r="H2011" s="364">
        <v>6000</v>
      </c>
      <c r="I2011" s="182" t="s">
        <v>224</v>
      </c>
      <c r="J2011" s="438" t="s">
        <v>286</v>
      </c>
      <c r="K2011" s="439"/>
      <c r="L2011" s="440"/>
      <c r="M2011" s="367"/>
      <c r="N2011" s="367"/>
      <c r="O2011" s="367"/>
      <c r="P2011" s="367"/>
      <c r="Q2011" s="367"/>
      <c r="R2011" s="367"/>
      <c r="S2011" s="367" t="s">
        <v>2920</v>
      </c>
      <c r="T2011" s="367"/>
      <c r="U2011" s="367"/>
      <c r="V2011" s="367"/>
      <c r="W2011" s="367"/>
      <c r="X2011" s="367"/>
      <c r="Y2011" s="367"/>
    </row>
    <row r="2012" spans="1:25" ht="64.5" customHeight="1" x14ac:dyDescent="0.2">
      <c r="A2012" s="179">
        <v>4572</v>
      </c>
      <c r="B2012" s="352" t="s">
        <v>2536</v>
      </c>
      <c r="C2012" s="182" t="s">
        <v>224</v>
      </c>
      <c r="D2012" s="377">
        <v>16</v>
      </c>
      <c r="E2012" s="362">
        <v>4572009550</v>
      </c>
      <c r="F2012" s="356"/>
      <c r="G2012" s="309" t="s">
        <v>3016</v>
      </c>
      <c r="H2012" s="364"/>
      <c r="I2012" s="182" t="s">
        <v>224</v>
      </c>
      <c r="J2012" s="438" t="s">
        <v>286</v>
      </c>
      <c r="K2012" s="439"/>
      <c r="L2012" s="440"/>
      <c r="M2012" s="367"/>
      <c r="N2012" s="367"/>
      <c r="O2012" s="367"/>
      <c r="P2012" s="367"/>
      <c r="Q2012" s="367"/>
      <c r="R2012" s="367"/>
      <c r="S2012" s="367" t="s">
        <v>2920</v>
      </c>
      <c r="T2012" s="367"/>
      <c r="U2012" s="367"/>
      <c r="V2012" s="367"/>
      <c r="W2012" s="367"/>
      <c r="X2012" s="367"/>
      <c r="Y2012" s="367"/>
    </row>
    <row r="2013" spans="1:25" ht="49.5" customHeight="1" x14ac:dyDescent="0.2">
      <c r="A2013" s="179">
        <v>4573</v>
      </c>
      <c r="B2013" s="352" t="s">
        <v>2537</v>
      </c>
      <c r="C2013" s="182" t="s">
        <v>230</v>
      </c>
      <c r="D2013" s="377">
        <v>7</v>
      </c>
      <c r="E2013" s="362">
        <v>4573005004</v>
      </c>
      <c r="F2013" s="356"/>
      <c r="G2013" s="309" t="s">
        <v>3016</v>
      </c>
      <c r="H2013" s="364"/>
      <c r="I2013" s="182" t="s">
        <v>230</v>
      </c>
      <c r="J2013" s="438" t="s">
        <v>286</v>
      </c>
      <c r="K2013" s="439"/>
      <c r="L2013" s="440"/>
      <c r="M2013" s="367"/>
      <c r="N2013" s="367"/>
      <c r="O2013" s="367"/>
      <c r="P2013" s="367"/>
      <c r="Q2013" s="367"/>
      <c r="R2013" s="367"/>
      <c r="S2013" s="367" t="s">
        <v>2920</v>
      </c>
      <c r="T2013" s="367"/>
      <c r="U2013" s="367"/>
      <c r="V2013" s="367"/>
      <c r="W2013" s="367"/>
      <c r="X2013" s="367"/>
      <c r="Y2013" s="367"/>
    </row>
    <row r="2014" spans="1:25" ht="38.25" x14ac:dyDescent="0.2">
      <c r="A2014" s="179">
        <v>4574</v>
      </c>
      <c r="B2014" s="352" t="s">
        <v>2538</v>
      </c>
      <c r="C2014" s="182" t="s">
        <v>230</v>
      </c>
      <c r="D2014" s="377">
        <v>9</v>
      </c>
      <c r="E2014" s="362">
        <v>4574005000</v>
      </c>
      <c r="F2014" s="356"/>
      <c r="G2014" s="309" t="s">
        <v>3016</v>
      </c>
      <c r="H2014" s="364"/>
      <c r="I2014" s="182" t="s">
        <v>230</v>
      </c>
      <c r="J2014" s="438" t="s">
        <v>300</v>
      </c>
      <c r="K2014" s="439"/>
      <c r="L2014" s="440"/>
      <c r="M2014" s="367"/>
      <c r="N2014" s="367"/>
      <c r="O2014" s="367"/>
      <c r="P2014" s="367"/>
      <c r="Q2014" s="367"/>
      <c r="R2014" s="367"/>
      <c r="S2014" s="367" t="s">
        <v>2920</v>
      </c>
      <c r="T2014" s="367"/>
      <c r="U2014" s="367"/>
      <c r="V2014" s="367"/>
      <c r="W2014" s="367"/>
      <c r="X2014" s="367"/>
      <c r="Y2014" s="367"/>
    </row>
    <row r="2015" spans="1:25" ht="25.5" x14ac:dyDescent="0.2">
      <c r="A2015" s="179">
        <v>4575</v>
      </c>
      <c r="B2015" s="352" t="s">
        <v>2539</v>
      </c>
      <c r="C2015" s="182" t="s">
        <v>230</v>
      </c>
      <c r="D2015" s="377">
        <v>9</v>
      </c>
      <c r="E2015" s="362">
        <v>4575005003</v>
      </c>
      <c r="F2015" s="356"/>
      <c r="G2015" s="309" t="s">
        <v>3016</v>
      </c>
      <c r="H2015" s="364"/>
      <c r="I2015" s="182" t="s">
        <v>230</v>
      </c>
      <c r="J2015" s="438" t="s">
        <v>286</v>
      </c>
      <c r="K2015" s="439"/>
      <c r="L2015" s="440"/>
      <c r="M2015" s="367"/>
      <c r="N2015" s="367"/>
      <c r="O2015" s="367"/>
      <c r="P2015" s="367"/>
      <c r="Q2015" s="367"/>
      <c r="R2015" s="367"/>
      <c r="S2015" s="367" t="s">
        <v>2920</v>
      </c>
      <c r="T2015" s="367"/>
      <c r="U2015" s="367"/>
      <c r="V2015" s="367"/>
      <c r="W2015" s="367"/>
      <c r="X2015" s="367"/>
      <c r="Y2015" s="367"/>
    </row>
    <row r="2016" spans="1:25" ht="38.25" x14ac:dyDescent="0.2">
      <c r="A2016" s="179">
        <v>4576</v>
      </c>
      <c r="B2016" s="352" t="s">
        <v>2540</v>
      </c>
      <c r="C2016" s="356" t="s">
        <v>229</v>
      </c>
      <c r="D2016" s="377">
        <v>7</v>
      </c>
      <c r="E2016" s="362">
        <v>4576001304</v>
      </c>
      <c r="F2016" s="356"/>
      <c r="G2016" s="309" t="s">
        <v>3016</v>
      </c>
      <c r="H2016" s="364"/>
      <c r="I2016" s="356" t="s">
        <v>229</v>
      </c>
      <c r="J2016" s="438" t="s">
        <v>3169</v>
      </c>
      <c r="K2016" s="439"/>
      <c r="L2016" s="440"/>
      <c r="M2016" s="367"/>
      <c r="N2016" s="367"/>
      <c r="O2016" s="367"/>
      <c r="P2016" s="367"/>
      <c r="Q2016" s="367"/>
      <c r="R2016" s="367"/>
      <c r="S2016" s="367" t="s">
        <v>2920</v>
      </c>
      <c r="T2016" s="367"/>
      <c r="U2016" s="367"/>
      <c r="V2016" s="367"/>
      <c r="W2016" s="367"/>
      <c r="X2016" s="367"/>
      <c r="Y2016" s="367"/>
    </row>
    <row r="2017" spans="1:25" ht="38.25" x14ac:dyDescent="0.2">
      <c r="A2017" s="179">
        <v>4577</v>
      </c>
      <c r="B2017" s="352" t="s">
        <v>2541</v>
      </c>
      <c r="C2017" s="182" t="s">
        <v>226</v>
      </c>
      <c r="D2017" s="377">
        <v>11</v>
      </c>
      <c r="E2017" s="362">
        <v>4577004000</v>
      </c>
      <c r="F2017" s="356"/>
      <c r="G2017" s="309" t="s">
        <v>3016</v>
      </c>
      <c r="H2017" s="364"/>
      <c r="I2017" s="182" t="s">
        <v>226</v>
      </c>
      <c r="J2017" s="438" t="s">
        <v>3169</v>
      </c>
      <c r="K2017" s="439"/>
      <c r="L2017" s="440"/>
      <c r="M2017" s="367"/>
      <c r="N2017" s="367"/>
      <c r="O2017" s="367"/>
      <c r="P2017" s="367"/>
      <c r="Q2017" s="367"/>
      <c r="R2017" s="367"/>
      <c r="S2017" s="367" t="s">
        <v>2920</v>
      </c>
      <c r="T2017" s="367"/>
      <c r="U2017" s="367"/>
      <c r="V2017" s="367"/>
      <c r="W2017" s="367"/>
      <c r="X2017" s="367"/>
      <c r="Y2017" s="367"/>
    </row>
    <row r="2018" spans="1:25" ht="25.5" x14ac:dyDescent="0.2">
      <c r="A2018" s="179">
        <v>4578</v>
      </c>
      <c r="B2018" s="352" t="s">
        <v>2542</v>
      </c>
      <c r="C2018" s="356" t="s">
        <v>229</v>
      </c>
      <c r="D2018" s="377">
        <v>7</v>
      </c>
      <c r="E2018" s="362">
        <v>4578001110</v>
      </c>
      <c r="F2018" s="356"/>
      <c r="G2018" s="309" t="s">
        <v>3016</v>
      </c>
      <c r="H2018" s="364"/>
      <c r="I2018" s="356" t="s">
        <v>229</v>
      </c>
      <c r="J2018" s="438" t="s">
        <v>285</v>
      </c>
      <c r="K2018" s="439"/>
      <c r="L2018" s="441"/>
      <c r="M2018" s="367"/>
      <c r="N2018" s="367"/>
      <c r="O2018" s="367"/>
      <c r="P2018" s="367"/>
      <c r="Q2018" s="367"/>
      <c r="R2018" s="367"/>
      <c r="S2018" s="367" t="s">
        <v>2920</v>
      </c>
      <c r="T2018" s="367" t="s">
        <v>2920</v>
      </c>
      <c r="U2018" s="367"/>
      <c r="V2018" s="367"/>
      <c r="W2018" s="367"/>
      <c r="X2018" s="367"/>
      <c r="Y2018" s="367"/>
    </row>
    <row r="2019" spans="1:25" ht="38.25" x14ac:dyDescent="0.2">
      <c r="A2019" s="179">
        <v>4579</v>
      </c>
      <c r="B2019" s="352" t="s">
        <v>2543</v>
      </c>
      <c r="C2019" s="182" t="s">
        <v>230</v>
      </c>
      <c r="D2019" s="377">
        <v>9</v>
      </c>
      <c r="E2019" s="362">
        <v>4579005000</v>
      </c>
      <c r="F2019" s="356"/>
      <c r="G2019" s="309" t="s">
        <v>3016</v>
      </c>
      <c r="H2019" s="364"/>
      <c r="I2019" s="182" t="s">
        <v>230</v>
      </c>
      <c r="J2019" s="438" t="s">
        <v>300</v>
      </c>
      <c r="K2019" s="439"/>
      <c r="L2019" s="441"/>
      <c r="M2019" s="367"/>
      <c r="N2019" s="367"/>
      <c r="O2019" s="367"/>
      <c r="P2019" s="367"/>
      <c r="Q2019" s="367"/>
      <c r="R2019" s="367"/>
      <c r="S2019" s="367" t="s">
        <v>2920</v>
      </c>
      <c r="T2019" s="367"/>
      <c r="U2019" s="367"/>
      <c r="V2019" s="367"/>
      <c r="W2019" s="367"/>
      <c r="X2019" s="367"/>
      <c r="Y2019" s="367"/>
    </row>
    <row r="2020" spans="1:25" ht="25.5" x14ac:dyDescent="0.2">
      <c r="A2020" s="179">
        <v>4580</v>
      </c>
      <c r="B2020" s="352" t="s">
        <v>2544</v>
      </c>
      <c r="C2020" s="182" t="s">
        <v>230</v>
      </c>
      <c r="D2020" s="377">
        <v>9</v>
      </c>
      <c r="E2020" s="362">
        <v>4580005004</v>
      </c>
      <c r="F2020" s="356"/>
      <c r="G2020" s="309" t="s">
        <v>3016</v>
      </c>
      <c r="H2020" s="364"/>
      <c r="I2020" s="182" t="s">
        <v>230</v>
      </c>
      <c r="J2020" s="438" t="s">
        <v>286</v>
      </c>
      <c r="K2020" s="439"/>
      <c r="L2020" s="441"/>
      <c r="M2020" s="367"/>
      <c r="N2020" s="367"/>
      <c r="O2020" s="367"/>
      <c r="P2020" s="367"/>
      <c r="Q2020" s="367"/>
      <c r="R2020" s="367"/>
      <c r="S2020" s="367" t="s">
        <v>2920</v>
      </c>
      <c r="T2020" s="367"/>
      <c r="U2020" s="367"/>
      <c r="V2020" s="367"/>
      <c r="W2020" s="367"/>
      <c r="X2020" s="367"/>
      <c r="Y2020" s="367"/>
    </row>
    <row r="2021" spans="1:25" ht="25.5" x14ac:dyDescent="0.2">
      <c r="A2021" s="179">
        <v>4581</v>
      </c>
      <c r="B2021" s="352" t="s">
        <v>2545</v>
      </c>
      <c r="C2021" s="356" t="s">
        <v>229</v>
      </c>
      <c r="D2021" s="377">
        <v>7</v>
      </c>
      <c r="E2021" s="362">
        <v>4581001103</v>
      </c>
      <c r="F2021" s="356"/>
      <c r="G2021" s="309" t="s">
        <v>3016</v>
      </c>
      <c r="H2021" s="364"/>
      <c r="I2021" s="356" t="s">
        <v>229</v>
      </c>
      <c r="J2021" s="438" t="s">
        <v>3169</v>
      </c>
      <c r="K2021" s="439"/>
      <c r="L2021" s="441"/>
      <c r="M2021" s="367"/>
      <c r="N2021" s="367"/>
      <c r="O2021" s="367"/>
      <c r="P2021" s="367"/>
      <c r="Q2021" s="367"/>
      <c r="R2021" s="367"/>
      <c r="S2021" s="367" t="s">
        <v>2920</v>
      </c>
      <c r="T2021" s="367" t="s">
        <v>2920</v>
      </c>
      <c r="U2021" s="367"/>
      <c r="V2021" s="367"/>
      <c r="W2021" s="367"/>
      <c r="X2021" s="367"/>
      <c r="Y2021" s="367"/>
    </row>
    <row r="2022" spans="1:25" ht="25.5" x14ac:dyDescent="0.2">
      <c r="A2022" s="179">
        <v>4582</v>
      </c>
      <c r="B2022" s="352" t="s">
        <v>2546</v>
      </c>
      <c r="C2022" s="356" t="s">
        <v>229</v>
      </c>
      <c r="D2022" s="377">
        <v>7</v>
      </c>
      <c r="E2022" s="362">
        <v>4582001204</v>
      </c>
      <c r="F2022" s="356"/>
      <c r="G2022" s="309" t="s">
        <v>3016</v>
      </c>
      <c r="H2022" s="364"/>
      <c r="I2022" s="356" t="s">
        <v>229</v>
      </c>
      <c r="J2022" s="438" t="s">
        <v>3169</v>
      </c>
      <c r="K2022" s="439"/>
      <c r="L2022" s="441"/>
      <c r="M2022" s="367"/>
      <c r="N2022" s="367"/>
      <c r="O2022" s="367"/>
      <c r="P2022" s="367"/>
      <c r="Q2022" s="367"/>
      <c r="R2022" s="367"/>
      <c r="S2022" s="367" t="s">
        <v>2920</v>
      </c>
      <c r="T2022" s="367"/>
      <c r="U2022" s="367"/>
      <c r="V2022" s="367"/>
      <c r="W2022" s="367"/>
      <c r="X2022" s="367"/>
      <c r="Y2022" s="367"/>
    </row>
    <row r="2023" spans="1:25" ht="38.25" x14ac:dyDescent="0.2">
      <c r="A2023" s="179">
        <v>4583</v>
      </c>
      <c r="B2023" s="352" t="s">
        <v>2547</v>
      </c>
      <c r="C2023" s="356" t="s">
        <v>228</v>
      </c>
      <c r="D2023" s="377">
        <v>8.15</v>
      </c>
      <c r="E2023" s="362">
        <v>4583000000</v>
      </c>
      <c r="F2023" s="356"/>
      <c r="G2023" s="309" t="s">
        <v>3016</v>
      </c>
      <c r="H2023" s="364"/>
      <c r="I2023" s="356" t="s">
        <v>228</v>
      </c>
      <c r="J2023" s="438" t="s">
        <v>2797</v>
      </c>
      <c r="K2023" s="439"/>
      <c r="L2023" s="441"/>
      <c r="M2023" s="367"/>
      <c r="N2023" s="367"/>
      <c r="O2023" s="367"/>
      <c r="P2023" s="367"/>
      <c r="Q2023" s="367"/>
      <c r="R2023" s="367"/>
      <c r="S2023" s="367" t="s">
        <v>2920</v>
      </c>
      <c r="T2023" s="367" t="s">
        <v>2920</v>
      </c>
      <c r="U2023" s="367" t="s">
        <v>2920</v>
      </c>
      <c r="V2023" s="367"/>
      <c r="W2023" s="367"/>
      <c r="X2023" s="367"/>
      <c r="Y2023" s="367"/>
    </row>
    <row r="2024" spans="1:25" ht="25.5" x14ac:dyDescent="0.2">
      <c r="A2024" s="179">
        <v>4584</v>
      </c>
      <c r="B2024" s="352" t="s">
        <v>2548</v>
      </c>
      <c r="C2024" s="182" t="s">
        <v>224</v>
      </c>
      <c r="D2024" s="377">
        <v>16</v>
      </c>
      <c r="E2024" s="362">
        <v>4584006000</v>
      </c>
      <c r="F2024" s="356"/>
      <c r="G2024" s="309" t="s">
        <v>3016</v>
      </c>
      <c r="H2024" s="364"/>
      <c r="I2024" s="182" t="s">
        <v>224</v>
      </c>
      <c r="J2024" s="438" t="s">
        <v>2797</v>
      </c>
      <c r="K2024" s="439"/>
      <c r="L2024" s="441"/>
      <c r="M2024" s="367"/>
      <c r="N2024" s="367"/>
      <c r="O2024" s="367"/>
      <c r="P2024" s="367"/>
      <c r="Q2024" s="367"/>
      <c r="R2024" s="367"/>
      <c r="S2024" s="367" t="s">
        <v>2920</v>
      </c>
      <c r="T2024" s="367"/>
      <c r="U2024" s="367"/>
      <c r="V2024" s="367"/>
      <c r="W2024" s="367"/>
      <c r="X2024" s="367"/>
      <c r="Y2024" s="367"/>
    </row>
    <row r="2025" spans="1:25" ht="25.5" x14ac:dyDescent="0.2">
      <c r="A2025" s="179">
        <v>4585</v>
      </c>
      <c r="B2025" s="352" t="s">
        <v>2549</v>
      </c>
      <c r="C2025" s="182" t="s">
        <v>224</v>
      </c>
      <c r="D2025" s="377">
        <v>16</v>
      </c>
      <c r="E2025" s="362">
        <v>4585006000</v>
      </c>
      <c r="F2025" s="356"/>
      <c r="G2025" s="309" t="s">
        <v>3016</v>
      </c>
      <c r="H2025" s="364"/>
      <c r="I2025" s="182" t="s">
        <v>224</v>
      </c>
      <c r="J2025" s="438" t="s">
        <v>286</v>
      </c>
      <c r="K2025" s="439"/>
      <c r="L2025" s="441"/>
      <c r="M2025" s="367"/>
      <c r="N2025" s="367"/>
      <c r="O2025" s="367"/>
      <c r="P2025" s="367"/>
      <c r="Q2025" s="367"/>
      <c r="R2025" s="367"/>
      <c r="S2025" s="367" t="s">
        <v>2920</v>
      </c>
      <c r="T2025" s="367"/>
      <c r="U2025" s="367"/>
      <c r="V2025" s="367"/>
      <c r="W2025" s="367"/>
      <c r="X2025" s="367"/>
      <c r="Y2025" s="367"/>
    </row>
    <row r="2026" spans="1:25" ht="51" x14ac:dyDescent="0.2">
      <c r="A2026" s="179">
        <v>4586</v>
      </c>
      <c r="B2026" s="358" t="s">
        <v>2550</v>
      </c>
      <c r="C2026" s="356" t="s">
        <v>229</v>
      </c>
      <c r="D2026" s="377">
        <v>8</v>
      </c>
      <c r="E2026" s="362">
        <v>4586001345</v>
      </c>
      <c r="F2026" s="356"/>
      <c r="G2026" s="309" t="s">
        <v>3016</v>
      </c>
      <c r="H2026" s="366"/>
      <c r="I2026" s="356" t="s">
        <v>229</v>
      </c>
      <c r="J2026" s="438" t="s">
        <v>300</v>
      </c>
      <c r="K2026" s="439"/>
      <c r="L2026" s="441"/>
      <c r="M2026" s="367"/>
      <c r="N2026" s="367"/>
      <c r="O2026" s="367"/>
      <c r="P2026" s="367"/>
      <c r="Q2026" s="367"/>
      <c r="R2026" s="367"/>
      <c r="S2026" s="367" t="s">
        <v>2920</v>
      </c>
      <c r="T2026" s="367" t="s">
        <v>2920</v>
      </c>
      <c r="U2026" s="367"/>
      <c r="V2026" s="367"/>
      <c r="W2026" s="367"/>
      <c r="X2026" s="367"/>
      <c r="Y2026" s="367"/>
    </row>
    <row r="2027" spans="1:25" ht="38.25" x14ac:dyDescent="0.2">
      <c r="A2027" s="179">
        <v>4587</v>
      </c>
      <c r="B2027" s="442" t="s">
        <v>2551</v>
      </c>
      <c r="C2027" s="356" t="s">
        <v>229</v>
      </c>
      <c r="D2027" s="377">
        <v>7</v>
      </c>
      <c r="E2027" s="362">
        <v>4587001106</v>
      </c>
      <c r="F2027" s="356"/>
      <c r="G2027" s="309" t="s">
        <v>3016</v>
      </c>
      <c r="H2027" s="443"/>
      <c r="I2027" s="356" t="s">
        <v>229</v>
      </c>
      <c r="J2027" s="438" t="s">
        <v>3169</v>
      </c>
      <c r="K2027" s="439"/>
      <c r="L2027" s="441"/>
      <c r="M2027" s="367"/>
      <c r="N2027" s="367"/>
      <c r="O2027" s="367"/>
      <c r="P2027" s="367"/>
      <c r="Q2027" s="367"/>
      <c r="R2027" s="367"/>
      <c r="S2027" s="367" t="s">
        <v>2920</v>
      </c>
      <c r="T2027" s="367"/>
      <c r="U2027" s="367"/>
      <c r="V2027" s="367"/>
      <c r="W2027" s="367"/>
      <c r="X2027" s="367"/>
      <c r="Y2027" s="367"/>
    </row>
    <row r="2028" spans="1:25" ht="25.5" x14ac:dyDescent="0.2">
      <c r="A2028" s="179">
        <v>4588</v>
      </c>
      <c r="B2028" s="352" t="s">
        <v>2552</v>
      </c>
      <c r="C2028" s="356" t="s">
        <v>229</v>
      </c>
      <c r="D2028" s="377">
        <v>7</v>
      </c>
      <c r="E2028" s="362">
        <v>4588001222</v>
      </c>
      <c r="F2028" s="356"/>
      <c r="G2028" s="309" t="s">
        <v>3016</v>
      </c>
      <c r="H2028" s="364"/>
      <c r="I2028" s="356" t="s">
        <v>229</v>
      </c>
      <c r="J2028" s="438" t="s">
        <v>289</v>
      </c>
      <c r="K2028" s="439"/>
      <c r="L2028" s="441"/>
      <c r="M2028" s="367"/>
      <c r="N2028" s="367"/>
      <c r="O2028" s="367"/>
      <c r="P2028" s="367"/>
      <c r="Q2028" s="367"/>
      <c r="R2028" s="367"/>
      <c r="S2028" s="367" t="s">
        <v>2920</v>
      </c>
      <c r="T2028" s="367"/>
      <c r="U2028" s="367"/>
      <c r="V2028" s="367"/>
      <c r="W2028" s="367"/>
      <c r="X2028" s="367"/>
      <c r="Y2028" s="367"/>
    </row>
    <row r="2029" spans="1:25" ht="38.25" x14ac:dyDescent="0.2">
      <c r="A2029" s="179">
        <v>4589</v>
      </c>
      <c r="B2029" s="352" t="s">
        <v>2553</v>
      </c>
      <c r="C2029" s="182" t="s">
        <v>230</v>
      </c>
      <c r="D2029" s="377">
        <v>8</v>
      </c>
      <c r="E2029" s="362">
        <v>4589005018</v>
      </c>
      <c r="F2029" s="356"/>
      <c r="G2029" s="309" t="s">
        <v>3016</v>
      </c>
      <c r="H2029" s="364"/>
      <c r="I2029" s="182" t="s">
        <v>230</v>
      </c>
      <c r="J2029" s="438" t="s">
        <v>2797</v>
      </c>
      <c r="K2029" s="439"/>
      <c r="L2029" s="441"/>
      <c r="M2029" s="367"/>
      <c r="N2029" s="367"/>
      <c r="O2029" s="367"/>
      <c r="P2029" s="367"/>
      <c r="Q2029" s="367"/>
      <c r="R2029" s="367"/>
      <c r="S2029" s="367"/>
      <c r="T2029" s="367" t="s">
        <v>2920</v>
      </c>
      <c r="U2029" s="367"/>
      <c r="V2029" s="367"/>
      <c r="W2029" s="367"/>
      <c r="X2029" s="367"/>
      <c r="Y2029" s="367"/>
    </row>
    <row r="2030" spans="1:25" ht="25.5" x14ac:dyDescent="0.2">
      <c r="A2030" s="179">
        <v>4590</v>
      </c>
      <c r="B2030" s="352" t="s">
        <v>1353</v>
      </c>
      <c r="C2030" s="182" t="s">
        <v>226</v>
      </c>
      <c r="D2030" s="377">
        <v>10</v>
      </c>
      <c r="E2030" s="362">
        <v>4590004003</v>
      </c>
      <c r="F2030" s="356"/>
      <c r="G2030" s="309" t="s">
        <v>3016</v>
      </c>
      <c r="H2030" s="364"/>
      <c r="I2030" s="182" t="s">
        <v>226</v>
      </c>
      <c r="J2030" s="438" t="s">
        <v>285</v>
      </c>
      <c r="K2030" s="439"/>
      <c r="L2030" s="441"/>
      <c r="M2030" s="367"/>
      <c r="N2030" s="367"/>
      <c r="O2030" s="367"/>
      <c r="P2030" s="367"/>
      <c r="Q2030" s="367"/>
      <c r="R2030" s="367"/>
      <c r="S2030" s="367"/>
      <c r="T2030" s="367" t="s">
        <v>2920</v>
      </c>
      <c r="U2030" s="367"/>
      <c r="V2030" s="367"/>
      <c r="W2030" s="367"/>
      <c r="X2030" s="367"/>
      <c r="Y2030" s="367"/>
    </row>
    <row r="2031" spans="1:25" ht="38.25" x14ac:dyDescent="0.2">
      <c r="A2031" s="179">
        <v>4591</v>
      </c>
      <c r="B2031" s="352" t="s">
        <v>1354</v>
      </c>
      <c r="C2031" s="182" t="s">
        <v>226</v>
      </c>
      <c r="D2031" s="377">
        <v>10</v>
      </c>
      <c r="E2031" s="362">
        <v>4591004003</v>
      </c>
      <c r="F2031" s="356"/>
      <c r="G2031" s="309" t="s">
        <v>3016</v>
      </c>
      <c r="H2031" s="364"/>
      <c r="I2031" s="182" t="s">
        <v>226</v>
      </c>
      <c r="J2031" s="438" t="s">
        <v>285</v>
      </c>
      <c r="K2031" s="439"/>
      <c r="L2031" s="441"/>
      <c r="M2031" s="367"/>
      <c r="N2031" s="367"/>
      <c r="O2031" s="367"/>
      <c r="P2031" s="367"/>
      <c r="Q2031" s="367"/>
      <c r="R2031" s="367"/>
      <c r="S2031" s="367"/>
      <c r="T2031" s="367" t="s">
        <v>2920</v>
      </c>
      <c r="U2031" s="367"/>
      <c r="V2031" s="367"/>
      <c r="W2031" s="367"/>
      <c r="X2031" s="367"/>
      <c r="Y2031" s="367"/>
    </row>
    <row r="2032" spans="1:25" ht="38.25" x14ac:dyDescent="0.2">
      <c r="A2032" s="179">
        <v>4592</v>
      </c>
      <c r="B2032" s="352" t="s">
        <v>1355</v>
      </c>
      <c r="C2032" s="182" t="s">
        <v>226</v>
      </c>
      <c r="D2032" s="377">
        <v>10</v>
      </c>
      <c r="E2032" s="362">
        <v>4592004005</v>
      </c>
      <c r="F2032" s="356"/>
      <c r="G2032" s="309" t="s">
        <v>3016</v>
      </c>
      <c r="H2032" s="364"/>
      <c r="I2032" s="182" t="s">
        <v>226</v>
      </c>
      <c r="J2032" s="438" t="s">
        <v>300</v>
      </c>
      <c r="K2032" s="439"/>
      <c r="L2032" s="441"/>
      <c r="M2032" s="367"/>
      <c r="N2032" s="367"/>
      <c r="O2032" s="367"/>
      <c r="P2032" s="367"/>
      <c r="Q2032" s="367"/>
      <c r="R2032" s="367"/>
      <c r="S2032" s="367"/>
      <c r="T2032" s="367" t="s">
        <v>2920</v>
      </c>
      <c r="U2032" s="367"/>
      <c r="V2032" s="367"/>
      <c r="W2032" s="367"/>
      <c r="X2032" s="367"/>
      <c r="Y2032" s="367"/>
    </row>
    <row r="2033" spans="1:25" ht="38.25" x14ac:dyDescent="0.2">
      <c r="A2033" s="179">
        <v>4593</v>
      </c>
      <c r="B2033" s="352" t="s">
        <v>1356</v>
      </c>
      <c r="C2033" s="182" t="s">
        <v>226</v>
      </c>
      <c r="D2033" s="377">
        <v>10</v>
      </c>
      <c r="E2033" s="362">
        <v>4593004000</v>
      </c>
      <c r="F2033" s="356"/>
      <c r="G2033" s="309" t="s">
        <v>3016</v>
      </c>
      <c r="H2033" s="364"/>
      <c r="I2033" s="182" t="s">
        <v>226</v>
      </c>
      <c r="J2033" s="438" t="s">
        <v>3169</v>
      </c>
      <c r="K2033" s="439"/>
      <c r="L2033" s="441"/>
      <c r="M2033" s="367"/>
      <c r="N2033" s="367"/>
      <c r="O2033" s="367"/>
      <c r="P2033" s="367"/>
      <c r="Q2033" s="367"/>
      <c r="R2033" s="367"/>
      <c r="S2033" s="367"/>
      <c r="T2033" s="367" t="s">
        <v>2920</v>
      </c>
      <c r="U2033" s="367"/>
      <c r="V2033" s="367"/>
      <c r="W2033" s="367"/>
      <c r="X2033" s="367"/>
      <c r="Y2033" s="367"/>
    </row>
    <row r="2034" spans="1:25" ht="25.5" x14ac:dyDescent="0.2">
      <c r="A2034" s="179">
        <v>4594</v>
      </c>
      <c r="B2034" s="352" t="s">
        <v>1357</v>
      </c>
      <c r="C2034" s="182" t="s">
        <v>226</v>
      </c>
      <c r="D2034" s="377">
        <v>10</v>
      </c>
      <c r="E2034" s="362">
        <v>4594004005</v>
      </c>
      <c r="F2034" s="356"/>
      <c r="G2034" s="309" t="s">
        <v>3016</v>
      </c>
      <c r="H2034" s="364"/>
      <c r="I2034" s="182" t="s">
        <v>226</v>
      </c>
      <c r="J2034" s="438" t="s">
        <v>300</v>
      </c>
      <c r="K2034" s="439"/>
      <c r="L2034" s="441"/>
      <c r="M2034" s="367"/>
      <c r="N2034" s="367"/>
      <c r="O2034" s="367"/>
      <c r="P2034" s="367"/>
      <c r="Q2034" s="367"/>
      <c r="R2034" s="367"/>
      <c r="S2034" s="367"/>
      <c r="T2034" s="367" t="s">
        <v>2920</v>
      </c>
      <c r="U2034" s="367"/>
      <c r="V2034" s="367"/>
      <c r="W2034" s="367"/>
      <c r="X2034" s="367"/>
      <c r="Y2034" s="367"/>
    </row>
    <row r="2035" spans="1:25" ht="25.5" x14ac:dyDescent="0.2">
      <c r="A2035" s="179">
        <v>4595</v>
      </c>
      <c r="B2035" s="352" t="s">
        <v>1358</v>
      </c>
      <c r="C2035" s="182" t="s">
        <v>226</v>
      </c>
      <c r="D2035" s="377">
        <v>10</v>
      </c>
      <c r="E2035" s="362">
        <v>4595004005</v>
      </c>
      <c r="F2035" s="356"/>
      <c r="G2035" s="309" t="s">
        <v>3016</v>
      </c>
      <c r="H2035" s="364"/>
      <c r="I2035" s="182" t="s">
        <v>226</v>
      </c>
      <c r="J2035" s="438" t="s">
        <v>300</v>
      </c>
      <c r="K2035" s="439"/>
      <c r="L2035" s="441"/>
      <c r="M2035" s="367"/>
      <c r="N2035" s="367"/>
      <c r="O2035" s="367"/>
      <c r="P2035" s="367"/>
      <c r="Q2035" s="367"/>
      <c r="R2035" s="367"/>
      <c r="S2035" s="367"/>
      <c r="T2035" s="367" t="s">
        <v>2920</v>
      </c>
      <c r="U2035" s="367"/>
      <c r="V2035" s="367"/>
      <c r="W2035" s="367"/>
      <c r="X2035" s="367"/>
      <c r="Y2035" s="367"/>
    </row>
    <row r="2036" spans="1:25" ht="25.5" x14ac:dyDescent="0.2">
      <c r="A2036" s="179">
        <v>4596</v>
      </c>
      <c r="B2036" s="352" t="s">
        <v>1359</v>
      </c>
      <c r="C2036" s="182" t="s">
        <v>226</v>
      </c>
      <c r="D2036" s="377">
        <v>10</v>
      </c>
      <c r="E2036" s="362">
        <v>4596004005</v>
      </c>
      <c r="F2036" s="356"/>
      <c r="G2036" s="309" t="s">
        <v>3016</v>
      </c>
      <c r="H2036" s="364"/>
      <c r="I2036" s="182" t="s">
        <v>226</v>
      </c>
      <c r="J2036" s="438" t="s">
        <v>300</v>
      </c>
      <c r="K2036" s="439"/>
      <c r="L2036" s="441"/>
      <c r="M2036" s="367"/>
      <c r="N2036" s="367"/>
      <c r="O2036" s="367"/>
      <c r="P2036" s="367"/>
      <c r="Q2036" s="367"/>
      <c r="R2036" s="367"/>
      <c r="S2036" s="367"/>
      <c r="T2036" s="367" t="s">
        <v>2920</v>
      </c>
      <c r="U2036" s="367"/>
      <c r="V2036" s="367"/>
      <c r="W2036" s="367"/>
      <c r="X2036" s="367"/>
      <c r="Y2036" s="367"/>
    </row>
    <row r="2037" spans="1:25" ht="25.5" x14ac:dyDescent="0.2">
      <c r="A2037" s="179">
        <v>4597</v>
      </c>
      <c r="B2037" s="352" t="s">
        <v>1360</v>
      </c>
      <c r="C2037" s="182" t="s">
        <v>226</v>
      </c>
      <c r="D2037" s="377">
        <v>10</v>
      </c>
      <c r="E2037" s="362">
        <v>4597004006</v>
      </c>
      <c r="F2037" s="356"/>
      <c r="G2037" s="309" t="s">
        <v>3016</v>
      </c>
      <c r="H2037" s="364"/>
      <c r="I2037" s="182" t="s">
        <v>226</v>
      </c>
      <c r="J2037" s="438" t="s">
        <v>295</v>
      </c>
      <c r="K2037" s="439"/>
      <c r="L2037" s="441"/>
      <c r="M2037" s="367"/>
      <c r="N2037" s="367"/>
      <c r="O2037" s="367"/>
      <c r="P2037" s="367"/>
      <c r="Q2037" s="367"/>
      <c r="R2037" s="367"/>
      <c r="S2037" s="367"/>
      <c r="T2037" s="367" t="s">
        <v>2920</v>
      </c>
      <c r="U2037" s="367"/>
      <c r="V2037" s="367"/>
      <c r="W2037" s="367"/>
      <c r="X2037" s="367"/>
      <c r="Y2037" s="367"/>
    </row>
    <row r="2038" spans="1:25" ht="25.5" x14ac:dyDescent="0.2">
      <c r="A2038" s="179">
        <v>4598</v>
      </c>
      <c r="B2038" s="352" t="s">
        <v>1361</v>
      </c>
      <c r="C2038" s="182" t="s">
        <v>226</v>
      </c>
      <c r="D2038" s="377">
        <v>10</v>
      </c>
      <c r="E2038" s="362">
        <v>4598004006</v>
      </c>
      <c r="F2038" s="356"/>
      <c r="G2038" s="309" t="s">
        <v>3016</v>
      </c>
      <c r="H2038" s="364"/>
      <c r="I2038" s="182" t="s">
        <v>226</v>
      </c>
      <c r="J2038" s="438" t="s">
        <v>295</v>
      </c>
      <c r="K2038" s="439"/>
      <c r="L2038" s="441"/>
      <c r="M2038" s="367"/>
      <c r="N2038" s="367"/>
      <c r="O2038" s="367"/>
      <c r="P2038" s="367"/>
      <c r="Q2038" s="367"/>
      <c r="R2038" s="367"/>
      <c r="S2038" s="367"/>
      <c r="T2038" s="367" t="s">
        <v>2920</v>
      </c>
      <c r="U2038" s="367"/>
      <c r="V2038" s="367"/>
      <c r="W2038" s="367"/>
      <c r="X2038" s="367"/>
      <c r="Y2038" s="367"/>
    </row>
    <row r="2039" spans="1:25" ht="25.5" x14ac:dyDescent="0.2">
      <c r="A2039" s="179">
        <v>4599</v>
      </c>
      <c r="B2039" s="352" t="s">
        <v>1362</v>
      </c>
      <c r="C2039" s="182" t="s">
        <v>226</v>
      </c>
      <c r="D2039" s="377">
        <v>10</v>
      </c>
      <c r="E2039" s="362">
        <v>4599004006</v>
      </c>
      <c r="F2039" s="356"/>
      <c r="G2039" s="309" t="s">
        <v>3016</v>
      </c>
      <c r="H2039" s="364"/>
      <c r="I2039" s="182" t="s">
        <v>226</v>
      </c>
      <c r="J2039" s="438" t="s">
        <v>295</v>
      </c>
      <c r="K2039" s="439"/>
      <c r="L2039" s="441"/>
      <c r="M2039" s="367"/>
      <c r="N2039" s="367"/>
      <c r="O2039" s="367"/>
      <c r="P2039" s="367"/>
      <c r="Q2039" s="367"/>
      <c r="R2039" s="367"/>
      <c r="S2039" s="367"/>
      <c r="T2039" s="367" t="s">
        <v>2920</v>
      </c>
      <c r="U2039" s="367"/>
      <c r="V2039" s="367"/>
      <c r="W2039" s="367"/>
      <c r="X2039" s="367"/>
      <c r="Y2039" s="367"/>
    </row>
    <row r="2040" spans="1:25" ht="38.25" x14ac:dyDescent="0.2">
      <c r="A2040" s="179">
        <v>4600</v>
      </c>
      <c r="B2040" s="352" t="s">
        <v>2554</v>
      </c>
      <c r="C2040" s="182" t="s">
        <v>224</v>
      </c>
      <c r="D2040" s="377" t="s">
        <v>2845</v>
      </c>
      <c r="E2040" s="362">
        <v>4600006000</v>
      </c>
      <c r="F2040" s="365"/>
      <c r="G2040" s="309" t="s">
        <v>3016</v>
      </c>
      <c r="H2040" s="445">
        <v>6000</v>
      </c>
      <c r="I2040" s="182" t="s">
        <v>224</v>
      </c>
      <c r="J2040" s="446" t="s">
        <v>286</v>
      </c>
      <c r="K2040" s="447"/>
      <c r="L2040" s="441"/>
      <c r="M2040" s="367"/>
      <c r="N2040" s="367"/>
      <c r="O2040" s="367"/>
      <c r="P2040" s="367"/>
      <c r="Q2040" s="367"/>
      <c r="R2040" s="367"/>
      <c r="S2040" s="367"/>
      <c r="T2040" s="367" t="s">
        <v>2920</v>
      </c>
      <c r="U2040" s="367"/>
      <c r="V2040" s="367"/>
      <c r="W2040" s="367" t="s">
        <v>2920</v>
      </c>
      <c r="X2040" s="367" t="s">
        <v>2920</v>
      </c>
      <c r="Y2040" s="367"/>
    </row>
    <row r="2041" spans="1:25" ht="38.25" x14ac:dyDescent="0.2">
      <c r="A2041" s="179">
        <v>4601</v>
      </c>
      <c r="B2041" s="444" t="s">
        <v>2555</v>
      </c>
      <c r="C2041" s="182" t="s">
        <v>226</v>
      </c>
      <c r="D2041" s="377">
        <v>7</v>
      </c>
      <c r="E2041" s="362">
        <v>4601004005</v>
      </c>
      <c r="F2041" s="365"/>
      <c r="G2041" s="309" t="s">
        <v>3016</v>
      </c>
      <c r="H2041" s="448"/>
      <c r="I2041" s="182" t="s">
        <v>226</v>
      </c>
      <c r="J2041" s="446" t="s">
        <v>300</v>
      </c>
      <c r="K2041" s="447"/>
      <c r="L2041" s="441"/>
      <c r="M2041" s="367"/>
      <c r="N2041" s="367"/>
      <c r="O2041" s="367"/>
      <c r="P2041" s="367"/>
      <c r="Q2041" s="367"/>
      <c r="R2041" s="367"/>
      <c r="S2041" s="367"/>
      <c r="T2041" s="367" t="s">
        <v>2920</v>
      </c>
      <c r="U2041" s="367"/>
      <c r="V2041" s="367"/>
      <c r="W2041" s="367"/>
      <c r="X2041" s="367"/>
      <c r="Y2041" s="367"/>
    </row>
    <row r="2042" spans="1:25" ht="38.25" x14ac:dyDescent="0.2">
      <c r="A2042" s="179">
        <v>4602</v>
      </c>
      <c r="B2042" s="444" t="s">
        <v>2556</v>
      </c>
      <c r="C2042" s="182" t="s">
        <v>226</v>
      </c>
      <c r="D2042" s="377">
        <v>7</v>
      </c>
      <c r="E2042" s="362">
        <v>4602004001</v>
      </c>
      <c r="F2042" s="365"/>
      <c r="G2042" s="309" t="s">
        <v>3016</v>
      </c>
      <c r="H2042" s="448"/>
      <c r="I2042" s="182" t="s">
        <v>226</v>
      </c>
      <c r="J2042" s="446" t="s">
        <v>3169</v>
      </c>
      <c r="K2042" s="447"/>
      <c r="L2042" s="441"/>
      <c r="M2042" s="367"/>
      <c r="N2042" s="367"/>
      <c r="O2042" s="367"/>
      <c r="P2042" s="367"/>
      <c r="Q2042" s="367"/>
      <c r="R2042" s="367"/>
      <c r="S2042" s="367"/>
      <c r="T2042" s="367" t="s">
        <v>2920</v>
      </c>
      <c r="U2042" s="367"/>
      <c r="V2042" s="367"/>
      <c r="W2042" s="367"/>
      <c r="X2042" s="367"/>
      <c r="Y2042" s="367"/>
    </row>
    <row r="2043" spans="1:25" ht="25.5" x14ac:dyDescent="0.2">
      <c r="A2043" s="179">
        <v>4603</v>
      </c>
      <c r="B2043" s="444" t="s">
        <v>2557</v>
      </c>
      <c r="C2043" s="182" t="s">
        <v>226</v>
      </c>
      <c r="D2043" s="377">
        <v>7</v>
      </c>
      <c r="E2043" s="362">
        <v>4603004003</v>
      </c>
      <c r="F2043" s="365"/>
      <c r="G2043" s="309" t="s">
        <v>3016</v>
      </c>
      <c r="H2043" s="448"/>
      <c r="I2043" s="182" t="s">
        <v>226</v>
      </c>
      <c r="J2043" s="446" t="s">
        <v>285</v>
      </c>
      <c r="K2043" s="447"/>
      <c r="L2043" s="441"/>
      <c r="M2043" s="367"/>
      <c r="N2043" s="367"/>
      <c r="O2043" s="367"/>
      <c r="P2043" s="367"/>
      <c r="Q2043" s="367"/>
      <c r="R2043" s="367"/>
      <c r="S2043" s="367"/>
      <c r="T2043" s="367" t="s">
        <v>2920</v>
      </c>
      <c r="U2043" s="367"/>
      <c r="V2043" s="367"/>
      <c r="W2043" s="367"/>
      <c r="X2043" s="367"/>
      <c r="Y2043" s="367"/>
    </row>
    <row r="2044" spans="1:25" ht="25.5" x14ac:dyDescent="0.2">
      <c r="A2044" s="179">
        <v>4604</v>
      </c>
      <c r="B2044" s="444" t="s">
        <v>2558</v>
      </c>
      <c r="C2044" s="182" t="s">
        <v>226</v>
      </c>
      <c r="D2044" s="377">
        <v>7</v>
      </c>
      <c r="E2044" s="362">
        <v>4604004006</v>
      </c>
      <c r="F2044" s="365"/>
      <c r="G2044" s="309" t="s">
        <v>3016</v>
      </c>
      <c r="H2044" s="448"/>
      <c r="I2044" s="182" t="s">
        <v>226</v>
      </c>
      <c r="J2044" s="446" t="s">
        <v>295</v>
      </c>
      <c r="K2044" s="447"/>
      <c r="L2044" s="441"/>
      <c r="M2044" s="367"/>
      <c r="N2044" s="367"/>
      <c r="O2044" s="367"/>
      <c r="P2044" s="367"/>
      <c r="Q2044" s="367"/>
      <c r="R2044" s="367"/>
      <c r="S2044" s="367"/>
      <c r="T2044" s="367" t="s">
        <v>2920</v>
      </c>
      <c r="U2044" s="367"/>
      <c r="V2044" s="367"/>
      <c r="W2044" s="367"/>
      <c r="X2044" s="367"/>
      <c r="Y2044" s="367"/>
    </row>
    <row r="2045" spans="1:25" ht="25.5" x14ac:dyDescent="0.2">
      <c r="A2045" s="179">
        <v>4605</v>
      </c>
      <c r="B2045" s="444" t="s">
        <v>2559</v>
      </c>
      <c r="C2045" s="182" t="s">
        <v>226</v>
      </c>
      <c r="D2045" s="377">
        <v>7</v>
      </c>
      <c r="E2045" s="362">
        <v>4605004006</v>
      </c>
      <c r="F2045" s="365"/>
      <c r="G2045" s="309" t="s">
        <v>3016</v>
      </c>
      <c r="H2045" s="448"/>
      <c r="I2045" s="182" t="s">
        <v>226</v>
      </c>
      <c r="J2045" s="446" t="s">
        <v>295</v>
      </c>
      <c r="K2045" s="447"/>
      <c r="L2045" s="441"/>
      <c r="M2045" s="367"/>
      <c r="N2045" s="367"/>
      <c r="O2045" s="367"/>
      <c r="P2045" s="367"/>
      <c r="Q2045" s="367"/>
      <c r="R2045" s="367"/>
      <c r="S2045" s="367"/>
      <c r="T2045" s="367" t="s">
        <v>2920</v>
      </c>
      <c r="U2045" s="367"/>
      <c r="V2045" s="367"/>
      <c r="W2045" s="367"/>
      <c r="X2045" s="367"/>
      <c r="Y2045" s="367"/>
    </row>
    <row r="2046" spans="1:25" ht="38.25" x14ac:dyDescent="0.2">
      <c r="A2046" s="179">
        <v>4606</v>
      </c>
      <c r="B2046" s="444" t="s">
        <v>2560</v>
      </c>
      <c r="C2046" s="182" t="s">
        <v>226</v>
      </c>
      <c r="D2046" s="377">
        <v>7</v>
      </c>
      <c r="E2046" s="362">
        <v>4606004001</v>
      </c>
      <c r="F2046" s="365"/>
      <c r="G2046" s="309" t="s">
        <v>3016</v>
      </c>
      <c r="H2046" s="448"/>
      <c r="I2046" s="182" t="s">
        <v>226</v>
      </c>
      <c r="J2046" s="446" t="s">
        <v>3169</v>
      </c>
      <c r="K2046" s="447"/>
      <c r="L2046" s="441"/>
      <c r="M2046" s="367"/>
      <c r="N2046" s="367"/>
      <c r="O2046" s="367"/>
      <c r="P2046" s="367"/>
      <c r="Q2046" s="367"/>
      <c r="R2046" s="367"/>
      <c r="S2046" s="367"/>
      <c r="T2046" s="367" t="s">
        <v>2920</v>
      </c>
      <c r="U2046" s="367"/>
      <c r="V2046" s="367"/>
      <c r="W2046" s="367"/>
      <c r="X2046" s="367"/>
      <c r="Y2046" s="367"/>
    </row>
    <row r="2047" spans="1:25" ht="38.25" x14ac:dyDescent="0.2">
      <c r="A2047" s="179">
        <v>4607</v>
      </c>
      <c r="B2047" s="444" t="s">
        <v>2561</v>
      </c>
      <c r="C2047" s="182" t="s">
        <v>226</v>
      </c>
      <c r="D2047" s="377">
        <v>7</v>
      </c>
      <c r="E2047" s="362">
        <v>4607004004</v>
      </c>
      <c r="F2047" s="365"/>
      <c r="G2047" s="309" t="s">
        <v>3016</v>
      </c>
      <c r="H2047" s="448"/>
      <c r="I2047" s="182" t="s">
        <v>226</v>
      </c>
      <c r="J2047" s="446" t="s">
        <v>286</v>
      </c>
      <c r="K2047" s="447"/>
      <c r="L2047" s="441"/>
      <c r="M2047" s="367"/>
      <c r="N2047" s="367"/>
      <c r="O2047" s="367"/>
      <c r="P2047" s="367"/>
      <c r="Q2047" s="367"/>
      <c r="R2047" s="367"/>
      <c r="S2047" s="367"/>
      <c r="T2047" s="367" t="s">
        <v>2920</v>
      </c>
      <c r="U2047" s="367"/>
      <c r="V2047" s="367"/>
      <c r="W2047" s="367"/>
      <c r="X2047" s="367"/>
      <c r="Y2047" s="367"/>
    </row>
    <row r="2048" spans="1:25" ht="38.25" x14ac:dyDescent="0.2">
      <c r="A2048" s="179">
        <v>4608</v>
      </c>
      <c r="B2048" s="444" t="s">
        <v>2562</v>
      </c>
      <c r="C2048" s="182" t="s">
        <v>226</v>
      </c>
      <c r="D2048" s="377">
        <v>7</v>
      </c>
      <c r="E2048" s="362">
        <v>4608004004</v>
      </c>
      <c r="F2048" s="365"/>
      <c r="G2048" s="309" t="s">
        <v>3016</v>
      </c>
      <c r="H2048" s="448"/>
      <c r="I2048" s="182" t="s">
        <v>226</v>
      </c>
      <c r="J2048" s="446" t="s">
        <v>286</v>
      </c>
      <c r="K2048" s="447"/>
      <c r="L2048" s="441"/>
      <c r="M2048" s="367"/>
      <c r="N2048" s="367"/>
      <c r="O2048" s="367"/>
      <c r="P2048" s="367"/>
      <c r="Q2048" s="367"/>
      <c r="R2048" s="367"/>
      <c r="S2048" s="367"/>
      <c r="T2048" s="367" t="s">
        <v>2920</v>
      </c>
      <c r="U2048" s="367"/>
      <c r="V2048" s="367"/>
      <c r="W2048" s="367"/>
      <c r="X2048" s="367"/>
      <c r="Y2048" s="367"/>
    </row>
    <row r="2049" spans="1:25" ht="38.25" x14ac:dyDescent="0.2">
      <c r="A2049" s="179">
        <v>4609</v>
      </c>
      <c r="B2049" s="444" t="s">
        <v>2563</v>
      </c>
      <c r="C2049" s="182" t="s">
        <v>226</v>
      </c>
      <c r="D2049" s="377">
        <v>7</v>
      </c>
      <c r="E2049" s="362">
        <v>4609004004</v>
      </c>
      <c r="F2049" s="365"/>
      <c r="G2049" s="309" t="s">
        <v>3016</v>
      </c>
      <c r="H2049" s="448"/>
      <c r="I2049" s="182" t="s">
        <v>226</v>
      </c>
      <c r="J2049" s="446" t="s">
        <v>286</v>
      </c>
      <c r="K2049" s="447"/>
      <c r="L2049" s="441"/>
      <c r="M2049" s="367"/>
      <c r="N2049" s="367"/>
      <c r="O2049" s="367"/>
      <c r="P2049" s="367"/>
      <c r="Q2049" s="367"/>
      <c r="R2049" s="367"/>
      <c r="S2049" s="367"/>
      <c r="T2049" s="367" t="s">
        <v>2920</v>
      </c>
      <c r="U2049" s="367"/>
      <c r="V2049" s="367"/>
      <c r="W2049" s="367"/>
      <c r="X2049" s="367"/>
      <c r="Y2049" s="367"/>
    </row>
    <row r="2050" spans="1:25" ht="38.25" x14ac:dyDescent="0.2">
      <c r="A2050" s="179">
        <v>4610</v>
      </c>
      <c r="B2050" s="444" t="s">
        <v>2564</v>
      </c>
      <c r="C2050" s="182" t="s">
        <v>226</v>
      </c>
      <c r="D2050" s="377">
        <v>7</v>
      </c>
      <c r="E2050" s="362">
        <v>4610004004</v>
      </c>
      <c r="F2050" s="365"/>
      <c r="G2050" s="309" t="s">
        <v>3016</v>
      </c>
      <c r="H2050" s="448"/>
      <c r="I2050" s="182" t="s">
        <v>226</v>
      </c>
      <c r="J2050" s="446" t="s">
        <v>286</v>
      </c>
      <c r="K2050" s="447"/>
      <c r="L2050" s="441"/>
      <c r="M2050" s="367"/>
      <c r="N2050" s="367"/>
      <c r="O2050" s="367"/>
      <c r="P2050" s="367"/>
      <c r="Q2050" s="367"/>
      <c r="R2050" s="367"/>
      <c r="S2050" s="367"/>
      <c r="T2050" s="367" t="s">
        <v>2920</v>
      </c>
      <c r="U2050" s="367"/>
      <c r="V2050" s="367"/>
      <c r="W2050" s="367"/>
      <c r="X2050" s="367"/>
      <c r="Y2050" s="367"/>
    </row>
    <row r="2051" spans="1:25" ht="38.25" x14ac:dyDescent="0.2">
      <c r="A2051" s="179">
        <v>4611</v>
      </c>
      <c r="B2051" s="444" t="s">
        <v>2565</v>
      </c>
      <c r="C2051" s="182" t="s">
        <v>226</v>
      </c>
      <c r="D2051" s="377">
        <v>7</v>
      </c>
      <c r="E2051" s="362">
        <v>4611004004</v>
      </c>
      <c r="F2051" s="365"/>
      <c r="G2051" s="309" t="s">
        <v>3016</v>
      </c>
      <c r="H2051" s="448"/>
      <c r="I2051" s="182" t="s">
        <v>226</v>
      </c>
      <c r="J2051" s="446" t="s">
        <v>286</v>
      </c>
      <c r="K2051" s="447"/>
      <c r="L2051" s="441"/>
      <c r="M2051" s="367"/>
      <c r="N2051" s="367"/>
      <c r="O2051" s="367"/>
      <c r="P2051" s="367"/>
      <c r="Q2051" s="367"/>
      <c r="R2051" s="367"/>
      <c r="S2051" s="367"/>
      <c r="T2051" s="367" t="s">
        <v>2920</v>
      </c>
      <c r="U2051" s="367"/>
      <c r="V2051" s="367"/>
      <c r="W2051" s="367"/>
      <c r="X2051" s="367"/>
      <c r="Y2051" s="367"/>
    </row>
    <row r="2052" spans="1:25" ht="38.25" x14ac:dyDescent="0.2">
      <c r="A2052" s="179">
        <v>4612</v>
      </c>
      <c r="B2052" s="444" t="s">
        <v>2566</v>
      </c>
      <c r="C2052" s="182" t="s">
        <v>226</v>
      </c>
      <c r="D2052" s="377">
        <v>7</v>
      </c>
      <c r="E2052" s="362">
        <v>4612004004</v>
      </c>
      <c r="F2052" s="365"/>
      <c r="G2052" s="309" t="s">
        <v>3016</v>
      </c>
      <c r="H2052" s="448"/>
      <c r="I2052" s="182" t="s">
        <v>226</v>
      </c>
      <c r="J2052" s="446" t="s">
        <v>286</v>
      </c>
      <c r="K2052" s="447"/>
      <c r="L2052" s="441"/>
      <c r="M2052" s="367"/>
      <c r="N2052" s="367"/>
      <c r="O2052" s="367"/>
      <c r="P2052" s="367"/>
      <c r="Q2052" s="367"/>
      <c r="R2052" s="367"/>
      <c r="S2052" s="367"/>
      <c r="T2052" s="367" t="s">
        <v>2920</v>
      </c>
      <c r="U2052" s="367"/>
      <c r="V2052" s="367"/>
      <c r="W2052" s="367"/>
      <c r="X2052" s="367"/>
      <c r="Y2052" s="367"/>
    </row>
    <row r="2053" spans="1:25" ht="25.5" x14ac:dyDescent="0.2">
      <c r="A2053" s="179">
        <v>4613</v>
      </c>
      <c r="B2053" s="444" t="s">
        <v>2567</v>
      </c>
      <c r="C2053" s="182" t="s">
        <v>226</v>
      </c>
      <c r="D2053" s="377">
        <v>7</v>
      </c>
      <c r="E2053" s="362">
        <v>4613004005</v>
      </c>
      <c r="F2053" s="365"/>
      <c r="G2053" s="309" t="s">
        <v>3016</v>
      </c>
      <c r="H2053" s="448"/>
      <c r="I2053" s="182" t="s">
        <v>226</v>
      </c>
      <c r="J2053" s="446" t="s">
        <v>300</v>
      </c>
      <c r="K2053" s="447"/>
      <c r="L2053" s="441"/>
      <c r="M2053" s="367"/>
      <c r="N2053" s="367"/>
      <c r="O2053" s="367"/>
      <c r="P2053" s="367"/>
      <c r="Q2053" s="367"/>
      <c r="R2053" s="367"/>
      <c r="S2053" s="367"/>
      <c r="T2053" s="367" t="s">
        <v>2920</v>
      </c>
      <c r="U2053" s="367"/>
      <c r="V2053" s="367"/>
      <c r="W2053" s="367"/>
      <c r="X2053" s="367"/>
      <c r="Y2053" s="367"/>
    </row>
    <row r="2054" spans="1:25" ht="25.5" x14ac:dyDescent="0.2">
      <c r="A2054" s="179">
        <v>4614</v>
      </c>
      <c r="B2054" s="444" t="s">
        <v>1363</v>
      </c>
      <c r="C2054" s="182" t="s">
        <v>226</v>
      </c>
      <c r="D2054" s="377">
        <v>7</v>
      </c>
      <c r="E2054" s="362">
        <v>4614000000</v>
      </c>
      <c r="F2054" s="365"/>
      <c r="G2054" s="309" t="s">
        <v>3016</v>
      </c>
      <c r="H2054" s="448"/>
      <c r="I2054" s="182" t="s">
        <v>226</v>
      </c>
      <c r="J2054" s="446" t="s">
        <v>2797</v>
      </c>
      <c r="K2054" s="447"/>
      <c r="L2054" s="441"/>
      <c r="M2054" s="367"/>
      <c r="N2054" s="367"/>
      <c r="O2054" s="367"/>
      <c r="P2054" s="367"/>
      <c r="Q2054" s="367"/>
      <c r="R2054" s="367"/>
      <c r="S2054" s="367"/>
      <c r="T2054" s="367" t="s">
        <v>2920</v>
      </c>
      <c r="U2054" s="367"/>
      <c r="V2054" s="367"/>
      <c r="W2054" s="367"/>
      <c r="X2054" s="367"/>
      <c r="Y2054" s="367"/>
    </row>
    <row r="2055" spans="1:25" ht="38.25" x14ac:dyDescent="0.2">
      <c r="A2055" s="179">
        <v>4615</v>
      </c>
      <c r="B2055" s="444" t="s">
        <v>2568</v>
      </c>
      <c r="C2055" s="356" t="s">
        <v>228</v>
      </c>
      <c r="D2055" s="377">
        <v>7</v>
      </c>
      <c r="E2055" s="362">
        <v>4615000000</v>
      </c>
      <c r="F2055" s="365"/>
      <c r="G2055" s="309" t="s">
        <v>3016</v>
      </c>
      <c r="H2055" s="448"/>
      <c r="I2055" s="356" t="s">
        <v>228</v>
      </c>
      <c r="J2055" s="446" t="s">
        <v>289</v>
      </c>
      <c r="K2055" s="447"/>
      <c r="L2055" s="441"/>
      <c r="M2055" s="367"/>
      <c r="N2055" s="367"/>
      <c r="O2055" s="367"/>
      <c r="P2055" s="367"/>
      <c r="Q2055" s="367"/>
      <c r="R2055" s="367"/>
      <c r="S2055" s="367"/>
      <c r="T2055" s="367" t="s">
        <v>2920</v>
      </c>
      <c r="U2055" s="367" t="s">
        <v>2920</v>
      </c>
      <c r="V2055" s="367"/>
      <c r="W2055" s="367"/>
      <c r="X2055" s="367"/>
      <c r="Y2055" s="367"/>
    </row>
    <row r="2056" spans="1:25" ht="38.25" x14ac:dyDescent="0.2">
      <c r="A2056" s="179">
        <v>4616</v>
      </c>
      <c r="B2056" s="444" t="s">
        <v>2569</v>
      </c>
      <c r="C2056" s="356" t="s">
        <v>228</v>
      </c>
      <c r="D2056" s="377">
        <v>7</v>
      </c>
      <c r="E2056" s="362">
        <v>4616005511</v>
      </c>
      <c r="F2056" s="365"/>
      <c r="G2056" s="309" t="s">
        <v>3016</v>
      </c>
      <c r="H2056" s="448"/>
      <c r="I2056" s="356" t="s">
        <v>228</v>
      </c>
      <c r="J2056" s="446" t="s">
        <v>285</v>
      </c>
      <c r="K2056" s="447"/>
      <c r="L2056" s="441"/>
      <c r="M2056" s="367"/>
      <c r="N2056" s="367"/>
      <c r="O2056" s="367"/>
      <c r="P2056" s="367"/>
      <c r="Q2056" s="367"/>
      <c r="R2056" s="367"/>
      <c r="S2056" s="367"/>
      <c r="T2056" s="367" t="s">
        <v>2920</v>
      </c>
      <c r="U2056" s="367"/>
      <c r="V2056" s="367"/>
      <c r="W2056" s="367"/>
      <c r="X2056" s="367"/>
      <c r="Y2056" s="367"/>
    </row>
    <row r="2057" spans="1:25" ht="38.25" x14ac:dyDescent="0.2">
      <c r="A2057" s="179">
        <v>4617</v>
      </c>
      <c r="B2057" s="444" t="s">
        <v>2570</v>
      </c>
      <c r="C2057" s="356" t="s">
        <v>228</v>
      </c>
      <c r="D2057" s="377">
        <v>7</v>
      </c>
      <c r="E2057" s="362">
        <v>4617005511</v>
      </c>
      <c r="F2057" s="365"/>
      <c r="G2057" s="309" t="s">
        <v>3016</v>
      </c>
      <c r="H2057" s="448"/>
      <c r="I2057" s="356" t="s">
        <v>228</v>
      </c>
      <c r="J2057" s="446" t="s">
        <v>285</v>
      </c>
      <c r="K2057" s="447"/>
      <c r="L2057" s="441"/>
      <c r="M2057" s="367"/>
      <c r="N2057" s="367"/>
      <c r="O2057" s="367"/>
      <c r="P2057" s="367"/>
      <c r="Q2057" s="367"/>
      <c r="R2057" s="367"/>
      <c r="S2057" s="367"/>
      <c r="T2057" s="367" t="s">
        <v>2920</v>
      </c>
      <c r="U2057" s="367"/>
      <c r="V2057" s="367"/>
      <c r="W2057" s="367"/>
      <c r="X2057" s="367"/>
      <c r="Y2057" s="367"/>
    </row>
    <row r="2058" spans="1:25" ht="38.25" x14ac:dyDescent="0.2">
      <c r="A2058" s="179">
        <v>4618</v>
      </c>
      <c r="B2058" s="444" t="s">
        <v>2571</v>
      </c>
      <c r="C2058" s="356" t="s">
        <v>228</v>
      </c>
      <c r="D2058" s="377">
        <v>7</v>
      </c>
      <c r="E2058" s="362">
        <v>4618005511</v>
      </c>
      <c r="F2058" s="365"/>
      <c r="G2058" s="309" t="s">
        <v>3016</v>
      </c>
      <c r="H2058" s="448"/>
      <c r="I2058" s="356" t="s">
        <v>228</v>
      </c>
      <c r="J2058" s="446" t="s">
        <v>285</v>
      </c>
      <c r="K2058" s="447"/>
      <c r="L2058" s="441"/>
      <c r="M2058" s="367"/>
      <c r="N2058" s="367"/>
      <c r="O2058" s="367"/>
      <c r="P2058" s="367"/>
      <c r="Q2058" s="367"/>
      <c r="R2058" s="367"/>
      <c r="S2058" s="367"/>
      <c r="T2058" s="367" t="s">
        <v>2920</v>
      </c>
      <c r="U2058" s="367"/>
      <c r="V2058" s="367"/>
      <c r="W2058" s="367"/>
      <c r="X2058" s="367"/>
      <c r="Y2058" s="367"/>
    </row>
    <row r="2059" spans="1:25" ht="38.25" x14ac:dyDescent="0.2">
      <c r="A2059" s="179">
        <v>4619</v>
      </c>
      <c r="B2059" s="444" t="s">
        <v>2572</v>
      </c>
      <c r="C2059" s="356" t="s">
        <v>229</v>
      </c>
      <c r="D2059" s="377">
        <v>7</v>
      </c>
      <c r="E2059" s="362">
        <v>4619001208</v>
      </c>
      <c r="F2059" s="365"/>
      <c r="G2059" s="309" t="s">
        <v>3016</v>
      </c>
      <c r="H2059" s="448"/>
      <c r="I2059" s="356" t="s">
        <v>229</v>
      </c>
      <c r="J2059" s="446" t="s">
        <v>3169</v>
      </c>
      <c r="K2059" s="447"/>
      <c r="L2059" s="441"/>
      <c r="M2059" s="367"/>
      <c r="N2059" s="367"/>
      <c r="O2059" s="367"/>
      <c r="P2059" s="367"/>
      <c r="Q2059" s="367"/>
      <c r="R2059" s="367"/>
      <c r="S2059" s="367"/>
      <c r="T2059" s="367" t="s">
        <v>2920</v>
      </c>
      <c r="U2059" s="367"/>
      <c r="V2059" s="367"/>
      <c r="W2059" s="367"/>
      <c r="X2059" s="367"/>
      <c r="Y2059" s="367"/>
    </row>
    <row r="2060" spans="1:25" ht="63.75" x14ac:dyDescent="0.2">
      <c r="A2060" s="179">
        <v>4620</v>
      </c>
      <c r="B2060" s="444" t="s">
        <v>2573</v>
      </c>
      <c r="C2060" s="356" t="s">
        <v>229</v>
      </c>
      <c r="D2060" s="377">
        <v>7</v>
      </c>
      <c r="E2060" s="362">
        <v>4620001205</v>
      </c>
      <c r="F2060" s="365"/>
      <c r="G2060" s="309" t="s">
        <v>3016</v>
      </c>
      <c r="H2060" s="448"/>
      <c r="I2060" s="356" t="s">
        <v>229</v>
      </c>
      <c r="J2060" s="446" t="s">
        <v>3169</v>
      </c>
      <c r="K2060" s="447"/>
      <c r="L2060" s="441"/>
      <c r="M2060" s="367"/>
      <c r="N2060" s="367"/>
      <c r="O2060" s="367"/>
      <c r="P2060" s="367"/>
      <c r="Q2060" s="367"/>
      <c r="R2060" s="367"/>
      <c r="S2060" s="367"/>
      <c r="T2060" s="367" t="s">
        <v>2920</v>
      </c>
      <c r="U2060" s="367" t="s">
        <v>2920</v>
      </c>
      <c r="V2060" s="367" t="s">
        <v>2920</v>
      </c>
      <c r="W2060" s="367" t="s">
        <v>2920</v>
      </c>
      <c r="X2060" s="367"/>
      <c r="Y2060" s="367"/>
    </row>
    <row r="2061" spans="1:25" ht="38.25" x14ac:dyDescent="0.2">
      <c r="A2061" s="179">
        <v>4621</v>
      </c>
      <c r="B2061" s="444" t="s">
        <v>2574</v>
      </c>
      <c r="C2061" s="182" t="s">
        <v>230</v>
      </c>
      <c r="D2061" s="377">
        <v>7</v>
      </c>
      <c r="E2061" s="362">
        <v>4621005011</v>
      </c>
      <c r="F2061" s="365"/>
      <c r="G2061" s="309" t="s">
        <v>3016</v>
      </c>
      <c r="H2061" s="448"/>
      <c r="I2061" s="182" t="s">
        <v>230</v>
      </c>
      <c r="J2061" s="446" t="s">
        <v>295</v>
      </c>
      <c r="K2061" s="447"/>
      <c r="L2061" s="441"/>
      <c r="M2061" s="367"/>
      <c r="N2061" s="367"/>
      <c r="O2061" s="367"/>
      <c r="P2061" s="367"/>
      <c r="Q2061" s="367"/>
      <c r="R2061" s="367"/>
      <c r="S2061" s="367"/>
      <c r="T2061" s="367" t="s">
        <v>2920</v>
      </c>
      <c r="U2061" s="367" t="s">
        <v>2920</v>
      </c>
      <c r="V2061" s="367"/>
      <c r="W2061" s="367"/>
      <c r="X2061" s="367"/>
      <c r="Y2061" s="367"/>
    </row>
    <row r="2062" spans="1:25" ht="66.75" customHeight="1" x14ac:dyDescent="0.2">
      <c r="A2062" s="179">
        <v>4622</v>
      </c>
      <c r="B2062" s="444" t="s">
        <v>2575</v>
      </c>
      <c r="C2062" s="182" t="s">
        <v>230</v>
      </c>
      <c r="D2062" s="377">
        <v>7</v>
      </c>
      <c r="E2062" s="362">
        <v>4622005000</v>
      </c>
      <c r="F2062" s="365"/>
      <c r="G2062" s="309" t="s">
        <v>3016</v>
      </c>
      <c r="H2062" s="448"/>
      <c r="I2062" s="182" t="s">
        <v>230</v>
      </c>
      <c r="J2062" s="446" t="s">
        <v>300</v>
      </c>
      <c r="K2062" s="447"/>
      <c r="L2062" s="441"/>
      <c r="M2062" s="367"/>
      <c r="N2062" s="367"/>
      <c r="O2062" s="367"/>
      <c r="P2062" s="367"/>
      <c r="Q2062" s="367"/>
      <c r="R2062" s="367"/>
      <c r="S2062" s="367"/>
      <c r="T2062" s="367" t="s">
        <v>2920</v>
      </c>
      <c r="U2062" s="367" t="s">
        <v>2920</v>
      </c>
      <c r="V2062" s="367" t="s">
        <v>2920</v>
      </c>
      <c r="W2062" s="367"/>
      <c r="X2062" s="367"/>
      <c r="Y2062" s="367"/>
    </row>
    <row r="2063" spans="1:25" ht="21" x14ac:dyDescent="0.2">
      <c r="A2063" s="179">
        <v>4623</v>
      </c>
      <c r="B2063" s="442" t="s">
        <v>1364</v>
      </c>
      <c r="C2063" s="182" t="s">
        <v>230</v>
      </c>
      <c r="D2063" s="377">
        <v>9</v>
      </c>
      <c r="E2063" s="362">
        <v>4623005014</v>
      </c>
      <c r="F2063" s="449" t="s">
        <v>2846</v>
      </c>
      <c r="G2063" s="309" t="s">
        <v>3016</v>
      </c>
      <c r="H2063" s="443"/>
      <c r="I2063" s="182" t="s">
        <v>230</v>
      </c>
      <c r="J2063" s="438" t="s">
        <v>289</v>
      </c>
      <c r="K2063" s="439"/>
      <c r="L2063" s="441" t="s">
        <v>3020</v>
      </c>
      <c r="M2063" s="367"/>
      <c r="N2063" s="367"/>
      <c r="O2063" s="367"/>
      <c r="P2063" s="367"/>
      <c r="Q2063" s="367"/>
      <c r="R2063" s="367"/>
      <c r="S2063" s="367" t="s">
        <v>2920</v>
      </c>
      <c r="T2063" s="367"/>
      <c r="U2063" s="367"/>
      <c r="V2063" s="367"/>
      <c r="W2063" s="367"/>
      <c r="X2063" s="367"/>
      <c r="Y2063" s="367"/>
    </row>
    <row r="2064" spans="1:25" ht="25.5" x14ac:dyDescent="0.2">
      <c r="A2064" s="179">
        <v>4624</v>
      </c>
      <c r="B2064" s="352" t="s">
        <v>2576</v>
      </c>
      <c r="C2064" s="182" t="s">
        <v>224</v>
      </c>
      <c r="D2064" s="377">
        <v>7</v>
      </c>
      <c r="E2064" s="362">
        <v>4624000000</v>
      </c>
      <c r="F2064" s="356"/>
      <c r="G2064" s="309" t="s">
        <v>3016</v>
      </c>
      <c r="H2064" s="364"/>
      <c r="I2064" s="182" t="s">
        <v>224</v>
      </c>
      <c r="J2064" s="438" t="s">
        <v>295</v>
      </c>
      <c r="K2064" s="439"/>
      <c r="L2064" s="450" t="s">
        <v>3021</v>
      </c>
      <c r="M2064" s="367"/>
      <c r="N2064" s="367"/>
      <c r="O2064" s="367"/>
      <c r="P2064" s="367"/>
      <c r="Q2064" s="367"/>
      <c r="R2064" s="367"/>
      <c r="S2064" s="367"/>
      <c r="T2064" s="367" t="s">
        <v>2920</v>
      </c>
      <c r="U2064" s="367" t="s">
        <v>2920</v>
      </c>
      <c r="V2064" s="367"/>
      <c r="W2064" s="367" t="s">
        <v>2920</v>
      </c>
      <c r="X2064" s="367"/>
      <c r="Y2064" s="367"/>
    </row>
    <row r="2065" spans="1:25" ht="48" customHeight="1" x14ac:dyDescent="0.2">
      <c r="A2065" s="179">
        <v>4625</v>
      </c>
      <c r="B2065" s="352" t="s">
        <v>2577</v>
      </c>
      <c r="C2065" s="182" t="s">
        <v>230</v>
      </c>
      <c r="D2065" s="377">
        <v>9</v>
      </c>
      <c r="E2065" s="362">
        <v>4625005011</v>
      </c>
      <c r="F2065" s="356"/>
      <c r="G2065" s="309" t="s">
        <v>3016</v>
      </c>
      <c r="H2065" s="364"/>
      <c r="I2065" s="182" t="s">
        <v>230</v>
      </c>
      <c r="J2065" s="438" t="s">
        <v>295</v>
      </c>
      <c r="K2065" s="439"/>
      <c r="L2065" s="441"/>
      <c r="M2065" s="367"/>
      <c r="N2065" s="367"/>
      <c r="O2065" s="367"/>
      <c r="P2065" s="367"/>
      <c r="Q2065" s="367"/>
      <c r="R2065" s="367"/>
      <c r="S2065" s="367"/>
      <c r="T2065" s="367" t="s">
        <v>2920</v>
      </c>
      <c r="U2065" s="367"/>
      <c r="V2065" s="367"/>
      <c r="W2065" s="367"/>
      <c r="X2065" s="367"/>
      <c r="Y2065" s="367"/>
    </row>
    <row r="2066" spans="1:25" ht="48" customHeight="1" x14ac:dyDescent="0.2">
      <c r="A2066" s="179">
        <v>4626</v>
      </c>
      <c r="B2066" s="442" t="s">
        <v>2578</v>
      </c>
      <c r="C2066" s="182" t="s">
        <v>230</v>
      </c>
      <c r="D2066" s="377" t="s">
        <v>2844</v>
      </c>
      <c r="E2066" s="362">
        <v>4626000000</v>
      </c>
      <c r="F2066" s="449"/>
      <c r="G2066" s="309" t="s">
        <v>3016</v>
      </c>
      <c r="H2066" s="443"/>
      <c r="I2066" s="182" t="s">
        <v>230</v>
      </c>
      <c r="J2066" s="438" t="s">
        <v>289</v>
      </c>
      <c r="K2066" s="439"/>
      <c r="L2066" s="441" t="s">
        <v>3022</v>
      </c>
      <c r="M2066" s="367"/>
      <c r="N2066" s="367"/>
      <c r="O2066" s="367"/>
      <c r="P2066" s="367"/>
      <c r="Q2066" s="367"/>
      <c r="R2066" s="367"/>
      <c r="S2066" s="367"/>
      <c r="T2066" s="367" t="s">
        <v>2920</v>
      </c>
      <c r="U2066" s="367" t="s">
        <v>2920</v>
      </c>
      <c r="V2066" s="367"/>
      <c r="W2066" s="367"/>
      <c r="X2066" s="367"/>
      <c r="Y2066" s="367"/>
    </row>
    <row r="2067" spans="1:25" ht="48" customHeight="1" x14ac:dyDescent="0.2">
      <c r="A2067" s="179">
        <v>4627</v>
      </c>
      <c r="B2067" s="352" t="s">
        <v>1365</v>
      </c>
      <c r="C2067" s="182" t="s">
        <v>230</v>
      </c>
      <c r="D2067" s="377">
        <v>7</v>
      </c>
      <c r="E2067" s="362">
        <v>4627000000</v>
      </c>
      <c r="F2067" s="449" t="s">
        <v>2846</v>
      </c>
      <c r="G2067" s="309" t="s">
        <v>3016</v>
      </c>
      <c r="H2067" s="364"/>
      <c r="I2067" s="182" t="s">
        <v>230</v>
      </c>
      <c r="J2067" s="438" t="s">
        <v>3169</v>
      </c>
      <c r="K2067" s="439"/>
      <c r="L2067" s="441" t="s">
        <v>3023</v>
      </c>
      <c r="M2067" s="367"/>
      <c r="N2067" s="367"/>
      <c r="O2067" s="367"/>
      <c r="P2067" s="367"/>
      <c r="Q2067" s="367"/>
      <c r="R2067" s="367"/>
      <c r="S2067" s="367"/>
      <c r="T2067" s="367" t="s">
        <v>2920</v>
      </c>
      <c r="U2067" s="367"/>
      <c r="V2067" s="367"/>
      <c r="W2067" s="367"/>
      <c r="X2067" s="367"/>
      <c r="Y2067" s="367"/>
    </row>
    <row r="2068" spans="1:25" ht="48.75" customHeight="1" x14ac:dyDescent="0.2">
      <c r="A2068" s="179">
        <v>4628</v>
      </c>
      <c r="B2068" s="442" t="s">
        <v>2579</v>
      </c>
      <c r="C2068" s="182" t="s">
        <v>230</v>
      </c>
      <c r="D2068" s="377">
        <v>9</v>
      </c>
      <c r="E2068" s="362">
        <v>4628005014</v>
      </c>
      <c r="F2068" s="449"/>
      <c r="G2068" s="309" t="s">
        <v>3016</v>
      </c>
      <c r="H2068" s="443"/>
      <c r="I2068" s="182" t="s">
        <v>230</v>
      </c>
      <c r="J2068" s="438" t="s">
        <v>289</v>
      </c>
      <c r="K2068" s="439"/>
      <c r="L2068" s="441"/>
      <c r="M2068" s="367"/>
      <c r="N2068" s="367"/>
      <c r="O2068" s="367"/>
      <c r="P2068" s="367"/>
      <c r="Q2068" s="367"/>
      <c r="R2068" s="367"/>
      <c r="S2068" s="367"/>
      <c r="T2068" s="367" t="s">
        <v>2920</v>
      </c>
      <c r="U2068" s="367" t="s">
        <v>2920</v>
      </c>
      <c r="V2068" s="367"/>
      <c r="W2068" s="367"/>
      <c r="X2068" s="367"/>
      <c r="Y2068" s="367"/>
    </row>
    <row r="2069" spans="1:25" ht="48.75" customHeight="1" x14ac:dyDescent="0.2">
      <c r="A2069" s="179">
        <v>4629</v>
      </c>
      <c r="B2069" s="352" t="s">
        <v>2580</v>
      </c>
      <c r="C2069" s="182" t="s">
        <v>230</v>
      </c>
      <c r="D2069" s="377">
        <v>9</v>
      </c>
      <c r="E2069" s="362">
        <v>4629005003</v>
      </c>
      <c r="F2069" s="356"/>
      <c r="G2069" s="309" t="s">
        <v>3016</v>
      </c>
      <c r="H2069" s="364"/>
      <c r="I2069" s="182" t="s">
        <v>230</v>
      </c>
      <c r="J2069" s="438" t="s">
        <v>286</v>
      </c>
      <c r="K2069" s="439"/>
      <c r="L2069" s="441"/>
      <c r="M2069" s="367"/>
      <c r="N2069" s="367"/>
      <c r="O2069" s="367"/>
      <c r="P2069" s="367"/>
      <c r="Q2069" s="367"/>
      <c r="R2069" s="367"/>
      <c r="S2069" s="367"/>
      <c r="T2069" s="367" t="s">
        <v>2920</v>
      </c>
      <c r="U2069" s="367"/>
      <c r="V2069" s="367"/>
      <c r="W2069" s="367"/>
      <c r="X2069" s="367"/>
      <c r="Y2069" s="367"/>
    </row>
    <row r="2070" spans="1:25" ht="48.75" customHeight="1" x14ac:dyDescent="0.2">
      <c r="A2070" s="179">
        <v>4630</v>
      </c>
      <c r="B2070" s="352" t="s">
        <v>2581</v>
      </c>
      <c r="C2070" s="356" t="s">
        <v>229</v>
      </c>
      <c r="D2070" s="377">
        <v>7</v>
      </c>
      <c r="E2070" s="362">
        <v>4630001404</v>
      </c>
      <c r="F2070" s="356"/>
      <c r="G2070" s="309" t="s">
        <v>3016</v>
      </c>
      <c r="H2070" s="364"/>
      <c r="I2070" s="356" t="s">
        <v>229</v>
      </c>
      <c r="J2070" s="438" t="s">
        <v>3169</v>
      </c>
      <c r="K2070" s="439"/>
      <c r="L2070" s="441"/>
      <c r="M2070" s="367"/>
      <c r="N2070" s="367"/>
      <c r="O2070" s="367"/>
      <c r="P2070" s="367"/>
      <c r="Q2070" s="367"/>
      <c r="R2070" s="367"/>
      <c r="S2070" s="367"/>
      <c r="T2070" s="367" t="s">
        <v>2920</v>
      </c>
      <c r="U2070" s="367"/>
      <c r="V2070" s="367"/>
      <c r="W2070" s="367"/>
      <c r="X2070" s="367"/>
      <c r="Y2070" s="367"/>
    </row>
    <row r="2071" spans="1:25" ht="48.75" customHeight="1" x14ac:dyDescent="0.2">
      <c r="A2071" s="179">
        <v>4631</v>
      </c>
      <c r="B2071" s="442" t="s">
        <v>2582</v>
      </c>
      <c r="C2071" s="182" t="s">
        <v>230</v>
      </c>
      <c r="D2071" s="377">
        <v>9</v>
      </c>
      <c r="E2071" s="362">
        <v>4631005009</v>
      </c>
      <c r="F2071" s="449"/>
      <c r="G2071" s="309" t="s">
        <v>3016</v>
      </c>
      <c r="H2071" s="443"/>
      <c r="I2071" s="182" t="s">
        <v>230</v>
      </c>
      <c r="J2071" s="438" t="s">
        <v>285</v>
      </c>
      <c r="K2071" s="439"/>
      <c r="L2071" s="441"/>
      <c r="M2071" s="367"/>
      <c r="N2071" s="367"/>
      <c r="O2071" s="367"/>
      <c r="P2071" s="367"/>
      <c r="Q2071" s="367"/>
      <c r="R2071" s="367"/>
      <c r="S2071" s="367"/>
      <c r="T2071" s="367" t="s">
        <v>2920</v>
      </c>
      <c r="U2071" s="367"/>
      <c r="V2071" s="367"/>
      <c r="W2071" s="367"/>
      <c r="X2071" s="367"/>
      <c r="Y2071" s="367"/>
    </row>
    <row r="2072" spans="1:25" ht="48.75" customHeight="1" x14ac:dyDescent="0.2">
      <c r="A2072" s="179">
        <v>4632</v>
      </c>
      <c r="B2072" s="352" t="s">
        <v>2583</v>
      </c>
      <c r="C2072" s="356" t="s">
        <v>229</v>
      </c>
      <c r="D2072" s="377">
        <v>7</v>
      </c>
      <c r="E2072" s="362">
        <v>4632001321</v>
      </c>
      <c r="F2072" s="356"/>
      <c r="G2072" s="309" t="s">
        <v>3016</v>
      </c>
      <c r="H2072" s="364"/>
      <c r="I2072" s="356" t="s">
        <v>229</v>
      </c>
      <c r="J2072" s="438" t="s">
        <v>295</v>
      </c>
      <c r="K2072" s="439"/>
      <c r="L2072" s="441"/>
      <c r="M2072" s="367"/>
      <c r="N2072" s="367"/>
      <c r="O2072" s="367"/>
      <c r="P2072" s="367"/>
      <c r="Q2072" s="367"/>
      <c r="R2072" s="367"/>
      <c r="S2072" s="367"/>
      <c r="T2072" s="367" t="s">
        <v>2920</v>
      </c>
      <c r="U2072" s="367"/>
      <c r="V2072" s="367"/>
      <c r="W2072" s="367"/>
      <c r="X2072" s="367"/>
      <c r="Y2072" s="367"/>
    </row>
    <row r="2073" spans="1:25" ht="48.75" customHeight="1" x14ac:dyDescent="0.2">
      <c r="A2073" s="179">
        <v>4633</v>
      </c>
      <c r="B2073" s="352" t="s">
        <v>2584</v>
      </c>
      <c r="C2073" s="182" t="s">
        <v>224</v>
      </c>
      <c r="D2073" s="377">
        <v>16</v>
      </c>
      <c r="E2073" s="362">
        <v>4633006000</v>
      </c>
      <c r="F2073" s="356"/>
      <c r="G2073" s="309" t="s">
        <v>3016</v>
      </c>
      <c r="H2073" s="364">
        <v>6000</v>
      </c>
      <c r="I2073" s="182" t="s">
        <v>224</v>
      </c>
      <c r="J2073" s="438" t="s">
        <v>300</v>
      </c>
      <c r="K2073" s="439"/>
      <c r="L2073" s="441"/>
      <c r="M2073" s="367"/>
      <c r="N2073" s="367"/>
      <c r="O2073" s="367"/>
      <c r="P2073" s="367"/>
      <c r="Q2073" s="367"/>
      <c r="R2073" s="367"/>
      <c r="S2073" s="367"/>
      <c r="T2073" s="367" t="s">
        <v>2920</v>
      </c>
      <c r="U2073" s="367" t="s">
        <v>2920</v>
      </c>
      <c r="V2073" s="367"/>
      <c r="W2073" s="367"/>
      <c r="X2073" s="367"/>
      <c r="Y2073" s="367"/>
    </row>
    <row r="2074" spans="1:25" ht="48.75" customHeight="1" x14ac:dyDescent="0.2">
      <c r="A2074" s="179">
        <v>4634</v>
      </c>
      <c r="B2074" s="442" t="s">
        <v>3809</v>
      </c>
      <c r="C2074" s="356" t="s">
        <v>228</v>
      </c>
      <c r="D2074" s="377">
        <v>7</v>
      </c>
      <c r="E2074" s="362" t="s">
        <v>3810</v>
      </c>
      <c r="F2074" s="449"/>
      <c r="G2074" s="309" t="s">
        <v>3016</v>
      </c>
      <c r="H2074" s="443"/>
      <c r="I2074" s="356" t="s">
        <v>228</v>
      </c>
      <c r="J2074" s="438" t="s">
        <v>3811</v>
      </c>
      <c r="K2074" s="439"/>
      <c r="L2074" s="441"/>
      <c r="M2074" s="367"/>
      <c r="N2074" s="367"/>
      <c r="O2074" s="367"/>
      <c r="P2074" s="367"/>
      <c r="Q2074" s="367"/>
      <c r="R2074" s="367"/>
      <c r="S2074" s="367"/>
      <c r="T2074" s="367" t="s">
        <v>2920</v>
      </c>
      <c r="U2074" s="367"/>
      <c r="V2074" s="367"/>
      <c r="W2074" s="367"/>
      <c r="X2074" s="367"/>
      <c r="Y2074" s="367"/>
    </row>
    <row r="2075" spans="1:25" ht="48.75" customHeight="1" x14ac:dyDescent="0.2">
      <c r="A2075" s="179">
        <v>4635</v>
      </c>
      <c r="B2075" s="352" t="s">
        <v>2585</v>
      </c>
      <c r="C2075" s="356" t="s">
        <v>228</v>
      </c>
      <c r="D2075" s="377">
        <v>7</v>
      </c>
      <c r="E2075" s="362">
        <v>4635005502</v>
      </c>
      <c r="F2075" s="356"/>
      <c r="G2075" s="309" t="s">
        <v>3016</v>
      </c>
      <c r="H2075" s="364"/>
      <c r="I2075" s="356" t="s">
        <v>228</v>
      </c>
      <c r="J2075" s="438" t="s">
        <v>300</v>
      </c>
      <c r="K2075" s="439"/>
      <c r="L2075" s="441"/>
      <c r="M2075" s="367"/>
      <c r="N2075" s="367"/>
      <c r="O2075" s="367"/>
      <c r="P2075" s="367"/>
      <c r="Q2075" s="367"/>
      <c r="R2075" s="367"/>
      <c r="S2075" s="367"/>
      <c r="T2075" s="367" t="s">
        <v>2920</v>
      </c>
      <c r="U2075" s="367" t="s">
        <v>2920</v>
      </c>
      <c r="V2075" s="367"/>
      <c r="W2075" s="367"/>
      <c r="X2075" s="367"/>
      <c r="Y2075" s="367"/>
    </row>
    <row r="2076" spans="1:25" ht="48.75" customHeight="1" x14ac:dyDescent="0.2">
      <c r="A2076" s="179">
        <v>4636</v>
      </c>
      <c r="B2076" s="352" t="s">
        <v>2586</v>
      </c>
      <c r="C2076" s="182" t="s">
        <v>226</v>
      </c>
      <c r="D2076" s="377">
        <v>7</v>
      </c>
      <c r="E2076" s="362">
        <v>4636004005</v>
      </c>
      <c r="F2076" s="356"/>
      <c r="G2076" s="309" t="s">
        <v>3016</v>
      </c>
      <c r="H2076" s="364"/>
      <c r="I2076" s="182" t="s">
        <v>226</v>
      </c>
      <c r="J2076" s="438" t="s">
        <v>300</v>
      </c>
      <c r="K2076" s="439"/>
      <c r="L2076" s="441"/>
      <c r="M2076" s="367"/>
      <c r="N2076" s="367"/>
      <c r="O2076" s="367"/>
      <c r="P2076" s="367"/>
      <c r="Q2076" s="367"/>
      <c r="R2076" s="367"/>
      <c r="S2076" s="367"/>
      <c r="T2076" s="367" t="s">
        <v>2920</v>
      </c>
      <c r="U2076" s="367" t="s">
        <v>2920</v>
      </c>
      <c r="V2076" s="367"/>
      <c r="W2076" s="367"/>
      <c r="X2076" s="367"/>
      <c r="Y2076" s="367"/>
    </row>
    <row r="2077" spans="1:25" ht="48.75" customHeight="1" x14ac:dyDescent="0.2">
      <c r="A2077" s="179">
        <v>4637</v>
      </c>
      <c r="B2077" s="352" t="s">
        <v>2587</v>
      </c>
      <c r="C2077" s="182" t="s">
        <v>226</v>
      </c>
      <c r="D2077" s="377">
        <v>7</v>
      </c>
      <c r="E2077" s="362">
        <v>4637004003</v>
      </c>
      <c r="F2077" s="356"/>
      <c r="G2077" s="309" t="s">
        <v>3016</v>
      </c>
      <c r="H2077" s="364"/>
      <c r="I2077" s="182" t="s">
        <v>226</v>
      </c>
      <c r="J2077" s="438" t="s">
        <v>285</v>
      </c>
      <c r="K2077" s="439"/>
      <c r="L2077" s="441"/>
      <c r="M2077" s="367"/>
      <c r="N2077" s="367"/>
      <c r="O2077" s="367"/>
      <c r="P2077" s="367"/>
      <c r="Q2077" s="367"/>
      <c r="R2077" s="367"/>
      <c r="S2077" s="367"/>
      <c r="T2077" s="367" t="s">
        <v>2920</v>
      </c>
      <c r="U2077" s="367"/>
      <c r="V2077" s="367"/>
      <c r="W2077" s="367"/>
      <c r="X2077" s="367"/>
      <c r="Y2077" s="367"/>
    </row>
    <row r="2078" spans="1:25" ht="48.75" customHeight="1" x14ac:dyDescent="0.2">
      <c r="A2078" s="179">
        <v>4638</v>
      </c>
      <c r="B2078" s="352" t="s">
        <v>1366</v>
      </c>
      <c r="C2078" s="182" t="s">
        <v>226</v>
      </c>
      <c r="D2078" s="377">
        <v>10</v>
      </c>
      <c r="E2078" s="362">
        <v>4638004003</v>
      </c>
      <c r="F2078" s="356"/>
      <c r="G2078" s="309" t="s">
        <v>3016</v>
      </c>
      <c r="H2078" s="364"/>
      <c r="I2078" s="182" t="s">
        <v>226</v>
      </c>
      <c r="J2078" s="438" t="s">
        <v>300</v>
      </c>
      <c r="K2078" s="439"/>
      <c r="L2078" s="441"/>
      <c r="M2078" s="367"/>
      <c r="N2078" s="367"/>
      <c r="O2078" s="367"/>
      <c r="P2078" s="367"/>
      <c r="Q2078" s="367"/>
      <c r="R2078" s="367"/>
      <c r="S2078" s="367"/>
      <c r="T2078" s="367" t="s">
        <v>2920</v>
      </c>
      <c r="U2078" s="367"/>
      <c r="V2078" s="367"/>
      <c r="W2078" s="367"/>
      <c r="X2078" s="367"/>
      <c r="Y2078" s="367"/>
    </row>
    <row r="2079" spans="1:25" ht="48.75" customHeight="1" x14ac:dyDescent="0.2">
      <c r="A2079" s="179">
        <v>4639</v>
      </c>
      <c r="B2079" s="352" t="s">
        <v>2588</v>
      </c>
      <c r="C2079" s="182" t="s">
        <v>226</v>
      </c>
      <c r="D2079" s="377">
        <v>10</v>
      </c>
      <c r="E2079" s="362">
        <v>4639004002</v>
      </c>
      <c r="F2079" s="356"/>
      <c r="G2079" s="309" t="s">
        <v>3016</v>
      </c>
      <c r="H2079" s="364"/>
      <c r="I2079" s="182" t="s">
        <v>226</v>
      </c>
      <c r="J2079" s="438" t="s">
        <v>285</v>
      </c>
      <c r="K2079" s="439"/>
      <c r="L2079" s="441"/>
      <c r="M2079" s="367"/>
      <c r="N2079" s="367"/>
      <c r="O2079" s="367"/>
      <c r="P2079" s="367"/>
      <c r="Q2079" s="367"/>
      <c r="R2079" s="367"/>
      <c r="S2079" s="367"/>
      <c r="T2079" s="367" t="s">
        <v>2920</v>
      </c>
      <c r="U2079" s="367"/>
      <c r="V2079" s="367"/>
      <c r="W2079" s="367"/>
      <c r="X2079" s="367"/>
      <c r="Y2079" s="367"/>
    </row>
    <row r="2080" spans="1:25" ht="48.75" customHeight="1" x14ac:dyDescent="0.2">
      <c r="A2080" s="179">
        <v>4640</v>
      </c>
      <c r="B2080" s="352" t="s">
        <v>2589</v>
      </c>
      <c r="C2080" s="356" t="s">
        <v>229</v>
      </c>
      <c r="D2080" s="377">
        <v>7</v>
      </c>
      <c r="E2080" s="362">
        <v>4640001641</v>
      </c>
      <c r="F2080" s="356"/>
      <c r="G2080" s="309" t="s">
        <v>3016</v>
      </c>
      <c r="H2080" s="364"/>
      <c r="I2080" s="356" t="s">
        <v>229</v>
      </c>
      <c r="J2080" s="438" t="s">
        <v>300</v>
      </c>
      <c r="K2080" s="439"/>
      <c r="L2080" s="441"/>
      <c r="M2080" s="367"/>
      <c r="N2080" s="367"/>
      <c r="O2080" s="367"/>
      <c r="P2080" s="367"/>
      <c r="Q2080" s="367"/>
      <c r="R2080" s="367"/>
      <c r="S2080" s="367"/>
      <c r="T2080" s="367" t="s">
        <v>2920</v>
      </c>
      <c r="U2080" s="367"/>
      <c r="V2080" s="367"/>
      <c r="W2080" s="367"/>
      <c r="X2080" s="367"/>
      <c r="Y2080" s="367"/>
    </row>
    <row r="2081" spans="1:25" ht="48.75" customHeight="1" x14ac:dyDescent="0.2">
      <c r="A2081" s="179">
        <v>4641</v>
      </c>
      <c r="B2081" s="352" t="s">
        <v>2590</v>
      </c>
      <c r="C2081" s="356" t="s">
        <v>229</v>
      </c>
      <c r="D2081" s="377">
        <v>7</v>
      </c>
      <c r="E2081" s="362">
        <v>4641001205</v>
      </c>
      <c r="F2081" s="356"/>
      <c r="G2081" s="309" t="s">
        <v>3016</v>
      </c>
      <c r="H2081" s="364"/>
      <c r="I2081" s="356" t="s">
        <v>229</v>
      </c>
      <c r="J2081" s="438" t="s">
        <v>3169</v>
      </c>
      <c r="K2081" s="439"/>
      <c r="L2081" s="441"/>
      <c r="M2081" s="367"/>
      <c r="N2081" s="367"/>
      <c r="O2081" s="367"/>
      <c r="P2081" s="367"/>
      <c r="Q2081" s="367"/>
      <c r="R2081" s="367"/>
      <c r="S2081" s="367"/>
      <c r="T2081" s="367" t="s">
        <v>2920</v>
      </c>
      <c r="U2081" s="367"/>
      <c r="V2081" s="367"/>
      <c r="W2081" s="367"/>
      <c r="X2081" s="367"/>
      <c r="Y2081" s="367"/>
    </row>
    <row r="2082" spans="1:25" ht="48.75" customHeight="1" x14ac:dyDescent="0.2">
      <c r="A2082" s="179">
        <v>4642</v>
      </c>
      <c r="B2082" s="352" t="s">
        <v>2591</v>
      </c>
      <c r="C2082" s="356" t="s">
        <v>229</v>
      </c>
      <c r="D2082" s="377">
        <v>7</v>
      </c>
      <c r="E2082" s="362">
        <v>4642001508</v>
      </c>
      <c r="F2082" s="356"/>
      <c r="G2082" s="309" t="s">
        <v>3016</v>
      </c>
      <c r="H2082" s="364"/>
      <c r="I2082" s="356" t="s">
        <v>229</v>
      </c>
      <c r="J2082" s="438" t="s">
        <v>3169</v>
      </c>
      <c r="K2082" s="439"/>
      <c r="L2082" s="441"/>
      <c r="M2082" s="367"/>
      <c r="N2082" s="367"/>
      <c r="O2082" s="367"/>
      <c r="P2082" s="367"/>
      <c r="Q2082" s="367"/>
      <c r="R2082" s="367"/>
      <c r="S2082" s="367"/>
      <c r="T2082" s="367" t="s">
        <v>2920</v>
      </c>
      <c r="U2082" s="367"/>
      <c r="V2082" s="367"/>
      <c r="W2082" s="367"/>
      <c r="X2082" s="367"/>
      <c r="Y2082" s="367"/>
    </row>
    <row r="2083" spans="1:25" ht="48.75" customHeight="1" x14ac:dyDescent="0.2">
      <c r="A2083" s="179">
        <v>4643</v>
      </c>
      <c r="B2083" s="352" t="s">
        <v>2592</v>
      </c>
      <c r="C2083" s="356" t="s">
        <v>229</v>
      </c>
      <c r="D2083" s="377">
        <v>7</v>
      </c>
      <c r="E2083" s="362">
        <v>4643001344</v>
      </c>
      <c r="F2083" s="356"/>
      <c r="G2083" s="309" t="s">
        <v>3016</v>
      </c>
      <c r="H2083" s="364"/>
      <c r="I2083" s="356" t="s">
        <v>229</v>
      </c>
      <c r="J2083" s="438" t="s">
        <v>300</v>
      </c>
      <c r="K2083" s="439"/>
      <c r="L2083" s="441"/>
      <c r="M2083" s="367"/>
      <c r="N2083" s="367"/>
      <c r="O2083" s="367"/>
      <c r="P2083" s="367"/>
      <c r="Q2083" s="367"/>
      <c r="R2083" s="367"/>
      <c r="S2083" s="367"/>
      <c r="T2083" s="367" t="s">
        <v>2920</v>
      </c>
      <c r="U2083" s="367"/>
      <c r="V2083" s="367"/>
      <c r="W2083" s="367"/>
      <c r="X2083" s="367"/>
      <c r="Y2083" s="367"/>
    </row>
    <row r="2084" spans="1:25" ht="48.75" customHeight="1" x14ac:dyDescent="0.2">
      <c r="A2084" s="179">
        <v>4644</v>
      </c>
      <c r="B2084" s="352" t="s">
        <v>2593</v>
      </c>
      <c r="C2084" s="356" t="s">
        <v>229</v>
      </c>
      <c r="D2084" s="377">
        <v>7</v>
      </c>
      <c r="E2084" s="362">
        <v>4644001349</v>
      </c>
      <c r="F2084" s="356"/>
      <c r="G2084" s="309" t="s">
        <v>3016</v>
      </c>
      <c r="H2084" s="364"/>
      <c r="I2084" s="356" t="s">
        <v>229</v>
      </c>
      <c r="J2084" s="438" t="s">
        <v>300</v>
      </c>
      <c r="K2084" s="439"/>
      <c r="L2084" s="441"/>
      <c r="M2084" s="367"/>
      <c r="N2084" s="367"/>
      <c r="O2084" s="367"/>
      <c r="P2084" s="367"/>
      <c r="Q2084" s="367"/>
      <c r="R2084" s="367"/>
      <c r="S2084" s="367"/>
      <c r="T2084" s="367" t="s">
        <v>2920</v>
      </c>
      <c r="U2084" s="367"/>
      <c r="V2084" s="367"/>
      <c r="W2084" s="367"/>
      <c r="X2084" s="367"/>
      <c r="Y2084" s="367"/>
    </row>
    <row r="2085" spans="1:25" ht="48.75" customHeight="1" x14ac:dyDescent="0.2">
      <c r="A2085" s="179">
        <v>4645</v>
      </c>
      <c r="B2085" s="352" t="s">
        <v>2594</v>
      </c>
      <c r="C2085" s="356" t="s">
        <v>229</v>
      </c>
      <c r="D2085" s="377">
        <v>7</v>
      </c>
      <c r="E2085" s="362">
        <v>4645001318</v>
      </c>
      <c r="F2085" s="356"/>
      <c r="G2085" s="309" t="s">
        <v>3016</v>
      </c>
      <c r="H2085" s="364"/>
      <c r="I2085" s="356" t="s">
        <v>229</v>
      </c>
      <c r="J2085" s="438" t="s">
        <v>285</v>
      </c>
      <c r="K2085" s="439"/>
      <c r="L2085" s="441"/>
      <c r="M2085" s="367"/>
      <c r="N2085" s="367"/>
      <c r="O2085" s="367"/>
      <c r="P2085" s="367"/>
      <c r="Q2085" s="367"/>
      <c r="R2085" s="367"/>
      <c r="S2085" s="367"/>
      <c r="T2085" s="367" t="s">
        <v>2920</v>
      </c>
      <c r="U2085" s="367"/>
      <c r="V2085" s="367"/>
      <c r="W2085" s="367"/>
      <c r="X2085" s="367"/>
      <c r="Y2085" s="367"/>
    </row>
    <row r="2086" spans="1:25" ht="48.75" customHeight="1" x14ac:dyDescent="0.2">
      <c r="A2086" s="179">
        <v>4646</v>
      </c>
      <c r="B2086" s="352" t="s">
        <v>2595</v>
      </c>
      <c r="C2086" s="356" t="s">
        <v>229</v>
      </c>
      <c r="D2086" s="377">
        <v>7</v>
      </c>
      <c r="E2086" s="362">
        <v>4646001613</v>
      </c>
      <c r="F2086" s="356"/>
      <c r="G2086" s="309" t="s">
        <v>3016</v>
      </c>
      <c r="H2086" s="364"/>
      <c r="I2086" s="356" t="s">
        <v>229</v>
      </c>
      <c r="J2086" s="438" t="s">
        <v>285</v>
      </c>
      <c r="K2086" s="439"/>
      <c r="L2086" s="441"/>
      <c r="M2086" s="367"/>
      <c r="N2086" s="367"/>
      <c r="O2086" s="367"/>
      <c r="P2086" s="367"/>
      <c r="Q2086" s="367"/>
      <c r="R2086" s="367"/>
      <c r="S2086" s="367"/>
      <c r="T2086" s="367" t="s">
        <v>2920</v>
      </c>
      <c r="U2086" s="367"/>
      <c r="V2086" s="367"/>
      <c r="W2086" s="367"/>
      <c r="X2086" s="367"/>
      <c r="Y2086" s="367"/>
    </row>
    <row r="2087" spans="1:25" ht="48.75" customHeight="1" x14ac:dyDescent="0.2">
      <c r="A2087" s="179">
        <v>4647</v>
      </c>
      <c r="B2087" s="352" t="s">
        <v>2596</v>
      </c>
      <c r="C2087" s="356" t="s">
        <v>229</v>
      </c>
      <c r="D2087" s="377">
        <v>7</v>
      </c>
      <c r="E2087" s="362">
        <v>4647001914</v>
      </c>
      <c r="F2087" s="356"/>
      <c r="G2087" s="309" t="s">
        <v>3016</v>
      </c>
      <c r="H2087" s="364"/>
      <c r="I2087" s="356" t="s">
        <v>229</v>
      </c>
      <c r="J2087" s="451" t="s">
        <v>300</v>
      </c>
      <c r="K2087" s="439"/>
      <c r="L2087" s="441"/>
      <c r="M2087" s="367"/>
      <c r="N2087" s="367"/>
      <c r="O2087" s="367"/>
      <c r="P2087" s="367"/>
      <c r="Q2087" s="367"/>
      <c r="R2087" s="367"/>
      <c r="S2087" s="367"/>
      <c r="T2087" s="367" t="s">
        <v>2920</v>
      </c>
      <c r="U2087" s="367" t="s">
        <v>2920</v>
      </c>
      <c r="V2087" s="367"/>
      <c r="W2087" s="367"/>
      <c r="X2087" s="367"/>
      <c r="Y2087" s="367"/>
    </row>
    <row r="2088" spans="1:25" ht="48.75" customHeight="1" x14ac:dyDescent="0.2">
      <c r="A2088" s="179">
        <v>4648</v>
      </c>
      <c r="B2088" s="352" t="s">
        <v>2597</v>
      </c>
      <c r="C2088" s="356" t="s">
        <v>229</v>
      </c>
      <c r="D2088" s="377">
        <v>7</v>
      </c>
      <c r="E2088" s="362">
        <v>4648001348</v>
      </c>
      <c r="F2088" s="356"/>
      <c r="G2088" s="309" t="s">
        <v>3016</v>
      </c>
      <c r="H2088" s="364"/>
      <c r="I2088" s="356" t="s">
        <v>229</v>
      </c>
      <c r="J2088" s="438" t="s">
        <v>300</v>
      </c>
      <c r="K2088" s="439"/>
      <c r="L2088" s="441"/>
      <c r="M2088" s="367"/>
      <c r="N2088" s="367"/>
      <c r="O2088" s="367"/>
      <c r="P2088" s="367"/>
      <c r="Q2088" s="367"/>
      <c r="R2088" s="367"/>
      <c r="S2088" s="367"/>
      <c r="T2088" s="367" t="s">
        <v>2920</v>
      </c>
      <c r="U2088" s="367"/>
      <c r="V2088" s="367"/>
      <c r="W2088" s="367"/>
      <c r="X2088" s="367"/>
      <c r="Y2088" s="367"/>
    </row>
    <row r="2089" spans="1:25" ht="48.75" customHeight="1" x14ac:dyDescent="0.2">
      <c r="A2089" s="179">
        <v>4649</v>
      </c>
      <c r="B2089" s="352" t="s">
        <v>2598</v>
      </c>
      <c r="C2089" s="356" t="s">
        <v>229</v>
      </c>
      <c r="D2089" s="377">
        <v>7</v>
      </c>
      <c r="E2089" s="362">
        <v>4649001602</v>
      </c>
      <c r="F2089" s="356"/>
      <c r="G2089" s="309" t="s">
        <v>3016</v>
      </c>
      <c r="H2089" s="364"/>
      <c r="I2089" s="356" t="s">
        <v>229</v>
      </c>
      <c r="J2089" s="438" t="s">
        <v>3169</v>
      </c>
      <c r="K2089" s="439"/>
      <c r="L2089" s="441"/>
      <c r="M2089" s="367"/>
      <c r="N2089" s="367"/>
      <c r="O2089" s="367"/>
      <c r="P2089" s="367"/>
      <c r="Q2089" s="367"/>
      <c r="R2089" s="367"/>
      <c r="S2089" s="367"/>
      <c r="T2089" s="367" t="s">
        <v>2920</v>
      </c>
      <c r="U2089" s="367"/>
      <c r="V2089" s="367"/>
      <c r="W2089" s="367"/>
      <c r="X2089" s="367"/>
      <c r="Y2089" s="367"/>
    </row>
    <row r="2090" spans="1:25" ht="48.75" customHeight="1" x14ac:dyDescent="0.2">
      <c r="A2090" s="179">
        <v>4650</v>
      </c>
      <c r="B2090" s="352" t="s">
        <v>2599</v>
      </c>
      <c r="C2090" s="356" t="s">
        <v>229</v>
      </c>
      <c r="D2090" s="377">
        <v>7</v>
      </c>
      <c r="E2090" s="362">
        <v>4650001505</v>
      </c>
      <c r="F2090" s="356"/>
      <c r="G2090" s="309" t="s">
        <v>3016</v>
      </c>
      <c r="H2090" s="364"/>
      <c r="I2090" s="356" t="s">
        <v>229</v>
      </c>
      <c r="J2090" s="438" t="s">
        <v>3169</v>
      </c>
      <c r="K2090" s="439"/>
      <c r="L2090" s="441"/>
      <c r="M2090" s="367"/>
      <c r="N2090" s="367"/>
      <c r="O2090" s="367"/>
      <c r="P2090" s="367"/>
      <c r="Q2090" s="367"/>
      <c r="R2090" s="367"/>
      <c r="S2090" s="367"/>
      <c r="T2090" s="367" t="s">
        <v>2920</v>
      </c>
      <c r="U2090" s="367"/>
      <c r="V2090" s="367"/>
      <c r="W2090" s="367"/>
      <c r="X2090" s="367"/>
      <c r="Y2090" s="367"/>
    </row>
    <row r="2091" spans="1:25" ht="48.75" customHeight="1" x14ac:dyDescent="0.2">
      <c r="A2091" s="179">
        <v>4651</v>
      </c>
      <c r="B2091" s="352" t="s">
        <v>2600</v>
      </c>
      <c r="C2091" s="356" t="s">
        <v>229</v>
      </c>
      <c r="D2091" s="377">
        <v>7</v>
      </c>
      <c r="E2091" s="362">
        <v>4651001108</v>
      </c>
      <c r="F2091" s="356"/>
      <c r="G2091" s="309" t="s">
        <v>3016</v>
      </c>
      <c r="H2091" s="364"/>
      <c r="I2091" s="356" t="s">
        <v>229</v>
      </c>
      <c r="J2091" s="438" t="s">
        <v>3169</v>
      </c>
      <c r="K2091" s="439"/>
      <c r="L2091" s="441"/>
      <c r="M2091" s="367"/>
      <c r="N2091" s="367"/>
      <c r="O2091" s="367"/>
      <c r="P2091" s="367"/>
      <c r="Q2091" s="367"/>
      <c r="R2091" s="367"/>
      <c r="S2091" s="367"/>
      <c r="T2091" s="367" t="s">
        <v>2920</v>
      </c>
      <c r="U2091" s="367"/>
      <c r="V2091" s="367"/>
      <c r="W2091" s="367"/>
      <c r="X2091" s="367"/>
      <c r="Y2091" s="367"/>
    </row>
    <row r="2092" spans="1:25" ht="48.75" customHeight="1" x14ac:dyDescent="0.2">
      <c r="A2092" s="179">
        <v>4652</v>
      </c>
      <c r="B2092" s="352" t="s">
        <v>2601</v>
      </c>
      <c r="C2092" s="356" t="s">
        <v>229</v>
      </c>
      <c r="D2092" s="377">
        <v>7</v>
      </c>
      <c r="E2092" s="362">
        <v>4652001101</v>
      </c>
      <c r="F2092" s="356"/>
      <c r="G2092" s="309" t="s">
        <v>3016</v>
      </c>
      <c r="H2092" s="364"/>
      <c r="I2092" s="356" t="s">
        <v>229</v>
      </c>
      <c r="J2092" s="438" t="s">
        <v>3169</v>
      </c>
      <c r="K2092" s="439"/>
      <c r="L2092" s="441"/>
      <c r="M2092" s="367"/>
      <c r="N2092" s="367"/>
      <c r="O2092" s="367"/>
      <c r="P2092" s="367"/>
      <c r="Q2092" s="367"/>
      <c r="R2092" s="367"/>
      <c r="S2092" s="367"/>
      <c r="T2092" s="367" t="s">
        <v>2920</v>
      </c>
      <c r="U2092" s="367"/>
      <c r="V2092" s="367"/>
      <c r="W2092" s="367"/>
      <c r="X2092" s="367"/>
      <c r="Y2092" s="367"/>
    </row>
    <row r="2093" spans="1:25" ht="48.75" customHeight="1" x14ac:dyDescent="0.2">
      <c r="A2093" s="179">
        <v>4653</v>
      </c>
      <c r="B2093" s="352" t="s">
        <v>2602</v>
      </c>
      <c r="C2093" s="356" t="s">
        <v>229</v>
      </c>
      <c r="D2093" s="377">
        <v>7</v>
      </c>
      <c r="E2093" s="362">
        <v>4653001101</v>
      </c>
      <c r="F2093" s="356"/>
      <c r="G2093" s="309" t="s">
        <v>3016</v>
      </c>
      <c r="H2093" s="364"/>
      <c r="I2093" s="356" t="s">
        <v>229</v>
      </c>
      <c r="J2093" s="438" t="s">
        <v>3169</v>
      </c>
      <c r="K2093" s="439"/>
      <c r="L2093" s="441"/>
      <c r="M2093" s="367"/>
      <c r="N2093" s="367"/>
      <c r="O2093" s="367"/>
      <c r="P2093" s="367"/>
      <c r="Q2093" s="367"/>
      <c r="R2093" s="367"/>
      <c r="S2093" s="367"/>
      <c r="T2093" s="367" t="s">
        <v>2920</v>
      </c>
      <c r="U2093" s="367"/>
      <c r="V2093" s="367"/>
      <c r="W2093" s="367"/>
      <c r="X2093" s="367"/>
      <c r="Y2093" s="367"/>
    </row>
    <row r="2094" spans="1:25" ht="48.75" customHeight="1" x14ac:dyDescent="0.2">
      <c r="A2094" s="179">
        <v>4654</v>
      </c>
      <c r="B2094" s="352" t="s">
        <v>2603</v>
      </c>
      <c r="C2094" s="356" t="s">
        <v>229</v>
      </c>
      <c r="D2094" s="377">
        <v>7</v>
      </c>
      <c r="E2094" s="362">
        <v>4654001127</v>
      </c>
      <c r="F2094" s="356"/>
      <c r="G2094" s="309" t="s">
        <v>3016</v>
      </c>
      <c r="H2094" s="364"/>
      <c r="I2094" s="356" t="s">
        <v>229</v>
      </c>
      <c r="J2094" s="438" t="s">
        <v>286</v>
      </c>
      <c r="K2094" s="439"/>
      <c r="L2094" s="441"/>
      <c r="M2094" s="367"/>
      <c r="N2094" s="367"/>
      <c r="O2094" s="367"/>
      <c r="P2094" s="367"/>
      <c r="Q2094" s="367"/>
      <c r="R2094" s="367"/>
      <c r="S2094" s="367"/>
      <c r="T2094" s="367" t="s">
        <v>2920</v>
      </c>
      <c r="U2094" s="367"/>
      <c r="V2094" s="367"/>
      <c r="W2094" s="367"/>
      <c r="X2094" s="367"/>
      <c r="Y2094" s="367"/>
    </row>
    <row r="2095" spans="1:25" ht="48.75" customHeight="1" x14ac:dyDescent="0.2">
      <c r="A2095" s="179">
        <v>4655</v>
      </c>
      <c r="B2095" s="352" t="s">
        <v>2604</v>
      </c>
      <c r="C2095" s="356" t="s">
        <v>229</v>
      </c>
      <c r="D2095" s="377">
        <v>7</v>
      </c>
      <c r="E2095" s="362">
        <v>4655001607</v>
      </c>
      <c r="F2095" s="356"/>
      <c r="G2095" s="309" t="s">
        <v>3016</v>
      </c>
      <c r="H2095" s="364"/>
      <c r="I2095" s="356" t="s">
        <v>229</v>
      </c>
      <c r="J2095" s="438" t="s">
        <v>3169</v>
      </c>
      <c r="K2095" s="439"/>
      <c r="L2095" s="441"/>
      <c r="M2095" s="367"/>
      <c r="N2095" s="367"/>
      <c r="O2095" s="367"/>
      <c r="P2095" s="367"/>
      <c r="Q2095" s="367"/>
      <c r="R2095" s="367"/>
      <c r="S2095" s="367"/>
      <c r="T2095" s="367" t="s">
        <v>2920</v>
      </c>
      <c r="U2095" s="367"/>
      <c r="V2095" s="367"/>
      <c r="W2095" s="367"/>
      <c r="X2095" s="367"/>
      <c r="Y2095" s="367"/>
    </row>
    <row r="2096" spans="1:25" ht="48.75" customHeight="1" x14ac:dyDescent="0.2">
      <c r="A2096" s="179">
        <v>4656</v>
      </c>
      <c r="B2096" s="352" t="s">
        <v>2605</v>
      </c>
      <c r="C2096" s="356" t="s">
        <v>229</v>
      </c>
      <c r="D2096" s="377">
        <v>7</v>
      </c>
      <c r="E2096" s="362">
        <v>4656001209</v>
      </c>
      <c r="F2096" s="356"/>
      <c r="G2096" s="309" t="s">
        <v>3016</v>
      </c>
      <c r="H2096" s="364"/>
      <c r="I2096" s="356" t="s">
        <v>229</v>
      </c>
      <c r="J2096" s="438" t="s">
        <v>3169</v>
      </c>
      <c r="K2096" s="439"/>
      <c r="L2096" s="441"/>
      <c r="M2096" s="367"/>
      <c r="N2096" s="367"/>
      <c r="O2096" s="367"/>
      <c r="P2096" s="367"/>
      <c r="Q2096" s="367"/>
      <c r="R2096" s="367"/>
      <c r="S2096" s="367"/>
      <c r="T2096" s="367" t="s">
        <v>2920</v>
      </c>
      <c r="U2096" s="367" t="s">
        <v>2920</v>
      </c>
      <c r="V2096" s="367"/>
      <c r="W2096" s="367"/>
      <c r="X2096" s="367"/>
      <c r="Y2096" s="367"/>
    </row>
    <row r="2097" spans="1:25" ht="48.75" customHeight="1" x14ac:dyDescent="0.2">
      <c r="A2097" s="179">
        <v>4657</v>
      </c>
      <c r="B2097" s="352" t="s">
        <v>2606</v>
      </c>
      <c r="C2097" s="356" t="s">
        <v>229</v>
      </c>
      <c r="D2097" s="377">
        <v>7</v>
      </c>
      <c r="E2097" s="362">
        <v>4657001123</v>
      </c>
      <c r="F2097" s="356"/>
      <c r="G2097" s="309" t="s">
        <v>3016</v>
      </c>
      <c r="H2097" s="364"/>
      <c r="I2097" s="356" t="s">
        <v>229</v>
      </c>
      <c r="J2097" s="438" t="s">
        <v>289</v>
      </c>
      <c r="K2097" s="439"/>
      <c r="L2097" s="441"/>
      <c r="M2097" s="367"/>
      <c r="N2097" s="367"/>
      <c r="O2097" s="367"/>
      <c r="P2097" s="367"/>
      <c r="Q2097" s="367"/>
      <c r="R2097" s="367"/>
      <c r="S2097" s="367"/>
      <c r="T2097" s="367" t="s">
        <v>2920</v>
      </c>
      <c r="U2097" s="367" t="s">
        <v>2920</v>
      </c>
      <c r="V2097" s="367"/>
      <c r="W2097" s="367"/>
      <c r="X2097" s="367"/>
      <c r="Y2097" s="367"/>
    </row>
    <row r="2098" spans="1:25" ht="48.75" customHeight="1" x14ac:dyDescent="0.2">
      <c r="A2098" s="179">
        <v>4658</v>
      </c>
      <c r="B2098" s="352" t="s">
        <v>2607</v>
      </c>
      <c r="C2098" s="356" t="s">
        <v>229</v>
      </c>
      <c r="D2098" s="377">
        <v>7</v>
      </c>
      <c r="E2098" s="362">
        <v>4658001120</v>
      </c>
      <c r="F2098" s="356"/>
      <c r="G2098" s="309" t="s">
        <v>3016</v>
      </c>
      <c r="H2098" s="364"/>
      <c r="I2098" s="356" t="s">
        <v>229</v>
      </c>
      <c r="J2098" s="438" t="s">
        <v>289</v>
      </c>
      <c r="K2098" s="439"/>
      <c r="L2098" s="441"/>
      <c r="M2098" s="367"/>
      <c r="N2098" s="367"/>
      <c r="O2098" s="367"/>
      <c r="P2098" s="367"/>
      <c r="Q2098" s="367"/>
      <c r="R2098" s="367"/>
      <c r="S2098" s="367"/>
      <c r="T2098" s="367" t="s">
        <v>2920</v>
      </c>
      <c r="U2098" s="367"/>
      <c r="V2098" s="367"/>
      <c r="W2098" s="367"/>
      <c r="X2098" s="367"/>
      <c r="Y2098" s="367"/>
    </row>
    <row r="2099" spans="1:25" ht="48.75" customHeight="1" x14ac:dyDescent="0.2">
      <c r="A2099" s="179">
        <v>4659</v>
      </c>
      <c r="B2099" s="352" t="s">
        <v>2608</v>
      </c>
      <c r="C2099" s="356" t="s">
        <v>229</v>
      </c>
      <c r="D2099" s="377">
        <v>7</v>
      </c>
      <c r="E2099" s="362">
        <v>4659001324</v>
      </c>
      <c r="F2099" s="356"/>
      <c r="G2099" s="309" t="s">
        <v>3016</v>
      </c>
      <c r="H2099" s="364"/>
      <c r="I2099" s="356" t="s">
        <v>229</v>
      </c>
      <c r="J2099" s="438" t="s">
        <v>295</v>
      </c>
      <c r="K2099" s="439"/>
      <c r="L2099" s="441"/>
      <c r="M2099" s="367"/>
      <c r="N2099" s="367"/>
      <c r="O2099" s="367"/>
      <c r="P2099" s="367"/>
      <c r="Q2099" s="367"/>
      <c r="R2099" s="367"/>
      <c r="S2099" s="367"/>
      <c r="T2099" s="367" t="s">
        <v>2920</v>
      </c>
      <c r="U2099" s="367"/>
      <c r="V2099" s="367"/>
      <c r="W2099" s="367"/>
      <c r="X2099" s="367"/>
      <c r="Y2099" s="367"/>
    </row>
    <row r="2100" spans="1:25" ht="48.75" customHeight="1" x14ac:dyDescent="0.2">
      <c r="A2100" s="179">
        <v>4660</v>
      </c>
      <c r="B2100" s="352" t="s">
        <v>2609</v>
      </c>
      <c r="C2100" s="356" t="s">
        <v>229</v>
      </c>
      <c r="D2100" s="377">
        <v>7</v>
      </c>
      <c r="E2100" s="362">
        <v>4660001127</v>
      </c>
      <c r="F2100" s="356"/>
      <c r="G2100" s="309" t="s">
        <v>3016</v>
      </c>
      <c r="H2100" s="364"/>
      <c r="I2100" s="356" t="s">
        <v>229</v>
      </c>
      <c r="J2100" s="438" t="s">
        <v>286</v>
      </c>
      <c r="K2100" s="439"/>
      <c r="L2100" s="441"/>
      <c r="M2100" s="367"/>
      <c r="N2100" s="367"/>
      <c r="O2100" s="367"/>
      <c r="P2100" s="367"/>
      <c r="Q2100" s="367"/>
      <c r="R2100" s="367"/>
      <c r="S2100" s="367"/>
      <c r="T2100" s="367" t="s">
        <v>2920</v>
      </c>
      <c r="U2100" s="367"/>
      <c r="V2100" s="367"/>
      <c r="W2100" s="367"/>
      <c r="X2100" s="367"/>
      <c r="Y2100" s="367"/>
    </row>
    <row r="2101" spans="1:25" ht="48.75" customHeight="1" x14ac:dyDescent="0.2">
      <c r="A2101" s="179">
        <v>4661</v>
      </c>
      <c r="B2101" s="352" t="s">
        <v>2610</v>
      </c>
      <c r="C2101" s="356" t="s">
        <v>229</v>
      </c>
      <c r="D2101" s="377">
        <v>7</v>
      </c>
      <c r="E2101" s="362">
        <v>4661001103</v>
      </c>
      <c r="F2101" s="356"/>
      <c r="G2101" s="309" t="s">
        <v>3016</v>
      </c>
      <c r="H2101" s="364"/>
      <c r="I2101" s="356" t="s">
        <v>229</v>
      </c>
      <c r="J2101" s="438" t="s">
        <v>3169</v>
      </c>
      <c r="K2101" s="439"/>
      <c r="L2101" s="441"/>
      <c r="M2101" s="367"/>
      <c r="N2101" s="367"/>
      <c r="O2101" s="367"/>
      <c r="P2101" s="367"/>
      <c r="Q2101" s="367"/>
      <c r="R2101" s="367"/>
      <c r="S2101" s="367"/>
      <c r="T2101" s="367" t="s">
        <v>2920</v>
      </c>
      <c r="U2101" s="367"/>
      <c r="V2101" s="367"/>
      <c r="W2101" s="367"/>
      <c r="X2101" s="367"/>
      <c r="Y2101" s="367"/>
    </row>
    <row r="2102" spans="1:25" ht="48.75" customHeight="1" x14ac:dyDescent="0.2">
      <c r="A2102" s="179">
        <v>4662</v>
      </c>
      <c r="B2102" s="352" t="s">
        <v>2611</v>
      </c>
      <c r="C2102" s="356" t="s">
        <v>229</v>
      </c>
      <c r="D2102" s="377">
        <v>7</v>
      </c>
      <c r="E2102" s="362">
        <v>4662001304</v>
      </c>
      <c r="F2102" s="356"/>
      <c r="G2102" s="309" t="s">
        <v>3016</v>
      </c>
      <c r="H2102" s="364"/>
      <c r="I2102" s="356" t="s">
        <v>229</v>
      </c>
      <c r="J2102" s="438" t="s">
        <v>3169</v>
      </c>
      <c r="K2102" s="439"/>
      <c r="L2102" s="441"/>
      <c r="M2102" s="367"/>
      <c r="N2102" s="367"/>
      <c r="O2102" s="367"/>
      <c r="P2102" s="367"/>
      <c r="Q2102" s="367"/>
      <c r="R2102" s="367"/>
      <c r="S2102" s="367"/>
      <c r="T2102" s="367" t="s">
        <v>2920</v>
      </c>
      <c r="U2102" s="367"/>
      <c r="V2102" s="367"/>
      <c r="W2102" s="367"/>
      <c r="X2102" s="367"/>
      <c r="Y2102" s="367"/>
    </row>
    <row r="2103" spans="1:25" ht="48.75" customHeight="1" x14ac:dyDescent="0.2">
      <c r="A2103" s="179">
        <v>4663</v>
      </c>
      <c r="B2103" s="352" t="s">
        <v>2612</v>
      </c>
      <c r="C2103" s="356" t="s">
        <v>229</v>
      </c>
      <c r="D2103" s="377">
        <v>7</v>
      </c>
      <c r="E2103" s="362">
        <v>4663001224</v>
      </c>
      <c r="F2103" s="356"/>
      <c r="G2103" s="309" t="s">
        <v>3016</v>
      </c>
      <c r="H2103" s="364"/>
      <c r="I2103" s="356" t="s">
        <v>229</v>
      </c>
      <c r="J2103" s="438" t="s">
        <v>289</v>
      </c>
      <c r="K2103" s="439"/>
      <c r="L2103" s="441"/>
      <c r="M2103" s="367"/>
      <c r="N2103" s="367"/>
      <c r="O2103" s="367"/>
      <c r="P2103" s="367"/>
      <c r="Q2103" s="367"/>
      <c r="R2103" s="367"/>
      <c r="S2103" s="367"/>
      <c r="T2103" s="367" t="s">
        <v>2920</v>
      </c>
      <c r="U2103" s="367"/>
      <c r="V2103" s="367"/>
      <c r="W2103" s="367"/>
      <c r="X2103" s="367"/>
      <c r="Y2103" s="367"/>
    </row>
    <row r="2104" spans="1:25" ht="48.75" customHeight="1" x14ac:dyDescent="0.2">
      <c r="A2104" s="179">
        <v>4664</v>
      </c>
      <c r="B2104" s="352" t="s">
        <v>2613</v>
      </c>
      <c r="C2104" s="356" t="s">
        <v>229</v>
      </c>
      <c r="D2104" s="377">
        <v>7</v>
      </c>
      <c r="E2104" s="362">
        <v>4664001109</v>
      </c>
      <c r="F2104" s="356"/>
      <c r="G2104" s="309" t="s">
        <v>3016</v>
      </c>
      <c r="H2104" s="364"/>
      <c r="I2104" s="356" t="s">
        <v>229</v>
      </c>
      <c r="J2104" s="438" t="s">
        <v>285</v>
      </c>
      <c r="K2104" s="439"/>
      <c r="L2104" s="441"/>
      <c r="M2104" s="367"/>
      <c r="N2104" s="367"/>
      <c r="O2104" s="367"/>
      <c r="P2104" s="367"/>
      <c r="Q2104" s="367"/>
      <c r="R2104" s="367"/>
      <c r="S2104" s="367"/>
      <c r="T2104" s="367" t="s">
        <v>2920</v>
      </c>
      <c r="U2104" s="367"/>
      <c r="V2104" s="367"/>
      <c r="W2104" s="367"/>
      <c r="X2104" s="367"/>
      <c r="Y2104" s="367"/>
    </row>
    <row r="2105" spans="1:25" ht="48.75" customHeight="1" x14ac:dyDescent="0.2">
      <c r="A2105" s="179">
        <v>4665</v>
      </c>
      <c r="B2105" s="352" t="s">
        <v>2614</v>
      </c>
      <c r="C2105" s="356" t="s">
        <v>229</v>
      </c>
      <c r="D2105" s="377">
        <v>7</v>
      </c>
      <c r="E2105" s="362">
        <v>4665001130</v>
      </c>
      <c r="F2105" s="356"/>
      <c r="G2105" s="309" t="s">
        <v>3016</v>
      </c>
      <c r="H2105" s="364"/>
      <c r="I2105" s="356" t="s">
        <v>229</v>
      </c>
      <c r="J2105" s="438" t="s">
        <v>300</v>
      </c>
      <c r="K2105" s="439"/>
      <c r="L2105" s="441"/>
      <c r="M2105" s="367"/>
      <c r="N2105" s="367"/>
      <c r="O2105" s="367"/>
      <c r="P2105" s="367"/>
      <c r="Q2105" s="367"/>
      <c r="R2105" s="367"/>
      <c r="S2105" s="367"/>
      <c r="T2105" s="367" t="s">
        <v>2920</v>
      </c>
      <c r="U2105" s="367"/>
      <c r="V2105" s="367"/>
      <c r="W2105" s="367"/>
      <c r="X2105" s="367"/>
      <c r="Y2105" s="367"/>
    </row>
    <row r="2106" spans="1:25" ht="48.75" customHeight="1" x14ac:dyDescent="0.2">
      <c r="A2106" s="179">
        <v>4666</v>
      </c>
      <c r="B2106" s="352" t="s">
        <v>2615</v>
      </c>
      <c r="C2106" s="356" t="s">
        <v>229</v>
      </c>
      <c r="D2106" s="377">
        <v>7</v>
      </c>
      <c r="E2106" s="362">
        <v>4666001313</v>
      </c>
      <c r="F2106" s="356"/>
      <c r="G2106" s="309" t="s">
        <v>3016</v>
      </c>
      <c r="H2106" s="364"/>
      <c r="I2106" s="356" t="s">
        <v>229</v>
      </c>
      <c r="J2106" s="438" t="s">
        <v>285</v>
      </c>
      <c r="K2106" s="439"/>
      <c r="L2106" s="441"/>
      <c r="M2106" s="367"/>
      <c r="N2106" s="367"/>
      <c r="O2106" s="367"/>
      <c r="P2106" s="367"/>
      <c r="Q2106" s="367"/>
      <c r="R2106" s="367"/>
      <c r="S2106" s="367"/>
      <c r="T2106" s="367" t="s">
        <v>2920</v>
      </c>
      <c r="U2106" s="367"/>
      <c r="V2106" s="367"/>
      <c r="W2106" s="367"/>
      <c r="X2106" s="367"/>
      <c r="Y2106" s="367"/>
    </row>
    <row r="2107" spans="1:25" ht="48.75" customHeight="1" x14ac:dyDescent="0.2">
      <c r="A2107" s="179">
        <v>4667</v>
      </c>
      <c r="B2107" s="352" t="s">
        <v>2616</v>
      </c>
      <c r="C2107" s="356" t="s">
        <v>229</v>
      </c>
      <c r="D2107" s="377">
        <v>7</v>
      </c>
      <c r="E2107" s="362">
        <v>4667001215</v>
      </c>
      <c r="F2107" s="356"/>
      <c r="G2107" s="309" t="s">
        <v>3016</v>
      </c>
      <c r="H2107" s="364"/>
      <c r="I2107" s="356" t="s">
        <v>229</v>
      </c>
      <c r="J2107" s="438" t="s">
        <v>285</v>
      </c>
      <c r="K2107" s="439"/>
      <c r="L2107" s="441"/>
      <c r="M2107" s="367"/>
      <c r="N2107" s="367"/>
      <c r="O2107" s="367"/>
      <c r="P2107" s="367"/>
      <c r="Q2107" s="367"/>
      <c r="R2107" s="367"/>
      <c r="S2107" s="367"/>
      <c r="T2107" s="367" t="s">
        <v>2920</v>
      </c>
      <c r="U2107" s="367"/>
      <c r="V2107" s="367"/>
      <c r="W2107" s="367"/>
      <c r="X2107" s="367"/>
      <c r="Y2107" s="367"/>
    </row>
    <row r="2108" spans="1:25" ht="48.75" customHeight="1" x14ac:dyDescent="0.2">
      <c r="A2108" s="179">
        <v>4668</v>
      </c>
      <c r="B2108" s="352" t="s">
        <v>2617</v>
      </c>
      <c r="C2108" s="356" t="s">
        <v>229</v>
      </c>
      <c r="D2108" s="377">
        <v>7</v>
      </c>
      <c r="E2108" s="362">
        <v>4668001513</v>
      </c>
      <c r="F2108" s="356"/>
      <c r="G2108" s="309" t="s">
        <v>3016</v>
      </c>
      <c r="H2108" s="364"/>
      <c r="I2108" s="356" t="s">
        <v>229</v>
      </c>
      <c r="J2108" s="438" t="s">
        <v>285</v>
      </c>
      <c r="K2108" s="439"/>
      <c r="L2108" s="441"/>
      <c r="M2108" s="367"/>
      <c r="N2108" s="367"/>
      <c r="O2108" s="367"/>
      <c r="P2108" s="367"/>
      <c r="Q2108" s="367"/>
      <c r="R2108" s="367"/>
      <c r="S2108" s="367"/>
      <c r="T2108" s="367" t="s">
        <v>2920</v>
      </c>
      <c r="U2108" s="367"/>
      <c r="V2108" s="367"/>
      <c r="W2108" s="367"/>
      <c r="X2108" s="367"/>
      <c r="Y2108" s="367"/>
    </row>
    <row r="2109" spans="1:25" ht="48.75" customHeight="1" x14ac:dyDescent="0.2">
      <c r="A2109" s="179">
        <v>4669</v>
      </c>
      <c r="B2109" s="352" t="s">
        <v>2618</v>
      </c>
      <c r="C2109" s="356" t="s">
        <v>229</v>
      </c>
      <c r="D2109" s="377">
        <v>7</v>
      </c>
      <c r="E2109" s="362">
        <v>4669001227</v>
      </c>
      <c r="F2109" s="356"/>
      <c r="G2109" s="309" t="s">
        <v>3016</v>
      </c>
      <c r="H2109" s="364"/>
      <c r="I2109" s="356" t="s">
        <v>229</v>
      </c>
      <c r="J2109" s="438" t="s">
        <v>286</v>
      </c>
      <c r="K2109" s="439"/>
      <c r="L2109" s="441"/>
      <c r="M2109" s="367"/>
      <c r="N2109" s="367"/>
      <c r="O2109" s="367"/>
      <c r="P2109" s="367"/>
      <c r="Q2109" s="367"/>
      <c r="R2109" s="367"/>
      <c r="S2109" s="367"/>
      <c r="T2109" s="367" t="s">
        <v>2920</v>
      </c>
      <c r="U2109" s="367"/>
      <c r="V2109" s="367"/>
      <c r="W2109" s="367"/>
      <c r="X2109" s="367"/>
      <c r="Y2109" s="367"/>
    </row>
    <row r="2110" spans="1:25" ht="48.75" customHeight="1" x14ac:dyDescent="0.2">
      <c r="A2110" s="179">
        <v>4670</v>
      </c>
      <c r="B2110" s="352" t="s">
        <v>2619</v>
      </c>
      <c r="C2110" s="356" t="s">
        <v>229</v>
      </c>
      <c r="D2110" s="377">
        <v>7</v>
      </c>
      <c r="E2110" s="362">
        <v>4670001212</v>
      </c>
      <c r="F2110" s="356"/>
      <c r="G2110" s="309" t="s">
        <v>3016</v>
      </c>
      <c r="H2110" s="364"/>
      <c r="I2110" s="356" t="s">
        <v>229</v>
      </c>
      <c r="J2110" s="438" t="s">
        <v>285</v>
      </c>
      <c r="K2110" s="439"/>
      <c r="L2110" s="441"/>
      <c r="M2110" s="367"/>
      <c r="N2110" s="367"/>
      <c r="O2110" s="367"/>
      <c r="P2110" s="367"/>
      <c r="Q2110" s="367"/>
      <c r="R2110" s="367"/>
      <c r="S2110" s="367"/>
      <c r="T2110" s="367" t="s">
        <v>2920</v>
      </c>
      <c r="U2110" s="367"/>
      <c r="V2110" s="367"/>
      <c r="W2110" s="367"/>
      <c r="X2110" s="367"/>
      <c r="Y2110" s="367"/>
    </row>
    <row r="2111" spans="1:25" ht="48.75" customHeight="1" x14ac:dyDescent="0.2">
      <c r="A2111" s="179">
        <v>4671</v>
      </c>
      <c r="B2111" s="352" t="s">
        <v>2620</v>
      </c>
      <c r="C2111" s="356" t="s">
        <v>229</v>
      </c>
      <c r="D2111" s="377">
        <v>7</v>
      </c>
      <c r="E2111" s="362">
        <v>4671000000</v>
      </c>
      <c r="F2111" s="356"/>
      <c r="G2111" s="309" t="s">
        <v>3016</v>
      </c>
      <c r="H2111" s="364"/>
      <c r="I2111" s="356" t="s">
        <v>229</v>
      </c>
      <c r="J2111" s="438" t="s">
        <v>3169</v>
      </c>
      <c r="K2111" s="439"/>
      <c r="L2111" s="441"/>
      <c r="M2111" s="367"/>
      <c r="N2111" s="367"/>
      <c r="O2111" s="367"/>
      <c r="P2111" s="367"/>
      <c r="Q2111" s="367"/>
      <c r="R2111" s="367"/>
      <c r="S2111" s="367"/>
      <c r="T2111" s="367" t="s">
        <v>2920</v>
      </c>
      <c r="U2111" s="367"/>
      <c r="V2111" s="367"/>
      <c r="W2111" s="367"/>
      <c r="X2111" s="367"/>
      <c r="Y2111" s="367"/>
    </row>
    <row r="2112" spans="1:25" ht="48.75" customHeight="1" x14ac:dyDescent="0.2">
      <c r="A2112" s="179">
        <v>4672</v>
      </c>
      <c r="B2112" s="352" t="s">
        <v>2621</v>
      </c>
      <c r="C2112" s="356" t="s">
        <v>229</v>
      </c>
      <c r="D2112" s="377">
        <v>7</v>
      </c>
      <c r="E2112" s="362">
        <v>4672000000</v>
      </c>
      <c r="F2112" s="356"/>
      <c r="G2112" s="309" t="s">
        <v>3016</v>
      </c>
      <c r="H2112" s="364"/>
      <c r="I2112" s="356" t="s">
        <v>229</v>
      </c>
      <c r="J2112" s="438" t="s">
        <v>3169</v>
      </c>
      <c r="K2112" s="439"/>
      <c r="L2112" s="441"/>
      <c r="M2112" s="367"/>
      <c r="N2112" s="367"/>
      <c r="O2112" s="367"/>
      <c r="P2112" s="367"/>
      <c r="Q2112" s="367"/>
      <c r="R2112" s="367"/>
      <c r="S2112" s="367"/>
      <c r="T2112" s="367" t="s">
        <v>2920</v>
      </c>
      <c r="U2112" s="367" t="s">
        <v>2920</v>
      </c>
      <c r="V2112" s="367"/>
      <c r="W2112" s="367"/>
      <c r="X2112" s="367"/>
      <c r="Y2112" s="367"/>
    </row>
    <row r="2113" spans="1:25" ht="48.75" customHeight="1" x14ac:dyDescent="0.2">
      <c r="A2113" s="179">
        <v>4673</v>
      </c>
      <c r="B2113" s="352" t="s">
        <v>2622</v>
      </c>
      <c r="C2113" s="182" t="s">
        <v>230</v>
      </c>
      <c r="D2113" s="377">
        <v>7</v>
      </c>
      <c r="E2113" s="362">
        <v>4673005011</v>
      </c>
      <c r="F2113" s="356"/>
      <c r="G2113" s="309" t="s">
        <v>3016</v>
      </c>
      <c r="H2113" s="364"/>
      <c r="I2113" s="182" t="s">
        <v>230</v>
      </c>
      <c r="J2113" s="438" t="s">
        <v>295</v>
      </c>
      <c r="K2113" s="439"/>
      <c r="L2113" s="441"/>
      <c r="M2113" s="367"/>
      <c r="N2113" s="367"/>
      <c r="O2113" s="367"/>
      <c r="P2113" s="367"/>
      <c r="Q2113" s="367"/>
      <c r="R2113" s="367"/>
      <c r="S2113" s="367"/>
      <c r="T2113" s="367" t="s">
        <v>2920</v>
      </c>
      <c r="U2113" s="367"/>
      <c r="V2113" s="367"/>
      <c r="W2113" s="367"/>
      <c r="X2113" s="367"/>
      <c r="Y2113" s="367"/>
    </row>
    <row r="2114" spans="1:25" ht="48.75" customHeight="1" x14ac:dyDescent="0.2">
      <c r="A2114" s="179">
        <v>4674</v>
      </c>
      <c r="B2114" s="352" t="s">
        <v>2623</v>
      </c>
      <c r="C2114" s="182" t="s">
        <v>230</v>
      </c>
      <c r="D2114" s="377">
        <v>9</v>
      </c>
      <c r="E2114" s="362">
        <v>4674005000</v>
      </c>
      <c r="F2114" s="356"/>
      <c r="G2114" s="309" t="s">
        <v>3016</v>
      </c>
      <c r="H2114" s="364"/>
      <c r="I2114" s="182" t="s">
        <v>230</v>
      </c>
      <c r="J2114" s="438" t="s">
        <v>300</v>
      </c>
      <c r="K2114" s="439"/>
      <c r="L2114" s="441"/>
      <c r="M2114" s="367"/>
      <c r="N2114" s="367"/>
      <c r="O2114" s="367"/>
      <c r="P2114" s="367"/>
      <c r="Q2114" s="367"/>
      <c r="R2114" s="367"/>
      <c r="S2114" s="367"/>
      <c r="T2114" s="367" t="s">
        <v>2920</v>
      </c>
      <c r="U2114" s="367"/>
      <c r="V2114" s="367"/>
      <c r="W2114" s="367"/>
      <c r="X2114" s="367"/>
      <c r="Y2114" s="367"/>
    </row>
    <row r="2115" spans="1:25" ht="48.75" customHeight="1" x14ac:dyDescent="0.2">
      <c r="A2115" s="179">
        <v>4675</v>
      </c>
      <c r="B2115" s="352" t="s">
        <v>2624</v>
      </c>
      <c r="C2115" s="182" t="s">
        <v>230</v>
      </c>
      <c r="D2115" s="377">
        <v>9</v>
      </c>
      <c r="E2115" s="362">
        <v>4675005006</v>
      </c>
      <c r="F2115" s="356"/>
      <c r="G2115" s="309" t="s">
        <v>3016</v>
      </c>
      <c r="H2115" s="364"/>
      <c r="I2115" s="182" t="s">
        <v>230</v>
      </c>
      <c r="J2115" s="438" t="s">
        <v>286</v>
      </c>
      <c r="K2115" s="439"/>
      <c r="L2115" s="441"/>
      <c r="M2115" s="367"/>
      <c r="N2115" s="367"/>
      <c r="O2115" s="367"/>
      <c r="P2115" s="367"/>
      <c r="Q2115" s="367"/>
      <c r="R2115" s="367"/>
      <c r="S2115" s="367"/>
      <c r="T2115" s="367" t="s">
        <v>2920</v>
      </c>
      <c r="U2115" s="367"/>
      <c r="V2115" s="367"/>
      <c r="W2115" s="367"/>
      <c r="X2115" s="367"/>
      <c r="Y2115" s="367"/>
    </row>
    <row r="2116" spans="1:25" ht="48.75" customHeight="1" x14ac:dyDescent="0.2">
      <c r="A2116" s="179">
        <v>4676</v>
      </c>
      <c r="B2116" s="352" t="s">
        <v>2625</v>
      </c>
      <c r="C2116" s="182" t="s">
        <v>230</v>
      </c>
      <c r="D2116" s="377">
        <v>7</v>
      </c>
      <c r="E2116" s="362">
        <v>4676005004</v>
      </c>
      <c r="F2116" s="356"/>
      <c r="G2116" s="309" t="s">
        <v>3016</v>
      </c>
      <c r="H2116" s="364"/>
      <c r="I2116" s="182" t="s">
        <v>230</v>
      </c>
      <c r="J2116" s="438" t="s">
        <v>286</v>
      </c>
      <c r="K2116" s="439"/>
      <c r="L2116" s="441"/>
      <c r="M2116" s="367"/>
      <c r="N2116" s="367"/>
      <c r="O2116" s="367"/>
      <c r="P2116" s="367"/>
      <c r="Q2116" s="367"/>
      <c r="R2116" s="367"/>
      <c r="S2116" s="367"/>
      <c r="T2116" s="367" t="s">
        <v>2920</v>
      </c>
      <c r="U2116" s="367" t="s">
        <v>2920</v>
      </c>
      <c r="V2116" s="367" t="s">
        <v>2920</v>
      </c>
      <c r="W2116" s="367"/>
      <c r="X2116" s="367"/>
      <c r="Y2116" s="367"/>
    </row>
    <row r="2117" spans="1:25" ht="48.75" customHeight="1" x14ac:dyDescent="0.2">
      <c r="A2117" s="179">
        <v>4677</v>
      </c>
      <c r="B2117" s="352" t="s">
        <v>2626</v>
      </c>
      <c r="C2117" s="182" t="s">
        <v>230</v>
      </c>
      <c r="D2117" s="377">
        <v>7</v>
      </c>
      <c r="E2117" s="362">
        <v>4677005014</v>
      </c>
      <c r="F2117" s="356"/>
      <c r="G2117" s="309" t="s">
        <v>3016</v>
      </c>
      <c r="H2117" s="364"/>
      <c r="I2117" s="182" t="s">
        <v>230</v>
      </c>
      <c r="J2117" s="438" t="s">
        <v>289</v>
      </c>
      <c r="K2117" s="439"/>
      <c r="L2117" s="441"/>
      <c r="M2117" s="367"/>
      <c r="N2117" s="367"/>
      <c r="O2117" s="367"/>
      <c r="P2117" s="367"/>
      <c r="Q2117" s="367"/>
      <c r="R2117" s="367"/>
      <c r="S2117" s="367"/>
      <c r="T2117" s="367" t="s">
        <v>2920</v>
      </c>
      <c r="U2117" s="367" t="s">
        <v>2920</v>
      </c>
      <c r="V2117" s="367"/>
      <c r="W2117" s="367"/>
      <c r="X2117" s="367"/>
      <c r="Y2117" s="367"/>
    </row>
    <row r="2118" spans="1:25" ht="48.75" customHeight="1" x14ac:dyDescent="0.2">
      <c r="A2118" s="179">
        <v>4678</v>
      </c>
      <c r="B2118" s="352" t="s">
        <v>2627</v>
      </c>
      <c r="C2118" s="182" t="s">
        <v>230</v>
      </c>
      <c r="D2118" s="377">
        <v>7</v>
      </c>
      <c r="E2118" s="362">
        <v>4678005014</v>
      </c>
      <c r="F2118" s="356"/>
      <c r="G2118" s="309" t="s">
        <v>3016</v>
      </c>
      <c r="H2118" s="364"/>
      <c r="I2118" s="182" t="s">
        <v>230</v>
      </c>
      <c r="J2118" s="438" t="s">
        <v>289</v>
      </c>
      <c r="K2118" s="439"/>
      <c r="L2118" s="441"/>
      <c r="M2118" s="367"/>
      <c r="N2118" s="367"/>
      <c r="O2118" s="367"/>
      <c r="P2118" s="367"/>
      <c r="Q2118" s="367"/>
      <c r="R2118" s="367"/>
      <c r="S2118" s="367"/>
      <c r="T2118" s="367" t="s">
        <v>2920</v>
      </c>
      <c r="U2118" s="367" t="s">
        <v>2920</v>
      </c>
      <c r="V2118" s="367"/>
      <c r="W2118" s="367"/>
      <c r="X2118" s="367"/>
      <c r="Y2118" s="367"/>
    </row>
    <row r="2119" spans="1:25" ht="48.75" customHeight="1" x14ac:dyDescent="0.2">
      <c r="A2119" s="179">
        <v>4679</v>
      </c>
      <c r="B2119" s="352" t="s">
        <v>2628</v>
      </c>
      <c r="C2119" s="182" t="s">
        <v>230</v>
      </c>
      <c r="D2119" s="377">
        <v>7</v>
      </c>
      <c r="E2119" s="362">
        <v>4679005008</v>
      </c>
      <c r="F2119" s="356"/>
      <c r="G2119" s="309" t="s">
        <v>3016</v>
      </c>
      <c r="H2119" s="364"/>
      <c r="I2119" s="182" t="s">
        <v>230</v>
      </c>
      <c r="J2119" s="438" t="s">
        <v>285</v>
      </c>
      <c r="K2119" s="439"/>
      <c r="L2119" s="441"/>
      <c r="M2119" s="367"/>
      <c r="N2119" s="367"/>
      <c r="O2119" s="367"/>
      <c r="P2119" s="367"/>
      <c r="Q2119" s="367"/>
      <c r="R2119" s="367"/>
      <c r="S2119" s="367"/>
      <c r="T2119" s="367" t="s">
        <v>2920</v>
      </c>
      <c r="U2119" s="367" t="s">
        <v>2920</v>
      </c>
      <c r="V2119" s="367"/>
      <c r="W2119" s="367"/>
      <c r="X2119" s="367"/>
      <c r="Y2119" s="367"/>
    </row>
    <row r="2120" spans="1:25" ht="48.75" customHeight="1" x14ac:dyDescent="0.2">
      <c r="A2120" s="179">
        <v>4680</v>
      </c>
      <c r="B2120" s="352" t="s">
        <v>2629</v>
      </c>
      <c r="C2120" s="182" t="s">
        <v>230</v>
      </c>
      <c r="D2120" s="377">
        <v>7</v>
      </c>
      <c r="E2120" s="362">
        <v>4680005008</v>
      </c>
      <c r="F2120" s="356"/>
      <c r="G2120" s="309" t="s">
        <v>3016</v>
      </c>
      <c r="H2120" s="364"/>
      <c r="I2120" s="182" t="s">
        <v>230</v>
      </c>
      <c r="J2120" s="438" t="s">
        <v>285</v>
      </c>
      <c r="K2120" s="439"/>
      <c r="L2120" s="441"/>
      <c r="M2120" s="367"/>
      <c r="N2120" s="367"/>
      <c r="O2120" s="367"/>
      <c r="P2120" s="367"/>
      <c r="Q2120" s="367"/>
      <c r="R2120" s="367"/>
      <c r="S2120" s="367"/>
      <c r="T2120" s="367" t="s">
        <v>2920</v>
      </c>
      <c r="U2120" s="367" t="s">
        <v>2920</v>
      </c>
      <c r="V2120" s="367" t="s">
        <v>2920</v>
      </c>
      <c r="W2120" s="367"/>
      <c r="X2120" s="367"/>
      <c r="Y2120" s="367"/>
    </row>
    <row r="2121" spans="1:25" ht="48.75" customHeight="1" x14ac:dyDescent="0.2">
      <c r="A2121" s="179">
        <v>4681</v>
      </c>
      <c r="B2121" s="352" t="s">
        <v>2630</v>
      </c>
      <c r="C2121" s="182" t="s">
        <v>230</v>
      </c>
      <c r="D2121" s="377">
        <v>7</v>
      </c>
      <c r="E2121" s="362">
        <v>4681005018</v>
      </c>
      <c r="F2121" s="356"/>
      <c r="G2121" s="309" t="s">
        <v>3016</v>
      </c>
      <c r="H2121" s="364"/>
      <c r="I2121" s="182" t="s">
        <v>230</v>
      </c>
      <c r="J2121" s="438" t="s">
        <v>285</v>
      </c>
      <c r="K2121" s="439"/>
      <c r="L2121" s="441"/>
      <c r="M2121" s="367"/>
      <c r="N2121" s="367"/>
      <c r="O2121" s="367"/>
      <c r="P2121" s="367"/>
      <c r="Q2121" s="367"/>
      <c r="R2121" s="367"/>
      <c r="S2121" s="367"/>
      <c r="T2121" s="367" t="s">
        <v>2920</v>
      </c>
      <c r="U2121" s="367"/>
      <c r="V2121" s="367"/>
      <c r="W2121" s="367"/>
      <c r="X2121" s="367"/>
      <c r="Y2121" s="367"/>
    </row>
    <row r="2122" spans="1:25" ht="48.75" customHeight="1" x14ac:dyDescent="0.2">
      <c r="A2122" s="179">
        <v>4682</v>
      </c>
      <c r="B2122" s="352" t="s">
        <v>2631</v>
      </c>
      <c r="C2122" s="182" t="s">
        <v>230</v>
      </c>
      <c r="D2122" s="377">
        <v>7</v>
      </c>
      <c r="E2122" s="362">
        <v>4682005009</v>
      </c>
      <c r="F2122" s="356"/>
      <c r="G2122" s="309" t="s">
        <v>3016</v>
      </c>
      <c r="H2122" s="364"/>
      <c r="I2122" s="182" t="s">
        <v>230</v>
      </c>
      <c r="J2122" s="438" t="s">
        <v>285</v>
      </c>
      <c r="K2122" s="439"/>
      <c r="L2122" s="441"/>
      <c r="M2122" s="367"/>
      <c r="N2122" s="367"/>
      <c r="O2122" s="367"/>
      <c r="P2122" s="367"/>
      <c r="Q2122" s="367"/>
      <c r="R2122" s="367"/>
      <c r="S2122" s="367"/>
      <c r="T2122" s="367" t="s">
        <v>2920</v>
      </c>
      <c r="U2122" s="367"/>
      <c r="V2122" s="367"/>
      <c r="W2122" s="367"/>
      <c r="X2122" s="367"/>
      <c r="Y2122" s="367"/>
    </row>
    <row r="2123" spans="1:25" ht="48.75" customHeight="1" x14ac:dyDescent="0.2">
      <c r="A2123" s="179">
        <v>4683</v>
      </c>
      <c r="B2123" s="352" t="s">
        <v>2632</v>
      </c>
      <c r="C2123" s="182" t="s">
        <v>230</v>
      </c>
      <c r="D2123" s="377">
        <v>7</v>
      </c>
      <c r="E2123" s="362">
        <v>4683005009</v>
      </c>
      <c r="F2123" s="356"/>
      <c r="G2123" s="309" t="s">
        <v>3016</v>
      </c>
      <c r="H2123" s="364"/>
      <c r="I2123" s="182" t="s">
        <v>230</v>
      </c>
      <c r="J2123" s="438" t="s">
        <v>285</v>
      </c>
      <c r="K2123" s="439"/>
      <c r="L2123" s="441"/>
      <c r="M2123" s="367"/>
      <c r="N2123" s="367"/>
      <c r="O2123" s="367"/>
      <c r="P2123" s="367"/>
      <c r="Q2123" s="367"/>
      <c r="R2123" s="367"/>
      <c r="S2123" s="367"/>
      <c r="T2123" s="367" t="s">
        <v>2920</v>
      </c>
      <c r="U2123" s="367"/>
      <c r="V2123" s="367"/>
      <c r="W2123" s="367"/>
      <c r="X2123" s="367"/>
      <c r="Y2123" s="367"/>
    </row>
    <row r="2124" spans="1:25" ht="48.75" customHeight="1" x14ac:dyDescent="0.2">
      <c r="A2124" s="179">
        <v>4684</v>
      </c>
      <c r="B2124" s="352" t="s">
        <v>2633</v>
      </c>
      <c r="C2124" s="182" t="s">
        <v>230</v>
      </c>
      <c r="D2124" s="377">
        <v>7</v>
      </c>
      <c r="E2124" s="362">
        <v>4684005009</v>
      </c>
      <c r="F2124" s="356"/>
      <c r="G2124" s="309" t="s">
        <v>3016</v>
      </c>
      <c r="H2124" s="364"/>
      <c r="I2124" s="182" t="s">
        <v>230</v>
      </c>
      <c r="J2124" s="438" t="s">
        <v>285</v>
      </c>
      <c r="K2124" s="439"/>
      <c r="L2124" s="441"/>
      <c r="M2124" s="367"/>
      <c r="N2124" s="367"/>
      <c r="O2124" s="367"/>
      <c r="P2124" s="367"/>
      <c r="Q2124" s="367"/>
      <c r="R2124" s="367"/>
      <c r="S2124" s="367"/>
      <c r="T2124" s="367" t="s">
        <v>2920</v>
      </c>
      <c r="U2124" s="367" t="s">
        <v>2920</v>
      </c>
      <c r="V2124" s="367"/>
      <c r="W2124" s="367"/>
      <c r="X2124" s="367"/>
      <c r="Y2124" s="367"/>
    </row>
    <row r="2125" spans="1:25" ht="39" customHeight="1" x14ac:dyDescent="0.2">
      <c r="A2125" s="179">
        <v>4685</v>
      </c>
      <c r="B2125" s="352" t="s">
        <v>2634</v>
      </c>
      <c r="C2125" s="182" t="s">
        <v>230</v>
      </c>
      <c r="D2125" s="377">
        <v>7</v>
      </c>
      <c r="E2125" s="362">
        <v>4685005009</v>
      </c>
      <c r="F2125" s="356"/>
      <c r="G2125" s="309" t="s">
        <v>3016</v>
      </c>
      <c r="H2125" s="364"/>
      <c r="I2125" s="182" t="s">
        <v>230</v>
      </c>
      <c r="J2125" s="438" t="s">
        <v>285</v>
      </c>
      <c r="K2125" s="439"/>
      <c r="L2125" s="441"/>
      <c r="M2125" s="367"/>
      <c r="N2125" s="367"/>
      <c r="O2125" s="367"/>
      <c r="P2125" s="367"/>
      <c r="Q2125" s="367"/>
      <c r="R2125" s="367"/>
      <c r="S2125" s="367"/>
      <c r="T2125" s="367" t="s">
        <v>2920</v>
      </c>
      <c r="U2125" s="367"/>
      <c r="V2125" s="367"/>
      <c r="W2125" s="367"/>
      <c r="X2125" s="367"/>
      <c r="Y2125" s="367"/>
    </row>
    <row r="2126" spans="1:25" ht="39" customHeight="1" x14ac:dyDescent="0.2">
      <c r="A2126" s="179">
        <v>4686</v>
      </c>
      <c r="B2126" s="352" t="s">
        <v>2635</v>
      </c>
      <c r="C2126" s="182" t="s">
        <v>230</v>
      </c>
      <c r="D2126" s="377">
        <v>7</v>
      </c>
      <c r="E2126" s="362">
        <v>4686005009</v>
      </c>
      <c r="F2126" s="356"/>
      <c r="G2126" s="309" t="s">
        <v>3016</v>
      </c>
      <c r="H2126" s="364"/>
      <c r="I2126" s="182" t="s">
        <v>230</v>
      </c>
      <c r="J2126" s="438" t="s">
        <v>285</v>
      </c>
      <c r="K2126" s="439"/>
      <c r="L2126" s="441"/>
      <c r="M2126" s="367"/>
      <c r="N2126" s="367"/>
      <c r="O2126" s="367"/>
      <c r="P2126" s="367"/>
      <c r="Q2126" s="367"/>
      <c r="R2126" s="367"/>
      <c r="S2126" s="367"/>
      <c r="T2126" s="367" t="s">
        <v>2920</v>
      </c>
      <c r="U2126" s="367"/>
      <c r="V2126" s="367"/>
      <c r="W2126" s="367"/>
      <c r="X2126" s="367"/>
      <c r="Y2126" s="367"/>
    </row>
    <row r="2127" spans="1:25" ht="39" customHeight="1" x14ac:dyDescent="0.2">
      <c r="A2127" s="179">
        <v>4687</v>
      </c>
      <c r="B2127" s="352" t="s">
        <v>2636</v>
      </c>
      <c r="C2127" s="182" t="s">
        <v>230</v>
      </c>
      <c r="D2127" s="377">
        <v>7</v>
      </c>
      <c r="E2127" s="362">
        <v>4687005000</v>
      </c>
      <c r="F2127" s="356"/>
      <c r="G2127" s="309" t="s">
        <v>3016</v>
      </c>
      <c r="H2127" s="364"/>
      <c r="I2127" s="182" t="s">
        <v>230</v>
      </c>
      <c r="J2127" s="438" t="s">
        <v>300</v>
      </c>
      <c r="K2127" s="439"/>
      <c r="L2127" s="441"/>
      <c r="M2127" s="367"/>
      <c r="N2127" s="367"/>
      <c r="O2127" s="367"/>
      <c r="P2127" s="367"/>
      <c r="Q2127" s="367"/>
      <c r="R2127" s="367"/>
      <c r="S2127" s="367"/>
      <c r="T2127" s="367" t="s">
        <v>2920</v>
      </c>
      <c r="U2127" s="367"/>
      <c r="V2127" s="367"/>
      <c r="W2127" s="367"/>
      <c r="X2127" s="367"/>
      <c r="Y2127" s="367"/>
    </row>
    <row r="2128" spans="1:25" ht="39" customHeight="1" x14ac:dyDescent="0.2">
      <c r="A2128" s="179">
        <v>4688</v>
      </c>
      <c r="B2128" s="352" t="s">
        <v>2637</v>
      </c>
      <c r="C2128" s="182" t="s">
        <v>230</v>
      </c>
      <c r="D2128" s="377">
        <v>9</v>
      </c>
      <c r="E2128" s="362">
        <v>4688005000</v>
      </c>
      <c r="F2128" s="356"/>
      <c r="G2128" s="309" t="s">
        <v>3016</v>
      </c>
      <c r="H2128" s="364"/>
      <c r="I2128" s="182" t="s">
        <v>230</v>
      </c>
      <c r="J2128" s="438" t="s">
        <v>300</v>
      </c>
      <c r="K2128" s="439"/>
      <c r="L2128" s="441"/>
      <c r="M2128" s="367"/>
      <c r="N2128" s="367"/>
      <c r="O2128" s="367"/>
      <c r="P2128" s="367"/>
      <c r="Q2128" s="367"/>
      <c r="R2128" s="367"/>
      <c r="S2128" s="367"/>
      <c r="T2128" s="367" t="s">
        <v>2920</v>
      </c>
      <c r="U2128" s="367"/>
      <c r="V2128" s="367"/>
      <c r="W2128" s="367"/>
      <c r="X2128" s="367"/>
      <c r="Y2128" s="367"/>
    </row>
    <row r="2129" spans="1:25" ht="39" customHeight="1" x14ac:dyDescent="0.2">
      <c r="A2129" s="179">
        <v>4689</v>
      </c>
      <c r="B2129" s="352" t="s">
        <v>2638</v>
      </c>
      <c r="C2129" s="356" t="s">
        <v>229</v>
      </c>
      <c r="D2129" s="377">
        <v>7</v>
      </c>
      <c r="E2129" s="362">
        <v>4689001209</v>
      </c>
      <c r="F2129" s="356"/>
      <c r="G2129" s="309" t="s">
        <v>3016</v>
      </c>
      <c r="H2129" s="364"/>
      <c r="I2129" s="356" t="s">
        <v>229</v>
      </c>
      <c r="J2129" s="438" t="s">
        <v>3169</v>
      </c>
      <c r="K2129" s="439"/>
      <c r="L2129" s="441"/>
      <c r="M2129" s="367"/>
      <c r="N2129" s="367"/>
      <c r="O2129" s="367"/>
      <c r="P2129" s="367"/>
      <c r="Q2129" s="367"/>
      <c r="R2129" s="367"/>
      <c r="S2129" s="367"/>
      <c r="T2129" s="367" t="s">
        <v>2920</v>
      </c>
      <c r="U2129" s="367"/>
      <c r="V2129" s="367"/>
      <c r="W2129" s="367"/>
      <c r="X2129" s="367"/>
      <c r="Y2129" s="367"/>
    </row>
    <row r="2130" spans="1:25" ht="39" customHeight="1" x14ac:dyDescent="0.2">
      <c r="A2130" s="179">
        <v>4690</v>
      </c>
      <c r="B2130" s="352" t="s">
        <v>2639</v>
      </c>
      <c r="C2130" s="182" t="s">
        <v>230</v>
      </c>
      <c r="D2130" s="377">
        <v>9</v>
      </c>
      <c r="E2130" s="362">
        <v>4690005004</v>
      </c>
      <c r="F2130" s="356"/>
      <c r="G2130" s="309" t="s">
        <v>3016</v>
      </c>
      <c r="H2130" s="364"/>
      <c r="I2130" s="182" t="s">
        <v>230</v>
      </c>
      <c r="J2130" s="438" t="s">
        <v>286</v>
      </c>
      <c r="K2130" s="439"/>
      <c r="L2130" s="441"/>
      <c r="M2130" s="367"/>
      <c r="N2130" s="367"/>
      <c r="O2130" s="367"/>
      <c r="P2130" s="367"/>
      <c r="Q2130" s="367"/>
      <c r="R2130" s="367"/>
      <c r="S2130" s="367"/>
      <c r="T2130" s="367" t="s">
        <v>2920</v>
      </c>
      <c r="U2130" s="367"/>
      <c r="V2130" s="367"/>
      <c r="W2130" s="367"/>
      <c r="X2130" s="367"/>
      <c r="Y2130" s="367"/>
    </row>
    <row r="2131" spans="1:25" ht="39" customHeight="1" x14ac:dyDescent="0.2">
      <c r="A2131" s="179">
        <v>4691</v>
      </c>
      <c r="B2131" s="352" t="s">
        <v>2640</v>
      </c>
      <c r="C2131" s="182" t="s">
        <v>230</v>
      </c>
      <c r="D2131" s="377">
        <v>9</v>
      </c>
      <c r="E2131" s="362">
        <v>4691005009</v>
      </c>
      <c r="F2131" s="356"/>
      <c r="G2131" s="309" t="s">
        <v>3016</v>
      </c>
      <c r="H2131" s="364"/>
      <c r="I2131" s="182" t="s">
        <v>230</v>
      </c>
      <c r="J2131" s="438" t="s">
        <v>285</v>
      </c>
      <c r="K2131" s="439"/>
      <c r="L2131" s="441"/>
      <c r="M2131" s="367"/>
      <c r="N2131" s="367"/>
      <c r="O2131" s="367"/>
      <c r="P2131" s="367"/>
      <c r="Q2131" s="367"/>
      <c r="R2131" s="367"/>
      <c r="S2131" s="367"/>
      <c r="T2131" s="367" t="s">
        <v>2920</v>
      </c>
      <c r="U2131" s="367"/>
      <c r="V2131" s="367"/>
      <c r="W2131" s="367"/>
      <c r="X2131" s="367"/>
      <c r="Y2131" s="367"/>
    </row>
    <row r="2132" spans="1:25" ht="39" customHeight="1" x14ac:dyDescent="0.2">
      <c r="A2132" s="179">
        <v>4692</v>
      </c>
      <c r="B2132" s="352" t="s">
        <v>2641</v>
      </c>
      <c r="C2132" s="182" t="s">
        <v>230</v>
      </c>
      <c r="D2132" s="377">
        <v>9</v>
      </c>
      <c r="E2132" s="362">
        <v>4692005000</v>
      </c>
      <c r="F2132" s="356"/>
      <c r="G2132" s="309" t="s">
        <v>3016</v>
      </c>
      <c r="H2132" s="364"/>
      <c r="I2132" s="182" t="s">
        <v>230</v>
      </c>
      <c r="J2132" s="438" t="s">
        <v>300</v>
      </c>
      <c r="K2132" s="439"/>
      <c r="L2132" s="441"/>
      <c r="M2132" s="367"/>
      <c r="N2132" s="367"/>
      <c r="O2132" s="367"/>
      <c r="P2132" s="367"/>
      <c r="Q2132" s="367"/>
      <c r="R2132" s="367"/>
      <c r="S2132" s="367"/>
      <c r="T2132" s="367" t="s">
        <v>2920</v>
      </c>
      <c r="U2132" s="367"/>
      <c r="V2132" s="367"/>
      <c r="W2132" s="367"/>
      <c r="X2132" s="367"/>
      <c r="Y2132" s="367"/>
    </row>
    <row r="2133" spans="1:25" ht="39" customHeight="1" x14ac:dyDescent="0.2">
      <c r="A2133" s="179">
        <v>4693</v>
      </c>
      <c r="B2133" s="352" t="s">
        <v>1367</v>
      </c>
      <c r="C2133" s="182" t="s">
        <v>230</v>
      </c>
      <c r="D2133" s="377" t="s">
        <v>2844</v>
      </c>
      <c r="E2133" s="362">
        <v>4693000000</v>
      </c>
      <c r="F2133" s="356"/>
      <c r="G2133" s="309" t="s">
        <v>3016</v>
      </c>
      <c r="H2133" s="364"/>
      <c r="I2133" s="182" t="s">
        <v>230</v>
      </c>
      <c r="J2133" s="438" t="s">
        <v>285</v>
      </c>
      <c r="K2133" s="439"/>
      <c r="L2133" s="441"/>
      <c r="M2133" s="367"/>
      <c r="N2133" s="367"/>
      <c r="O2133" s="367"/>
      <c r="P2133" s="367"/>
      <c r="Q2133" s="367"/>
      <c r="R2133" s="367"/>
      <c r="S2133" s="367"/>
      <c r="T2133" s="367" t="s">
        <v>2920</v>
      </c>
      <c r="U2133" s="367" t="s">
        <v>2920</v>
      </c>
      <c r="V2133" s="367"/>
      <c r="W2133" s="367"/>
      <c r="X2133" s="367"/>
      <c r="Y2133" s="367"/>
    </row>
    <row r="2134" spans="1:25" ht="39" customHeight="1" x14ac:dyDescent="0.2">
      <c r="A2134" s="179">
        <v>4694</v>
      </c>
      <c r="B2134" s="352" t="s">
        <v>2642</v>
      </c>
      <c r="C2134" s="356" t="s">
        <v>229</v>
      </c>
      <c r="D2134" s="377">
        <v>7</v>
      </c>
      <c r="E2134" s="362">
        <v>4694001504</v>
      </c>
      <c r="F2134" s="356"/>
      <c r="G2134" s="309" t="s">
        <v>3016</v>
      </c>
      <c r="H2134" s="364"/>
      <c r="I2134" s="356" t="s">
        <v>229</v>
      </c>
      <c r="J2134" s="438" t="s">
        <v>3169</v>
      </c>
      <c r="K2134" s="439"/>
      <c r="L2134" s="441"/>
      <c r="M2134" s="367"/>
      <c r="N2134" s="367"/>
      <c r="O2134" s="367"/>
      <c r="P2134" s="367"/>
      <c r="Q2134" s="367"/>
      <c r="R2134" s="367"/>
      <c r="S2134" s="367"/>
      <c r="T2134" s="367" t="s">
        <v>2920</v>
      </c>
      <c r="U2134" s="367"/>
      <c r="V2134" s="367"/>
      <c r="W2134" s="367"/>
      <c r="X2134" s="367"/>
      <c r="Y2134" s="367"/>
    </row>
    <row r="2135" spans="1:25" ht="39" customHeight="1" x14ac:dyDescent="0.2">
      <c r="A2135" s="179">
        <v>4695</v>
      </c>
      <c r="B2135" s="352" t="s">
        <v>2643</v>
      </c>
      <c r="C2135" s="356" t="s">
        <v>229</v>
      </c>
      <c r="D2135" s="377">
        <v>7</v>
      </c>
      <c r="E2135" s="362">
        <v>4695001103</v>
      </c>
      <c r="F2135" s="356"/>
      <c r="G2135" s="309" t="s">
        <v>3016</v>
      </c>
      <c r="H2135" s="364"/>
      <c r="I2135" s="356" t="s">
        <v>229</v>
      </c>
      <c r="J2135" s="438" t="s">
        <v>3169</v>
      </c>
      <c r="K2135" s="439"/>
      <c r="L2135" s="441"/>
      <c r="M2135" s="367"/>
      <c r="N2135" s="367"/>
      <c r="O2135" s="367"/>
      <c r="P2135" s="367"/>
      <c r="Q2135" s="367"/>
      <c r="R2135" s="367"/>
      <c r="S2135" s="367"/>
      <c r="T2135" s="367" t="s">
        <v>2920</v>
      </c>
      <c r="U2135" s="367"/>
      <c r="V2135" s="367"/>
      <c r="W2135" s="367"/>
      <c r="X2135" s="367"/>
      <c r="Y2135" s="367"/>
    </row>
    <row r="2136" spans="1:25" ht="39" customHeight="1" x14ac:dyDescent="0.2">
      <c r="A2136" s="179">
        <v>4696</v>
      </c>
      <c r="B2136" s="352" t="s">
        <v>2644</v>
      </c>
      <c r="C2136" s="356" t="s">
        <v>228</v>
      </c>
      <c r="D2136" s="377">
        <v>15</v>
      </c>
      <c r="E2136" s="362">
        <v>4696005513</v>
      </c>
      <c r="F2136" s="356"/>
      <c r="G2136" s="309" t="s">
        <v>3016</v>
      </c>
      <c r="H2136" s="364"/>
      <c r="I2136" s="356" t="s">
        <v>228</v>
      </c>
      <c r="J2136" s="438" t="s">
        <v>295</v>
      </c>
      <c r="K2136" s="439"/>
      <c r="L2136" s="441"/>
      <c r="M2136" s="367"/>
      <c r="N2136" s="367"/>
      <c r="O2136" s="367"/>
      <c r="P2136" s="367"/>
      <c r="Q2136" s="367"/>
      <c r="R2136" s="367"/>
      <c r="S2136" s="367"/>
      <c r="T2136" s="367" t="s">
        <v>2920</v>
      </c>
      <c r="U2136" s="367"/>
      <c r="V2136" s="367"/>
      <c r="W2136" s="367"/>
      <c r="X2136" s="367"/>
      <c r="Y2136" s="367"/>
    </row>
    <row r="2137" spans="1:25" ht="39" customHeight="1" x14ac:dyDescent="0.2">
      <c r="A2137" s="179">
        <v>4697</v>
      </c>
      <c r="B2137" s="352" t="s">
        <v>2645</v>
      </c>
      <c r="C2137" s="182" t="s">
        <v>230</v>
      </c>
      <c r="D2137" s="377">
        <v>9</v>
      </c>
      <c r="E2137" s="362">
        <v>4697005016</v>
      </c>
      <c r="F2137" s="356"/>
      <c r="G2137" s="309" t="s">
        <v>3016</v>
      </c>
      <c r="H2137" s="364"/>
      <c r="I2137" s="182" t="s">
        <v>230</v>
      </c>
      <c r="J2137" s="438" t="s">
        <v>289</v>
      </c>
      <c r="K2137" s="439"/>
      <c r="L2137" s="441"/>
      <c r="M2137" s="367"/>
      <c r="N2137" s="367"/>
      <c r="O2137" s="367"/>
      <c r="P2137" s="367"/>
      <c r="Q2137" s="367"/>
      <c r="R2137" s="367"/>
      <c r="S2137" s="367"/>
      <c r="T2137" s="367" t="s">
        <v>2920</v>
      </c>
      <c r="U2137" s="367"/>
      <c r="V2137" s="367"/>
      <c r="W2137" s="367"/>
      <c r="X2137" s="367"/>
      <c r="Y2137" s="367"/>
    </row>
    <row r="2138" spans="1:25" ht="39" customHeight="1" x14ac:dyDescent="0.2">
      <c r="A2138" s="179">
        <v>4698</v>
      </c>
      <c r="B2138" s="352" t="s">
        <v>2646</v>
      </c>
      <c r="C2138" s="182" t="s">
        <v>230</v>
      </c>
      <c r="D2138" s="377">
        <v>9</v>
      </c>
      <c r="E2138" s="362">
        <v>4698005003</v>
      </c>
      <c r="F2138" s="356"/>
      <c r="G2138" s="309" t="s">
        <v>3016</v>
      </c>
      <c r="H2138" s="364"/>
      <c r="I2138" s="182" t="s">
        <v>230</v>
      </c>
      <c r="J2138" s="438" t="s">
        <v>286</v>
      </c>
      <c r="K2138" s="439"/>
      <c r="L2138" s="441"/>
      <c r="M2138" s="367"/>
      <c r="N2138" s="367"/>
      <c r="O2138" s="367"/>
      <c r="P2138" s="367"/>
      <c r="Q2138" s="367"/>
      <c r="R2138" s="367"/>
      <c r="S2138" s="367"/>
      <c r="T2138" s="367" t="s">
        <v>2920</v>
      </c>
      <c r="U2138" s="367"/>
      <c r="V2138" s="367"/>
      <c r="W2138" s="367"/>
      <c r="X2138" s="367"/>
      <c r="Y2138" s="367"/>
    </row>
    <row r="2139" spans="1:25" ht="39" customHeight="1" x14ac:dyDescent="0.2">
      <c r="A2139" s="179">
        <v>4699</v>
      </c>
      <c r="B2139" s="352" t="s">
        <v>2647</v>
      </c>
      <c r="C2139" s="182" t="s">
        <v>230</v>
      </c>
      <c r="D2139" s="377">
        <v>7</v>
      </c>
      <c r="E2139" s="362">
        <v>4699005000</v>
      </c>
      <c r="F2139" s="356"/>
      <c r="G2139" s="309" t="s">
        <v>3016</v>
      </c>
      <c r="H2139" s="364"/>
      <c r="I2139" s="182" t="s">
        <v>230</v>
      </c>
      <c r="J2139" s="438" t="s">
        <v>300</v>
      </c>
      <c r="K2139" s="439"/>
      <c r="L2139" s="441"/>
      <c r="M2139" s="367"/>
      <c r="N2139" s="367"/>
      <c r="O2139" s="367"/>
      <c r="P2139" s="367"/>
      <c r="Q2139" s="367"/>
      <c r="R2139" s="367"/>
      <c r="S2139" s="367"/>
      <c r="T2139" s="367" t="s">
        <v>2920</v>
      </c>
      <c r="U2139" s="367"/>
      <c r="V2139" s="367"/>
      <c r="W2139" s="367"/>
      <c r="X2139" s="367"/>
      <c r="Y2139" s="367"/>
    </row>
    <row r="2140" spans="1:25" ht="39" customHeight="1" x14ac:dyDescent="0.2">
      <c r="A2140" s="179">
        <v>4700</v>
      </c>
      <c r="B2140" s="352" t="s">
        <v>1368</v>
      </c>
      <c r="C2140" s="182" t="s">
        <v>224</v>
      </c>
      <c r="D2140" s="377">
        <v>7</v>
      </c>
      <c r="E2140" s="362">
        <v>4700000000</v>
      </c>
      <c r="F2140" s="356"/>
      <c r="G2140" s="309" t="s">
        <v>3016</v>
      </c>
      <c r="H2140" s="364"/>
      <c r="I2140" s="182" t="s">
        <v>224</v>
      </c>
      <c r="J2140" s="438" t="s">
        <v>2797</v>
      </c>
      <c r="K2140" s="439"/>
      <c r="L2140" s="441"/>
      <c r="M2140" s="367"/>
      <c r="N2140" s="367"/>
      <c r="O2140" s="367"/>
      <c r="P2140" s="367"/>
      <c r="Q2140" s="367"/>
      <c r="R2140" s="367"/>
      <c r="S2140" s="367"/>
      <c r="T2140" s="367" t="s">
        <v>2920</v>
      </c>
      <c r="U2140" s="367" t="s">
        <v>2920</v>
      </c>
      <c r="V2140" s="367" t="s">
        <v>2920</v>
      </c>
      <c r="W2140" s="367" t="s">
        <v>2920</v>
      </c>
      <c r="X2140" s="367"/>
      <c r="Y2140" s="367"/>
    </row>
    <row r="2141" spans="1:25" ht="39" customHeight="1" x14ac:dyDescent="0.2">
      <c r="A2141" s="179">
        <v>4701</v>
      </c>
      <c r="B2141" s="352" t="s">
        <v>2648</v>
      </c>
      <c r="C2141" s="182" t="s">
        <v>226</v>
      </c>
      <c r="D2141" s="377">
        <v>10</v>
      </c>
      <c r="E2141" s="362">
        <v>4701004005</v>
      </c>
      <c r="F2141" s="356"/>
      <c r="G2141" s="309" t="s">
        <v>3016</v>
      </c>
      <c r="H2141" s="364"/>
      <c r="I2141" s="182" t="s">
        <v>226</v>
      </c>
      <c r="J2141" s="438" t="s">
        <v>300</v>
      </c>
      <c r="K2141" s="439"/>
      <c r="L2141" s="441"/>
      <c r="M2141" s="367"/>
      <c r="N2141" s="367"/>
      <c r="O2141" s="367"/>
      <c r="P2141" s="367"/>
      <c r="Q2141" s="367"/>
      <c r="R2141" s="367"/>
      <c r="S2141" s="367"/>
      <c r="T2141" s="367"/>
      <c r="U2141" s="367" t="s">
        <v>2920</v>
      </c>
      <c r="V2141" s="367"/>
      <c r="W2141" s="367"/>
      <c r="X2141" s="367"/>
      <c r="Y2141" s="367"/>
    </row>
    <row r="2142" spans="1:25" ht="47.25" customHeight="1" x14ac:dyDescent="0.2">
      <c r="A2142" s="179">
        <v>4702</v>
      </c>
      <c r="B2142" s="352" t="s">
        <v>2649</v>
      </c>
      <c r="C2142" s="182" t="s">
        <v>230</v>
      </c>
      <c r="D2142" s="377">
        <v>9</v>
      </c>
      <c r="E2142" s="362">
        <v>4702005011</v>
      </c>
      <c r="F2142" s="356"/>
      <c r="G2142" s="309" t="s">
        <v>3016</v>
      </c>
      <c r="H2142" s="364"/>
      <c r="I2142" s="182" t="s">
        <v>230</v>
      </c>
      <c r="J2142" s="438" t="s">
        <v>295</v>
      </c>
      <c r="K2142" s="439"/>
      <c r="L2142" s="441"/>
      <c r="M2142" s="367"/>
      <c r="N2142" s="367"/>
      <c r="O2142" s="367"/>
      <c r="P2142" s="367"/>
      <c r="Q2142" s="367"/>
      <c r="R2142" s="367"/>
      <c r="S2142" s="367"/>
      <c r="T2142" s="367"/>
      <c r="U2142" s="367" t="s">
        <v>2920</v>
      </c>
      <c r="V2142" s="367" t="s">
        <v>2920</v>
      </c>
      <c r="W2142" s="367"/>
      <c r="X2142" s="367"/>
      <c r="Y2142" s="367"/>
    </row>
    <row r="2143" spans="1:25" ht="39" customHeight="1" x14ac:dyDescent="0.2">
      <c r="A2143" s="179">
        <v>4703</v>
      </c>
      <c r="B2143" s="352" t="s">
        <v>2650</v>
      </c>
      <c r="C2143" s="356" t="s">
        <v>229</v>
      </c>
      <c r="D2143" s="377">
        <v>7</v>
      </c>
      <c r="E2143" s="362">
        <v>4703001515</v>
      </c>
      <c r="F2143" s="356"/>
      <c r="G2143" s="309" t="s">
        <v>3016</v>
      </c>
      <c r="H2143" s="364"/>
      <c r="I2143" s="356" t="s">
        <v>229</v>
      </c>
      <c r="J2143" s="438" t="s">
        <v>285</v>
      </c>
      <c r="K2143" s="439"/>
      <c r="L2143" s="441"/>
      <c r="M2143" s="367"/>
      <c r="N2143" s="367"/>
      <c r="O2143" s="367"/>
      <c r="P2143" s="367"/>
      <c r="Q2143" s="367"/>
      <c r="R2143" s="367"/>
      <c r="S2143" s="367"/>
      <c r="T2143" s="367" t="s">
        <v>2920</v>
      </c>
      <c r="U2143" s="367" t="s">
        <v>2920</v>
      </c>
      <c r="V2143" s="367"/>
      <c r="W2143" s="367"/>
      <c r="X2143" s="367"/>
      <c r="Y2143" s="367"/>
    </row>
    <row r="2144" spans="1:25" ht="39" customHeight="1" x14ac:dyDescent="0.2">
      <c r="A2144" s="179">
        <v>4704</v>
      </c>
      <c r="B2144" s="352" t="s">
        <v>2651</v>
      </c>
      <c r="C2144" s="356" t="s">
        <v>229</v>
      </c>
      <c r="D2144" s="377">
        <v>7</v>
      </c>
      <c r="E2144" s="362">
        <v>4704001545</v>
      </c>
      <c r="F2144" s="356"/>
      <c r="G2144" s="309" t="s">
        <v>3016</v>
      </c>
      <c r="H2144" s="364"/>
      <c r="I2144" s="356" t="s">
        <v>229</v>
      </c>
      <c r="J2144" s="438" t="s">
        <v>3169</v>
      </c>
      <c r="K2144" s="439"/>
      <c r="L2144" s="441"/>
      <c r="M2144" s="367"/>
      <c r="N2144" s="367"/>
      <c r="O2144" s="367"/>
      <c r="P2144" s="367"/>
      <c r="Q2144" s="367"/>
      <c r="R2144" s="367"/>
      <c r="S2144" s="367"/>
      <c r="T2144" s="367" t="s">
        <v>2920</v>
      </c>
      <c r="U2144" s="367" t="s">
        <v>2920</v>
      </c>
      <c r="V2144" s="367"/>
      <c r="W2144" s="367"/>
      <c r="X2144" s="367"/>
      <c r="Y2144" s="367"/>
    </row>
    <row r="2145" spans="1:25" ht="39" customHeight="1" x14ac:dyDescent="0.2">
      <c r="A2145" s="179">
        <v>4705</v>
      </c>
      <c r="B2145" s="352" t="s">
        <v>2652</v>
      </c>
      <c r="C2145" s="356" t="s">
        <v>229</v>
      </c>
      <c r="D2145" s="377">
        <v>7</v>
      </c>
      <c r="E2145" s="362">
        <v>4705001202</v>
      </c>
      <c r="F2145" s="356"/>
      <c r="G2145" s="309" t="s">
        <v>3016</v>
      </c>
      <c r="H2145" s="364"/>
      <c r="I2145" s="356" t="s">
        <v>229</v>
      </c>
      <c r="J2145" s="438" t="s">
        <v>3169</v>
      </c>
      <c r="K2145" s="439"/>
      <c r="L2145" s="441"/>
      <c r="M2145" s="367"/>
      <c r="N2145" s="367"/>
      <c r="O2145" s="367"/>
      <c r="P2145" s="367"/>
      <c r="Q2145" s="367"/>
      <c r="R2145" s="367"/>
      <c r="S2145" s="367"/>
      <c r="T2145" s="367" t="s">
        <v>2920</v>
      </c>
      <c r="U2145" s="367" t="s">
        <v>2920</v>
      </c>
      <c r="V2145" s="367"/>
      <c r="W2145" s="367"/>
      <c r="X2145" s="367"/>
      <c r="Y2145" s="367"/>
    </row>
    <row r="2146" spans="1:25" ht="39" customHeight="1" x14ac:dyDescent="0.2">
      <c r="A2146" s="179">
        <v>4706</v>
      </c>
      <c r="B2146" s="352" t="s">
        <v>2653</v>
      </c>
      <c r="C2146" s="356" t="s">
        <v>229</v>
      </c>
      <c r="D2146" s="377">
        <v>7</v>
      </c>
      <c r="E2146" s="362">
        <v>4706001324</v>
      </c>
      <c r="F2146" s="356"/>
      <c r="G2146" s="309" t="s">
        <v>3016</v>
      </c>
      <c r="H2146" s="364"/>
      <c r="I2146" s="356" t="s">
        <v>229</v>
      </c>
      <c r="J2146" s="438" t="s">
        <v>295</v>
      </c>
      <c r="K2146" s="439"/>
      <c r="L2146" s="441"/>
      <c r="M2146" s="367"/>
      <c r="N2146" s="367"/>
      <c r="O2146" s="367"/>
      <c r="P2146" s="367"/>
      <c r="Q2146" s="367"/>
      <c r="R2146" s="367"/>
      <c r="S2146" s="367"/>
      <c r="T2146" s="367" t="s">
        <v>2920</v>
      </c>
      <c r="U2146" s="367" t="s">
        <v>2920</v>
      </c>
      <c r="V2146" s="367"/>
      <c r="W2146" s="367"/>
      <c r="X2146" s="367"/>
      <c r="Y2146" s="367"/>
    </row>
    <row r="2147" spans="1:25" ht="39" customHeight="1" x14ac:dyDescent="0.2">
      <c r="A2147" s="179">
        <v>4707</v>
      </c>
      <c r="B2147" s="352" t="s">
        <v>2654</v>
      </c>
      <c r="C2147" s="356" t="s">
        <v>229</v>
      </c>
      <c r="D2147" s="377">
        <v>7</v>
      </c>
      <c r="E2147" s="362">
        <v>4707001214</v>
      </c>
      <c r="F2147" s="356"/>
      <c r="G2147" s="309" t="s">
        <v>3016</v>
      </c>
      <c r="H2147" s="364"/>
      <c r="I2147" s="356" t="s">
        <v>229</v>
      </c>
      <c r="J2147" s="438" t="s">
        <v>285</v>
      </c>
      <c r="K2147" s="439"/>
      <c r="L2147" s="441"/>
      <c r="M2147" s="367"/>
      <c r="N2147" s="367"/>
      <c r="O2147" s="367"/>
      <c r="P2147" s="367"/>
      <c r="Q2147" s="367"/>
      <c r="R2147" s="367"/>
      <c r="S2147" s="367"/>
      <c r="T2147" s="367" t="s">
        <v>2920</v>
      </c>
      <c r="U2147" s="367" t="s">
        <v>2920</v>
      </c>
      <c r="V2147" s="367"/>
      <c r="W2147" s="367"/>
      <c r="X2147" s="367"/>
      <c r="Y2147" s="367"/>
    </row>
    <row r="2148" spans="1:25" ht="39" customHeight="1" x14ac:dyDescent="0.2">
      <c r="A2148" s="179">
        <v>4708</v>
      </c>
      <c r="B2148" s="352" t="s">
        <v>2655</v>
      </c>
      <c r="C2148" s="182" t="s">
        <v>226</v>
      </c>
      <c r="D2148" s="377">
        <v>7</v>
      </c>
      <c r="E2148" s="362">
        <v>4708004002</v>
      </c>
      <c r="F2148" s="356"/>
      <c r="G2148" s="309" t="s">
        <v>3016</v>
      </c>
      <c r="H2148" s="364"/>
      <c r="I2148" s="182" t="s">
        <v>226</v>
      </c>
      <c r="J2148" s="438" t="s">
        <v>285</v>
      </c>
      <c r="K2148" s="439"/>
      <c r="L2148" s="441"/>
      <c r="M2148" s="367"/>
      <c r="N2148" s="367"/>
      <c r="O2148" s="367"/>
      <c r="P2148" s="367"/>
      <c r="Q2148" s="367"/>
      <c r="R2148" s="367"/>
      <c r="S2148" s="367"/>
      <c r="T2148" s="367"/>
      <c r="U2148" s="367" t="s">
        <v>2920</v>
      </c>
      <c r="V2148" s="367"/>
      <c r="W2148" s="367"/>
      <c r="X2148" s="367"/>
      <c r="Y2148" s="367"/>
    </row>
    <row r="2149" spans="1:25" ht="39" customHeight="1" x14ac:dyDescent="0.2">
      <c r="A2149" s="179">
        <v>4709</v>
      </c>
      <c r="B2149" s="352" t="s">
        <v>2656</v>
      </c>
      <c r="C2149" s="356" t="s">
        <v>229</v>
      </c>
      <c r="D2149" s="377">
        <v>7</v>
      </c>
      <c r="E2149" s="362">
        <v>4709001330</v>
      </c>
      <c r="F2149" s="356"/>
      <c r="G2149" s="309" t="s">
        <v>3016</v>
      </c>
      <c r="H2149" s="364"/>
      <c r="I2149" s="356" t="s">
        <v>229</v>
      </c>
      <c r="J2149" s="438" t="s">
        <v>289</v>
      </c>
      <c r="K2149" s="439"/>
      <c r="L2149" s="441"/>
      <c r="M2149" s="367"/>
      <c r="N2149" s="367"/>
      <c r="O2149" s="367"/>
      <c r="P2149" s="367"/>
      <c r="Q2149" s="367"/>
      <c r="R2149" s="367"/>
      <c r="S2149" s="367"/>
      <c r="T2149" s="367"/>
      <c r="U2149" s="367"/>
      <c r="V2149" s="367"/>
      <c r="W2149" s="367"/>
      <c r="X2149" s="367"/>
      <c r="Y2149" s="367"/>
    </row>
    <row r="2150" spans="1:25" ht="39" customHeight="1" x14ac:dyDescent="0.2">
      <c r="A2150" s="179">
        <v>4710</v>
      </c>
      <c r="B2150" s="352" t="s">
        <v>2657</v>
      </c>
      <c r="C2150" s="182" t="s">
        <v>226</v>
      </c>
      <c r="D2150" s="377">
        <v>7</v>
      </c>
      <c r="E2150" s="362">
        <v>4710004005</v>
      </c>
      <c r="F2150" s="356"/>
      <c r="G2150" s="309" t="s">
        <v>3016</v>
      </c>
      <c r="H2150" s="364"/>
      <c r="I2150" s="182" t="s">
        <v>226</v>
      </c>
      <c r="J2150" s="438" t="s">
        <v>300</v>
      </c>
      <c r="K2150" s="439"/>
      <c r="L2150" s="441"/>
      <c r="M2150" s="367"/>
      <c r="N2150" s="367"/>
      <c r="O2150" s="367"/>
      <c r="P2150" s="367"/>
      <c r="Q2150" s="367"/>
      <c r="R2150" s="367"/>
      <c r="S2150" s="367"/>
      <c r="T2150" s="367"/>
      <c r="U2150" s="367" t="s">
        <v>2920</v>
      </c>
      <c r="V2150" s="367"/>
      <c r="W2150" s="367"/>
      <c r="X2150" s="367"/>
      <c r="Y2150" s="367"/>
    </row>
    <row r="2151" spans="1:25" ht="39" customHeight="1" x14ac:dyDescent="0.2">
      <c r="A2151" s="179">
        <v>4711</v>
      </c>
      <c r="B2151" s="352" t="s">
        <v>2658</v>
      </c>
      <c r="C2151" s="182" t="s">
        <v>226</v>
      </c>
      <c r="D2151" s="377">
        <v>7</v>
      </c>
      <c r="E2151" s="362">
        <v>4711004005</v>
      </c>
      <c r="F2151" s="356"/>
      <c r="G2151" s="309" t="s">
        <v>3016</v>
      </c>
      <c r="H2151" s="364"/>
      <c r="I2151" s="182" t="s">
        <v>226</v>
      </c>
      <c r="J2151" s="438" t="s">
        <v>300</v>
      </c>
      <c r="K2151" s="439"/>
      <c r="L2151" s="441"/>
      <c r="M2151" s="367"/>
      <c r="N2151" s="367"/>
      <c r="O2151" s="367"/>
      <c r="P2151" s="367"/>
      <c r="Q2151" s="367"/>
      <c r="R2151" s="367"/>
      <c r="S2151" s="367"/>
      <c r="T2151" s="367"/>
      <c r="U2151" s="367" t="s">
        <v>2920</v>
      </c>
      <c r="V2151" s="367" t="s">
        <v>2920</v>
      </c>
      <c r="W2151" s="367" t="s">
        <v>2920</v>
      </c>
      <c r="X2151" s="367"/>
      <c r="Y2151" s="367"/>
    </row>
    <row r="2152" spans="1:25" ht="39" customHeight="1" x14ac:dyDescent="0.2">
      <c r="A2152" s="179">
        <v>4712</v>
      </c>
      <c r="B2152" s="352" t="s">
        <v>2659</v>
      </c>
      <c r="C2152" s="182" t="s">
        <v>226</v>
      </c>
      <c r="D2152" s="377">
        <v>7</v>
      </c>
      <c r="E2152" s="362">
        <v>4712004005</v>
      </c>
      <c r="F2152" s="356"/>
      <c r="G2152" s="309" t="s">
        <v>3016</v>
      </c>
      <c r="H2152" s="364"/>
      <c r="I2152" s="182" t="s">
        <v>226</v>
      </c>
      <c r="J2152" s="438" t="s">
        <v>300</v>
      </c>
      <c r="K2152" s="439"/>
      <c r="L2152" s="441"/>
      <c r="M2152" s="367"/>
      <c r="N2152" s="367"/>
      <c r="O2152" s="367"/>
      <c r="P2152" s="367"/>
      <c r="Q2152" s="367"/>
      <c r="R2152" s="367"/>
      <c r="S2152" s="367"/>
      <c r="T2152" s="367"/>
      <c r="U2152" s="367" t="s">
        <v>2920</v>
      </c>
      <c r="V2152" s="367"/>
      <c r="W2152" s="367"/>
      <c r="X2152" s="367"/>
      <c r="Y2152" s="367"/>
    </row>
    <row r="2153" spans="1:25" ht="39" customHeight="1" x14ac:dyDescent="0.2">
      <c r="A2153" s="179">
        <v>4713</v>
      </c>
      <c r="B2153" s="352" t="s">
        <v>2660</v>
      </c>
      <c r="C2153" s="182" t="s">
        <v>226</v>
      </c>
      <c r="D2153" s="377">
        <v>7</v>
      </c>
      <c r="E2153" s="362">
        <v>4713004004</v>
      </c>
      <c r="F2153" s="356"/>
      <c r="G2153" s="309" t="s">
        <v>3016</v>
      </c>
      <c r="H2153" s="364"/>
      <c r="I2153" s="182" t="s">
        <v>226</v>
      </c>
      <c r="J2153" s="438" t="s">
        <v>286</v>
      </c>
      <c r="K2153" s="439"/>
      <c r="L2153" s="441"/>
      <c r="M2153" s="367"/>
      <c r="N2153" s="367"/>
      <c r="O2153" s="367"/>
      <c r="P2153" s="367"/>
      <c r="Q2153" s="367"/>
      <c r="R2153" s="367"/>
      <c r="S2153" s="367"/>
      <c r="T2153" s="367"/>
      <c r="U2153" s="367" t="s">
        <v>2920</v>
      </c>
      <c r="V2153" s="367"/>
      <c r="W2153" s="367"/>
      <c r="X2153" s="367"/>
      <c r="Y2153" s="367"/>
    </row>
    <row r="2154" spans="1:25" ht="39" customHeight="1" x14ac:dyDescent="0.2">
      <c r="A2154" s="179">
        <v>4714</v>
      </c>
      <c r="B2154" s="352" t="s">
        <v>2661</v>
      </c>
      <c r="C2154" s="356" t="s">
        <v>229</v>
      </c>
      <c r="D2154" s="377">
        <v>7</v>
      </c>
      <c r="E2154" s="362">
        <v>4714001106</v>
      </c>
      <c r="F2154" s="356"/>
      <c r="G2154" s="309" t="s">
        <v>3016</v>
      </c>
      <c r="H2154" s="364"/>
      <c r="I2154" s="356" t="s">
        <v>229</v>
      </c>
      <c r="J2154" s="438" t="s">
        <v>3169</v>
      </c>
      <c r="K2154" s="439"/>
      <c r="L2154" s="441"/>
      <c r="M2154" s="367"/>
      <c r="N2154" s="367"/>
      <c r="O2154" s="367"/>
      <c r="P2154" s="367"/>
      <c r="Q2154" s="367"/>
      <c r="R2154" s="367"/>
      <c r="S2154" s="367"/>
      <c r="T2154" s="367"/>
      <c r="U2154" s="367" t="s">
        <v>2920</v>
      </c>
      <c r="V2154" s="367"/>
      <c r="W2154" s="367"/>
      <c r="X2154" s="367"/>
      <c r="Y2154" s="367"/>
    </row>
    <row r="2155" spans="1:25" ht="39" customHeight="1" x14ac:dyDescent="0.2">
      <c r="A2155" s="179">
        <v>4715</v>
      </c>
      <c r="B2155" s="352" t="s">
        <v>2662</v>
      </c>
      <c r="C2155" s="356" t="s">
        <v>229</v>
      </c>
      <c r="D2155" s="377">
        <v>7</v>
      </c>
      <c r="E2155" s="362">
        <v>4715001336</v>
      </c>
      <c r="F2155" s="356"/>
      <c r="G2155" s="309" t="s">
        <v>3016</v>
      </c>
      <c r="H2155" s="364"/>
      <c r="I2155" s="356" t="s">
        <v>229</v>
      </c>
      <c r="J2155" s="438" t="s">
        <v>289</v>
      </c>
      <c r="K2155" s="439"/>
      <c r="L2155" s="441"/>
      <c r="M2155" s="367"/>
      <c r="N2155" s="367"/>
      <c r="O2155" s="367"/>
      <c r="P2155" s="367"/>
      <c r="Q2155" s="367"/>
      <c r="R2155" s="367"/>
      <c r="S2155" s="367"/>
      <c r="T2155" s="367"/>
      <c r="U2155" s="367" t="s">
        <v>2920</v>
      </c>
      <c r="V2155" s="367"/>
      <c r="W2155" s="367"/>
      <c r="X2155" s="367"/>
      <c r="Y2155" s="367"/>
    </row>
    <row r="2156" spans="1:25" ht="39" customHeight="1" x14ac:dyDescent="0.2">
      <c r="A2156" s="179">
        <v>4716</v>
      </c>
      <c r="B2156" s="352" t="s">
        <v>2663</v>
      </c>
      <c r="C2156" s="356" t="s">
        <v>229</v>
      </c>
      <c r="D2156" s="377">
        <v>7</v>
      </c>
      <c r="E2156" s="362">
        <v>4716001205</v>
      </c>
      <c r="F2156" s="356"/>
      <c r="G2156" s="309" t="s">
        <v>3016</v>
      </c>
      <c r="H2156" s="364"/>
      <c r="I2156" s="356" t="s">
        <v>229</v>
      </c>
      <c r="J2156" s="438" t="s">
        <v>3169</v>
      </c>
      <c r="K2156" s="439"/>
      <c r="L2156" s="441"/>
      <c r="M2156" s="367"/>
      <c r="N2156" s="367"/>
      <c r="O2156" s="367"/>
      <c r="P2156" s="367"/>
      <c r="Q2156" s="367"/>
      <c r="R2156" s="367"/>
      <c r="S2156" s="367"/>
      <c r="T2156" s="367"/>
      <c r="U2156" s="367" t="s">
        <v>2920</v>
      </c>
      <c r="V2156" s="367"/>
      <c r="W2156" s="367"/>
      <c r="X2156" s="367"/>
      <c r="Y2156" s="367"/>
    </row>
    <row r="2157" spans="1:25" ht="39" customHeight="1" x14ac:dyDescent="0.2">
      <c r="A2157" s="179">
        <v>4717</v>
      </c>
      <c r="B2157" s="352" t="s">
        <v>1369</v>
      </c>
      <c r="C2157" s="356" t="s">
        <v>229</v>
      </c>
      <c r="D2157" s="377">
        <v>7</v>
      </c>
      <c r="E2157" s="362">
        <v>4717001125</v>
      </c>
      <c r="F2157" s="356"/>
      <c r="G2157" s="309" t="s">
        <v>3016</v>
      </c>
      <c r="H2157" s="364"/>
      <c r="I2157" s="356" t="s">
        <v>229</v>
      </c>
      <c r="J2157" s="438" t="s">
        <v>286</v>
      </c>
      <c r="K2157" s="439"/>
      <c r="L2157" s="441"/>
      <c r="M2157" s="367"/>
      <c r="N2157" s="367"/>
      <c r="O2157" s="367"/>
      <c r="P2157" s="367"/>
      <c r="Q2157" s="367"/>
      <c r="R2157" s="367"/>
      <c r="S2157" s="367"/>
      <c r="T2157" s="367"/>
      <c r="U2157" s="367" t="s">
        <v>2920</v>
      </c>
      <c r="V2157" s="367"/>
      <c r="W2157" s="367"/>
      <c r="X2157" s="367"/>
      <c r="Y2157" s="367"/>
    </row>
    <row r="2158" spans="1:25" ht="39" customHeight="1" x14ac:dyDescent="0.2">
      <c r="A2158" s="179">
        <v>4718</v>
      </c>
      <c r="B2158" s="352" t="s">
        <v>1370</v>
      </c>
      <c r="C2158" s="356" t="s">
        <v>229</v>
      </c>
      <c r="D2158" s="377">
        <v>7</v>
      </c>
      <c r="E2158" s="362">
        <v>4718001203</v>
      </c>
      <c r="F2158" s="356"/>
      <c r="G2158" s="309" t="s">
        <v>3016</v>
      </c>
      <c r="H2158" s="364"/>
      <c r="I2158" s="356" t="s">
        <v>229</v>
      </c>
      <c r="J2158" s="438" t="s">
        <v>3169</v>
      </c>
      <c r="K2158" s="439"/>
      <c r="L2158" s="441"/>
      <c r="M2158" s="367"/>
      <c r="N2158" s="367"/>
      <c r="O2158" s="367"/>
      <c r="P2158" s="367"/>
      <c r="Q2158" s="367"/>
      <c r="R2158" s="367"/>
      <c r="S2158" s="367"/>
      <c r="T2158" s="367"/>
      <c r="U2158" s="367" t="s">
        <v>2920</v>
      </c>
      <c r="V2158" s="367"/>
      <c r="W2158" s="367"/>
      <c r="X2158" s="367"/>
      <c r="Y2158" s="367"/>
    </row>
    <row r="2159" spans="1:25" ht="39" customHeight="1" x14ac:dyDescent="0.2">
      <c r="A2159" s="179">
        <v>4719</v>
      </c>
      <c r="B2159" s="352" t="s">
        <v>1371</v>
      </c>
      <c r="C2159" s="356" t="s">
        <v>229</v>
      </c>
      <c r="D2159" s="377">
        <v>7</v>
      </c>
      <c r="E2159" s="362">
        <v>4719001234</v>
      </c>
      <c r="F2159" s="356"/>
      <c r="G2159" s="309" t="s">
        <v>3016</v>
      </c>
      <c r="H2159" s="364"/>
      <c r="I2159" s="356" t="s">
        <v>229</v>
      </c>
      <c r="J2159" s="438" t="s">
        <v>300</v>
      </c>
      <c r="K2159" s="439"/>
      <c r="L2159" s="441"/>
      <c r="M2159" s="367"/>
      <c r="N2159" s="367"/>
      <c r="O2159" s="367"/>
      <c r="P2159" s="367"/>
      <c r="Q2159" s="367"/>
      <c r="R2159" s="367"/>
      <c r="S2159" s="367"/>
      <c r="T2159" s="367"/>
      <c r="U2159" s="367" t="s">
        <v>2920</v>
      </c>
      <c r="V2159" s="367"/>
      <c r="W2159" s="367"/>
      <c r="X2159" s="367"/>
      <c r="Y2159" s="367"/>
    </row>
    <row r="2160" spans="1:25" ht="39" customHeight="1" x14ac:dyDescent="0.2">
      <c r="A2160" s="179">
        <v>4720</v>
      </c>
      <c r="B2160" s="352" t="s">
        <v>1372</v>
      </c>
      <c r="C2160" s="356" t="s">
        <v>229</v>
      </c>
      <c r="D2160" s="377">
        <v>7</v>
      </c>
      <c r="E2160" s="362">
        <v>4720001222</v>
      </c>
      <c r="F2160" s="356"/>
      <c r="G2160" s="309" t="s">
        <v>3016</v>
      </c>
      <c r="H2160" s="364"/>
      <c r="I2160" s="356" t="s">
        <v>229</v>
      </c>
      <c r="J2160" s="438" t="s">
        <v>289</v>
      </c>
      <c r="K2160" s="439"/>
      <c r="L2160" s="441"/>
      <c r="M2160" s="367"/>
      <c r="N2160" s="367"/>
      <c r="O2160" s="367"/>
      <c r="P2160" s="367"/>
      <c r="Q2160" s="367"/>
      <c r="R2160" s="367"/>
      <c r="S2160" s="367"/>
      <c r="T2160" s="367"/>
      <c r="U2160" s="367" t="s">
        <v>2920</v>
      </c>
      <c r="V2160" s="367"/>
      <c r="W2160" s="367"/>
      <c r="X2160" s="367"/>
      <c r="Y2160" s="367"/>
    </row>
    <row r="2161" spans="1:25" ht="39" customHeight="1" x14ac:dyDescent="0.2">
      <c r="A2161" s="179">
        <v>4721</v>
      </c>
      <c r="B2161" s="352" t="s">
        <v>1373</v>
      </c>
      <c r="C2161" s="356" t="s">
        <v>229</v>
      </c>
      <c r="D2161" s="377">
        <v>7</v>
      </c>
      <c r="E2161" s="362">
        <v>4721001122</v>
      </c>
      <c r="F2161" s="356"/>
      <c r="G2161" s="309" t="s">
        <v>3016</v>
      </c>
      <c r="H2161" s="364"/>
      <c r="I2161" s="356" t="s">
        <v>229</v>
      </c>
      <c r="J2161" s="438" t="s">
        <v>289</v>
      </c>
      <c r="K2161" s="439"/>
      <c r="L2161" s="441"/>
      <c r="M2161" s="367"/>
      <c r="N2161" s="367"/>
      <c r="O2161" s="367"/>
      <c r="P2161" s="367"/>
      <c r="Q2161" s="367"/>
      <c r="R2161" s="367"/>
      <c r="S2161" s="367"/>
      <c r="T2161" s="367"/>
      <c r="U2161" s="367" t="s">
        <v>2920</v>
      </c>
      <c r="V2161" s="367"/>
      <c r="W2161" s="367"/>
      <c r="X2161" s="367"/>
      <c r="Y2161" s="367"/>
    </row>
    <row r="2162" spans="1:25" ht="39" customHeight="1" x14ac:dyDescent="0.2">
      <c r="A2162" s="179">
        <v>4722</v>
      </c>
      <c r="B2162" s="352" t="s">
        <v>1374</v>
      </c>
      <c r="C2162" s="356" t="s">
        <v>229</v>
      </c>
      <c r="D2162" s="377">
        <v>7</v>
      </c>
      <c r="E2162" s="362">
        <v>4722001102</v>
      </c>
      <c r="F2162" s="356"/>
      <c r="G2162" s="309" t="s">
        <v>3016</v>
      </c>
      <c r="H2162" s="364"/>
      <c r="I2162" s="356" t="s">
        <v>229</v>
      </c>
      <c r="J2162" s="438" t="s">
        <v>3169</v>
      </c>
      <c r="K2162" s="439"/>
      <c r="L2162" s="441"/>
      <c r="M2162" s="367"/>
      <c r="N2162" s="367"/>
      <c r="O2162" s="367"/>
      <c r="P2162" s="367"/>
      <c r="Q2162" s="367"/>
      <c r="R2162" s="367"/>
      <c r="S2162" s="367"/>
      <c r="T2162" s="367"/>
      <c r="U2162" s="367" t="s">
        <v>2920</v>
      </c>
      <c r="V2162" s="367"/>
      <c r="W2162" s="367"/>
      <c r="X2162" s="367"/>
      <c r="Y2162" s="367"/>
    </row>
    <row r="2163" spans="1:25" ht="39" customHeight="1" x14ac:dyDescent="0.2">
      <c r="A2163" s="179">
        <v>4723</v>
      </c>
      <c r="B2163" s="352" t="s">
        <v>1375</v>
      </c>
      <c r="C2163" s="182" t="s">
        <v>226</v>
      </c>
      <c r="D2163" s="377">
        <v>7</v>
      </c>
      <c r="E2163" s="362">
        <v>4723004003</v>
      </c>
      <c r="F2163" s="356"/>
      <c r="G2163" s="309" t="s">
        <v>3016</v>
      </c>
      <c r="H2163" s="364"/>
      <c r="I2163" s="182" t="s">
        <v>226</v>
      </c>
      <c r="J2163" s="438" t="s">
        <v>285</v>
      </c>
      <c r="K2163" s="439"/>
      <c r="L2163" s="441"/>
      <c r="M2163" s="367"/>
      <c r="N2163" s="367"/>
      <c r="O2163" s="367"/>
      <c r="P2163" s="367"/>
      <c r="Q2163" s="367"/>
      <c r="R2163" s="367"/>
      <c r="S2163" s="367"/>
      <c r="T2163" s="367"/>
      <c r="U2163" s="367" t="s">
        <v>2920</v>
      </c>
      <c r="V2163" s="367"/>
      <c r="W2163" s="367"/>
      <c r="X2163" s="367"/>
      <c r="Y2163" s="367"/>
    </row>
    <row r="2164" spans="1:25" ht="39" customHeight="1" x14ac:dyDescent="0.2">
      <c r="A2164" s="179">
        <v>4724</v>
      </c>
      <c r="B2164" s="352" t="s">
        <v>1376</v>
      </c>
      <c r="C2164" s="182" t="s">
        <v>226</v>
      </c>
      <c r="D2164" s="377">
        <v>7</v>
      </c>
      <c r="E2164" s="362">
        <v>4724004001</v>
      </c>
      <c r="F2164" s="356"/>
      <c r="G2164" s="309" t="s">
        <v>3016</v>
      </c>
      <c r="H2164" s="364"/>
      <c r="I2164" s="182" t="s">
        <v>226</v>
      </c>
      <c r="J2164" s="438" t="s">
        <v>3169</v>
      </c>
      <c r="K2164" s="439"/>
      <c r="L2164" s="441"/>
      <c r="M2164" s="367"/>
      <c r="N2164" s="367"/>
      <c r="O2164" s="367"/>
      <c r="P2164" s="367"/>
      <c r="Q2164" s="367"/>
      <c r="R2164" s="367"/>
      <c r="S2164" s="367"/>
      <c r="T2164" s="367"/>
      <c r="U2164" s="367" t="s">
        <v>2920</v>
      </c>
      <c r="V2164" s="367" t="s">
        <v>2920</v>
      </c>
      <c r="W2164" s="367" t="s">
        <v>2920</v>
      </c>
      <c r="X2164" s="367" t="s">
        <v>2920</v>
      </c>
      <c r="Y2164" s="186" t="s">
        <v>2920</v>
      </c>
    </row>
    <row r="2165" spans="1:25" ht="39" customHeight="1" x14ac:dyDescent="0.2">
      <c r="A2165" s="179">
        <v>4725</v>
      </c>
      <c r="B2165" s="352" t="s">
        <v>2664</v>
      </c>
      <c r="C2165" s="356" t="s">
        <v>228</v>
      </c>
      <c r="D2165" s="377">
        <v>7</v>
      </c>
      <c r="E2165" s="362">
        <v>4725005520</v>
      </c>
      <c r="F2165" s="356"/>
      <c r="G2165" s="309" t="s">
        <v>3016</v>
      </c>
      <c r="H2165" s="364"/>
      <c r="I2165" s="356" t="s">
        <v>228</v>
      </c>
      <c r="J2165" s="438" t="s">
        <v>289</v>
      </c>
      <c r="K2165" s="439"/>
      <c r="L2165" s="441"/>
      <c r="M2165" s="367"/>
      <c r="N2165" s="367"/>
      <c r="O2165" s="367"/>
      <c r="P2165" s="367"/>
      <c r="Q2165" s="367"/>
      <c r="R2165" s="367"/>
      <c r="S2165" s="367"/>
      <c r="T2165" s="367"/>
      <c r="U2165" s="367" t="s">
        <v>2920</v>
      </c>
      <c r="V2165" s="367" t="s">
        <v>2920</v>
      </c>
      <c r="W2165" s="367" t="s">
        <v>2920</v>
      </c>
      <c r="X2165" s="367"/>
      <c r="Y2165" s="367"/>
    </row>
    <row r="2166" spans="1:25" ht="39" customHeight="1" x14ac:dyDescent="0.2">
      <c r="A2166" s="179">
        <v>4726</v>
      </c>
      <c r="B2166" s="352" t="s">
        <v>2665</v>
      </c>
      <c r="C2166" s="356" t="s">
        <v>229</v>
      </c>
      <c r="D2166" s="377">
        <v>7</v>
      </c>
      <c r="E2166" s="362">
        <v>4726001229</v>
      </c>
      <c r="F2166" s="356"/>
      <c r="G2166" s="309" t="s">
        <v>3016</v>
      </c>
      <c r="H2166" s="364"/>
      <c r="I2166" s="356" t="s">
        <v>229</v>
      </c>
      <c r="J2166" s="438" t="s">
        <v>286</v>
      </c>
      <c r="K2166" s="439"/>
      <c r="L2166" s="441"/>
      <c r="M2166" s="367"/>
      <c r="N2166" s="367"/>
      <c r="O2166" s="367"/>
      <c r="P2166" s="367"/>
      <c r="Q2166" s="367"/>
      <c r="R2166" s="367"/>
      <c r="S2166" s="367"/>
      <c r="T2166" s="367"/>
      <c r="U2166" s="367" t="s">
        <v>2920</v>
      </c>
      <c r="V2166" s="367"/>
      <c r="W2166" s="367"/>
      <c r="X2166" s="367"/>
      <c r="Y2166" s="367"/>
    </row>
    <row r="2167" spans="1:25" ht="39" customHeight="1" x14ac:dyDescent="0.2">
      <c r="A2167" s="179">
        <v>4727</v>
      </c>
      <c r="B2167" s="352" t="s">
        <v>2666</v>
      </c>
      <c r="C2167" s="356" t="s">
        <v>229</v>
      </c>
      <c r="D2167" s="377">
        <v>7</v>
      </c>
      <c r="E2167" s="362">
        <v>4727001126</v>
      </c>
      <c r="F2167" s="356"/>
      <c r="G2167" s="309" t="s">
        <v>3016</v>
      </c>
      <c r="H2167" s="364"/>
      <c r="I2167" s="356" t="s">
        <v>229</v>
      </c>
      <c r="J2167" s="438" t="s">
        <v>286</v>
      </c>
      <c r="K2167" s="439"/>
      <c r="L2167" s="441"/>
      <c r="M2167" s="367"/>
      <c r="N2167" s="367"/>
      <c r="O2167" s="367"/>
      <c r="P2167" s="367"/>
      <c r="Q2167" s="367"/>
      <c r="R2167" s="367"/>
      <c r="S2167" s="367"/>
      <c r="T2167" s="367"/>
      <c r="U2167" s="367" t="s">
        <v>2920</v>
      </c>
      <c r="V2167" s="367"/>
      <c r="W2167" s="367"/>
      <c r="X2167" s="367"/>
      <c r="Y2167" s="367"/>
    </row>
    <row r="2168" spans="1:25" ht="39" customHeight="1" x14ac:dyDescent="0.2">
      <c r="A2168" s="179">
        <v>4728</v>
      </c>
      <c r="B2168" s="352" t="s">
        <v>2667</v>
      </c>
      <c r="C2168" s="356" t="s">
        <v>229</v>
      </c>
      <c r="D2168" s="377">
        <v>7</v>
      </c>
      <c r="E2168" s="362">
        <v>4728001344</v>
      </c>
      <c r="F2168" s="356"/>
      <c r="G2168" s="309" t="s">
        <v>3016</v>
      </c>
      <c r="H2168" s="364"/>
      <c r="I2168" s="356" t="s">
        <v>229</v>
      </c>
      <c r="J2168" s="438" t="s">
        <v>300</v>
      </c>
      <c r="K2168" s="439"/>
      <c r="L2168" s="441"/>
      <c r="M2168" s="367"/>
      <c r="N2168" s="367"/>
      <c r="O2168" s="367"/>
      <c r="P2168" s="367"/>
      <c r="Q2168" s="367"/>
      <c r="R2168" s="367"/>
      <c r="S2168" s="367"/>
      <c r="T2168" s="367"/>
      <c r="U2168" s="367" t="s">
        <v>2920</v>
      </c>
      <c r="V2168" s="367"/>
      <c r="W2168" s="367"/>
      <c r="X2168" s="367"/>
      <c r="Y2168" s="367"/>
    </row>
    <row r="2169" spans="1:25" ht="39" customHeight="1" x14ac:dyDescent="0.2">
      <c r="A2169" s="179">
        <v>4729</v>
      </c>
      <c r="B2169" s="352" t="s">
        <v>2668</v>
      </c>
      <c r="C2169" s="356" t="s">
        <v>229</v>
      </c>
      <c r="D2169" s="377">
        <v>7</v>
      </c>
      <c r="E2169" s="362">
        <v>4729001120</v>
      </c>
      <c r="F2169" s="356"/>
      <c r="G2169" s="309" t="s">
        <v>3016</v>
      </c>
      <c r="H2169" s="364"/>
      <c r="I2169" s="356" t="s">
        <v>229</v>
      </c>
      <c r="J2169" s="438" t="s">
        <v>289</v>
      </c>
      <c r="K2169" s="439"/>
      <c r="L2169" s="441"/>
      <c r="M2169" s="367"/>
      <c r="N2169" s="367"/>
      <c r="O2169" s="367"/>
      <c r="P2169" s="367"/>
      <c r="Q2169" s="367"/>
      <c r="R2169" s="367"/>
      <c r="S2169" s="367"/>
      <c r="T2169" s="367"/>
      <c r="U2169" s="367" t="s">
        <v>2920</v>
      </c>
      <c r="V2169" s="367"/>
      <c r="W2169" s="367"/>
      <c r="X2169" s="367"/>
      <c r="Y2169" s="367"/>
    </row>
    <row r="2170" spans="1:25" ht="39" customHeight="1" x14ac:dyDescent="0.2">
      <c r="A2170" s="179">
        <v>4730</v>
      </c>
      <c r="B2170" s="352" t="s">
        <v>2669</v>
      </c>
      <c r="C2170" s="356" t="s">
        <v>229</v>
      </c>
      <c r="D2170" s="377">
        <v>7</v>
      </c>
      <c r="E2170" s="362">
        <v>4730001211</v>
      </c>
      <c r="F2170" s="356"/>
      <c r="G2170" s="309" t="s">
        <v>3016</v>
      </c>
      <c r="H2170" s="364"/>
      <c r="I2170" s="356" t="s">
        <v>229</v>
      </c>
      <c r="J2170" s="438" t="s">
        <v>285</v>
      </c>
      <c r="K2170" s="439"/>
      <c r="L2170" s="441"/>
      <c r="M2170" s="367"/>
      <c r="N2170" s="367"/>
      <c r="O2170" s="367"/>
      <c r="P2170" s="367"/>
      <c r="Q2170" s="367"/>
      <c r="R2170" s="367"/>
      <c r="S2170" s="367"/>
      <c r="T2170" s="367"/>
      <c r="U2170" s="367" t="s">
        <v>2920</v>
      </c>
      <c r="V2170" s="367"/>
      <c r="W2170" s="367"/>
      <c r="X2170" s="367"/>
      <c r="Y2170" s="367"/>
    </row>
    <row r="2171" spans="1:25" ht="39" customHeight="1" x14ac:dyDescent="0.2">
      <c r="A2171" s="179">
        <v>4731</v>
      </c>
      <c r="B2171" s="352" t="s">
        <v>2670</v>
      </c>
      <c r="C2171" s="356" t="s">
        <v>229</v>
      </c>
      <c r="D2171" s="377">
        <v>7</v>
      </c>
      <c r="E2171" s="362">
        <v>4731001530</v>
      </c>
      <c r="F2171" s="356"/>
      <c r="G2171" s="309" t="s">
        <v>3016</v>
      </c>
      <c r="H2171" s="364"/>
      <c r="I2171" s="356" t="s">
        <v>229</v>
      </c>
      <c r="J2171" s="438" t="s">
        <v>289</v>
      </c>
      <c r="K2171" s="439"/>
      <c r="L2171" s="441"/>
      <c r="M2171" s="367"/>
      <c r="N2171" s="367"/>
      <c r="O2171" s="367"/>
      <c r="P2171" s="367"/>
      <c r="Q2171" s="367"/>
      <c r="R2171" s="367"/>
      <c r="S2171" s="367"/>
      <c r="T2171" s="367"/>
      <c r="U2171" s="367" t="s">
        <v>2920</v>
      </c>
      <c r="V2171" s="367"/>
      <c r="W2171" s="367"/>
      <c r="X2171" s="367"/>
      <c r="Y2171" s="367"/>
    </row>
    <row r="2172" spans="1:25" ht="39" customHeight="1" x14ac:dyDescent="0.2">
      <c r="A2172" s="179">
        <v>4732</v>
      </c>
      <c r="B2172" s="352" t="s">
        <v>2671</v>
      </c>
      <c r="C2172" s="356" t="s">
        <v>229</v>
      </c>
      <c r="D2172" s="377">
        <v>7</v>
      </c>
      <c r="E2172" s="362">
        <v>4732001122</v>
      </c>
      <c r="F2172" s="356"/>
      <c r="G2172" s="309" t="s">
        <v>3016</v>
      </c>
      <c r="H2172" s="364"/>
      <c r="I2172" s="356" t="s">
        <v>229</v>
      </c>
      <c r="J2172" s="438" t="s">
        <v>289</v>
      </c>
      <c r="K2172" s="439"/>
      <c r="L2172" s="441"/>
      <c r="M2172" s="367"/>
      <c r="N2172" s="367"/>
      <c r="O2172" s="367"/>
      <c r="P2172" s="367"/>
      <c r="Q2172" s="367"/>
      <c r="R2172" s="367"/>
      <c r="S2172" s="367"/>
      <c r="T2172" s="367"/>
      <c r="U2172" s="367" t="s">
        <v>2920</v>
      </c>
      <c r="V2172" s="367"/>
      <c r="W2172" s="367"/>
      <c r="X2172" s="367"/>
      <c r="Y2172" s="367"/>
    </row>
    <row r="2173" spans="1:25" ht="39" customHeight="1" x14ac:dyDescent="0.2">
      <c r="A2173" s="179">
        <v>4733</v>
      </c>
      <c r="B2173" s="352" t="s">
        <v>2672</v>
      </c>
      <c r="C2173" s="356" t="s">
        <v>229</v>
      </c>
      <c r="D2173" s="377">
        <v>7</v>
      </c>
      <c r="E2173" s="362">
        <v>4733001616</v>
      </c>
      <c r="F2173" s="356"/>
      <c r="G2173" s="309" t="s">
        <v>3016</v>
      </c>
      <c r="H2173" s="364"/>
      <c r="I2173" s="356" t="s">
        <v>229</v>
      </c>
      <c r="J2173" s="438" t="s">
        <v>285</v>
      </c>
      <c r="K2173" s="439"/>
      <c r="L2173" s="441"/>
      <c r="M2173" s="367"/>
      <c r="N2173" s="367"/>
      <c r="O2173" s="367"/>
      <c r="P2173" s="367"/>
      <c r="Q2173" s="367"/>
      <c r="R2173" s="367"/>
      <c r="S2173" s="367"/>
      <c r="T2173" s="367"/>
      <c r="U2173" s="367" t="s">
        <v>2920</v>
      </c>
      <c r="V2173" s="367"/>
      <c r="W2173" s="367"/>
      <c r="X2173" s="367"/>
      <c r="Y2173" s="367"/>
    </row>
    <row r="2174" spans="1:25" ht="39" customHeight="1" x14ac:dyDescent="0.2">
      <c r="A2174" s="179">
        <v>4734</v>
      </c>
      <c r="B2174" s="352" t="s">
        <v>2673</v>
      </c>
      <c r="C2174" s="356" t="s">
        <v>229</v>
      </c>
      <c r="D2174" s="377">
        <v>7</v>
      </c>
      <c r="E2174" s="362">
        <v>4734001502</v>
      </c>
      <c r="F2174" s="356"/>
      <c r="G2174" s="309" t="s">
        <v>3016</v>
      </c>
      <c r="H2174" s="364"/>
      <c r="I2174" s="356" t="s">
        <v>229</v>
      </c>
      <c r="J2174" s="438" t="s">
        <v>3169</v>
      </c>
      <c r="K2174" s="439"/>
      <c r="L2174" s="441"/>
      <c r="M2174" s="367"/>
      <c r="N2174" s="367"/>
      <c r="O2174" s="367"/>
      <c r="P2174" s="367"/>
      <c r="Q2174" s="367"/>
      <c r="R2174" s="367"/>
      <c r="S2174" s="367"/>
      <c r="T2174" s="367"/>
      <c r="U2174" s="367" t="s">
        <v>2920</v>
      </c>
      <c r="V2174" s="367"/>
      <c r="W2174" s="367"/>
      <c r="X2174" s="367"/>
      <c r="Y2174" s="367"/>
    </row>
    <row r="2175" spans="1:25" ht="39" customHeight="1" x14ac:dyDescent="0.2">
      <c r="A2175" s="179">
        <v>4735</v>
      </c>
      <c r="B2175" s="352" t="s">
        <v>2674</v>
      </c>
      <c r="C2175" s="356" t="s">
        <v>229</v>
      </c>
      <c r="D2175" s="377">
        <v>7</v>
      </c>
      <c r="E2175" s="362">
        <v>4735001613</v>
      </c>
      <c r="F2175" s="356"/>
      <c r="G2175" s="309" t="s">
        <v>3016</v>
      </c>
      <c r="H2175" s="364"/>
      <c r="I2175" s="356" t="s">
        <v>229</v>
      </c>
      <c r="J2175" s="438" t="s">
        <v>285</v>
      </c>
      <c r="K2175" s="439"/>
      <c r="L2175" s="441"/>
      <c r="M2175" s="367"/>
      <c r="N2175" s="367"/>
      <c r="O2175" s="367"/>
      <c r="P2175" s="367"/>
      <c r="Q2175" s="367"/>
      <c r="R2175" s="367"/>
      <c r="S2175" s="367"/>
      <c r="T2175" s="367"/>
      <c r="U2175" s="367" t="s">
        <v>2920</v>
      </c>
      <c r="V2175" s="367"/>
      <c r="W2175" s="367"/>
      <c r="X2175" s="367"/>
      <c r="Y2175" s="367"/>
    </row>
    <row r="2176" spans="1:25" ht="39" customHeight="1" x14ac:dyDescent="0.2">
      <c r="A2176" s="179">
        <v>4736</v>
      </c>
      <c r="B2176" s="352" t="s">
        <v>2675</v>
      </c>
      <c r="C2176" s="356" t="s">
        <v>229</v>
      </c>
      <c r="D2176" s="377">
        <v>7</v>
      </c>
      <c r="E2176" s="362">
        <v>4736001324</v>
      </c>
      <c r="F2176" s="356"/>
      <c r="G2176" s="309" t="s">
        <v>3016</v>
      </c>
      <c r="H2176" s="364"/>
      <c r="I2176" s="356" t="s">
        <v>229</v>
      </c>
      <c r="J2176" s="438" t="s">
        <v>295</v>
      </c>
      <c r="K2176" s="439"/>
      <c r="L2176" s="441"/>
      <c r="M2176" s="367"/>
      <c r="N2176" s="367"/>
      <c r="O2176" s="367"/>
      <c r="P2176" s="367"/>
      <c r="Q2176" s="367"/>
      <c r="R2176" s="367"/>
      <c r="S2176" s="367"/>
      <c r="T2176" s="367"/>
      <c r="U2176" s="367" t="s">
        <v>2920</v>
      </c>
      <c r="V2176" s="367" t="s">
        <v>2920</v>
      </c>
      <c r="W2176" s="367" t="s">
        <v>2920</v>
      </c>
      <c r="X2176" s="367" t="s">
        <v>2920</v>
      </c>
      <c r="Y2176" s="186" t="s">
        <v>2920</v>
      </c>
    </row>
    <row r="2177" spans="1:25" ht="39" customHeight="1" x14ac:dyDescent="0.2">
      <c r="A2177" s="179">
        <v>4737</v>
      </c>
      <c r="B2177" s="352" t="s">
        <v>2676</v>
      </c>
      <c r="C2177" s="356" t="s">
        <v>229</v>
      </c>
      <c r="D2177" s="377">
        <v>7</v>
      </c>
      <c r="E2177" s="362">
        <v>4737001214</v>
      </c>
      <c r="F2177" s="356"/>
      <c r="G2177" s="309" t="s">
        <v>3016</v>
      </c>
      <c r="H2177" s="364"/>
      <c r="I2177" s="356" t="s">
        <v>229</v>
      </c>
      <c r="J2177" s="438" t="s">
        <v>285</v>
      </c>
      <c r="K2177" s="439"/>
      <c r="L2177" s="441"/>
      <c r="M2177" s="367"/>
      <c r="N2177" s="367"/>
      <c r="O2177" s="367"/>
      <c r="P2177" s="367"/>
      <c r="Q2177" s="367"/>
      <c r="R2177" s="367"/>
      <c r="S2177" s="367"/>
      <c r="T2177" s="367"/>
      <c r="U2177" s="367" t="s">
        <v>2920</v>
      </c>
      <c r="V2177" s="367"/>
      <c r="W2177" s="367"/>
      <c r="X2177" s="367"/>
      <c r="Y2177" s="367"/>
    </row>
    <row r="2178" spans="1:25" ht="39" customHeight="1" x14ac:dyDescent="0.2">
      <c r="A2178" s="179">
        <v>4738</v>
      </c>
      <c r="B2178" s="352" t="s">
        <v>2677</v>
      </c>
      <c r="C2178" s="356" t="s">
        <v>229</v>
      </c>
      <c r="D2178" s="377">
        <v>7</v>
      </c>
      <c r="E2178" s="362">
        <v>4738001914</v>
      </c>
      <c r="F2178" s="356"/>
      <c r="G2178" s="309" t="s">
        <v>3016</v>
      </c>
      <c r="H2178" s="364"/>
      <c r="I2178" s="356" t="s">
        <v>229</v>
      </c>
      <c r="J2178" s="438" t="s">
        <v>300</v>
      </c>
      <c r="K2178" s="439"/>
      <c r="L2178" s="441"/>
      <c r="M2178" s="367"/>
      <c r="N2178" s="367"/>
      <c r="O2178" s="367"/>
      <c r="P2178" s="367"/>
      <c r="Q2178" s="367"/>
      <c r="R2178" s="367"/>
      <c r="S2178" s="367"/>
      <c r="T2178" s="367"/>
      <c r="U2178" s="367" t="s">
        <v>2920</v>
      </c>
      <c r="V2178" s="367"/>
      <c r="W2178" s="367"/>
      <c r="X2178" s="367"/>
      <c r="Y2178" s="367"/>
    </row>
    <row r="2179" spans="1:25" ht="39" customHeight="1" x14ac:dyDescent="0.2">
      <c r="A2179" s="179">
        <v>4739</v>
      </c>
      <c r="B2179" s="352" t="s">
        <v>2678</v>
      </c>
      <c r="C2179" s="356" t="s">
        <v>229</v>
      </c>
      <c r="D2179" s="377">
        <v>7</v>
      </c>
      <c r="E2179" s="362">
        <v>4739001329</v>
      </c>
      <c r="F2179" s="356"/>
      <c r="G2179" s="309" t="s">
        <v>3016</v>
      </c>
      <c r="H2179" s="364"/>
      <c r="I2179" s="356" t="s">
        <v>229</v>
      </c>
      <c r="J2179" s="438" t="s">
        <v>295</v>
      </c>
      <c r="K2179" s="439"/>
      <c r="L2179" s="441"/>
      <c r="M2179" s="367"/>
      <c r="N2179" s="367"/>
      <c r="O2179" s="367"/>
      <c r="P2179" s="367"/>
      <c r="Q2179" s="367"/>
      <c r="R2179" s="367"/>
      <c r="S2179" s="367"/>
      <c r="T2179" s="367"/>
      <c r="U2179" s="367" t="s">
        <v>2920</v>
      </c>
      <c r="V2179" s="367"/>
      <c r="W2179" s="367"/>
      <c r="X2179" s="367"/>
      <c r="Y2179" s="367"/>
    </row>
    <row r="2180" spans="1:25" ht="39" customHeight="1" x14ac:dyDescent="0.2">
      <c r="A2180" s="179">
        <v>4740</v>
      </c>
      <c r="B2180" s="352" t="s">
        <v>2679</v>
      </c>
      <c r="C2180" s="356" t="s">
        <v>229</v>
      </c>
      <c r="D2180" s="377">
        <v>7</v>
      </c>
      <c r="E2180" s="362">
        <v>4740001343</v>
      </c>
      <c r="F2180" s="356"/>
      <c r="G2180" s="309" t="s">
        <v>3016</v>
      </c>
      <c r="H2180" s="364"/>
      <c r="I2180" s="356" t="s">
        <v>229</v>
      </c>
      <c r="J2180" s="438" t="s">
        <v>300</v>
      </c>
      <c r="K2180" s="439"/>
      <c r="L2180" s="441"/>
      <c r="M2180" s="367"/>
      <c r="N2180" s="367"/>
      <c r="O2180" s="367"/>
      <c r="P2180" s="367"/>
      <c r="Q2180" s="367"/>
      <c r="R2180" s="367"/>
      <c r="S2180" s="367"/>
      <c r="T2180" s="367"/>
      <c r="U2180" s="367" t="s">
        <v>2920</v>
      </c>
      <c r="V2180" s="367"/>
      <c r="W2180" s="367"/>
      <c r="X2180" s="367"/>
      <c r="Y2180" s="367"/>
    </row>
    <row r="2181" spans="1:25" ht="39" customHeight="1" x14ac:dyDescent="0.2">
      <c r="A2181" s="179">
        <v>4741</v>
      </c>
      <c r="B2181" s="352" t="s">
        <v>2680</v>
      </c>
      <c r="C2181" s="356" t="s">
        <v>229</v>
      </c>
      <c r="D2181" s="377">
        <v>7</v>
      </c>
      <c r="E2181" s="362">
        <v>4741001108</v>
      </c>
      <c r="F2181" s="356"/>
      <c r="G2181" s="309" t="s">
        <v>3016</v>
      </c>
      <c r="H2181" s="364"/>
      <c r="I2181" s="356" t="s">
        <v>229</v>
      </c>
      <c r="J2181" s="438" t="s">
        <v>3169</v>
      </c>
      <c r="K2181" s="439"/>
      <c r="L2181" s="441"/>
      <c r="M2181" s="367"/>
      <c r="N2181" s="367"/>
      <c r="O2181" s="367"/>
      <c r="P2181" s="367"/>
      <c r="Q2181" s="367"/>
      <c r="R2181" s="367"/>
      <c r="S2181" s="367"/>
      <c r="T2181" s="367"/>
      <c r="U2181" s="367" t="s">
        <v>2920</v>
      </c>
      <c r="V2181" s="367" t="s">
        <v>2920</v>
      </c>
      <c r="W2181" s="367"/>
      <c r="X2181" s="367"/>
      <c r="Y2181" s="367"/>
    </row>
    <row r="2182" spans="1:25" ht="39" customHeight="1" x14ac:dyDescent="0.2">
      <c r="A2182" s="179">
        <v>4742</v>
      </c>
      <c r="B2182" s="352" t="s">
        <v>2681</v>
      </c>
      <c r="C2182" s="356" t="s">
        <v>229</v>
      </c>
      <c r="D2182" s="377">
        <v>7</v>
      </c>
      <c r="E2182" s="362">
        <v>4742001125</v>
      </c>
      <c r="F2182" s="356"/>
      <c r="G2182" s="309" t="s">
        <v>3016</v>
      </c>
      <c r="H2182" s="364"/>
      <c r="I2182" s="356" t="s">
        <v>229</v>
      </c>
      <c r="J2182" s="438" t="s">
        <v>286</v>
      </c>
      <c r="K2182" s="439"/>
      <c r="L2182" s="441"/>
      <c r="M2182" s="367"/>
      <c r="N2182" s="367"/>
      <c r="O2182" s="367"/>
      <c r="P2182" s="367"/>
      <c r="Q2182" s="367"/>
      <c r="R2182" s="367"/>
      <c r="S2182" s="367"/>
      <c r="T2182" s="367"/>
      <c r="U2182" s="367" t="s">
        <v>2920</v>
      </c>
      <c r="V2182" s="367"/>
      <c r="W2182" s="367"/>
      <c r="X2182" s="367"/>
      <c r="Y2182" s="367"/>
    </row>
    <row r="2183" spans="1:25" ht="39" customHeight="1" x14ac:dyDescent="0.2">
      <c r="A2183" s="179">
        <v>4743</v>
      </c>
      <c r="B2183" s="352" t="s">
        <v>2682</v>
      </c>
      <c r="C2183" s="356" t="s">
        <v>229</v>
      </c>
      <c r="D2183" s="377">
        <v>7</v>
      </c>
      <c r="E2183" s="362">
        <v>4743001322</v>
      </c>
      <c r="F2183" s="356"/>
      <c r="G2183" s="309" t="s">
        <v>3016</v>
      </c>
      <c r="H2183" s="364"/>
      <c r="I2183" s="356" t="s">
        <v>229</v>
      </c>
      <c r="J2183" s="438" t="s">
        <v>295</v>
      </c>
      <c r="K2183" s="439"/>
      <c r="L2183" s="441"/>
      <c r="M2183" s="367"/>
      <c r="N2183" s="367"/>
      <c r="O2183" s="367"/>
      <c r="P2183" s="367"/>
      <c r="Q2183" s="367"/>
      <c r="R2183" s="367"/>
      <c r="S2183" s="367"/>
      <c r="T2183" s="367"/>
      <c r="U2183" s="367" t="s">
        <v>2920</v>
      </c>
      <c r="V2183" s="367"/>
      <c r="W2183" s="367"/>
      <c r="X2183" s="367"/>
      <c r="Y2183" s="367"/>
    </row>
    <row r="2184" spans="1:25" ht="39" customHeight="1" x14ac:dyDescent="0.2">
      <c r="A2184" s="179">
        <v>4744</v>
      </c>
      <c r="B2184" s="352" t="s">
        <v>2683</v>
      </c>
      <c r="C2184" s="356" t="s">
        <v>229</v>
      </c>
      <c r="D2184" s="377">
        <v>7</v>
      </c>
      <c r="E2184" s="362">
        <v>4744001315</v>
      </c>
      <c r="F2184" s="356"/>
      <c r="G2184" s="309" t="s">
        <v>3016</v>
      </c>
      <c r="H2184" s="364"/>
      <c r="I2184" s="356" t="s">
        <v>229</v>
      </c>
      <c r="J2184" s="438" t="s">
        <v>285</v>
      </c>
      <c r="K2184" s="439"/>
      <c r="L2184" s="441"/>
      <c r="M2184" s="367"/>
      <c r="N2184" s="367"/>
      <c r="O2184" s="367"/>
      <c r="P2184" s="367"/>
      <c r="Q2184" s="367"/>
      <c r="R2184" s="367"/>
      <c r="S2184" s="367"/>
      <c r="T2184" s="367"/>
      <c r="U2184" s="367" t="s">
        <v>2920</v>
      </c>
      <c r="V2184" s="367"/>
      <c r="W2184" s="367"/>
      <c r="X2184" s="367"/>
      <c r="Y2184" s="367"/>
    </row>
    <row r="2185" spans="1:25" ht="39" customHeight="1" x14ac:dyDescent="0.2">
      <c r="A2185" s="179">
        <v>4745</v>
      </c>
      <c r="B2185" s="352" t="s">
        <v>2684</v>
      </c>
      <c r="C2185" s="356" t="s">
        <v>229</v>
      </c>
      <c r="D2185" s="377">
        <v>7</v>
      </c>
      <c r="E2185" s="362">
        <v>4745001641</v>
      </c>
      <c r="F2185" s="356"/>
      <c r="G2185" s="309" t="s">
        <v>3016</v>
      </c>
      <c r="H2185" s="364"/>
      <c r="I2185" s="356" t="s">
        <v>229</v>
      </c>
      <c r="J2185" s="438" t="s">
        <v>300</v>
      </c>
      <c r="K2185" s="439"/>
      <c r="L2185" s="441"/>
      <c r="M2185" s="367"/>
      <c r="N2185" s="367"/>
      <c r="O2185" s="367"/>
      <c r="P2185" s="367"/>
      <c r="Q2185" s="367"/>
      <c r="R2185" s="367"/>
      <c r="S2185" s="367"/>
      <c r="T2185" s="367"/>
      <c r="U2185" s="367" t="s">
        <v>2920</v>
      </c>
      <c r="V2185" s="367"/>
      <c r="W2185" s="367"/>
      <c r="X2185" s="367"/>
      <c r="Y2185" s="367"/>
    </row>
    <row r="2186" spans="1:25" ht="39" customHeight="1" x14ac:dyDescent="0.2">
      <c r="A2186" s="179">
        <v>4746</v>
      </c>
      <c r="B2186" s="352" t="s">
        <v>2685</v>
      </c>
      <c r="C2186" s="356" t="s">
        <v>229</v>
      </c>
      <c r="D2186" s="377">
        <v>7</v>
      </c>
      <c r="E2186" s="362">
        <v>4746001321</v>
      </c>
      <c r="F2186" s="356"/>
      <c r="G2186" s="309" t="s">
        <v>3016</v>
      </c>
      <c r="H2186" s="364"/>
      <c r="I2186" s="356" t="s">
        <v>229</v>
      </c>
      <c r="J2186" s="438" t="s">
        <v>295</v>
      </c>
      <c r="K2186" s="439"/>
      <c r="L2186" s="441"/>
      <c r="M2186" s="367"/>
      <c r="N2186" s="367"/>
      <c r="O2186" s="367"/>
      <c r="P2186" s="367"/>
      <c r="Q2186" s="367"/>
      <c r="R2186" s="367"/>
      <c r="S2186" s="367"/>
      <c r="T2186" s="367"/>
      <c r="U2186" s="367" t="s">
        <v>2920</v>
      </c>
      <c r="V2186" s="367"/>
      <c r="W2186" s="367"/>
      <c r="X2186" s="367"/>
      <c r="Y2186" s="367"/>
    </row>
    <row r="2187" spans="1:25" ht="39" customHeight="1" x14ac:dyDescent="0.2">
      <c r="A2187" s="179">
        <v>4747</v>
      </c>
      <c r="B2187" s="352" t="s">
        <v>2686</v>
      </c>
      <c r="C2187" s="356" t="s">
        <v>229</v>
      </c>
      <c r="D2187" s="377">
        <v>7</v>
      </c>
      <c r="E2187" s="362">
        <v>4747001530</v>
      </c>
      <c r="F2187" s="356"/>
      <c r="G2187" s="309" t="s">
        <v>3016</v>
      </c>
      <c r="H2187" s="364"/>
      <c r="I2187" s="356" t="s">
        <v>229</v>
      </c>
      <c r="J2187" s="438" t="s">
        <v>289</v>
      </c>
      <c r="K2187" s="439"/>
      <c r="L2187" s="441"/>
      <c r="M2187" s="367"/>
      <c r="N2187" s="367"/>
      <c r="O2187" s="367"/>
      <c r="P2187" s="367"/>
      <c r="Q2187" s="367"/>
      <c r="R2187" s="367"/>
      <c r="S2187" s="367"/>
      <c r="T2187" s="367"/>
      <c r="U2187" s="367" t="s">
        <v>2920</v>
      </c>
      <c r="V2187" s="367"/>
      <c r="W2187" s="367"/>
      <c r="X2187" s="367"/>
      <c r="Y2187" s="367"/>
    </row>
    <row r="2188" spans="1:25" ht="39" customHeight="1" x14ac:dyDescent="0.2">
      <c r="A2188" s="179">
        <v>4748</v>
      </c>
      <c r="B2188" s="352" t="s">
        <v>1377</v>
      </c>
      <c r="C2188" s="356" t="s">
        <v>229</v>
      </c>
      <c r="D2188" s="377">
        <v>7</v>
      </c>
      <c r="E2188" s="362">
        <v>4748001305</v>
      </c>
      <c r="F2188" s="356"/>
      <c r="G2188" s="309" t="s">
        <v>3016</v>
      </c>
      <c r="H2188" s="364"/>
      <c r="I2188" s="356" t="s">
        <v>229</v>
      </c>
      <c r="J2188" s="438" t="s">
        <v>3169</v>
      </c>
      <c r="K2188" s="439"/>
      <c r="L2188" s="441"/>
      <c r="M2188" s="367"/>
      <c r="N2188" s="367"/>
      <c r="O2188" s="367"/>
      <c r="P2188" s="367"/>
      <c r="Q2188" s="367"/>
      <c r="R2188" s="367"/>
      <c r="S2188" s="367"/>
      <c r="T2188" s="367"/>
      <c r="U2188" s="367" t="s">
        <v>2920</v>
      </c>
      <c r="V2188" s="367"/>
      <c r="W2188" s="367"/>
      <c r="X2188" s="367"/>
      <c r="Y2188" s="367"/>
    </row>
    <row r="2189" spans="1:25" ht="39" customHeight="1" x14ac:dyDescent="0.2">
      <c r="A2189" s="179">
        <v>4749</v>
      </c>
      <c r="B2189" s="352" t="s">
        <v>2687</v>
      </c>
      <c r="C2189" s="356" t="s">
        <v>229</v>
      </c>
      <c r="D2189" s="377">
        <v>7</v>
      </c>
      <c r="E2189" s="362">
        <v>4749001102</v>
      </c>
      <c r="F2189" s="356"/>
      <c r="G2189" s="309" t="s">
        <v>3016</v>
      </c>
      <c r="H2189" s="364"/>
      <c r="I2189" s="356" t="s">
        <v>229</v>
      </c>
      <c r="J2189" s="438" t="s">
        <v>3169</v>
      </c>
      <c r="K2189" s="439"/>
      <c r="L2189" s="441"/>
      <c r="M2189" s="367"/>
      <c r="N2189" s="367"/>
      <c r="O2189" s="367"/>
      <c r="P2189" s="367"/>
      <c r="Q2189" s="367"/>
      <c r="R2189" s="367"/>
      <c r="S2189" s="367"/>
      <c r="T2189" s="367"/>
      <c r="U2189" s="367" t="s">
        <v>2920</v>
      </c>
      <c r="V2189" s="367"/>
      <c r="W2189" s="367"/>
      <c r="X2189" s="367"/>
      <c r="Y2189" s="367"/>
    </row>
    <row r="2190" spans="1:25" ht="39" customHeight="1" x14ac:dyDescent="0.2">
      <c r="A2190" s="179">
        <v>4750</v>
      </c>
      <c r="B2190" s="352" t="s">
        <v>2688</v>
      </c>
      <c r="C2190" s="356" t="s">
        <v>229</v>
      </c>
      <c r="D2190" s="377">
        <v>7</v>
      </c>
      <c r="E2190" s="362">
        <v>4750001505</v>
      </c>
      <c r="F2190" s="356"/>
      <c r="G2190" s="309" t="s">
        <v>3016</v>
      </c>
      <c r="H2190" s="364"/>
      <c r="I2190" s="356" t="s">
        <v>229</v>
      </c>
      <c r="J2190" s="438" t="s">
        <v>3169</v>
      </c>
      <c r="K2190" s="439"/>
      <c r="L2190" s="441"/>
      <c r="M2190" s="367"/>
      <c r="N2190" s="367"/>
      <c r="O2190" s="367"/>
      <c r="P2190" s="367"/>
      <c r="Q2190" s="367"/>
      <c r="R2190" s="367"/>
      <c r="S2190" s="367"/>
      <c r="T2190" s="367"/>
      <c r="U2190" s="367" t="s">
        <v>2920</v>
      </c>
      <c r="V2190" s="367"/>
      <c r="W2190" s="367"/>
      <c r="X2190" s="367"/>
      <c r="Y2190" s="367"/>
    </row>
    <row r="2191" spans="1:25" ht="39" customHeight="1" x14ac:dyDescent="0.2">
      <c r="A2191" s="179">
        <v>4751</v>
      </c>
      <c r="B2191" s="352" t="s">
        <v>2689</v>
      </c>
      <c r="C2191" s="182" t="s">
        <v>230</v>
      </c>
      <c r="D2191" s="377">
        <v>7</v>
      </c>
      <c r="E2191" s="362">
        <v>4751005006</v>
      </c>
      <c r="F2191" s="356"/>
      <c r="G2191" s="309" t="s">
        <v>3016</v>
      </c>
      <c r="H2191" s="364"/>
      <c r="I2191" s="182" t="s">
        <v>230</v>
      </c>
      <c r="J2191" s="438" t="s">
        <v>286</v>
      </c>
      <c r="K2191" s="439"/>
      <c r="L2191" s="441"/>
      <c r="M2191" s="367"/>
      <c r="N2191" s="367"/>
      <c r="O2191" s="367"/>
      <c r="P2191" s="367"/>
      <c r="Q2191" s="367"/>
      <c r="R2191" s="367"/>
      <c r="S2191" s="367"/>
      <c r="T2191" s="367"/>
      <c r="U2191" s="367" t="s">
        <v>2920</v>
      </c>
      <c r="V2191" s="367"/>
      <c r="W2191" s="367"/>
      <c r="X2191" s="367"/>
      <c r="Y2191" s="367"/>
    </row>
    <row r="2192" spans="1:25" ht="39" customHeight="1" x14ac:dyDescent="0.2">
      <c r="A2192" s="179">
        <v>4752</v>
      </c>
      <c r="B2192" s="352" t="s">
        <v>2690</v>
      </c>
      <c r="C2192" s="182" t="s">
        <v>230</v>
      </c>
      <c r="D2192" s="377">
        <v>7</v>
      </c>
      <c r="E2192" s="362">
        <v>4752005003</v>
      </c>
      <c r="F2192" s="356"/>
      <c r="G2192" s="309" t="s">
        <v>3016</v>
      </c>
      <c r="H2192" s="364"/>
      <c r="I2192" s="182" t="s">
        <v>230</v>
      </c>
      <c r="J2192" s="438" t="s">
        <v>286</v>
      </c>
      <c r="K2192" s="439"/>
      <c r="L2192" s="441"/>
      <c r="M2192" s="367"/>
      <c r="N2192" s="367"/>
      <c r="O2192" s="367"/>
      <c r="P2192" s="367"/>
      <c r="Q2192" s="367"/>
      <c r="R2192" s="367"/>
      <c r="S2192" s="367"/>
      <c r="T2192" s="367"/>
      <c r="U2192" s="367" t="s">
        <v>2920</v>
      </c>
      <c r="V2192" s="367" t="s">
        <v>2920</v>
      </c>
      <c r="W2192" s="367"/>
      <c r="X2192" s="367"/>
      <c r="Y2192" s="367"/>
    </row>
    <row r="2193" spans="1:25" ht="39" customHeight="1" x14ac:dyDescent="0.2">
      <c r="A2193" s="179">
        <v>4753</v>
      </c>
      <c r="B2193" s="352" t="s">
        <v>2691</v>
      </c>
      <c r="C2193" s="182" t="s">
        <v>230</v>
      </c>
      <c r="D2193" s="377">
        <v>7</v>
      </c>
      <c r="E2193" s="362">
        <v>4753005011</v>
      </c>
      <c r="F2193" s="356"/>
      <c r="G2193" s="309" t="s">
        <v>3016</v>
      </c>
      <c r="H2193" s="364"/>
      <c r="I2193" s="182" t="s">
        <v>230</v>
      </c>
      <c r="J2193" s="438" t="s">
        <v>295</v>
      </c>
      <c r="K2193" s="439"/>
      <c r="L2193" s="441"/>
      <c r="M2193" s="367"/>
      <c r="N2193" s="367"/>
      <c r="O2193" s="367"/>
      <c r="P2193" s="367"/>
      <c r="Q2193" s="367"/>
      <c r="R2193" s="367"/>
      <c r="S2193" s="367"/>
      <c r="T2193" s="367"/>
      <c r="U2193" s="367" t="s">
        <v>2920</v>
      </c>
      <c r="V2193" s="367" t="s">
        <v>2920</v>
      </c>
      <c r="W2193" s="367"/>
      <c r="X2193" s="367"/>
      <c r="Y2193" s="367"/>
    </row>
    <row r="2194" spans="1:25" ht="39" customHeight="1" x14ac:dyDescent="0.2">
      <c r="A2194" s="179">
        <v>4754</v>
      </c>
      <c r="B2194" s="352" t="s">
        <v>2692</v>
      </c>
      <c r="C2194" s="182" t="s">
        <v>230</v>
      </c>
      <c r="D2194" s="377">
        <v>7</v>
      </c>
      <c r="E2194" s="362">
        <v>4754005011</v>
      </c>
      <c r="F2194" s="356"/>
      <c r="G2194" s="309" t="s">
        <v>3016</v>
      </c>
      <c r="H2194" s="364"/>
      <c r="I2194" s="182" t="s">
        <v>230</v>
      </c>
      <c r="J2194" s="438" t="s">
        <v>295</v>
      </c>
      <c r="K2194" s="439"/>
      <c r="L2194" s="441"/>
      <c r="M2194" s="367"/>
      <c r="N2194" s="367"/>
      <c r="O2194" s="367"/>
      <c r="P2194" s="367"/>
      <c r="Q2194" s="367"/>
      <c r="R2194" s="367"/>
      <c r="S2194" s="367"/>
      <c r="T2194" s="367"/>
      <c r="U2194" s="367" t="s">
        <v>2920</v>
      </c>
      <c r="V2194" s="367" t="s">
        <v>2920</v>
      </c>
      <c r="W2194" s="367"/>
      <c r="X2194" s="367"/>
      <c r="Y2194" s="367"/>
    </row>
    <row r="2195" spans="1:25" ht="39" customHeight="1" x14ac:dyDescent="0.2">
      <c r="A2195" s="179">
        <v>4755</v>
      </c>
      <c r="B2195" s="352" t="s">
        <v>2693</v>
      </c>
      <c r="C2195" s="182" t="s">
        <v>230</v>
      </c>
      <c r="D2195" s="377">
        <v>7</v>
      </c>
      <c r="E2195" s="362">
        <v>4755005016</v>
      </c>
      <c r="F2195" s="356"/>
      <c r="G2195" s="309" t="s">
        <v>3016</v>
      </c>
      <c r="H2195" s="364"/>
      <c r="I2195" s="182" t="s">
        <v>230</v>
      </c>
      <c r="J2195" s="438" t="s">
        <v>289</v>
      </c>
      <c r="K2195" s="439"/>
      <c r="L2195" s="441"/>
      <c r="M2195" s="367"/>
      <c r="N2195" s="367"/>
      <c r="O2195" s="367"/>
      <c r="P2195" s="367"/>
      <c r="Q2195" s="367"/>
      <c r="R2195" s="367"/>
      <c r="S2195" s="367"/>
      <c r="T2195" s="367"/>
      <c r="U2195" s="367" t="s">
        <v>2920</v>
      </c>
      <c r="V2195" s="367"/>
      <c r="W2195" s="367"/>
      <c r="X2195" s="367"/>
      <c r="Y2195" s="367"/>
    </row>
    <row r="2196" spans="1:25" ht="39" customHeight="1" x14ac:dyDescent="0.2">
      <c r="A2196" s="179">
        <v>4756</v>
      </c>
      <c r="B2196" s="352" t="s">
        <v>2694</v>
      </c>
      <c r="C2196" s="356" t="s">
        <v>228</v>
      </c>
      <c r="D2196" s="377">
        <v>7</v>
      </c>
      <c r="E2196" s="362">
        <v>4756000000</v>
      </c>
      <c r="F2196" s="356"/>
      <c r="G2196" s="309" t="s">
        <v>3016</v>
      </c>
      <c r="H2196" s="364"/>
      <c r="I2196" s="356" t="s">
        <v>228</v>
      </c>
      <c r="J2196" s="438" t="s">
        <v>289</v>
      </c>
      <c r="K2196" s="439"/>
      <c r="L2196" s="441"/>
      <c r="M2196" s="367"/>
      <c r="N2196" s="367"/>
      <c r="O2196" s="367"/>
      <c r="P2196" s="367"/>
      <c r="Q2196" s="367"/>
      <c r="R2196" s="367"/>
      <c r="S2196" s="367"/>
      <c r="T2196" s="367"/>
      <c r="U2196" s="367" t="s">
        <v>2920</v>
      </c>
      <c r="V2196" s="367" t="s">
        <v>2920</v>
      </c>
      <c r="W2196" s="367" t="s">
        <v>2920</v>
      </c>
      <c r="X2196" s="367"/>
      <c r="Y2196" s="367"/>
    </row>
    <row r="2197" spans="1:25" ht="39" customHeight="1" x14ac:dyDescent="0.2">
      <c r="A2197" s="179">
        <v>4757</v>
      </c>
      <c r="B2197" s="352" t="s">
        <v>2695</v>
      </c>
      <c r="C2197" s="356" t="s">
        <v>228</v>
      </c>
      <c r="D2197" s="377">
        <v>7</v>
      </c>
      <c r="E2197" s="362">
        <v>4757005519</v>
      </c>
      <c r="F2197" s="356"/>
      <c r="G2197" s="309" t="s">
        <v>3016</v>
      </c>
      <c r="H2197" s="364"/>
      <c r="I2197" s="356" t="s">
        <v>228</v>
      </c>
      <c r="J2197" s="438" t="s">
        <v>289</v>
      </c>
      <c r="K2197" s="439"/>
      <c r="L2197" s="441"/>
      <c r="M2197" s="367"/>
      <c r="N2197" s="367"/>
      <c r="O2197" s="367"/>
      <c r="P2197" s="367"/>
      <c r="Q2197" s="367"/>
      <c r="R2197" s="367"/>
      <c r="S2197" s="367"/>
      <c r="T2197" s="367"/>
      <c r="U2197" s="367" t="s">
        <v>2920</v>
      </c>
      <c r="V2197" s="367"/>
      <c r="W2197" s="367"/>
      <c r="X2197" s="367"/>
      <c r="Y2197" s="367"/>
    </row>
    <row r="2198" spans="1:25" ht="48" customHeight="1" x14ac:dyDescent="0.2">
      <c r="A2198" s="179">
        <v>4758</v>
      </c>
      <c r="B2198" s="352" t="s">
        <v>2696</v>
      </c>
      <c r="C2198" s="356" t="s">
        <v>228</v>
      </c>
      <c r="D2198" s="377">
        <v>7</v>
      </c>
      <c r="E2198" s="362">
        <v>4758000000</v>
      </c>
      <c r="F2198" s="356"/>
      <c r="G2198" s="309" t="s">
        <v>3016</v>
      </c>
      <c r="H2198" s="364"/>
      <c r="I2198" s="356" t="s">
        <v>228</v>
      </c>
      <c r="J2198" s="438" t="s">
        <v>295</v>
      </c>
      <c r="K2198" s="439"/>
      <c r="L2198" s="441"/>
      <c r="M2198" s="367"/>
      <c r="N2198" s="367"/>
      <c r="O2198" s="367"/>
      <c r="P2198" s="367"/>
      <c r="Q2198" s="367"/>
      <c r="R2198" s="367"/>
      <c r="S2198" s="367"/>
      <c r="T2198" s="367"/>
      <c r="U2198" s="367" t="s">
        <v>2920</v>
      </c>
      <c r="V2198" s="367"/>
      <c r="W2198" s="367"/>
      <c r="X2198" s="367"/>
      <c r="Y2198" s="367"/>
    </row>
    <row r="2199" spans="1:25" ht="48" customHeight="1" x14ac:dyDescent="0.2">
      <c r="A2199" s="179">
        <v>4759</v>
      </c>
      <c r="B2199" s="352" t="s">
        <v>2697</v>
      </c>
      <c r="C2199" s="356" t="s">
        <v>229</v>
      </c>
      <c r="D2199" s="377">
        <v>7</v>
      </c>
      <c r="E2199" s="362">
        <v>4759000000</v>
      </c>
      <c r="F2199" s="356"/>
      <c r="G2199" s="309" t="s">
        <v>3016</v>
      </c>
      <c r="H2199" s="364"/>
      <c r="I2199" s="356" t="s">
        <v>229</v>
      </c>
      <c r="J2199" s="438" t="s">
        <v>286</v>
      </c>
      <c r="K2199" s="439"/>
      <c r="L2199" s="441"/>
      <c r="M2199" s="367"/>
      <c r="N2199" s="367"/>
      <c r="O2199" s="367"/>
      <c r="P2199" s="367"/>
      <c r="Q2199" s="367"/>
      <c r="R2199" s="367"/>
      <c r="S2199" s="367"/>
      <c r="T2199" s="367"/>
      <c r="U2199" s="367" t="s">
        <v>2920</v>
      </c>
      <c r="V2199" s="367" t="s">
        <v>2920</v>
      </c>
      <c r="W2199" s="367" t="s">
        <v>2920</v>
      </c>
      <c r="X2199" s="367"/>
      <c r="Y2199" s="367"/>
    </row>
    <row r="2200" spans="1:25" ht="48" customHeight="1" x14ac:dyDescent="0.2">
      <c r="A2200" s="179">
        <v>4760</v>
      </c>
      <c r="B2200" s="352" t="s">
        <v>2698</v>
      </c>
      <c r="C2200" s="356" t="s">
        <v>229</v>
      </c>
      <c r="D2200" s="377">
        <v>7</v>
      </c>
      <c r="E2200" s="362">
        <v>4760000000</v>
      </c>
      <c r="F2200" s="356"/>
      <c r="G2200" s="309" t="s">
        <v>3016</v>
      </c>
      <c r="H2200" s="364"/>
      <c r="I2200" s="356" t="s">
        <v>229</v>
      </c>
      <c r="J2200" s="438" t="s">
        <v>285</v>
      </c>
      <c r="K2200" s="439"/>
      <c r="L2200" s="441"/>
      <c r="M2200" s="367"/>
      <c r="N2200" s="367"/>
      <c r="O2200" s="367"/>
      <c r="P2200" s="367"/>
      <c r="Q2200" s="367"/>
      <c r="R2200" s="367"/>
      <c r="S2200" s="367"/>
      <c r="T2200" s="367"/>
      <c r="U2200" s="367" t="s">
        <v>2920</v>
      </c>
      <c r="V2200" s="367"/>
      <c r="W2200" s="367"/>
      <c r="X2200" s="367"/>
      <c r="Y2200" s="367"/>
    </row>
    <row r="2201" spans="1:25" ht="48" customHeight="1" x14ac:dyDescent="0.2">
      <c r="A2201" s="179">
        <v>4761</v>
      </c>
      <c r="B2201" s="352" t="s">
        <v>2699</v>
      </c>
      <c r="C2201" s="356" t="s">
        <v>229</v>
      </c>
      <c r="D2201" s="377">
        <v>7</v>
      </c>
      <c r="E2201" s="362">
        <v>4761000000</v>
      </c>
      <c r="F2201" s="356"/>
      <c r="G2201" s="309" t="s">
        <v>3016</v>
      </c>
      <c r="H2201" s="364"/>
      <c r="I2201" s="356" t="s">
        <v>229</v>
      </c>
      <c r="J2201" s="438" t="s">
        <v>300</v>
      </c>
      <c r="K2201" s="439"/>
      <c r="L2201" s="441"/>
      <c r="M2201" s="367"/>
      <c r="N2201" s="367"/>
      <c r="O2201" s="367"/>
      <c r="P2201" s="367"/>
      <c r="Q2201" s="367"/>
      <c r="R2201" s="367"/>
      <c r="S2201" s="367"/>
      <c r="T2201" s="367"/>
      <c r="U2201" s="367" t="s">
        <v>2920</v>
      </c>
      <c r="V2201" s="367" t="s">
        <v>2920</v>
      </c>
      <c r="W2201" s="367"/>
      <c r="X2201" s="367"/>
      <c r="Y2201" s="367"/>
    </row>
    <row r="2202" spans="1:25" ht="48" customHeight="1" x14ac:dyDescent="0.2">
      <c r="A2202" s="179">
        <v>4762</v>
      </c>
      <c r="B2202" s="352" t="s">
        <v>2700</v>
      </c>
      <c r="C2202" s="356" t="s">
        <v>229</v>
      </c>
      <c r="D2202" s="377">
        <v>7</v>
      </c>
      <c r="E2202" s="362">
        <v>4762000000</v>
      </c>
      <c r="F2202" s="356"/>
      <c r="G2202" s="309" t="s">
        <v>3016</v>
      </c>
      <c r="H2202" s="364"/>
      <c r="I2202" s="356" t="s">
        <v>229</v>
      </c>
      <c r="J2202" s="438" t="s">
        <v>289</v>
      </c>
      <c r="K2202" s="439"/>
      <c r="L2202" s="441"/>
      <c r="M2202" s="367"/>
      <c r="N2202" s="367"/>
      <c r="O2202" s="367"/>
      <c r="P2202" s="367"/>
      <c r="Q2202" s="367"/>
      <c r="R2202" s="367"/>
      <c r="S2202" s="367"/>
      <c r="T2202" s="367"/>
      <c r="U2202" s="367" t="s">
        <v>2920</v>
      </c>
      <c r="V2202" s="367"/>
      <c r="W2202" s="367"/>
      <c r="X2202" s="367"/>
      <c r="Y2202" s="367"/>
    </row>
    <row r="2203" spans="1:25" ht="48" customHeight="1" x14ac:dyDescent="0.2">
      <c r="A2203" s="179">
        <v>4763</v>
      </c>
      <c r="B2203" s="352" t="s">
        <v>2701</v>
      </c>
      <c r="C2203" s="356" t="s">
        <v>229</v>
      </c>
      <c r="D2203" s="377">
        <v>7</v>
      </c>
      <c r="E2203" s="362">
        <v>4763000000</v>
      </c>
      <c r="F2203" s="356"/>
      <c r="G2203" s="309" t="s">
        <v>3016</v>
      </c>
      <c r="H2203" s="364"/>
      <c r="I2203" s="356" t="s">
        <v>229</v>
      </c>
      <c r="J2203" s="438" t="s">
        <v>285</v>
      </c>
      <c r="K2203" s="439"/>
      <c r="L2203" s="441"/>
      <c r="M2203" s="367"/>
      <c r="N2203" s="367"/>
      <c r="O2203" s="367"/>
      <c r="P2203" s="367"/>
      <c r="Q2203" s="367"/>
      <c r="R2203" s="367"/>
      <c r="S2203" s="367"/>
      <c r="T2203" s="367"/>
      <c r="U2203" s="367" t="s">
        <v>2920</v>
      </c>
      <c r="V2203" s="367"/>
      <c r="W2203" s="367"/>
      <c r="X2203" s="367"/>
      <c r="Y2203" s="367"/>
    </row>
    <row r="2204" spans="1:25" ht="48" customHeight="1" x14ac:dyDescent="0.2">
      <c r="A2204" s="179">
        <v>4764</v>
      </c>
      <c r="B2204" s="352" t="s">
        <v>2702</v>
      </c>
      <c r="C2204" s="356" t="s">
        <v>229</v>
      </c>
      <c r="D2204" s="377">
        <v>7</v>
      </c>
      <c r="E2204" s="362">
        <v>4764000000</v>
      </c>
      <c r="F2204" s="356"/>
      <c r="G2204" s="309" t="s">
        <v>3016</v>
      </c>
      <c r="H2204" s="364"/>
      <c r="I2204" s="356" t="s">
        <v>229</v>
      </c>
      <c r="J2204" s="438" t="s">
        <v>285</v>
      </c>
      <c r="K2204" s="439"/>
      <c r="L2204" s="441"/>
      <c r="M2204" s="367"/>
      <c r="N2204" s="367"/>
      <c r="O2204" s="367"/>
      <c r="P2204" s="367"/>
      <c r="Q2204" s="367"/>
      <c r="R2204" s="367"/>
      <c r="S2204" s="367"/>
      <c r="T2204" s="367"/>
      <c r="U2204" s="367" t="s">
        <v>2920</v>
      </c>
      <c r="V2204" s="367"/>
      <c r="W2204" s="367"/>
      <c r="X2204" s="367"/>
      <c r="Y2204" s="367"/>
    </row>
    <row r="2205" spans="1:25" ht="48" customHeight="1" x14ac:dyDescent="0.2">
      <c r="A2205" s="179">
        <v>4765</v>
      </c>
      <c r="B2205" s="352" t="s">
        <v>2703</v>
      </c>
      <c r="C2205" s="356" t="s">
        <v>229</v>
      </c>
      <c r="D2205" s="377">
        <v>7</v>
      </c>
      <c r="E2205" s="362">
        <v>4765000000</v>
      </c>
      <c r="F2205" s="356"/>
      <c r="G2205" s="309" t="s">
        <v>3016</v>
      </c>
      <c r="H2205" s="364"/>
      <c r="I2205" s="356" t="s">
        <v>229</v>
      </c>
      <c r="J2205" s="438" t="s">
        <v>300</v>
      </c>
      <c r="K2205" s="439"/>
      <c r="L2205" s="441"/>
      <c r="M2205" s="367"/>
      <c r="N2205" s="367"/>
      <c r="O2205" s="367"/>
      <c r="P2205" s="367"/>
      <c r="Q2205" s="367"/>
      <c r="R2205" s="367"/>
      <c r="S2205" s="367"/>
      <c r="T2205" s="367"/>
      <c r="U2205" s="367" t="s">
        <v>2920</v>
      </c>
      <c r="V2205" s="367"/>
      <c r="W2205" s="367"/>
      <c r="X2205" s="367"/>
      <c r="Y2205" s="367"/>
    </row>
    <row r="2206" spans="1:25" ht="48" customHeight="1" x14ac:dyDescent="0.2">
      <c r="A2206" s="179">
        <v>4766</v>
      </c>
      <c r="B2206" s="352" t="s">
        <v>2704</v>
      </c>
      <c r="C2206" s="356" t="s">
        <v>229</v>
      </c>
      <c r="D2206" s="377">
        <v>7</v>
      </c>
      <c r="E2206" s="362">
        <v>4766000000</v>
      </c>
      <c r="F2206" s="356"/>
      <c r="G2206" s="309" t="s">
        <v>3016</v>
      </c>
      <c r="H2206" s="364"/>
      <c r="I2206" s="356" t="s">
        <v>229</v>
      </c>
      <c r="J2206" s="438" t="s">
        <v>3169</v>
      </c>
      <c r="K2206" s="439"/>
      <c r="L2206" s="441"/>
      <c r="M2206" s="367"/>
      <c r="N2206" s="367"/>
      <c r="O2206" s="367"/>
      <c r="P2206" s="367"/>
      <c r="Q2206" s="367"/>
      <c r="R2206" s="367"/>
      <c r="S2206" s="367"/>
      <c r="T2206" s="367"/>
      <c r="U2206" s="367" t="s">
        <v>2920</v>
      </c>
      <c r="V2206" s="367"/>
      <c r="W2206" s="367"/>
      <c r="X2206" s="367"/>
      <c r="Y2206" s="367"/>
    </row>
    <row r="2207" spans="1:25" ht="48" customHeight="1" x14ac:dyDescent="0.2">
      <c r="A2207" s="179">
        <v>4767</v>
      </c>
      <c r="B2207" s="352" t="s">
        <v>2705</v>
      </c>
      <c r="C2207" s="356" t="s">
        <v>229</v>
      </c>
      <c r="D2207" s="377">
        <v>7</v>
      </c>
      <c r="E2207" s="362">
        <v>4767000000</v>
      </c>
      <c r="F2207" s="356"/>
      <c r="G2207" s="309" t="s">
        <v>3016</v>
      </c>
      <c r="H2207" s="364"/>
      <c r="I2207" s="356" t="s">
        <v>229</v>
      </c>
      <c r="J2207" s="438" t="s">
        <v>3169</v>
      </c>
      <c r="K2207" s="439"/>
      <c r="L2207" s="441"/>
      <c r="M2207" s="367"/>
      <c r="N2207" s="367"/>
      <c r="O2207" s="367"/>
      <c r="P2207" s="367"/>
      <c r="Q2207" s="367"/>
      <c r="R2207" s="367"/>
      <c r="S2207" s="367"/>
      <c r="T2207" s="367"/>
      <c r="U2207" s="367" t="s">
        <v>2920</v>
      </c>
      <c r="V2207" s="367"/>
      <c r="W2207" s="367"/>
      <c r="X2207" s="367"/>
      <c r="Y2207" s="367"/>
    </row>
    <row r="2208" spans="1:25" ht="48" customHeight="1" x14ac:dyDescent="0.2">
      <c r="A2208" s="179">
        <v>4768</v>
      </c>
      <c r="B2208" s="352" t="s">
        <v>2706</v>
      </c>
      <c r="C2208" s="356" t="s">
        <v>229</v>
      </c>
      <c r="D2208" s="377">
        <v>7</v>
      </c>
      <c r="E2208" s="362">
        <v>4768000000</v>
      </c>
      <c r="F2208" s="356"/>
      <c r="G2208" s="309" t="s">
        <v>3016</v>
      </c>
      <c r="H2208" s="364"/>
      <c r="I2208" s="356" t="s">
        <v>229</v>
      </c>
      <c r="J2208" s="438" t="s">
        <v>3169</v>
      </c>
      <c r="K2208" s="439"/>
      <c r="L2208" s="441"/>
      <c r="M2208" s="367"/>
      <c r="N2208" s="367"/>
      <c r="O2208" s="367"/>
      <c r="P2208" s="367"/>
      <c r="Q2208" s="367"/>
      <c r="R2208" s="367"/>
      <c r="S2208" s="367"/>
      <c r="T2208" s="367"/>
      <c r="U2208" s="367" t="s">
        <v>2920</v>
      </c>
      <c r="V2208" s="367"/>
      <c r="W2208" s="367"/>
      <c r="X2208" s="367"/>
      <c r="Y2208" s="367"/>
    </row>
    <row r="2209" spans="1:25" ht="48" customHeight="1" x14ac:dyDescent="0.2">
      <c r="A2209" s="179">
        <v>4769</v>
      </c>
      <c r="B2209" s="352" t="s">
        <v>1378</v>
      </c>
      <c r="C2209" s="182" t="s">
        <v>224</v>
      </c>
      <c r="D2209" s="377">
        <v>7</v>
      </c>
      <c r="E2209" s="362">
        <v>4769000000</v>
      </c>
      <c r="F2209" s="449" t="s">
        <v>2846</v>
      </c>
      <c r="G2209" s="309" t="s">
        <v>3016</v>
      </c>
      <c r="H2209" s="364"/>
      <c r="I2209" s="182" t="s">
        <v>224</v>
      </c>
      <c r="J2209" s="438" t="s">
        <v>295</v>
      </c>
      <c r="K2209" s="439"/>
      <c r="L2209" s="441" t="s">
        <v>3024</v>
      </c>
      <c r="M2209" s="367"/>
      <c r="N2209" s="367"/>
      <c r="O2209" s="367"/>
      <c r="P2209" s="367"/>
      <c r="Q2209" s="367"/>
      <c r="R2209" s="367"/>
      <c r="S2209" s="367"/>
      <c r="T2209" s="367" t="s">
        <v>2920</v>
      </c>
      <c r="U2209" s="367" t="s">
        <v>2920</v>
      </c>
      <c r="V2209" s="367"/>
      <c r="W2209" s="367"/>
      <c r="X2209" s="367"/>
      <c r="Y2209" s="367"/>
    </row>
    <row r="2210" spans="1:25" ht="48" customHeight="1" x14ac:dyDescent="0.2">
      <c r="A2210" s="179">
        <v>4770</v>
      </c>
      <c r="B2210" s="352" t="s">
        <v>1379</v>
      </c>
      <c r="C2210" s="182" t="s">
        <v>224</v>
      </c>
      <c r="D2210" s="377">
        <v>7</v>
      </c>
      <c r="E2210" s="362">
        <v>4770000000</v>
      </c>
      <c r="F2210" s="449" t="s">
        <v>2846</v>
      </c>
      <c r="G2210" s="309" t="s">
        <v>3016</v>
      </c>
      <c r="H2210" s="364"/>
      <c r="I2210" s="182" t="s">
        <v>224</v>
      </c>
      <c r="J2210" s="438" t="s">
        <v>295</v>
      </c>
      <c r="K2210" s="439"/>
      <c r="L2210" s="441" t="s">
        <v>3025</v>
      </c>
      <c r="M2210" s="367"/>
      <c r="N2210" s="367"/>
      <c r="O2210" s="367"/>
      <c r="P2210" s="367"/>
      <c r="Q2210" s="367"/>
      <c r="R2210" s="367"/>
      <c r="S2210" s="367"/>
      <c r="T2210" s="367" t="s">
        <v>2920</v>
      </c>
      <c r="U2210" s="367" t="s">
        <v>2920</v>
      </c>
      <c r="V2210" s="367"/>
      <c r="W2210" s="367"/>
      <c r="X2210" s="367"/>
      <c r="Y2210" s="367"/>
    </row>
    <row r="2211" spans="1:25" ht="48" customHeight="1" x14ac:dyDescent="0.2">
      <c r="A2211" s="179">
        <v>4771</v>
      </c>
      <c r="B2211" s="352" t="s">
        <v>3026</v>
      </c>
      <c r="C2211" s="182" t="s">
        <v>230</v>
      </c>
      <c r="D2211" s="377">
        <v>9</v>
      </c>
      <c r="E2211" s="362">
        <v>4771005009</v>
      </c>
      <c r="F2211" s="449"/>
      <c r="G2211" s="309" t="s">
        <v>3016</v>
      </c>
      <c r="H2211" s="364"/>
      <c r="I2211" s="182" t="s">
        <v>230</v>
      </c>
      <c r="J2211" s="438" t="s">
        <v>2797</v>
      </c>
      <c r="K2211" s="439"/>
      <c r="L2211" s="441"/>
      <c r="M2211" s="367"/>
      <c r="N2211" s="367"/>
      <c r="O2211" s="367"/>
      <c r="P2211" s="367"/>
      <c r="Q2211" s="367"/>
      <c r="R2211" s="367"/>
      <c r="S2211" s="367"/>
      <c r="T2211" s="367" t="s">
        <v>2920</v>
      </c>
      <c r="U2211" s="367"/>
      <c r="V2211" s="367"/>
      <c r="W2211" s="367"/>
      <c r="X2211" s="367"/>
      <c r="Y2211" s="367"/>
    </row>
    <row r="2212" spans="1:25" ht="48" customHeight="1" x14ac:dyDescent="0.2">
      <c r="A2212" s="179">
        <v>4772</v>
      </c>
      <c r="B2212" s="352" t="s">
        <v>1380</v>
      </c>
      <c r="C2212" s="182" t="s">
        <v>224</v>
      </c>
      <c r="D2212" s="377">
        <v>7</v>
      </c>
      <c r="E2212" s="362">
        <v>4772000000</v>
      </c>
      <c r="F2212" s="449" t="s">
        <v>2846</v>
      </c>
      <c r="G2212" s="309" t="s">
        <v>3016</v>
      </c>
      <c r="H2212" s="364"/>
      <c r="I2212" s="182" t="s">
        <v>224</v>
      </c>
      <c r="J2212" s="438" t="s">
        <v>295</v>
      </c>
      <c r="K2212" s="439"/>
      <c r="L2212" s="441" t="s">
        <v>3027</v>
      </c>
      <c r="M2212" s="367"/>
      <c r="N2212" s="367"/>
      <c r="O2212" s="367"/>
      <c r="P2212" s="367"/>
      <c r="Q2212" s="367"/>
      <c r="R2212" s="367"/>
      <c r="S2212" s="367"/>
      <c r="T2212" s="367" t="s">
        <v>2920</v>
      </c>
      <c r="U2212" s="367" t="s">
        <v>2920</v>
      </c>
      <c r="V2212" s="367"/>
      <c r="W2212" s="367"/>
      <c r="X2212" s="367"/>
      <c r="Y2212" s="367"/>
    </row>
    <row r="2213" spans="1:25" ht="48" customHeight="1" x14ac:dyDescent="0.2">
      <c r="A2213" s="179">
        <v>4773</v>
      </c>
      <c r="B2213" s="352" t="s">
        <v>1381</v>
      </c>
      <c r="C2213" s="182" t="s">
        <v>224</v>
      </c>
      <c r="D2213" s="377">
        <v>7</v>
      </c>
      <c r="E2213" s="362">
        <v>4773000000</v>
      </c>
      <c r="F2213" s="449" t="s">
        <v>2846</v>
      </c>
      <c r="G2213" s="309" t="s">
        <v>3016</v>
      </c>
      <c r="H2213" s="364"/>
      <c r="I2213" s="182" t="s">
        <v>224</v>
      </c>
      <c r="J2213" s="438" t="s">
        <v>295</v>
      </c>
      <c r="K2213" s="439"/>
      <c r="L2213" s="441" t="s">
        <v>3028</v>
      </c>
      <c r="M2213" s="367"/>
      <c r="N2213" s="367"/>
      <c r="O2213" s="367"/>
      <c r="P2213" s="367"/>
      <c r="Q2213" s="367"/>
      <c r="R2213" s="367"/>
      <c r="S2213" s="367"/>
      <c r="T2213" s="367" t="s">
        <v>2920</v>
      </c>
      <c r="U2213" s="367" t="s">
        <v>2920</v>
      </c>
      <c r="V2213" s="367"/>
      <c r="W2213" s="367"/>
      <c r="X2213" s="367"/>
      <c r="Y2213" s="367"/>
    </row>
    <row r="2214" spans="1:25" ht="48" customHeight="1" x14ac:dyDescent="0.2">
      <c r="A2214" s="179">
        <v>4774</v>
      </c>
      <c r="B2214" s="352" t="s">
        <v>1382</v>
      </c>
      <c r="C2214" s="182" t="s">
        <v>224</v>
      </c>
      <c r="D2214" s="377">
        <v>7</v>
      </c>
      <c r="E2214" s="362">
        <v>4774000000</v>
      </c>
      <c r="F2214" s="449" t="s">
        <v>2846</v>
      </c>
      <c r="G2214" s="309" t="s">
        <v>3016</v>
      </c>
      <c r="H2214" s="364"/>
      <c r="I2214" s="182" t="s">
        <v>224</v>
      </c>
      <c r="J2214" s="438" t="s">
        <v>295</v>
      </c>
      <c r="K2214" s="439"/>
      <c r="L2214" s="441" t="s">
        <v>3029</v>
      </c>
      <c r="M2214" s="367"/>
      <c r="N2214" s="367"/>
      <c r="O2214" s="367"/>
      <c r="P2214" s="367"/>
      <c r="Q2214" s="367"/>
      <c r="R2214" s="367"/>
      <c r="S2214" s="367"/>
      <c r="T2214" s="367" t="s">
        <v>2920</v>
      </c>
      <c r="U2214" s="367" t="s">
        <v>2920</v>
      </c>
      <c r="V2214" s="367"/>
      <c r="W2214" s="367"/>
      <c r="X2214" s="367"/>
      <c r="Y2214" s="367"/>
    </row>
    <row r="2215" spans="1:25" ht="48" customHeight="1" x14ac:dyDescent="0.2">
      <c r="A2215" s="179">
        <v>4775</v>
      </c>
      <c r="B2215" s="352" t="s">
        <v>1383</v>
      </c>
      <c r="C2215" s="182" t="s">
        <v>224</v>
      </c>
      <c r="D2215" s="377">
        <v>7</v>
      </c>
      <c r="E2215" s="362">
        <v>4775000000</v>
      </c>
      <c r="F2215" s="449" t="s">
        <v>2846</v>
      </c>
      <c r="G2215" s="309" t="s">
        <v>3016</v>
      </c>
      <c r="H2215" s="364"/>
      <c r="I2215" s="182" t="s">
        <v>224</v>
      </c>
      <c r="J2215" s="438" t="s">
        <v>295</v>
      </c>
      <c r="K2215" s="439"/>
      <c r="L2215" s="441" t="s">
        <v>3030</v>
      </c>
      <c r="M2215" s="367"/>
      <c r="N2215" s="367"/>
      <c r="O2215" s="367"/>
      <c r="P2215" s="367"/>
      <c r="Q2215" s="367"/>
      <c r="R2215" s="367"/>
      <c r="S2215" s="367"/>
      <c r="T2215" s="367"/>
      <c r="U2215" s="367" t="s">
        <v>2920</v>
      </c>
      <c r="V2215" s="367"/>
      <c r="W2215" s="367"/>
      <c r="X2215" s="367"/>
      <c r="Y2215" s="367"/>
    </row>
    <row r="2216" spans="1:25" ht="48" customHeight="1" x14ac:dyDescent="0.2">
      <c r="A2216" s="179">
        <v>4776</v>
      </c>
      <c r="B2216" s="352" t="s">
        <v>1384</v>
      </c>
      <c r="C2216" s="182" t="s">
        <v>224</v>
      </c>
      <c r="D2216" s="377">
        <v>7</v>
      </c>
      <c r="E2216" s="362">
        <v>4776000000</v>
      </c>
      <c r="F2216" s="449" t="s">
        <v>2846</v>
      </c>
      <c r="G2216" s="309" t="s">
        <v>3016</v>
      </c>
      <c r="H2216" s="364"/>
      <c r="I2216" s="182" t="s">
        <v>224</v>
      </c>
      <c r="J2216" s="438" t="s">
        <v>295</v>
      </c>
      <c r="K2216" s="439"/>
      <c r="L2216" s="441" t="s">
        <v>3031</v>
      </c>
      <c r="M2216" s="367"/>
      <c r="N2216" s="367"/>
      <c r="O2216" s="367"/>
      <c r="P2216" s="367"/>
      <c r="Q2216" s="367"/>
      <c r="R2216" s="367"/>
      <c r="S2216" s="367"/>
      <c r="T2216" s="367" t="s">
        <v>2920</v>
      </c>
      <c r="U2216" s="367" t="s">
        <v>2920</v>
      </c>
      <c r="V2216" s="367"/>
      <c r="W2216" s="367"/>
      <c r="X2216" s="367"/>
      <c r="Y2216" s="367"/>
    </row>
    <row r="2217" spans="1:25" ht="48" customHeight="1" x14ac:dyDescent="0.2">
      <c r="A2217" s="179">
        <v>4777</v>
      </c>
      <c r="B2217" s="352" t="s">
        <v>1385</v>
      </c>
      <c r="C2217" s="182" t="s">
        <v>224</v>
      </c>
      <c r="D2217" s="377">
        <v>7</v>
      </c>
      <c r="E2217" s="362">
        <v>4777000000</v>
      </c>
      <c r="F2217" s="449" t="s">
        <v>2846</v>
      </c>
      <c r="G2217" s="309" t="s">
        <v>3016</v>
      </c>
      <c r="H2217" s="364"/>
      <c r="I2217" s="182" t="s">
        <v>224</v>
      </c>
      <c r="J2217" s="438" t="s">
        <v>295</v>
      </c>
      <c r="K2217" s="439"/>
      <c r="L2217" s="441" t="s">
        <v>3032</v>
      </c>
      <c r="M2217" s="367"/>
      <c r="N2217" s="367"/>
      <c r="O2217" s="367"/>
      <c r="P2217" s="367"/>
      <c r="Q2217" s="367"/>
      <c r="R2217" s="367"/>
      <c r="S2217" s="367"/>
      <c r="T2217" s="367"/>
      <c r="U2217" s="367" t="s">
        <v>2920</v>
      </c>
      <c r="V2217" s="367"/>
      <c r="W2217" s="367"/>
      <c r="X2217" s="367"/>
      <c r="Y2217" s="367"/>
    </row>
    <row r="2218" spans="1:25" ht="48" customHeight="1" x14ac:dyDescent="0.2">
      <c r="A2218" s="179">
        <v>4778</v>
      </c>
      <c r="B2218" s="352" t="s">
        <v>1386</v>
      </c>
      <c r="C2218" s="182" t="s">
        <v>224</v>
      </c>
      <c r="D2218" s="377">
        <v>7</v>
      </c>
      <c r="E2218" s="362">
        <v>4778000000</v>
      </c>
      <c r="F2218" s="449" t="s">
        <v>2846</v>
      </c>
      <c r="G2218" s="309" t="s">
        <v>3016</v>
      </c>
      <c r="H2218" s="364"/>
      <c r="I2218" s="182" t="s">
        <v>224</v>
      </c>
      <c r="J2218" s="438" t="s">
        <v>289</v>
      </c>
      <c r="K2218" s="439"/>
      <c r="L2218" s="441" t="s">
        <v>3033</v>
      </c>
      <c r="M2218" s="367"/>
      <c r="N2218" s="367"/>
      <c r="O2218" s="367"/>
      <c r="P2218" s="367"/>
      <c r="Q2218" s="367"/>
      <c r="R2218" s="367"/>
      <c r="S2218" s="367"/>
      <c r="T2218" s="367"/>
      <c r="U2218" s="367" t="s">
        <v>2920</v>
      </c>
      <c r="V2218" s="367"/>
      <c r="W2218" s="367"/>
      <c r="X2218" s="367"/>
      <c r="Y2218" s="367"/>
    </row>
    <row r="2219" spans="1:25" ht="48" customHeight="1" x14ac:dyDescent="0.2">
      <c r="A2219" s="179">
        <v>4779</v>
      </c>
      <c r="B2219" s="352" t="s">
        <v>1387</v>
      </c>
      <c r="C2219" s="182" t="s">
        <v>224</v>
      </c>
      <c r="D2219" s="377">
        <v>7</v>
      </c>
      <c r="E2219" s="362">
        <v>4779000000</v>
      </c>
      <c r="F2219" s="449" t="s">
        <v>2846</v>
      </c>
      <c r="G2219" s="309" t="s">
        <v>3016</v>
      </c>
      <c r="H2219" s="364"/>
      <c r="I2219" s="182" t="s">
        <v>224</v>
      </c>
      <c r="J2219" s="438" t="s">
        <v>295</v>
      </c>
      <c r="K2219" s="439"/>
      <c r="L2219" s="441" t="s">
        <v>3034</v>
      </c>
      <c r="M2219" s="367"/>
      <c r="N2219" s="367"/>
      <c r="O2219" s="367"/>
      <c r="P2219" s="367"/>
      <c r="Q2219" s="367"/>
      <c r="R2219" s="367"/>
      <c r="S2219" s="367"/>
      <c r="T2219" s="367" t="s">
        <v>2920</v>
      </c>
      <c r="U2219" s="367" t="s">
        <v>2920</v>
      </c>
      <c r="V2219" s="367"/>
      <c r="W2219" s="367"/>
      <c r="X2219" s="367"/>
      <c r="Y2219" s="367"/>
    </row>
    <row r="2220" spans="1:25" ht="48" customHeight="1" x14ac:dyDescent="0.2">
      <c r="A2220" s="179">
        <v>4780</v>
      </c>
      <c r="B2220" s="352" t="s">
        <v>1388</v>
      </c>
      <c r="C2220" s="182" t="s">
        <v>224</v>
      </c>
      <c r="D2220" s="377">
        <v>7</v>
      </c>
      <c r="E2220" s="362">
        <v>4780000000</v>
      </c>
      <c r="F2220" s="449" t="s">
        <v>2846</v>
      </c>
      <c r="G2220" s="309" t="s">
        <v>3016</v>
      </c>
      <c r="H2220" s="364"/>
      <c r="I2220" s="182" t="s">
        <v>224</v>
      </c>
      <c r="J2220" s="438" t="s">
        <v>295</v>
      </c>
      <c r="K2220" s="439"/>
      <c r="L2220" s="441" t="s">
        <v>3035</v>
      </c>
      <c r="M2220" s="367"/>
      <c r="N2220" s="367"/>
      <c r="O2220" s="367"/>
      <c r="P2220" s="367"/>
      <c r="Q2220" s="367"/>
      <c r="R2220" s="367"/>
      <c r="S2220" s="367"/>
      <c r="T2220" s="367" t="s">
        <v>2920</v>
      </c>
      <c r="U2220" s="367" t="s">
        <v>2920</v>
      </c>
      <c r="V2220" s="367"/>
      <c r="W2220" s="367"/>
      <c r="X2220" s="367"/>
      <c r="Y2220" s="367"/>
    </row>
    <row r="2221" spans="1:25" ht="48" customHeight="1" x14ac:dyDescent="0.2">
      <c r="A2221" s="179">
        <v>4781</v>
      </c>
      <c r="B2221" s="352" t="s">
        <v>1389</v>
      </c>
      <c r="C2221" s="182" t="s">
        <v>224</v>
      </c>
      <c r="D2221" s="377">
        <v>7</v>
      </c>
      <c r="E2221" s="362">
        <v>4781000000</v>
      </c>
      <c r="F2221" s="449" t="s">
        <v>2846</v>
      </c>
      <c r="G2221" s="309" t="s">
        <v>3016</v>
      </c>
      <c r="H2221" s="364"/>
      <c r="I2221" s="182" t="s">
        <v>224</v>
      </c>
      <c r="J2221" s="438" t="s">
        <v>295</v>
      </c>
      <c r="K2221" s="439"/>
      <c r="L2221" s="441" t="s">
        <v>3036</v>
      </c>
      <c r="M2221" s="367"/>
      <c r="N2221" s="367"/>
      <c r="O2221" s="367"/>
      <c r="P2221" s="367"/>
      <c r="Q2221" s="367"/>
      <c r="R2221" s="367"/>
      <c r="S2221" s="367"/>
      <c r="T2221" s="367" t="s">
        <v>2920</v>
      </c>
      <c r="U2221" s="367" t="s">
        <v>2920</v>
      </c>
      <c r="V2221" s="367"/>
      <c r="W2221" s="367"/>
      <c r="X2221" s="367"/>
      <c r="Y2221" s="367"/>
    </row>
    <row r="2222" spans="1:25" ht="48" customHeight="1" x14ac:dyDescent="0.2">
      <c r="A2222" s="179">
        <v>4782</v>
      </c>
      <c r="B2222" s="352" t="s">
        <v>1390</v>
      </c>
      <c r="C2222" s="182" t="s">
        <v>224</v>
      </c>
      <c r="D2222" s="377">
        <v>7</v>
      </c>
      <c r="E2222" s="362">
        <v>4782000000</v>
      </c>
      <c r="F2222" s="449" t="s">
        <v>2846</v>
      </c>
      <c r="G2222" s="309" t="s">
        <v>3016</v>
      </c>
      <c r="H2222" s="364"/>
      <c r="I2222" s="182" t="s">
        <v>224</v>
      </c>
      <c r="J2222" s="438" t="s">
        <v>295</v>
      </c>
      <c r="K2222" s="439"/>
      <c r="L2222" s="441" t="s">
        <v>3037</v>
      </c>
      <c r="M2222" s="367"/>
      <c r="N2222" s="367"/>
      <c r="O2222" s="367"/>
      <c r="P2222" s="367"/>
      <c r="Q2222" s="367"/>
      <c r="R2222" s="367"/>
      <c r="S2222" s="367"/>
      <c r="T2222" s="367"/>
      <c r="U2222" s="367" t="s">
        <v>2920</v>
      </c>
      <c r="V2222" s="367"/>
      <c r="W2222" s="367"/>
      <c r="X2222" s="367"/>
      <c r="Y2222" s="367"/>
    </row>
    <row r="2223" spans="1:25" ht="48" customHeight="1" x14ac:dyDescent="0.2">
      <c r="A2223" s="179">
        <v>4783</v>
      </c>
      <c r="B2223" s="352" t="s">
        <v>1391</v>
      </c>
      <c r="C2223" s="182" t="s">
        <v>224</v>
      </c>
      <c r="D2223" s="377">
        <v>7</v>
      </c>
      <c r="E2223" s="362">
        <v>4783000000</v>
      </c>
      <c r="F2223" s="449" t="s">
        <v>2846</v>
      </c>
      <c r="G2223" s="309" t="s">
        <v>3016</v>
      </c>
      <c r="H2223" s="364"/>
      <c r="I2223" s="182" t="s">
        <v>224</v>
      </c>
      <c r="J2223" s="438" t="s">
        <v>295</v>
      </c>
      <c r="K2223" s="439"/>
      <c r="L2223" s="441" t="s">
        <v>3038</v>
      </c>
      <c r="M2223" s="367"/>
      <c r="N2223" s="367"/>
      <c r="O2223" s="367"/>
      <c r="P2223" s="367"/>
      <c r="Q2223" s="367"/>
      <c r="R2223" s="367"/>
      <c r="S2223" s="367"/>
      <c r="T2223" s="367"/>
      <c r="U2223" s="367" t="s">
        <v>2920</v>
      </c>
      <c r="V2223" s="367"/>
      <c r="W2223" s="367"/>
      <c r="X2223" s="367"/>
      <c r="Y2223" s="367"/>
    </row>
    <row r="2224" spans="1:25" ht="48" customHeight="1" x14ac:dyDescent="0.2">
      <c r="A2224" s="179">
        <v>4784</v>
      </c>
      <c r="B2224" s="352" t="s">
        <v>1392</v>
      </c>
      <c r="C2224" s="182" t="s">
        <v>224</v>
      </c>
      <c r="D2224" s="377">
        <v>7</v>
      </c>
      <c r="E2224" s="362">
        <v>4784000000</v>
      </c>
      <c r="F2224" s="449" t="s">
        <v>2846</v>
      </c>
      <c r="G2224" s="309" t="s">
        <v>3016</v>
      </c>
      <c r="H2224" s="364"/>
      <c r="I2224" s="182" t="s">
        <v>224</v>
      </c>
      <c r="J2224" s="438" t="s">
        <v>295</v>
      </c>
      <c r="K2224" s="439"/>
      <c r="L2224" s="441" t="s">
        <v>3039</v>
      </c>
      <c r="M2224" s="367"/>
      <c r="N2224" s="367"/>
      <c r="O2224" s="367"/>
      <c r="P2224" s="367"/>
      <c r="Q2224" s="367"/>
      <c r="R2224" s="367"/>
      <c r="S2224" s="367"/>
      <c r="T2224" s="367"/>
      <c r="U2224" s="367" t="s">
        <v>2920</v>
      </c>
      <c r="V2224" s="367"/>
      <c r="W2224" s="367"/>
      <c r="X2224" s="367"/>
      <c r="Y2224" s="367"/>
    </row>
    <row r="2225" spans="1:25" ht="48" customHeight="1" x14ac:dyDescent="0.2">
      <c r="A2225" s="179">
        <v>4785</v>
      </c>
      <c r="B2225" s="352" t="s">
        <v>1393</v>
      </c>
      <c r="C2225" s="182" t="s">
        <v>224</v>
      </c>
      <c r="D2225" s="377">
        <v>7</v>
      </c>
      <c r="E2225" s="362">
        <v>4785000000</v>
      </c>
      <c r="F2225" s="449" t="s">
        <v>2846</v>
      </c>
      <c r="G2225" s="309" t="s">
        <v>3016</v>
      </c>
      <c r="H2225" s="364"/>
      <c r="I2225" s="182" t="s">
        <v>224</v>
      </c>
      <c r="J2225" s="438" t="s">
        <v>295</v>
      </c>
      <c r="K2225" s="439"/>
      <c r="L2225" s="441" t="s">
        <v>3040</v>
      </c>
      <c r="M2225" s="367"/>
      <c r="N2225" s="367"/>
      <c r="O2225" s="367"/>
      <c r="P2225" s="367"/>
      <c r="Q2225" s="367"/>
      <c r="R2225" s="367"/>
      <c r="S2225" s="367"/>
      <c r="T2225" s="367"/>
      <c r="U2225" s="367" t="s">
        <v>2920</v>
      </c>
      <c r="V2225" s="367"/>
      <c r="W2225" s="367"/>
      <c r="X2225" s="367"/>
      <c r="Y2225" s="367"/>
    </row>
    <row r="2226" spans="1:25" ht="48" customHeight="1" x14ac:dyDescent="0.2">
      <c r="A2226" s="179">
        <v>4786</v>
      </c>
      <c r="B2226" s="352" t="s">
        <v>2707</v>
      </c>
      <c r="C2226" s="182" t="s">
        <v>224</v>
      </c>
      <c r="D2226" s="377">
        <v>7</v>
      </c>
      <c r="E2226" s="362">
        <v>4786001306</v>
      </c>
      <c r="F2226" s="449"/>
      <c r="G2226" s="309" t="s">
        <v>3016</v>
      </c>
      <c r="H2226" s="364"/>
      <c r="I2226" s="182" t="s">
        <v>224</v>
      </c>
      <c r="J2226" s="438" t="s">
        <v>3169</v>
      </c>
      <c r="K2226" s="439"/>
      <c r="L2226" s="441"/>
      <c r="M2226" s="367"/>
      <c r="N2226" s="367"/>
      <c r="O2226" s="367"/>
      <c r="P2226" s="367"/>
      <c r="Q2226" s="367"/>
      <c r="R2226" s="367"/>
      <c r="S2226" s="367"/>
      <c r="T2226" s="367" t="s">
        <v>2920</v>
      </c>
      <c r="U2226" s="367"/>
      <c r="V2226" s="367"/>
      <c r="W2226" s="367"/>
      <c r="X2226" s="367"/>
      <c r="Y2226" s="367"/>
    </row>
    <row r="2227" spans="1:25" ht="48" customHeight="1" x14ac:dyDescent="0.2">
      <c r="A2227" s="179">
        <v>4787</v>
      </c>
      <c r="B2227" s="352" t="s">
        <v>2708</v>
      </c>
      <c r="C2227" s="182" t="s">
        <v>230</v>
      </c>
      <c r="D2227" s="377">
        <v>9</v>
      </c>
      <c r="E2227" s="362">
        <v>4787005009</v>
      </c>
      <c r="F2227" s="356"/>
      <c r="G2227" s="309" t="s">
        <v>3016</v>
      </c>
      <c r="H2227" s="364"/>
      <c r="I2227" s="182" t="s">
        <v>230</v>
      </c>
      <c r="J2227" s="438" t="s">
        <v>285</v>
      </c>
      <c r="K2227" s="439"/>
      <c r="L2227" s="441"/>
      <c r="M2227" s="367"/>
      <c r="N2227" s="367"/>
      <c r="O2227" s="367"/>
      <c r="P2227" s="367"/>
      <c r="Q2227" s="367"/>
      <c r="R2227" s="367"/>
      <c r="S2227" s="367"/>
      <c r="T2227" s="367" t="s">
        <v>2920</v>
      </c>
      <c r="U2227" s="367"/>
      <c r="V2227" s="367"/>
      <c r="W2227" s="367"/>
      <c r="X2227" s="367"/>
      <c r="Y2227" s="367"/>
    </row>
    <row r="2228" spans="1:25" ht="48" customHeight="1" x14ac:dyDescent="0.2">
      <c r="A2228" s="179">
        <v>4788</v>
      </c>
      <c r="B2228" s="352" t="s">
        <v>1394</v>
      </c>
      <c r="C2228" s="182" t="s">
        <v>224</v>
      </c>
      <c r="D2228" s="377">
        <v>7</v>
      </c>
      <c r="E2228" s="362">
        <v>4788000000</v>
      </c>
      <c r="F2228" s="356"/>
      <c r="G2228" s="309" t="s">
        <v>3016</v>
      </c>
      <c r="H2228" s="364"/>
      <c r="I2228" s="182" t="s">
        <v>224</v>
      </c>
      <c r="J2228" s="438" t="s">
        <v>2797</v>
      </c>
      <c r="K2228" s="439"/>
      <c r="L2228" s="441"/>
      <c r="M2228" s="367"/>
      <c r="N2228" s="367"/>
      <c r="O2228" s="367"/>
      <c r="P2228" s="367"/>
      <c r="Q2228" s="367"/>
      <c r="R2228" s="367"/>
      <c r="S2228" s="367"/>
      <c r="T2228" s="367" t="s">
        <v>2920</v>
      </c>
      <c r="U2228" s="367" t="s">
        <v>2920</v>
      </c>
      <c r="V2228" s="367" t="s">
        <v>2920</v>
      </c>
      <c r="W2228" s="367" t="s">
        <v>2920</v>
      </c>
      <c r="X2228" s="367" t="s">
        <v>2920</v>
      </c>
      <c r="Y2228" s="367"/>
    </row>
    <row r="2229" spans="1:25" ht="48" customHeight="1" x14ac:dyDescent="0.2">
      <c r="A2229" s="179">
        <v>4789</v>
      </c>
      <c r="B2229" s="352" t="s">
        <v>1395</v>
      </c>
      <c r="C2229" s="182" t="s">
        <v>224</v>
      </c>
      <c r="D2229" s="377">
        <v>7</v>
      </c>
      <c r="E2229" s="362">
        <v>47890000000</v>
      </c>
      <c r="F2229" s="449" t="s">
        <v>2846</v>
      </c>
      <c r="G2229" s="309" t="s">
        <v>3016</v>
      </c>
      <c r="H2229" s="364"/>
      <c r="I2229" s="182" t="s">
        <v>224</v>
      </c>
      <c r="J2229" s="438" t="s">
        <v>295</v>
      </c>
      <c r="K2229" s="439"/>
      <c r="L2229" s="441"/>
      <c r="M2229" s="367"/>
      <c r="N2229" s="367"/>
      <c r="O2229" s="367"/>
      <c r="P2229" s="367"/>
      <c r="Q2229" s="367"/>
      <c r="R2229" s="367"/>
      <c r="S2229" s="367"/>
      <c r="T2229" s="367"/>
      <c r="U2229" s="367" t="s">
        <v>2920</v>
      </c>
      <c r="V2229" s="367" t="s">
        <v>2920</v>
      </c>
      <c r="W2229" s="367"/>
      <c r="X2229" s="367"/>
      <c r="Y2229" s="367"/>
    </row>
    <row r="2230" spans="1:25" ht="48" customHeight="1" x14ac:dyDescent="0.2">
      <c r="A2230" s="179">
        <v>4790</v>
      </c>
      <c r="B2230" s="352" t="s">
        <v>1396</v>
      </c>
      <c r="C2230" s="182" t="s">
        <v>224</v>
      </c>
      <c r="D2230" s="377">
        <v>7</v>
      </c>
      <c r="E2230" s="362">
        <v>4790000000</v>
      </c>
      <c r="F2230" s="449" t="s">
        <v>2846</v>
      </c>
      <c r="G2230" s="309" t="s">
        <v>3016</v>
      </c>
      <c r="H2230" s="364"/>
      <c r="I2230" s="182" t="s">
        <v>224</v>
      </c>
      <c r="J2230" s="438" t="s">
        <v>295</v>
      </c>
      <c r="K2230" s="439"/>
      <c r="L2230" s="441"/>
      <c r="M2230" s="367"/>
      <c r="N2230" s="367"/>
      <c r="O2230" s="367"/>
      <c r="P2230" s="367"/>
      <c r="Q2230" s="367"/>
      <c r="R2230" s="367"/>
      <c r="S2230" s="367"/>
      <c r="T2230" s="367"/>
      <c r="U2230" s="367" t="s">
        <v>2920</v>
      </c>
      <c r="V2230" s="367"/>
      <c r="W2230" s="367"/>
      <c r="X2230" s="367"/>
      <c r="Y2230" s="367"/>
    </row>
    <row r="2231" spans="1:25" ht="48" customHeight="1" x14ac:dyDescent="0.2">
      <c r="A2231" s="179">
        <v>4791</v>
      </c>
      <c r="B2231" s="352" t="s">
        <v>2709</v>
      </c>
      <c r="C2231" s="356" t="s">
        <v>228</v>
      </c>
      <c r="D2231" s="377">
        <v>15</v>
      </c>
      <c r="E2231" s="362">
        <v>4791005502</v>
      </c>
      <c r="F2231" s="449"/>
      <c r="G2231" s="309" t="s">
        <v>3016</v>
      </c>
      <c r="H2231" s="364"/>
      <c r="I2231" s="356" t="s">
        <v>228</v>
      </c>
      <c r="J2231" s="438" t="s">
        <v>300</v>
      </c>
      <c r="K2231" s="439"/>
      <c r="L2231" s="441"/>
      <c r="M2231" s="367"/>
      <c r="N2231" s="367"/>
      <c r="O2231" s="367"/>
      <c r="P2231" s="367"/>
      <c r="Q2231" s="367"/>
      <c r="R2231" s="367"/>
      <c r="S2231" s="367"/>
      <c r="T2231" s="367"/>
      <c r="U2231" s="367" t="s">
        <v>2920</v>
      </c>
      <c r="V2231" s="367"/>
      <c r="W2231" s="367"/>
      <c r="X2231" s="367"/>
      <c r="Y2231" s="367"/>
    </row>
    <row r="2232" spans="1:25" ht="48" customHeight="1" x14ac:dyDescent="0.2">
      <c r="A2232" s="179">
        <v>4792</v>
      </c>
      <c r="B2232" s="352" t="s">
        <v>2710</v>
      </c>
      <c r="C2232" s="356" t="s">
        <v>228</v>
      </c>
      <c r="D2232" s="377">
        <v>15</v>
      </c>
      <c r="E2232" s="362">
        <v>4792005502</v>
      </c>
      <c r="F2232" s="356"/>
      <c r="G2232" s="309" t="s">
        <v>3016</v>
      </c>
      <c r="H2232" s="364"/>
      <c r="I2232" s="356" t="s">
        <v>228</v>
      </c>
      <c r="J2232" s="438" t="s">
        <v>300</v>
      </c>
      <c r="K2232" s="439"/>
      <c r="L2232" s="441"/>
      <c r="M2232" s="367"/>
      <c r="N2232" s="367"/>
      <c r="O2232" s="367"/>
      <c r="P2232" s="367"/>
      <c r="Q2232" s="367"/>
      <c r="R2232" s="367"/>
      <c r="S2232" s="367"/>
      <c r="T2232" s="367"/>
      <c r="U2232" s="367" t="s">
        <v>2920</v>
      </c>
      <c r="V2232" s="367"/>
      <c r="W2232" s="367"/>
      <c r="X2232" s="367"/>
      <c r="Y2232" s="367"/>
    </row>
    <row r="2233" spans="1:25" ht="48" customHeight="1" x14ac:dyDescent="0.2">
      <c r="A2233" s="179">
        <v>4793</v>
      </c>
      <c r="B2233" s="352" t="s">
        <v>2711</v>
      </c>
      <c r="C2233" s="356" t="s">
        <v>229</v>
      </c>
      <c r="D2233" s="377">
        <v>13</v>
      </c>
      <c r="E2233" s="362">
        <v>4793001108</v>
      </c>
      <c r="F2233" s="449"/>
      <c r="G2233" s="309" t="s">
        <v>3016</v>
      </c>
      <c r="H2233" s="364"/>
      <c r="I2233" s="356" t="s">
        <v>229</v>
      </c>
      <c r="J2233" s="438" t="s">
        <v>3169</v>
      </c>
      <c r="K2233" s="439"/>
      <c r="L2233" s="441"/>
      <c r="M2233" s="367"/>
      <c r="N2233" s="367"/>
      <c r="O2233" s="367"/>
      <c r="P2233" s="367"/>
      <c r="Q2233" s="367"/>
      <c r="R2233" s="367"/>
      <c r="S2233" s="367"/>
      <c r="T2233" s="367"/>
      <c r="U2233" s="367" t="s">
        <v>2920</v>
      </c>
      <c r="V2233" s="367"/>
      <c r="W2233" s="367"/>
      <c r="X2233" s="367"/>
      <c r="Y2233" s="367"/>
    </row>
    <row r="2234" spans="1:25" ht="48" customHeight="1" x14ac:dyDescent="0.2">
      <c r="A2234" s="179">
        <v>4794</v>
      </c>
      <c r="B2234" s="352" t="s">
        <v>2712</v>
      </c>
      <c r="C2234" s="356" t="s">
        <v>229</v>
      </c>
      <c r="D2234" s="377">
        <v>7</v>
      </c>
      <c r="E2234" s="362">
        <v>4794001530</v>
      </c>
      <c r="F2234" s="449"/>
      <c r="G2234" s="363"/>
      <c r="H2234" s="364"/>
      <c r="I2234" s="356" t="s">
        <v>229</v>
      </c>
      <c r="J2234" s="438" t="s">
        <v>289</v>
      </c>
      <c r="K2234" s="439"/>
      <c r="L2234" s="441"/>
      <c r="M2234" s="367"/>
      <c r="N2234" s="367"/>
      <c r="O2234" s="367"/>
      <c r="P2234" s="367"/>
      <c r="Q2234" s="367"/>
      <c r="R2234" s="367"/>
      <c r="S2234" s="367"/>
      <c r="T2234" s="367"/>
      <c r="U2234" s="367" t="s">
        <v>2920</v>
      </c>
      <c r="V2234" s="367"/>
      <c r="W2234" s="367"/>
      <c r="X2234" s="367"/>
      <c r="Y2234" s="367"/>
    </row>
    <row r="2235" spans="1:25" ht="48" customHeight="1" x14ac:dyDescent="0.2">
      <c r="A2235" s="179">
        <v>4795</v>
      </c>
      <c r="B2235" s="352" t="s">
        <v>2713</v>
      </c>
      <c r="C2235" s="356" t="s">
        <v>229</v>
      </c>
      <c r="D2235" s="377">
        <v>7</v>
      </c>
      <c r="E2235" s="362">
        <v>4795001346</v>
      </c>
      <c r="F2235" s="449"/>
      <c r="G2235" s="363"/>
      <c r="H2235" s="364"/>
      <c r="I2235" s="356" t="s">
        <v>229</v>
      </c>
      <c r="J2235" s="438" t="s">
        <v>300</v>
      </c>
      <c r="K2235" s="439"/>
      <c r="L2235" s="441"/>
      <c r="M2235" s="367"/>
      <c r="N2235" s="367"/>
      <c r="O2235" s="367"/>
      <c r="P2235" s="367"/>
      <c r="Q2235" s="367"/>
      <c r="R2235" s="367"/>
      <c r="S2235" s="367"/>
      <c r="T2235" s="367"/>
      <c r="U2235" s="367" t="s">
        <v>2920</v>
      </c>
      <c r="V2235" s="367"/>
      <c r="W2235" s="367"/>
      <c r="X2235" s="367"/>
      <c r="Y2235" s="367"/>
    </row>
    <row r="2236" spans="1:25" ht="48" customHeight="1" x14ac:dyDescent="0.2">
      <c r="A2236" s="179">
        <v>4796</v>
      </c>
      <c r="B2236" s="352" t="s">
        <v>2714</v>
      </c>
      <c r="C2236" s="356" t="s">
        <v>229</v>
      </c>
      <c r="D2236" s="377">
        <v>7</v>
      </c>
      <c r="E2236" s="362">
        <v>4796001210</v>
      </c>
      <c r="F2236" s="449"/>
      <c r="G2236" s="363"/>
      <c r="H2236" s="364"/>
      <c r="I2236" s="356" t="s">
        <v>229</v>
      </c>
      <c r="J2236" s="438" t="s">
        <v>3169</v>
      </c>
      <c r="K2236" s="439"/>
      <c r="L2236" s="441"/>
      <c r="M2236" s="367"/>
      <c r="N2236" s="367"/>
      <c r="O2236" s="367"/>
      <c r="P2236" s="367"/>
      <c r="Q2236" s="367"/>
      <c r="R2236" s="367"/>
      <c r="S2236" s="367"/>
      <c r="T2236" s="367"/>
      <c r="U2236" s="367" t="s">
        <v>2920</v>
      </c>
      <c r="V2236" s="367"/>
      <c r="W2236" s="367"/>
      <c r="X2236" s="367"/>
      <c r="Y2236" s="367"/>
    </row>
    <row r="2237" spans="1:25" ht="48" customHeight="1" x14ac:dyDescent="0.2">
      <c r="A2237" s="179">
        <v>4797</v>
      </c>
      <c r="B2237" s="352" t="s">
        <v>2715</v>
      </c>
      <c r="C2237" s="356" t="s">
        <v>229</v>
      </c>
      <c r="D2237" s="377">
        <v>7</v>
      </c>
      <c r="E2237" s="362">
        <v>4797001339</v>
      </c>
      <c r="F2237" s="449"/>
      <c r="G2237" s="363"/>
      <c r="H2237" s="364"/>
      <c r="I2237" s="356" t="s">
        <v>229</v>
      </c>
      <c r="J2237" s="438" t="s">
        <v>286</v>
      </c>
      <c r="K2237" s="439"/>
      <c r="L2237" s="441"/>
      <c r="M2237" s="367"/>
      <c r="N2237" s="367"/>
      <c r="O2237" s="367"/>
      <c r="P2237" s="367"/>
      <c r="Q2237" s="367"/>
      <c r="R2237" s="367"/>
      <c r="S2237" s="367"/>
      <c r="T2237" s="367"/>
      <c r="U2237" s="367" t="s">
        <v>2920</v>
      </c>
      <c r="V2237" s="367"/>
      <c r="W2237" s="367"/>
      <c r="X2237" s="367"/>
      <c r="Y2237" s="367"/>
    </row>
    <row r="2238" spans="1:25" ht="48" customHeight="1" x14ac:dyDescent="0.2">
      <c r="A2238" s="179">
        <v>4798</v>
      </c>
      <c r="B2238" s="352" t="s">
        <v>2716</v>
      </c>
      <c r="C2238" s="356" t="s">
        <v>229</v>
      </c>
      <c r="D2238" s="377">
        <v>7</v>
      </c>
      <c r="E2238" s="362">
        <v>4798001515</v>
      </c>
      <c r="F2238" s="449"/>
      <c r="G2238" s="363"/>
      <c r="H2238" s="364"/>
      <c r="I2238" s="356" t="s">
        <v>229</v>
      </c>
      <c r="J2238" s="438" t="s">
        <v>285</v>
      </c>
      <c r="K2238" s="439"/>
      <c r="L2238" s="441"/>
      <c r="M2238" s="367"/>
      <c r="N2238" s="367"/>
      <c r="O2238" s="367"/>
      <c r="P2238" s="367"/>
      <c r="Q2238" s="367"/>
      <c r="R2238" s="367"/>
      <c r="S2238" s="367"/>
      <c r="T2238" s="367"/>
      <c r="U2238" s="367" t="s">
        <v>2920</v>
      </c>
      <c r="V2238" s="367"/>
      <c r="W2238" s="367"/>
      <c r="X2238" s="367"/>
      <c r="Y2238" s="367"/>
    </row>
    <row r="2239" spans="1:25" ht="48" customHeight="1" x14ac:dyDescent="0.2">
      <c r="A2239" s="179">
        <v>4799</v>
      </c>
      <c r="B2239" s="352" t="s">
        <v>2717</v>
      </c>
      <c r="C2239" s="182" t="s">
        <v>230</v>
      </c>
      <c r="D2239" s="377">
        <v>7</v>
      </c>
      <c r="E2239" s="362">
        <v>4799005000</v>
      </c>
      <c r="F2239" s="449"/>
      <c r="G2239" s="363"/>
      <c r="H2239" s="364"/>
      <c r="I2239" s="182" t="s">
        <v>230</v>
      </c>
      <c r="J2239" s="438" t="s">
        <v>300</v>
      </c>
      <c r="K2239" s="439"/>
      <c r="L2239" s="441"/>
      <c r="M2239" s="367"/>
      <c r="N2239" s="367"/>
      <c r="O2239" s="367"/>
      <c r="P2239" s="367"/>
      <c r="Q2239" s="367"/>
      <c r="R2239" s="367"/>
      <c r="S2239" s="367"/>
      <c r="T2239" s="367"/>
      <c r="U2239" s="367" t="s">
        <v>2920</v>
      </c>
      <c r="V2239" s="367" t="s">
        <v>2920</v>
      </c>
      <c r="W2239" s="367"/>
      <c r="X2239" s="367"/>
      <c r="Y2239" s="367"/>
    </row>
    <row r="2240" spans="1:25" ht="48" customHeight="1" x14ac:dyDescent="0.2">
      <c r="A2240" s="179">
        <v>4800</v>
      </c>
      <c r="B2240" s="352" t="s">
        <v>2718</v>
      </c>
      <c r="C2240" s="182" t="s">
        <v>230</v>
      </c>
      <c r="D2240" s="377">
        <v>9</v>
      </c>
      <c r="E2240" s="362">
        <v>4800005004</v>
      </c>
      <c r="F2240" s="449"/>
      <c r="G2240" s="363"/>
      <c r="H2240" s="364"/>
      <c r="I2240" s="182" t="s">
        <v>230</v>
      </c>
      <c r="J2240" s="438" t="s">
        <v>286</v>
      </c>
      <c r="K2240" s="439"/>
      <c r="L2240" s="441"/>
      <c r="M2240" s="367"/>
      <c r="N2240" s="367"/>
      <c r="O2240" s="367"/>
      <c r="P2240" s="367"/>
      <c r="Q2240" s="367"/>
      <c r="R2240" s="367"/>
      <c r="S2240" s="367"/>
      <c r="T2240" s="367"/>
      <c r="U2240" s="367" t="s">
        <v>2920</v>
      </c>
      <c r="V2240" s="367"/>
      <c r="W2240" s="367"/>
      <c r="X2240" s="367"/>
      <c r="Y2240" s="367"/>
    </row>
    <row r="2241" spans="1:25" ht="48" customHeight="1" x14ac:dyDescent="0.2">
      <c r="A2241" s="179">
        <v>4801</v>
      </c>
      <c r="B2241" s="352" t="s">
        <v>2719</v>
      </c>
      <c r="C2241" s="182" t="s">
        <v>230</v>
      </c>
      <c r="D2241" s="377">
        <v>7</v>
      </c>
      <c r="E2241" s="362">
        <v>4801005011</v>
      </c>
      <c r="F2241" s="449"/>
      <c r="G2241" s="363"/>
      <c r="H2241" s="364"/>
      <c r="I2241" s="182" t="s">
        <v>230</v>
      </c>
      <c r="J2241" s="438" t="s">
        <v>295</v>
      </c>
      <c r="K2241" s="439"/>
      <c r="L2241" s="441"/>
      <c r="M2241" s="367"/>
      <c r="N2241" s="367"/>
      <c r="O2241" s="367"/>
      <c r="P2241" s="367"/>
      <c r="Q2241" s="367"/>
      <c r="R2241" s="367"/>
      <c r="S2241" s="367"/>
      <c r="T2241" s="367"/>
      <c r="U2241" s="367" t="s">
        <v>2920</v>
      </c>
      <c r="V2241" s="367"/>
      <c r="W2241" s="367"/>
      <c r="X2241" s="367"/>
      <c r="Y2241" s="367"/>
    </row>
    <row r="2242" spans="1:25" ht="48" customHeight="1" x14ac:dyDescent="0.2">
      <c r="A2242" s="179">
        <v>4802</v>
      </c>
      <c r="B2242" s="352" t="s">
        <v>2720</v>
      </c>
      <c r="C2242" s="356" t="s">
        <v>228</v>
      </c>
      <c r="D2242" s="377" t="s">
        <v>2847</v>
      </c>
      <c r="E2242" s="362">
        <v>4802005505</v>
      </c>
      <c r="F2242" s="449"/>
      <c r="G2242" s="363"/>
      <c r="H2242" s="364"/>
      <c r="I2242" s="356" t="s">
        <v>228</v>
      </c>
      <c r="J2242" s="438" t="s">
        <v>285</v>
      </c>
      <c r="K2242" s="439"/>
      <c r="L2242" s="441"/>
      <c r="M2242" s="367"/>
      <c r="N2242" s="367"/>
      <c r="O2242" s="367"/>
      <c r="P2242" s="367"/>
      <c r="Q2242" s="367"/>
      <c r="R2242" s="367"/>
      <c r="S2242" s="367"/>
      <c r="T2242" s="367"/>
      <c r="U2242" s="367" t="s">
        <v>2920</v>
      </c>
      <c r="V2242" s="367" t="s">
        <v>2920</v>
      </c>
      <c r="W2242" s="367" t="s">
        <v>2920</v>
      </c>
      <c r="X2242" s="367"/>
      <c r="Y2242" s="367"/>
    </row>
    <row r="2243" spans="1:25" ht="48" customHeight="1" x14ac:dyDescent="0.2">
      <c r="A2243" s="179">
        <v>4803</v>
      </c>
      <c r="B2243" s="352" t="s">
        <v>1397</v>
      </c>
      <c r="C2243" s="182" t="s">
        <v>224</v>
      </c>
      <c r="D2243" s="377">
        <v>7</v>
      </c>
      <c r="E2243" s="362">
        <v>4803000000</v>
      </c>
      <c r="F2243" s="449" t="s">
        <v>2846</v>
      </c>
      <c r="G2243" s="363"/>
      <c r="H2243" s="364"/>
      <c r="I2243" s="182" t="s">
        <v>224</v>
      </c>
      <c r="J2243" s="438" t="s">
        <v>295</v>
      </c>
      <c r="K2243" s="439"/>
      <c r="L2243" s="441"/>
      <c r="M2243" s="367"/>
      <c r="N2243" s="367"/>
      <c r="O2243" s="367"/>
      <c r="P2243" s="367"/>
      <c r="Q2243" s="367"/>
      <c r="R2243" s="367"/>
      <c r="S2243" s="367"/>
      <c r="T2243" s="367"/>
      <c r="U2243" s="367"/>
      <c r="V2243" s="367" t="s">
        <v>2920</v>
      </c>
      <c r="W2243" s="367" t="s">
        <v>2920</v>
      </c>
      <c r="X2243" s="367"/>
      <c r="Y2243" s="367"/>
    </row>
    <row r="2244" spans="1:25" ht="48" customHeight="1" x14ac:dyDescent="0.2">
      <c r="A2244" s="179">
        <v>4804</v>
      </c>
      <c r="B2244" s="352" t="s">
        <v>1398</v>
      </c>
      <c r="C2244" s="182" t="s">
        <v>224</v>
      </c>
      <c r="D2244" s="377">
        <v>7</v>
      </c>
      <c r="E2244" s="362">
        <v>4804000000</v>
      </c>
      <c r="F2244" s="449" t="s">
        <v>2846</v>
      </c>
      <c r="G2244" s="363"/>
      <c r="H2244" s="364"/>
      <c r="I2244" s="182" t="s">
        <v>224</v>
      </c>
      <c r="J2244" s="438" t="s">
        <v>295</v>
      </c>
      <c r="K2244" s="439"/>
      <c r="L2244" s="441"/>
      <c r="M2244" s="367"/>
      <c r="N2244" s="367"/>
      <c r="O2244" s="367"/>
      <c r="P2244" s="367"/>
      <c r="Q2244" s="367"/>
      <c r="R2244" s="367"/>
      <c r="S2244" s="367"/>
      <c r="T2244" s="367"/>
      <c r="U2244" s="367" t="s">
        <v>2920</v>
      </c>
      <c r="V2244" s="367" t="s">
        <v>2920</v>
      </c>
      <c r="W2244" s="367" t="s">
        <v>2920</v>
      </c>
      <c r="X2244" s="367"/>
      <c r="Y2244" s="367"/>
    </row>
    <row r="2245" spans="1:25" ht="48" customHeight="1" x14ac:dyDescent="0.2">
      <c r="A2245" s="179">
        <v>4805</v>
      </c>
      <c r="B2245" s="352" t="s">
        <v>1399</v>
      </c>
      <c r="C2245" s="182" t="s">
        <v>224</v>
      </c>
      <c r="D2245" s="377">
        <v>7</v>
      </c>
      <c r="E2245" s="362">
        <v>4805000000</v>
      </c>
      <c r="F2245" s="449" t="s">
        <v>2846</v>
      </c>
      <c r="G2245" s="363"/>
      <c r="H2245" s="364"/>
      <c r="I2245" s="182" t="s">
        <v>224</v>
      </c>
      <c r="J2245" s="438" t="s">
        <v>295</v>
      </c>
      <c r="K2245" s="439"/>
      <c r="L2245" s="441"/>
      <c r="M2245" s="367"/>
      <c r="N2245" s="367"/>
      <c r="O2245" s="367"/>
      <c r="P2245" s="367"/>
      <c r="Q2245" s="367"/>
      <c r="R2245" s="367"/>
      <c r="S2245" s="367"/>
      <c r="T2245" s="367"/>
      <c r="U2245" s="367"/>
      <c r="V2245" s="367" t="s">
        <v>2920</v>
      </c>
      <c r="W2245" s="367"/>
      <c r="X2245" s="367"/>
      <c r="Y2245" s="367"/>
    </row>
    <row r="2246" spans="1:25" ht="48" customHeight="1" x14ac:dyDescent="0.2">
      <c r="A2246" s="179">
        <v>4806</v>
      </c>
      <c r="B2246" s="352" t="s">
        <v>1400</v>
      </c>
      <c r="C2246" s="182" t="s">
        <v>224</v>
      </c>
      <c r="D2246" s="377">
        <v>7</v>
      </c>
      <c r="E2246" s="362">
        <v>4806000000</v>
      </c>
      <c r="F2246" s="449" t="s">
        <v>2848</v>
      </c>
      <c r="G2246" s="363"/>
      <c r="H2246" s="364"/>
      <c r="I2246" s="182" t="s">
        <v>224</v>
      </c>
      <c r="J2246" s="438" t="s">
        <v>295</v>
      </c>
      <c r="K2246" s="439"/>
      <c r="L2246" s="441" t="s">
        <v>3041</v>
      </c>
      <c r="M2246" s="367"/>
      <c r="N2246" s="367"/>
      <c r="O2246" s="367"/>
      <c r="P2246" s="367"/>
      <c r="Q2246" s="367"/>
      <c r="R2246" s="367"/>
      <c r="S2246" s="367"/>
      <c r="T2246" s="367"/>
      <c r="U2246" s="367"/>
      <c r="V2246" s="367" t="s">
        <v>2920</v>
      </c>
      <c r="W2246" s="367"/>
      <c r="X2246" s="367"/>
      <c r="Y2246" s="367"/>
    </row>
    <row r="2247" spans="1:25" ht="48" customHeight="1" x14ac:dyDescent="0.2">
      <c r="A2247" s="179">
        <v>4807</v>
      </c>
      <c r="B2247" s="352" t="s">
        <v>1401</v>
      </c>
      <c r="C2247" s="182" t="s">
        <v>224</v>
      </c>
      <c r="D2247" s="377">
        <v>7</v>
      </c>
      <c r="E2247" s="362">
        <v>4807000000</v>
      </c>
      <c r="F2247" s="449" t="s">
        <v>2846</v>
      </c>
      <c r="G2247" s="363"/>
      <c r="H2247" s="364"/>
      <c r="I2247" s="182" t="s">
        <v>224</v>
      </c>
      <c r="J2247" s="438" t="s">
        <v>295</v>
      </c>
      <c r="K2247" s="439"/>
      <c r="L2247" s="441"/>
      <c r="M2247" s="367"/>
      <c r="N2247" s="367"/>
      <c r="O2247" s="367"/>
      <c r="P2247" s="367"/>
      <c r="Q2247" s="367"/>
      <c r="R2247" s="367"/>
      <c r="S2247" s="367"/>
      <c r="T2247" s="367"/>
      <c r="U2247" s="367" t="s">
        <v>2920</v>
      </c>
      <c r="V2247" s="367" t="s">
        <v>2920</v>
      </c>
      <c r="W2247" s="367"/>
      <c r="X2247" s="367"/>
      <c r="Y2247" s="367"/>
    </row>
    <row r="2248" spans="1:25" ht="33" customHeight="1" x14ac:dyDescent="0.2">
      <c r="A2248" s="179">
        <v>4808</v>
      </c>
      <c r="B2248" s="352" t="s">
        <v>1402</v>
      </c>
      <c r="C2248" s="182" t="s">
        <v>224</v>
      </c>
      <c r="D2248" s="377">
        <v>7</v>
      </c>
      <c r="E2248" s="362">
        <v>4808000000</v>
      </c>
      <c r="F2248" s="449" t="s">
        <v>2848</v>
      </c>
      <c r="G2248" s="363"/>
      <c r="H2248" s="364"/>
      <c r="I2248" s="182" t="s">
        <v>224</v>
      </c>
      <c r="J2248" s="438" t="s">
        <v>295</v>
      </c>
      <c r="K2248" s="439"/>
      <c r="L2248" s="441" t="s">
        <v>3042</v>
      </c>
      <c r="M2248" s="367"/>
      <c r="N2248" s="367"/>
      <c r="O2248" s="367"/>
      <c r="P2248" s="367"/>
      <c r="Q2248" s="367"/>
      <c r="R2248" s="367"/>
      <c r="S2248" s="367"/>
      <c r="T2248" s="367"/>
      <c r="U2248" s="367"/>
      <c r="V2248" s="367" t="s">
        <v>2920</v>
      </c>
      <c r="W2248" s="367" t="s">
        <v>2920</v>
      </c>
      <c r="X2248" s="367"/>
      <c r="Y2248" s="367"/>
    </row>
    <row r="2249" spans="1:25" ht="33" customHeight="1" x14ac:dyDescent="0.2">
      <c r="A2249" s="179">
        <v>4809</v>
      </c>
      <c r="B2249" s="352" t="s">
        <v>1403</v>
      </c>
      <c r="C2249" s="182" t="s">
        <v>224</v>
      </c>
      <c r="D2249" s="377">
        <v>7</v>
      </c>
      <c r="E2249" s="362">
        <v>4809000000</v>
      </c>
      <c r="F2249" s="449" t="s">
        <v>2846</v>
      </c>
      <c r="G2249" s="363"/>
      <c r="H2249" s="364"/>
      <c r="I2249" s="182" t="s">
        <v>224</v>
      </c>
      <c r="J2249" s="438" t="s">
        <v>295</v>
      </c>
      <c r="K2249" s="439"/>
      <c r="L2249" s="441"/>
      <c r="M2249" s="367"/>
      <c r="N2249" s="367"/>
      <c r="O2249" s="367"/>
      <c r="P2249" s="367"/>
      <c r="Q2249" s="367"/>
      <c r="R2249" s="367"/>
      <c r="S2249" s="367"/>
      <c r="T2249" s="367"/>
      <c r="U2249" s="367" t="s">
        <v>2920</v>
      </c>
      <c r="V2249" s="367" t="s">
        <v>2920</v>
      </c>
      <c r="W2249" s="367"/>
      <c r="X2249" s="367"/>
      <c r="Y2249" s="367"/>
    </row>
    <row r="2250" spans="1:25" ht="33" customHeight="1" x14ac:dyDescent="0.2">
      <c r="A2250" s="179">
        <v>4810</v>
      </c>
      <c r="B2250" s="352" t="s">
        <v>1404</v>
      </c>
      <c r="C2250" s="182" t="s">
        <v>224</v>
      </c>
      <c r="D2250" s="377">
        <v>7</v>
      </c>
      <c r="E2250" s="362">
        <v>4810000000</v>
      </c>
      <c r="F2250" s="449" t="s">
        <v>2846</v>
      </c>
      <c r="G2250" s="363"/>
      <c r="H2250" s="364"/>
      <c r="I2250" s="182" t="s">
        <v>224</v>
      </c>
      <c r="J2250" s="438" t="s">
        <v>295</v>
      </c>
      <c r="K2250" s="439"/>
      <c r="L2250" s="441"/>
      <c r="M2250" s="367"/>
      <c r="N2250" s="367"/>
      <c r="O2250" s="367"/>
      <c r="P2250" s="367"/>
      <c r="Q2250" s="367"/>
      <c r="R2250" s="367"/>
      <c r="S2250" s="367"/>
      <c r="T2250" s="367"/>
      <c r="U2250" s="367" t="s">
        <v>2920</v>
      </c>
      <c r="V2250" s="367" t="s">
        <v>2920</v>
      </c>
      <c r="W2250" s="367"/>
      <c r="X2250" s="367"/>
      <c r="Y2250" s="367"/>
    </row>
    <row r="2251" spans="1:25" ht="33" customHeight="1" x14ac:dyDescent="0.2">
      <c r="A2251" s="179">
        <v>4811</v>
      </c>
      <c r="B2251" s="352" t="s">
        <v>1405</v>
      </c>
      <c r="C2251" s="182" t="s">
        <v>224</v>
      </c>
      <c r="D2251" s="377">
        <v>7</v>
      </c>
      <c r="E2251" s="362">
        <v>4811000000</v>
      </c>
      <c r="F2251" s="449" t="s">
        <v>2846</v>
      </c>
      <c r="G2251" s="363"/>
      <c r="H2251" s="364"/>
      <c r="I2251" s="182" t="s">
        <v>224</v>
      </c>
      <c r="J2251" s="438" t="s">
        <v>295</v>
      </c>
      <c r="K2251" s="439"/>
      <c r="L2251" s="441"/>
      <c r="M2251" s="367"/>
      <c r="N2251" s="367"/>
      <c r="O2251" s="367"/>
      <c r="P2251" s="367"/>
      <c r="Q2251" s="367"/>
      <c r="R2251" s="367"/>
      <c r="S2251" s="367"/>
      <c r="T2251" s="367"/>
      <c r="U2251" s="367" t="s">
        <v>2920</v>
      </c>
      <c r="V2251" s="367" t="s">
        <v>2920</v>
      </c>
      <c r="W2251" s="367"/>
      <c r="X2251" s="367"/>
      <c r="Y2251" s="367"/>
    </row>
    <row r="2252" spans="1:25" ht="33" customHeight="1" x14ac:dyDescent="0.2">
      <c r="A2252" s="179">
        <v>4812</v>
      </c>
      <c r="B2252" s="352" t="s">
        <v>1406</v>
      </c>
      <c r="C2252" s="182" t="s">
        <v>224</v>
      </c>
      <c r="D2252" s="377">
        <v>7</v>
      </c>
      <c r="E2252" s="362">
        <v>4812000000</v>
      </c>
      <c r="F2252" s="449" t="s">
        <v>2846</v>
      </c>
      <c r="G2252" s="363"/>
      <c r="H2252" s="364"/>
      <c r="I2252" s="182" t="s">
        <v>224</v>
      </c>
      <c r="J2252" s="438" t="s">
        <v>295</v>
      </c>
      <c r="K2252" s="439"/>
      <c r="L2252" s="441"/>
      <c r="M2252" s="367"/>
      <c r="N2252" s="367"/>
      <c r="O2252" s="367"/>
      <c r="P2252" s="367"/>
      <c r="Q2252" s="367"/>
      <c r="R2252" s="367"/>
      <c r="S2252" s="367"/>
      <c r="T2252" s="367"/>
      <c r="U2252" s="367" t="s">
        <v>2920</v>
      </c>
      <c r="V2252" s="367" t="s">
        <v>2920</v>
      </c>
      <c r="W2252" s="367"/>
      <c r="X2252" s="367"/>
      <c r="Y2252" s="367"/>
    </row>
    <row r="2253" spans="1:25" ht="33" customHeight="1" x14ac:dyDescent="0.2">
      <c r="A2253" s="179">
        <v>4813</v>
      </c>
      <c r="B2253" s="352" t="s">
        <v>1407</v>
      </c>
      <c r="C2253" s="182" t="s">
        <v>224</v>
      </c>
      <c r="D2253" s="377">
        <v>7</v>
      </c>
      <c r="E2253" s="362">
        <v>4813000000</v>
      </c>
      <c r="F2253" s="449" t="s">
        <v>2846</v>
      </c>
      <c r="G2253" s="363"/>
      <c r="H2253" s="364"/>
      <c r="I2253" s="182" t="s">
        <v>224</v>
      </c>
      <c r="J2253" s="438" t="s">
        <v>295</v>
      </c>
      <c r="K2253" s="439"/>
      <c r="L2253" s="441"/>
      <c r="M2253" s="367"/>
      <c r="N2253" s="367"/>
      <c r="O2253" s="367"/>
      <c r="P2253" s="367"/>
      <c r="Q2253" s="367"/>
      <c r="R2253" s="367"/>
      <c r="S2253" s="367"/>
      <c r="T2253" s="367"/>
      <c r="U2253" s="367" t="s">
        <v>2920</v>
      </c>
      <c r="V2253" s="367" t="s">
        <v>2920</v>
      </c>
      <c r="W2253" s="367"/>
      <c r="X2253" s="367"/>
      <c r="Y2253" s="367"/>
    </row>
    <row r="2254" spans="1:25" ht="33" customHeight="1" x14ac:dyDescent="0.2">
      <c r="A2254" s="179">
        <v>4814</v>
      </c>
      <c r="B2254" s="352" t="s">
        <v>1408</v>
      </c>
      <c r="C2254" s="182" t="s">
        <v>224</v>
      </c>
      <c r="D2254" s="377">
        <v>7</v>
      </c>
      <c r="E2254" s="362">
        <v>4814000000</v>
      </c>
      <c r="F2254" s="449" t="s">
        <v>2846</v>
      </c>
      <c r="G2254" s="363"/>
      <c r="H2254" s="364"/>
      <c r="I2254" s="182" t="s">
        <v>224</v>
      </c>
      <c r="J2254" s="438" t="s">
        <v>295</v>
      </c>
      <c r="K2254" s="439"/>
      <c r="L2254" s="441"/>
      <c r="M2254" s="367"/>
      <c r="N2254" s="367"/>
      <c r="O2254" s="367"/>
      <c r="P2254" s="367"/>
      <c r="Q2254" s="367"/>
      <c r="R2254" s="367"/>
      <c r="S2254" s="367"/>
      <c r="T2254" s="367"/>
      <c r="U2254" s="367" t="s">
        <v>2920</v>
      </c>
      <c r="V2254" s="367" t="s">
        <v>2920</v>
      </c>
      <c r="W2254" s="367"/>
      <c r="X2254" s="367"/>
      <c r="Y2254" s="367"/>
    </row>
    <row r="2255" spans="1:25" ht="33" customHeight="1" x14ac:dyDescent="0.2">
      <c r="A2255" s="179">
        <v>4815</v>
      </c>
      <c r="B2255" s="352" t="s">
        <v>1409</v>
      </c>
      <c r="C2255" s="182" t="s">
        <v>224</v>
      </c>
      <c r="D2255" s="377">
        <v>7</v>
      </c>
      <c r="E2255" s="362">
        <v>4815000000</v>
      </c>
      <c r="F2255" s="449" t="s">
        <v>2846</v>
      </c>
      <c r="G2255" s="363"/>
      <c r="H2255" s="364"/>
      <c r="I2255" s="182" t="s">
        <v>224</v>
      </c>
      <c r="J2255" s="438" t="s">
        <v>295</v>
      </c>
      <c r="K2255" s="439"/>
      <c r="L2255" s="441"/>
      <c r="M2255" s="367"/>
      <c r="N2255" s="367"/>
      <c r="O2255" s="367"/>
      <c r="P2255" s="367"/>
      <c r="Q2255" s="367"/>
      <c r="R2255" s="367"/>
      <c r="S2255" s="367"/>
      <c r="T2255" s="367"/>
      <c r="U2255" s="367" t="s">
        <v>2920</v>
      </c>
      <c r="V2255" s="367" t="s">
        <v>2920</v>
      </c>
      <c r="W2255" s="367"/>
      <c r="X2255" s="367"/>
      <c r="Y2255" s="367"/>
    </row>
    <row r="2256" spans="1:25" ht="33" customHeight="1" x14ac:dyDescent="0.2">
      <c r="A2256" s="179">
        <v>4816</v>
      </c>
      <c r="B2256" s="352" t="s">
        <v>1410</v>
      </c>
      <c r="C2256" s="182" t="s">
        <v>224</v>
      </c>
      <c r="D2256" s="377">
        <v>7</v>
      </c>
      <c r="E2256" s="362">
        <v>4816000000</v>
      </c>
      <c r="F2256" s="449" t="s">
        <v>2846</v>
      </c>
      <c r="G2256" s="363"/>
      <c r="H2256" s="364"/>
      <c r="I2256" s="182" t="s">
        <v>224</v>
      </c>
      <c r="J2256" s="438" t="s">
        <v>295</v>
      </c>
      <c r="K2256" s="439"/>
      <c r="L2256" s="441"/>
      <c r="M2256" s="367"/>
      <c r="N2256" s="367"/>
      <c r="O2256" s="367"/>
      <c r="P2256" s="367"/>
      <c r="Q2256" s="367"/>
      <c r="R2256" s="367"/>
      <c r="S2256" s="367"/>
      <c r="T2256" s="367"/>
      <c r="U2256" s="367" t="s">
        <v>2920</v>
      </c>
      <c r="V2256" s="367" t="s">
        <v>2920</v>
      </c>
      <c r="W2256" s="367"/>
      <c r="X2256" s="367"/>
      <c r="Y2256" s="367"/>
    </row>
    <row r="2257" spans="1:25" ht="33" customHeight="1" x14ac:dyDescent="0.2">
      <c r="A2257" s="179">
        <v>4817</v>
      </c>
      <c r="B2257" s="352" t="s">
        <v>1411</v>
      </c>
      <c r="C2257" s="182" t="s">
        <v>224</v>
      </c>
      <c r="D2257" s="377">
        <v>7</v>
      </c>
      <c r="E2257" s="362">
        <v>4817000000</v>
      </c>
      <c r="F2257" s="449" t="s">
        <v>2846</v>
      </c>
      <c r="G2257" s="363"/>
      <c r="H2257" s="364"/>
      <c r="I2257" s="182" t="s">
        <v>224</v>
      </c>
      <c r="J2257" s="438" t="s">
        <v>295</v>
      </c>
      <c r="K2257" s="439"/>
      <c r="L2257" s="441"/>
      <c r="M2257" s="367"/>
      <c r="N2257" s="367"/>
      <c r="O2257" s="367"/>
      <c r="P2257" s="367"/>
      <c r="Q2257" s="367"/>
      <c r="R2257" s="367"/>
      <c r="S2257" s="367"/>
      <c r="T2257" s="367"/>
      <c r="U2257" s="367"/>
      <c r="V2257" s="367" t="s">
        <v>2920</v>
      </c>
      <c r="W2257" s="367" t="s">
        <v>2920</v>
      </c>
      <c r="X2257" s="367"/>
      <c r="Y2257" s="367"/>
    </row>
    <row r="2258" spans="1:25" ht="33" customHeight="1" x14ac:dyDescent="0.2">
      <c r="A2258" s="179">
        <v>4818</v>
      </c>
      <c r="B2258" s="352" t="s">
        <v>1412</v>
      </c>
      <c r="C2258" s="182" t="s">
        <v>224</v>
      </c>
      <c r="D2258" s="377">
        <v>7</v>
      </c>
      <c r="E2258" s="362">
        <v>4818000000</v>
      </c>
      <c r="F2258" s="449" t="s">
        <v>2846</v>
      </c>
      <c r="G2258" s="363"/>
      <c r="H2258" s="364"/>
      <c r="I2258" s="182" t="s">
        <v>224</v>
      </c>
      <c r="J2258" s="438" t="s">
        <v>295</v>
      </c>
      <c r="K2258" s="439"/>
      <c r="L2258" s="441"/>
      <c r="M2258" s="367"/>
      <c r="N2258" s="367"/>
      <c r="O2258" s="367"/>
      <c r="P2258" s="367"/>
      <c r="Q2258" s="367"/>
      <c r="R2258" s="367"/>
      <c r="S2258" s="367"/>
      <c r="T2258" s="367"/>
      <c r="U2258" s="367" t="s">
        <v>2920</v>
      </c>
      <c r="V2258" s="367" t="s">
        <v>2920</v>
      </c>
      <c r="W2258" s="367"/>
      <c r="X2258" s="367"/>
      <c r="Y2258" s="367"/>
    </row>
    <row r="2259" spans="1:25" ht="33" customHeight="1" x14ac:dyDescent="0.2">
      <c r="A2259" s="179">
        <v>4819</v>
      </c>
      <c r="B2259" s="352" t="s">
        <v>2721</v>
      </c>
      <c r="C2259" s="356" t="s">
        <v>229</v>
      </c>
      <c r="D2259" s="377">
        <v>7</v>
      </c>
      <c r="E2259" s="362">
        <v>4819001905</v>
      </c>
      <c r="F2259" s="449"/>
      <c r="G2259" s="363"/>
      <c r="H2259" s="364"/>
      <c r="I2259" s="356" t="s">
        <v>229</v>
      </c>
      <c r="J2259" s="438" t="s">
        <v>295</v>
      </c>
      <c r="K2259" s="439"/>
      <c r="L2259" s="441"/>
      <c r="M2259" s="367"/>
      <c r="N2259" s="367"/>
      <c r="O2259" s="367"/>
      <c r="P2259" s="367"/>
      <c r="Q2259" s="367"/>
      <c r="R2259" s="367"/>
      <c r="S2259" s="367"/>
      <c r="T2259" s="367"/>
      <c r="U2259" s="367" t="s">
        <v>2920</v>
      </c>
      <c r="V2259" s="367" t="s">
        <v>2920</v>
      </c>
      <c r="W2259" s="367"/>
      <c r="X2259" s="367"/>
      <c r="Y2259" s="367"/>
    </row>
    <row r="2260" spans="1:25" ht="33" customHeight="1" x14ac:dyDescent="0.2">
      <c r="A2260" s="179">
        <v>4820</v>
      </c>
      <c r="B2260" s="352" t="s">
        <v>1413</v>
      </c>
      <c r="C2260" s="356" t="s">
        <v>229</v>
      </c>
      <c r="D2260" s="377">
        <v>7</v>
      </c>
      <c r="E2260" s="362">
        <v>4820001119</v>
      </c>
      <c r="F2260" s="449"/>
      <c r="G2260" s="363"/>
      <c r="H2260" s="364"/>
      <c r="I2260" s="356" t="s">
        <v>229</v>
      </c>
      <c r="J2260" s="438" t="s">
        <v>295</v>
      </c>
      <c r="K2260" s="439"/>
      <c r="L2260" s="441"/>
      <c r="M2260" s="367"/>
      <c r="N2260" s="367"/>
      <c r="O2260" s="367"/>
      <c r="P2260" s="367"/>
      <c r="Q2260" s="367"/>
      <c r="R2260" s="367"/>
      <c r="S2260" s="367"/>
      <c r="T2260" s="367"/>
      <c r="U2260" s="367" t="s">
        <v>2920</v>
      </c>
      <c r="V2260" s="367"/>
      <c r="W2260" s="367"/>
      <c r="X2260" s="367"/>
      <c r="Y2260" s="367"/>
    </row>
    <row r="2261" spans="1:25" ht="33" customHeight="1" x14ac:dyDescent="0.2">
      <c r="A2261" s="179">
        <v>4821</v>
      </c>
      <c r="B2261" s="352" t="s">
        <v>1414</v>
      </c>
      <c r="C2261" s="356" t="s">
        <v>229</v>
      </c>
      <c r="D2261" s="377">
        <v>7</v>
      </c>
      <c r="E2261" s="362">
        <v>4821001312</v>
      </c>
      <c r="F2261" s="449"/>
      <c r="G2261" s="363"/>
      <c r="H2261" s="364"/>
      <c r="I2261" s="356" t="s">
        <v>229</v>
      </c>
      <c r="J2261" s="438" t="s">
        <v>285</v>
      </c>
      <c r="K2261" s="439"/>
      <c r="L2261" s="441"/>
      <c r="M2261" s="367"/>
      <c r="N2261" s="367"/>
      <c r="O2261" s="367"/>
      <c r="P2261" s="367"/>
      <c r="Q2261" s="367"/>
      <c r="R2261" s="367"/>
      <c r="S2261" s="367"/>
      <c r="T2261" s="367"/>
      <c r="U2261" s="367" t="s">
        <v>2920</v>
      </c>
      <c r="V2261" s="367"/>
      <c r="W2261" s="367"/>
      <c r="X2261" s="367"/>
      <c r="Y2261" s="367"/>
    </row>
    <row r="2262" spans="1:25" ht="33" customHeight="1" x14ac:dyDescent="0.2">
      <c r="A2262" s="179">
        <v>4822</v>
      </c>
      <c r="B2262" s="352" t="s">
        <v>1415</v>
      </c>
      <c r="C2262" s="356" t="s">
        <v>229</v>
      </c>
      <c r="D2262" s="377">
        <v>7</v>
      </c>
      <c r="E2262" s="362">
        <v>4822001216</v>
      </c>
      <c r="F2262" s="449"/>
      <c r="G2262" s="363"/>
      <c r="H2262" s="364"/>
      <c r="I2262" s="356" t="s">
        <v>229</v>
      </c>
      <c r="J2262" s="438" t="s">
        <v>285</v>
      </c>
      <c r="K2262" s="439"/>
      <c r="L2262" s="441"/>
      <c r="M2262" s="367"/>
      <c r="N2262" s="367"/>
      <c r="O2262" s="367"/>
      <c r="P2262" s="367"/>
      <c r="Q2262" s="367"/>
      <c r="R2262" s="367"/>
      <c r="S2262" s="367"/>
      <c r="T2262" s="367"/>
      <c r="U2262" s="367" t="s">
        <v>2920</v>
      </c>
      <c r="V2262" s="367"/>
      <c r="W2262" s="367"/>
      <c r="X2262" s="367"/>
      <c r="Y2262" s="367"/>
    </row>
    <row r="2263" spans="1:25" ht="33" customHeight="1" x14ac:dyDescent="0.2">
      <c r="A2263" s="179">
        <v>4823</v>
      </c>
      <c r="B2263" s="352" t="s">
        <v>1416</v>
      </c>
      <c r="C2263" s="356" t="s">
        <v>229</v>
      </c>
      <c r="D2263" s="377">
        <v>7</v>
      </c>
      <c r="E2263" s="362">
        <v>4823001121</v>
      </c>
      <c r="F2263" s="449"/>
      <c r="G2263" s="363"/>
      <c r="H2263" s="364"/>
      <c r="I2263" s="356" t="s">
        <v>229</v>
      </c>
      <c r="J2263" s="438" t="s">
        <v>289</v>
      </c>
      <c r="K2263" s="439"/>
      <c r="L2263" s="441"/>
      <c r="M2263" s="367"/>
      <c r="N2263" s="367"/>
      <c r="O2263" s="367"/>
      <c r="P2263" s="367"/>
      <c r="Q2263" s="367"/>
      <c r="R2263" s="367"/>
      <c r="S2263" s="367"/>
      <c r="T2263" s="367"/>
      <c r="U2263" s="367" t="s">
        <v>2920</v>
      </c>
      <c r="V2263" s="367"/>
      <c r="W2263" s="367"/>
      <c r="X2263" s="367"/>
      <c r="Y2263" s="367"/>
    </row>
    <row r="2264" spans="1:25" ht="33" customHeight="1" x14ac:dyDescent="0.2">
      <c r="A2264" s="179">
        <v>4824</v>
      </c>
      <c r="B2264" s="352" t="s">
        <v>1417</v>
      </c>
      <c r="C2264" s="356" t="s">
        <v>229</v>
      </c>
      <c r="D2264" s="377">
        <v>7</v>
      </c>
      <c r="E2264" s="362">
        <v>4824001104</v>
      </c>
      <c r="F2264" s="449"/>
      <c r="G2264" s="363"/>
      <c r="H2264" s="364"/>
      <c r="I2264" s="356" t="s">
        <v>229</v>
      </c>
      <c r="J2264" s="438" t="s">
        <v>3169</v>
      </c>
      <c r="K2264" s="439"/>
      <c r="L2264" s="441"/>
      <c r="M2264" s="367"/>
      <c r="N2264" s="367"/>
      <c r="O2264" s="367"/>
      <c r="P2264" s="367"/>
      <c r="Q2264" s="367"/>
      <c r="R2264" s="367"/>
      <c r="S2264" s="367"/>
      <c r="T2264" s="367"/>
      <c r="U2264" s="367" t="s">
        <v>2920</v>
      </c>
      <c r="V2264" s="367"/>
      <c r="W2264" s="367"/>
      <c r="X2264" s="367"/>
      <c r="Y2264" s="367"/>
    </row>
    <row r="2265" spans="1:25" ht="33" customHeight="1" x14ac:dyDescent="0.2">
      <c r="A2265" s="179">
        <v>4825</v>
      </c>
      <c r="B2265" s="352" t="s">
        <v>1418</v>
      </c>
      <c r="C2265" s="356" t="s">
        <v>229</v>
      </c>
      <c r="D2265" s="377">
        <v>7</v>
      </c>
      <c r="E2265" s="362">
        <v>4825001616</v>
      </c>
      <c r="F2265" s="449"/>
      <c r="G2265" s="363"/>
      <c r="H2265" s="364"/>
      <c r="I2265" s="356" t="s">
        <v>229</v>
      </c>
      <c r="J2265" s="438" t="s">
        <v>285</v>
      </c>
      <c r="K2265" s="439"/>
      <c r="L2265" s="441"/>
      <c r="M2265" s="367"/>
      <c r="N2265" s="367"/>
      <c r="O2265" s="367"/>
      <c r="P2265" s="367"/>
      <c r="Q2265" s="367"/>
      <c r="R2265" s="367"/>
      <c r="S2265" s="367"/>
      <c r="T2265" s="367"/>
      <c r="U2265" s="367" t="s">
        <v>2920</v>
      </c>
      <c r="V2265" s="367"/>
      <c r="W2265" s="367"/>
      <c r="X2265" s="367"/>
      <c r="Y2265" s="367"/>
    </row>
    <row r="2266" spans="1:25" ht="33" customHeight="1" x14ac:dyDescent="0.2">
      <c r="A2266" s="179">
        <v>4826</v>
      </c>
      <c r="B2266" s="352" t="s">
        <v>1419</v>
      </c>
      <c r="C2266" s="356" t="s">
        <v>229</v>
      </c>
      <c r="D2266" s="377">
        <v>7</v>
      </c>
      <c r="E2266" s="362">
        <v>4826001612</v>
      </c>
      <c r="F2266" s="449"/>
      <c r="G2266" s="363"/>
      <c r="H2266" s="364"/>
      <c r="I2266" s="356" t="s">
        <v>229</v>
      </c>
      <c r="J2266" s="438" t="s">
        <v>285</v>
      </c>
      <c r="K2266" s="439"/>
      <c r="L2266" s="441"/>
      <c r="M2266" s="367"/>
      <c r="N2266" s="367"/>
      <c r="O2266" s="367"/>
      <c r="P2266" s="367"/>
      <c r="Q2266" s="367"/>
      <c r="R2266" s="367"/>
      <c r="S2266" s="367"/>
      <c r="T2266" s="367"/>
      <c r="U2266" s="367" t="s">
        <v>2920</v>
      </c>
      <c r="V2266" s="367"/>
      <c r="W2266" s="367"/>
      <c r="X2266" s="367"/>
      <c r="Y2266" s="367"/>
    </row>
    <row r="2267" spans="1:25" ht="33" customHeight="1" x14ac:dyDescent="0.2">
      <c r="A2267" s="179">
        <v>4827</v>
      </c>
      <c r="B2267" s="352" t="s">
        <v>1420</v>
      </c>
      <c r="C2267" s="356" t="s">
        <v>229</v>
      </c>
      <c r="D2267" s="377">
        <v>7</v>
      </c>
      <c r="E2267" s="362">
        <v>4827001505</v>
      </c>
      <c r="F2267" s="449"/>
      <c r="G2267" s="363"/>
      <c r="H2267" s="364"/>
      <c r="I2267" s="356" t="s">
        <v>229</v>
      </c>
      <c r="J2267" s="438" t="s">
        <v>3169</v>
      </c>
      <c r="K2267" s="439"/>
      <c r="L2267" s="441"/>
      <c r="M2267" s="367"/>
      <c r="N2267" s="367"/>
      <c r="O2267" s="367"/>
      <c r="P2267" s="367"/>
      <c r="Q2267" s="367"/>
      <c r="R2267" s="367"/>
      <c r="S2267" s="367"/>
      <c r="T2267" s="367"/>
      <c r="U2267" s="367" t="s">
        <v>2920</v>
      </c>
      <c r="V2267" s="367"/>
      <c r="W2267" s="367"/>
      <c r="X2267" s="367"/>
      <c r="Y2267" s="367"/>
    </row>
    <row r="2268" spans="1:25" ht="33" customHeight="1" x14ac:dyDescent="0.2">
      <c r="A2268" s="179">
        <v>4828</v>
      </c>
      <c r="B2268" s="352" t="s">
        <v>1421</v>
      </c>
      <c r="C2268" s="356" t="s">
        <v>228</v>
      </c>
      <c r="D2268" s="377">
        <v>7</v>
      </c>
      <c r="E2268" s="362">
        <v>4828000000</v>
      </c>
      <c r="F2268" s="449"/>
      <c r="G2268" s="363"/>
      <c r="H2268" s="364"/>
      <c r="I2268" s="356" t="s">
        <v>228</v>
      </c>
      <c r="J2268" s="438" t="s">
        <v>289</v>
      </c>
      <c r="K2268" s="439"/>
      <c r="L2268" s="441"/>
      <c r="M2268" s="367"/>
      <c r="N2268" s="367"/>
      <c r="O2268" s="367"/>
      <c r="P2268" s="367"/>
      <c r="Q2268" s="367"/>
      <c r="R2268" s="367"/>
      <c r="S2268" s="367"/>
      <c r="T2268" s="367"/>
      <c r="U2268" s="367" t="s">
        <v>2920</v>
      </c>
      <c r="V2268" s="367" t="s">
        <v>2920</v>
      </c>
      <c r="W2268" s="367"/>
      <c r="X2268" s="367"/>
      <c r="Y2268" s="367"/>
    </row>
    <row r="2269" spans="1:25" ht="33" customHeight="1" x14ac:dyDescent="0.2">
      <c r="A2269" s="179">
        <v>4829</v>
      </c>
      <c r="B2269" s="352" t="s">
        <v>1422</v>
      </c>
      <c r="C2269" s="356" t="s">
        <v>229</v>
      </c>
      <c r="D2269" s="377">
        <v>7</v>
      </c>
      <c r="E2269" s="362">
        <v>4829001340</v>
      </c>
      <c r="F2269" s="449"/>
      <c r="G2269" s="363"/>
      <c r="H2269" s="364"/>
      <c r="I2269" s="356" t="s">
        <v>229</v>
      </c>
      <c r="J2269" s="438" t="s">
        <v>286</v>
      </c>
      <c r="K2269" s="439"/>
      <c r="L2269" s="441"/>
      <c r="M2269" s="367"/>
      <c r="N2269" s="367"/>
      <c r="O2269" s="367"/>
      <c r="P2269" s="367"/>
      <c r="Q2269" s="367"/>
      <c r="R2269" s="367"/>
      <c r="S2269" s="367"/>
      <c r="T2269" s="367"/>
      <c r="U2269" s="367" t="s">
        <v>2920</v>
      </c>
      <c r="V2269" s="367"/>
      <c r="W2269" s="367"/>
      <c r="X2269" s="367"/>
      <c r="Y2269" s="367"/>
    </row>
    <row r="2270" spans="1:25" ht="33" customHeight="1" x14ac:dyDescent="0.2">
      <c r="A2270" s="179">
        <v>4830</v>
      </c>
      <c r="B2270" s="352" t="s">
        <v>1423</v>
      </c>
      <c r="C2270" s="356" t="s">
        <v>229</v>
      </c>
      <c r="D2270" s="377">
        <v>7</v>
      </c>
      <c r="E2270" s="362">
        <v>4830001404</v>
      </c>
      <c r="F2270" s="449"/>
      <c r="G2270" s="363"/>
      <c r="H2270" s="364"/>
      <c r="I2270" s="356" t="s">
        <v>229</v>
      </c>
      <c r="J2270" s="438" t="s">
        <v>3169</v>
      </c>
      <c r="K2270" s="439"/>
      <c r="L2270" s="441"/>
      <c r="M2270" s="367"/>
      <c r="N2270" s="367"/>
      <c r="O2270" s="367"/>
      <c r="P2270" s="367"/>
      <c r="Q2270" s="367"/>
      <c r="R2270" s="367"/>
      <c r="S2270" s="367"/>
      <c r="T2270" s="367"/>
      <c r="U2270" s="367" t="s">
        <v>2920</v>
      </c>
      <c r="V2270" s="367"/>
      <c r="W2270" s="367"/>
      <c r="X2270" s="367"/>
      <c r="Y2270" s="367"/>
    </row>
    <row r="2271" spans="1:25" ht="33" customHeight="1" x14ac:dyDescent="0.2">
      <c r="A2271" s="179">
        <v>4831</v>
      </c>
      <c r="B2271" s="352" t="s">
        <v>1424</v>
      </c>
      <c r="C2271" s="356" t="s">
        <v>229</v>
      </c>
      <c r="D2271" s="377">
        <v>7</v>
      </c>
      <c r="E2271" s="362">
        <v>4831001306</v>
      </c>
      <c r="F2271" s="449"/>
      <c r="G2271" s="363"/>
      <c r="H2271" s="364"/>
      <c r="I2271" s="356" t="s">
        <v>229</v>
      </c>
      <c r="J2271" s="438" t="s">
        <v>3169</v>
      </c>
      <c r="K2271" s="439"/>
      <c r="L2271" s="441"/>
      <c r="M2271" s="367"/>
      <c r="N2271" s="367"/>
      <c r="O2271" s="367"/>
      <c r="P2271" s="367"/>
      <c r="Q2271" s="367"/>
      <c r="R2271" s="367"/>
      <c r="S2271" s="367"/>
      <c r="T2271" s="367"/>
      <c r="U2271" s="367" t="s">
        <v>2920</v>
      </c>
      <c r="V2271" s="367"/>
      <c r="W2271" s="367"/>
      <c r="X2271" s="367"/>
      <c r="Y2271" s="367"/>
    </row>
    <row r="2272" spans="1:25" ht="33" customHeight="1" x14ac:dyDescent="0.2">
      <c r="A2272" s="179">
        <v>4832</v>
      </c>
      <c r="B2272" s="352" t="s">
        <v>1425</v>
      </c>
      <c r="C2272" s="356" t="s">
        <v>229</v>
      </c>
      <c r="D2272" s="377">
        <v>13</v>
      </c>
      <c r="E2272" s="362">
        <v>4832001515</v>
      </c>
      <c r="F2272" s="449"/>
      <c r="G2272" s="363"/>
      <c r="H2272" s="364"/>
      <c r="I2272" s="356" t="s">
        <v>229</v>
      </c>
      <c r="J2272" s="438" t="s">
        <v>285</v>
      </c>
      <c r="K2272" s="439"/>
      <c r="L2272" s="441"/>
      <c r="M2272" s="367"/>
      <c r="N2272" s="367"/>
      <c r="O2272" s="367"/>
      <c r="P2272" s="367"/>
      <c r="Q2272" s="367"/>
      <c r="R2272" s="367"/>
      <c r="S2272" s="367"/>
      <c r="T2272" s="367"/>
      <c r="U2272" s="367" t="s">
        <v>2920</v>
      </c>
      <c r="V2272" s="367"/>
      <c r="W2272" s="367"/>
      <c r="X2272" s="367"/>
      <c r="Y2272" s="367"/>
    </row>
    <row r="2273" spans="1:25" ht="33" customHeight="1" x14ac:dyDescent="0.2">
      <c r="A2273" s="179">
        <v>4833</v>
      </c>
      <c r="B2273" s="352" t="s">
        <v>1426</v>
      </c>
      <c r="C2273" s="182" t="s">
        <v>224</v>
      </c>
      <c r="D2273" s="377">
        <v>7</v>
      </c>
      <c r="E2273" s="362">
        <v>4833000000</v>
      </c>
      <c r="F2273" s="449" t="s">
        <v>2846</v>
      </c>
      <c r="G2273" s="363"/>
      <c r="H2273" s="364"/>
      <c r="I2273" s="182" t="s">
        <v>224</v>
      </c>
      <c r="J2273" s="438" t="s">
        <v>286</v>
      </c>
      <c r="K2273" s="439"/>
      <c r="L2273" s="441"/>
      <c r="M2273" s="367"/>
      <c r="N2273" s="367"/>
      <c r="O2273" s="367"/>
      <c r="P2273" s="367"/>
      <c r="Q2273" s="367"/>
      <c r="R2273" s="367"/>
      <c r="S2273" s="367"/>
      <c r="T2273" s="367"/>
      <c r="U2273" s="367" t="s">
        <v>2920</v>
      </c>
      <c r="V2273" s="367" t="s">
        <v>2920</v>
      </c>
      <c r="W2273" s="367"/>
      <c r="X2273" s="367"/>
      <c r="Y2273" s="367"/>
    </row>
    <row r="2274" spans="1:25" ht="33" customHeight="1" x14ac:dyDescent="0.2">
      <c r="A2274" s="179">
        <v>4834</v>
      </c>
      <c r="B2274" s="352" t="s">
        <v>1427</v>
      </c>
      <c r="C2274" s="356" t="s">
        <v>229</v>
      </c>
      <c r="D2274" s="377">
        <v>7</v>
      </c>
      <c r="E2274" s="362">
        <v>4834001130</v>
      </c>
      <c r="F2274" s="449"/>
      <c r="G2274" s="363"/>
      <c r="H2274" s="364"/>
      <c r="I2274" s="356" t="s">
        <v>229</v>
      </c>
      <c r="J2274" s="438" t="s">
        <v>300</v>
      </c>
      <c r="K2274" s="439"/>
      <c r="L2274" s="441"/>
      <c r="M2274" s="367"/>
      <c r="N2274" s="367"/>
      <c r="O2274" s="367"/>
      <c r="P2274" s="367"/>
      <c r="Q2274" s="367"/>
      <c r="R2274" s="367"/>
      <c r="S2274" s="367"/>
      <c r="T2274" s="367"/>
      <c r="U2274" s="367" t="s">
        <v>2920</v>
      </c>
      <c r="V2274" s="367" t="s">
        <v>2920</v>
      </c>
      <c r="W2274" s="367"/>
      <c r="X2274" s="367"/>
      <c r="Y2274" s="367"/>
    </row>
    <row r="2275" spans="1:25" ht="33" customHeight="1" x14ac:dyDescent="0.2">
      <c r="A2275" s="179">
        <v>4835</v>
      </c>
      <c r="B2275" s="352" t="s">
        <v>1428</v>
      </c>
      <c r="C2275" s="356" t="s">
        <v>229</v>
      </c>
      <c r="D2275" s="377">
        <v>7</v>
      </c>
      <c r="E2275" s="362">
        <v>4835001914</v>
      </c>
      <c r="F2275" s="449"/>
      <c r="G2275" s="363"/>
      <c r="H2275" s="364"/>
      <c r="I2275" s="356" t="s">
        <v>229</v>
      </c>
      <c r="J2275" s="438" t="s">
        <v>300</v>
      </c>
      <c r="K2275" s="439"/>
      <c r="L2275" s="441"/>
      <c r="M2275" s="367"/>
      <c r="N2275" s="367"/>
      <c r="O2275" s="367"/>
      <c r="P2275" s="367"/>
      <c r="Q2275" s="367"/>
      <c r="R2275" s="367"/>
      <c r="S2275" s="367"/>
      <c r="T2275" s="367"/>
      <c r="U2275" s="367" t="s">
        <v>2920</v>
      </c>
      <c r="V2275" s="367"/>
      <c r="W2275" s="367"/>
      <c r="X2275" s="367"/>
      <c r="Y2275" s="367"/>
    </row>
    <row r="2276" spans="1:25" ht="33" customHeight="1" x14ac:dyDescent="0.2">
      <c r="A2276" s="179">
        <v>4836</v>
      </c>
      <c r="B2276" s="352" t="s">
        <v>2722</v>
      </c>
      <c r="C2276" s="182" t="s">
        <v>230</v>
      </c>
      <c r="D2276" s="377">
        <v>7</v>
      </c>
      <c r="E2276" s="362">
        <v>4836005009</v>
      </c>
      <c r="F2276" s="449"/>
      <c r="G2276" s="363"/>
      <c r="H2276" s="364"/>
      <c r="I2276" s="182" t="s">
        <v>230</v>
      </c>
      <c r="J2276" s="438" t="s">
        <v>285</v>
      </c>
      <c r="K2276" s="439"/>
      <c r="L2276" s="441"/>
      <c r="M2276" s="367"/>
      <c r="N2276" s="367"/>
      <c r="O2276" s="367"/>
      <c r="P2276" s="367"/>
      <c r="Q2276" s="367"/>
      <c r="R2276" s="367"/>
      <c r="S2276" s="367"/>
      <c r="T2276" s="367"/>
      <c r="U2276" s="367" t="s">
        <v>2920</v>
      </c>
      <c r="V2276" s="367" t="s">
        <v>2920</v>
      </c>
      <c r="W2276" s="367"/>
      <c r="X2276" s="367"/>
      <c r="Y2276" s="367"/>
    </row>
    <row r="2277" spans="1:25" ht="33" customHeight="1" x14ac:dyDescent="0.2">
      <c r="A2277" s="179">
        <v>4837</v>
      </c>
      <c r="B2277" s="352" t="s">
        <v>1429</v>
      </c>
      <c r="C2277" s="182" t="s">
        <v>230</v>
      </c>
      <c r="D2277" s="377">
        <v>7</v>
      </c>
      <c r="E2277" s="362">
        <v>4837005002</v>
      </c>
      <c r="F2277" s="449"/>
      <c r="G2277" s="363"/>
      <c r="H2277" s="364"/>
      <c r="I2277" s="182" t="s">
        <v>230</v>
      </c>
      <c r="J2277" s="438" t="s">
        <v>300</v>
      </c>
      <c r="K2277" s="439"/>
      <c r="L2277" s="441"/>
      <c r="M2277" s="367"/>
      <c r="N2277" s="367"/>
      <c r="O2277" s="367"/>
      <c r="P2277" s="367"/>
      <c r="Q2277" s="367"/>
      <c r="R2277" s="367"/>
      <c r="S2277" s="367"/>
      <c r="T2277" s="367"/>
      <c r="U2277" s="367" t="s">
        <v>2920</v>
      </c>
      <c r="V2277" s="367"/>
      <c r="W2277" s="367"/>
      <c r="X2277" s="367"/>
      <c r="Y2277" s="367"/>
    </row>
    <row r="2278" spans="1:25" ht="33" customHeight="1" x14ac:dyDescent="0.2">
      <c r="A2278" s="179">
        <v>4838</v>
      </c>
      <c r="B2278" s="352" t="s">
        <v>1430</v>
      </c>
      <c r="C2278" s="356" t="s">
        <v>229</v>
      </c>
      <c r="D2278" s="377">
        <v>7</v>
      </c>
      <c r="E2278" s="362">
        <v>4838001505</v>
      </c>
      <c r="F2278" s="449"/>
      <c r="G2278" s="363"/>
      <c r="H2278" s="364"/>
      <c r="I2278" s="356" t="s">
        <v>229</v>
      </c>
      <c r="J2278" s="438" t="s">
        <v>3169</v>
      </c>
      <c r="K2278" s="439"/>
      <c r="L2278" s="441"/>
      <c r="M2278" s="367"/>
      <c r="N2278" s="367"/>
      <c r="O2278" s="367"/>
      <c r="P2278" s="367"/>
      <c r="Q2278" s="367"/>
      <c r="R2278" s="367"/>
      <c r="S2278" s="367"/>
      <c r="T2278" s="367"/>
      <c r="U2278" s="367" t="s">
        <v>2920</v>
      </c>
      <c r="V2278" s="367"/>
      <c r="W2278" s="367"/>
      <c r="X2278" s="367"/>
      <c r="Y2278" s="367"/>
    </row>
    <row r="2279" spans="1:25" ht="33" customHeight="1" x14ac:dyDescent="0.2">
      <c r="A2279" s="179">
        <v>4839</v>
      </c>
      <c r="B2279" s="352" t="s">
        <v>1431</v>
      </c>
      <c r="C2279" s="182" t="s">
        <v>224</v>
      </c>
      <c r="D2279" s="377">
        <v>7</v>
      </c>
      <c r="E2279" s="362">
        <v>4939000000</v>
      </c>
      <c r="F2279" s="449"/>
      <c r="G2279" s="363"/>
      <c r="H2279" s="364"/>
      <c r="I2279" s="182" t="s">
        <v>224</v>
      </c>
      <c r="J2279" s="438" t="s">
        <v>300</v>
      </c>
      <c r="K2279" s="439"/>
      <c r="L2279" s="441"/>
      <c r="M2279" s="367"/>
      <c r="N2279" s="367"/>
      <c r="O2279" s="367"/>
      <c r="P2279" s="367"/>
      <c r="Q2279" s="367"/>
      <c r="R2279" s="367"/>
      <c r="S2279" s="367"/>
      <c r="T2279" s="367"/>
      <c r="U2279" s="367"/>
      <c r="V2279" s="367" t="s">
        <v>2920</v>
      </c>
      <c r="W2279" s="367"/>
      <c r="X2279" s="367"/>
      <c r="Y2279" s="367"/>
    </row>
    <row r="2280" spans="1:25" ht="33" customHeight="1" x14ac:dyDescent="0.2">
      <c r="A2280" s="179">
        <v>4840</v>
      </c>
      <c r="B2280" s="352" t="s">
        <v>1432</v>
      </c>
      <c r="C2280" s="182" t="s">
        <v>224</v>
      </c>
      <c r="D2280" s="377">
        <v>7</v>
      </c>
      <c r="E2280" s="362">
        <v>4840000000</v>
      </c>
      <c r="F2280" s="449"/>
      <c r="G2280" s="363"/>
      <c r="H2280" s="364"/>
      <c r="I2280" s="182" t="s">
        <v>224</v>
      </c>
      <c r="J2280" s="438" t="s">
        <v>300</v>
      </c>
      <c r="K2280" s="439"/>
      <c r="L2280" s="441"/>
      <c r="M2280" s="367"/>
      <c r="N2280" s="367"/>
      <c r="O2280" s="367"/>
      <c r="P2280" s="367"/>
      <c r="Q2280" s="367"/>
      <c r="R2280" s="367"/>
      <c r="S2280" s="367"/>
      <c r="T2280" s="367"/>
      <c r="U2280" s="367" t="s">
        <v>2920</v>
      </c>
      <c r="V2280" s="367" t="s">
        <v>2920</v>
      </c>
      <c r="W2280" s="367"/>
      <c r="X2280" s="367"/>
      <c r="Y2280" s="367"/>
    </row>
    <row r="2281" spans="1:25" ht="33" customHeight="1" x14ac:dyDescent="0.2">
      <c r="A2281" s="179">
        <v>4841</v>
      </c>
      <c r="B2281" s="352" t="s">
        <v>1433</v>
      </c>
      <c r="C2281" s="182" t="s">
        <v>224</v>
      </c>
      <c r="D2281" s="377">
        <v>7</v>
      </c>
      <c r="E2281" s="362">
        <v>4841000000</v>
      </c>
      <c r="F2281" s="449"/>
      <c r="G2281" s="363"/>
      <c r="H2281" s="364"/>
      <c r="I2281" s="182" t="s">
        <v>224</v>
      </c>
      <c r="J2281" s="438" t="s">
        <v>286</v>
      </c>
      <c r="K2281" s="439"/>
      <c r="L2281" s="441"/>
      <c r="M2281" s="367"/>
      <c r="N2281" s="367"/>
      <c r="O2281" s="367"/>
      <c r="P2281" s="367"/>
      <c r="Q2281" s="367"/>
      <c r="R2281" s="367"/>
      <c r="S2281" s="367"/>
      <c r="T2281" s="367"/>
      <c r="U2281" s="367"/>
      <c r="V2281" s="367" t="s">
        <v>2920</v>
      </c>
      <c r="W2281" s="367"/>
      <c r="X2281" s="367"/>
      <c r="Y2281" s="367"/>
    </row>
    <row r="2282" spans="1:25" ht="33" customHeight="1" x14ac:dyDescent="0.2">
      <c r="A2282" s="179">
        <v>4842</v>
      </c>
      <c r="B2282" s="352" t="s">
        <v>1434</v>
      </c>
      <c r="C2282" s="182" t="s">
        <v>224</v>
      </c>
      <c r="D2282" s="377">
        <v>7</v>
      </c>
      <c r="E2282" s="362">
        <v>4842000000</v>
      </c>
      <c r="F2282" s="449"/>
      <c r="G2282" s="363"/>
      <c r="H2282" s="364"/>
      <c r="I2282" s="182" t="s">
        <v>224</v>
      </c>
      <c r="J2282" s="438" t="s">
        <v>286</v>
      </c>
      <c r="K2282" s="439"/>
      <c r="L2282" s="441"/>
      <c r="M2282" s="367"/>
      <c r="N2282" s="367"/>
      <c r="O2282" s="367"/>
      <c r="P2282" s="367"/>
      <c r="Q2282" s="367"/>
      <c r="R2282" s="367"/>
      <c r="S2282" s="367"/>
      <c r="T2282" s="367"/>
      <c r="U2282" s="367" t="s">
        <v>2920</v>
      </c>
      <c r="V2282" s="367" t="s">
        <v>2920</v>
      </c>
      <c r="W2282" s="367"/>
      <c r="X2282" s="367"/>
      <c r="Y2282" s="367"/>
    </row>
    <row r="2283" spans="1:25" ht="33" customHeight="1" x14ac:dyDescent="0.2">
      <c r="A2283" s="179">
        <v>4843</v>
      </c>
      <c r="B2283" s="352" t="s">
        <v>1435</v>
      </c>
      <c r="C2283" s="182" t="s">
        <v>224</v>
      </c>
      <c r="D2283" s="377">
        <v>7</v>
      </c>
      <c r="E2283" s="362">
        <v>4843000000</v>
      </c>
      <c r="F2283" s="449"/>
      <c r="G2283" s="363"/>
      <c r="H2283" s="364"/>
      <c r="I2283" s="182" t="s">
        <v>224</v>
      </c>
      <c r="J2283" s="438" t="s">
        <v>285</v>
      </c>
      <c r="K2283" s="439"/>
      <c r="L2283" s="441"/>
      <c r="M2283" s="367"/>
      <c r="N2283" s="367"/>
      <c r="O2283" s="367"/>
      <c r="P2283" s="367"/>
      <c r="Q2283" s="367"/>
      <c r="R2283" s="367"/>
      <c r="S2283" s="367"/>
      <c r="T2283" s="367"/>
      <c r="U2283" s="367"/>
      <c r="V2283" s="367" t="s">
        <v>2920</v>
      </c>
      <c r="W2283" s="367"/>
      <c r="X2283" s="367"/>
      <c r="Y2283" s="367"/>
    </row>
    <row r="2284" spans="1:25" ht="33" customHeight="1" x14ac:dyDescent="0.2">
      <c r="A2284" s="179">
        <v>4844</v>
      </c>
      <c r="B2284" s="352" t="s">
        <v>1436</v>
      </c>
      <c r="C2284" s="182" t="s">
        <v>224</v>
      </c>
      <c r="D2284" s="377">
        <v>7</v>
      </c>
      <c r="E2284" s="362">
        <v>4844000000</v>
      </c>
      <c r="F2284" s="449"/>
      <c r="G2284" s="363"/>
      <c r="H2284" s="364"/>
      <c r="I2284" s="182" t="s">
        <v>224</v>
      </c>
      <c r="J2284" s="438" t="s">
        <v>295</v>
      </c>
      <c r="K2284" s="439"/>
      <c r="L2284" s="441"/>
      <c r="M2284" s="367"/>
      <c r="N2284" s="367"/>
      <c r="O2284" s="367"/>
      <c r="P2284" s="367"/>
      <c r="Q2284" s="367"/>
      <c r="R2284" s="367"/>
      <c r="S2284" s="367"/>
      <c r="T2284" s="367"/>
      <c r="U2284" s="367" t="s">
        <v>2920</v>
      </c>
      <c r="V2284" s="367" t="s">
        <v>2920</v>
      </c>
      <c r="W2284" s="367"/>
      <c r="X2284" s="367"/>
      <c r="Y2284" s="367"/>
    </row>
    <row r="2285" spans="1:25" ht="33" customHeight="1" x14ac:dyDescent="0.2">
      <c r="A2285" s="179">
        <v>4845</v>
      </c>
      <c r="B2285" s="352" t="s">
        <v>1437</v>
      </c>
      <c r="C2285" s="356" t="s">
        <v>229</v>
      </c>
      <c r="D2285" s="377">
        <v>7</v>
      </c>
      <c r="E2285" s="362">
        <v>4845001104</v>
      </c>
      <c r="F2285" s="449"/>
      <c r="G2285" s="363"/>
      <c r="H2285" s="364"/>
      <c r="I2285" s="356" t="s">
        <v>229</v>
      </c>
      <c r="J2285" s="438" t="s">
        <v>3169</v>
      </c>
      <c r="K2285" s="439"/>
      <c r="L2285" s="441"/>
      <c r="M2285" s="367"/>
      <c r="N2285" s="367"/>
      <c r="O2285" s="367"/>
      <c r="P2285" s="367"/>
      <c r="Q2285" s="367"/>
      <c r="R2285" s="367"/>
      <c r="S2285" s="367"/>
      <c r="T2285" s="367"/>
      <c r="U2285" s="367" t="s">
        <v>2920</v>
      </c>
      <c r="V2285" s="367"/>
      <c r="W2285" s="367"/>
      <c r="X2285" s="367"/>
      <c r="Y2285" s="367"/>
    </row>
    <row r="2286" spans="1:25" ht="33" customHeight="1" x14ac:dyDescent="0.2">
      <c r="A2286" s="179">
        <v>4846</v>
      </c>
      <c r="B2286" s="352" t="s">
        <v>1438</v>
      </c>
      <c r="C2286" s="356" t="s">
        <v>229</v>
      </c>
      <c r="D2286" s="377">
        <v>7</v>
      </c>
      <c r="E2286" s="362">
        <v>4846001227</v>
      </c>
      <c r="F2286" s="449"/>
      <c r="G2286" s="363"/>
      <c r="H2286" s="364"/>
      <c r="I2286" s="356" t="s">
        <v>229</v>
      </c>
      <c r="J2286" s="438" t="s">
        <v>3169</v>
      </c>
      <c r="K2286" s="439"/>
      <c r="L2286" s="441"/>
      <c r="M2286" s="367"/>
      <c r="N2286" s="367"/>
      <c r="O2286" s="367"/>
      <c r="P2286" s="367"/>
      <c r="Q2286" s="367"/>
      <c r="R2286" s="367"/>
      <c r="S2286" s="367"/>
      <c r="T2286" s="367"/>
      <c r="U2286" s="367" t="s">
        <v>2920</v>
      </c>
      <c r="V2286" s="367"/>
      <c r="W2286" s="367" t="s">
        <v>2920</v>
      </c>
      <c r="X2286" s="367" t="s">
        <v>2920</v>
      </c>
      <c r="Y2286" s="367"/>
    </row>
    <row r="2287" spans="1:25" ht="33" customHeight="1" x14ac:dyDescent="0.2">
      <c r="A2287" s="179">
        <v>4847</v>
      </c>
      <c r="B2287" s="352" t="s">
        <v>1439</v>
      </c>
      <c r="C2287" s="356" t="s">
        <v>229</v>
      </c>
      <c r="D2287" s="377">
        <v>7</v>
      </c>
      <c r="E2287" s="362">
        <v>4847001210</v>
      </c>
      <c r="F2287" s="449"/>
      <c r="G2287" s="363"/>
      <c r="H2287" s="364"/>
      <c r="I2287" s="356" t="s">
        <v>229</v>
      </c>
      <c r="J2287" s="438" t="s">
        <v>3169</v>
      </c>
      <c r="K2287" s="439"/>
      <c r="L2287" s="441"/>
      <c r="M2287" s="367"/>
      <c r="N2287" s="367"/>
      <c r="O2287" s="367"/>
      <c r="P2287" s="367"/>
      <c r="Q2287" s="367"/>
      <c r="R2287" s="367"/>
      <c r="S2287" s="367"/>
      <c r="T2287" s="367"/>
      <c r="U2287" s="367" t="s">
        <v>2920</v>
      </c>
      <c r="V2287" s="367" t="s">
        <v>2920</v>
      </c>
      <c r="W2287" s="367"/>
      <c r="X2287" s="367"/>
      <c r="Y2287" s="367"/>
    </row>
    <row r="2288" spans="1:25" ht="33" customHeight="1" x14ac:dyDescent="0.2">
      <c r="A2288" s="179">
        <v>4848</v>
      </c>
      <c r="B2288" s="352" t="s">
        <v>2723</v>
      </c>
      <c r="C2288" s="356" t="s">
        <v>229</v>
      </c>
      <c r="D2288" s="377">
        <v>7</v>
      </c>
      <c r="E2288" s="362">
        <v>4848001330</v>
      </c>
      <c r="F2288" s="449"/>
      <c r="G2288" s="363"/>
      <c r="H2288" s="364"/>
      <c r="I2288" s="356" t="s">
        <v>229</v>
      </c>
      <c r="J2288" s="438" t="s">
        <v>295</v>
      </c>
      <c r="K2288" s="439"/>
      <c r="L2288" s="441"/>
      <c r="M2288" s="367"/>
      <c r="N2288" s="367"/>
      <c r="O2288" s="367"/>
      <c r="P2288" s="367"/>
      <c r="Q2288" s="367"/>
      <c r="R2288" s="367"/>
      <c r="S2288" s="367"/>
      <c r="T2288" s="367"/>
      <c r="U2288" s="367" t="s">
        <v>2920</v>
      </c>
      <c r="V2288" s="367"/>
      <c r="W2288" s="367"/>
      <c r="X2288" s="367"/>
      <c r="Y2288" s="367"/>
    </row>
    <row r="2289" spans="1:25" ht="33" customHeight="1" x14ac:dyDescent="0.2">
      <c r="A2289" s="179">
        <v>4849</v>
      </c>
      <c r="B2289" s="352" t="s">
        <v>1440</v>
      </c>
      <c r="C2289" s="182" t="s">
        <v>224</v>
      </c>
      <c r="D2289" s="377">
        <v>7</v>
      </c>
      <c r="E2289" s="362">
        <v>4849000000</v>
      </c>
      <c r="F2289" s="449"/>
      <c r="G2289" s="363"/>
      <c r="H2289" s="364"/>
      <c r="I2289" s="182" t="s">
        <v>224</v>
      </c>
      <c r="J2289" s="438" t="s">
        <v>286</v>
      </c>
      <c r="K2289" s="439"/>
      <c r="L2289" s="441"/>
      <c r="M2289" s="367"/>
      <c r="N2289" s="367"/>
      <c r="O2289" s="367"/>
      <c r="P2289" s="367"/>
      <c r="Q2289" s="367"/>
      <c r="R2289" s="367"/>
      <c r="S2289" s="367"/>
      <c r="T2289" s="367"/>
      <c r="U2289" s="367"/>
      <c r="V2289" s="367" t="s">
        <v>2920</v>
      </c>
      <c r="W2289" s="367"/>
      <c r="X2289" s="367"/>
      <c r="Y2289" s="367"/>
    </row>
    <row r="2290" spans="1:25" ht="33" customHeight="1" x14ac:dyDescent="0.2">
      <c r="A2290" s="179">
        <v>4850</v>
      </c>
      <c r="B2290" s="352" t="s">
        <v>1441</v>
      </c>
      <c r="C2290" s="182" t="s">
        <v>224</v>
      </c>
      <c r="D2290" s="377" t="s">
        <v>2845</v>
      </c>
      <c r="E2290" s="362">
        <v>4850000000</v>
      </c>
      <c r="F2290" s="449"/>
      <c r="G2290" s="363"/>
      <c r="H2290" s="364"/>
      <c r="I2290" s="182" t="s">
        <v>224</v>
      </c>
      <c r="J2290" s="438" t="s">
        <v>2797</v>
      </c>
      <c r="K2290" s="439"/>
      <c r="L2290" s="441"/>
      <c r="M2290" s="367"/>
      <c r="N2290" s="367"/>
      <c r="O2290" s="367"/>
      <c r="P2290" s="367"/>
      <c r="Q2290" s="367"/>
      <c r="R2290" s="367"/>
      <c r="S2290" s="367"/>
      <c r="T2290" s="367"/>
      <c r="U2290" s="367" t="s">
        <v>2920</v>
      </c>
      <c r="V2290" s="367" t="s">
        <v>2920</v>
      </c>
      <c r="W2290" s="367" t="s">
        <v>2920</v>
      </c>
      <c r="X2290" s="367"/>
      <c r="Y2290" s="367"/>
    </row>
    <row r="2291" spans="1:25" ht="33" customHeight="1" x14ac:dyDescent="0.2">
      <c r="A2291" s="179">
        <v>4851</v>
      </c>
      <c r="B2291" s="352" t="s">
        <v>2724</v>
      </c>
      <c r="C2291" s="356" t="s">
        <v>228</v>
      </c>
      <c r="D2291" s="377">
        <v>15</v>
      </c>
      <c r="E2291" s="362">
        <v>4851005520</v>
      </c>
      <c r="F2291" s="449"/>
      <c r="G2291" s="363"/>
      <c r="H2291" s="364"/>
      <c r="I2291" s="356" t="s">
        <v>228</v>
      </c>
      <c r="J2291" s="438" t="s">
        <v>289</v>
      </c>
      <c r="K2291" s="439"/>
      <c r="L2291" s="441"/>
      <c r="M2291" s="367"/>
      <c r="N2291" s="367"/>
      <c r="O2291" s="367"/>
      <c r="P2291" s="367"/>
      <c r="Q2291" s="367"/>
      <c r="R2291" s="367"/>
      <c r="S2291" s="367"/>
      <c r="T2291" s="367"/>
      <c r="U2291" s="367"/>
      <c r="V2291" s="367" t="s">
        <v>2920</v>
      </c>
      <c r="W2291" s="367"/>
      <c r="X2291" s="367"/>
      <c r="Y2291" s="367"/>
    </row>
    <row r="2292" spans="1:25" ht="33" customHeight="1" x14ac:dyDescent="0.2">
      <c r="A2292" s="179">
        <v>4852</v>
      </c>
      <c r="B2292" s="352" t="s">
        <v>2725</v>
      </c>
      <c r="C2292" s="356" t="s">
        <v>228</v>
      </c>
      <c r="D2292" s="377">
        <v>15</v>
      </c>
      <c r="E2292" s="362">
        <v>4852005525</v>
      </c>
      <c r="F2292" s="449"/>
      <c r="G2292" s="363"/>
      <c r="H2292" s="364"/>
      <c r="I2292" s="356" t="s">
        <v>228</v>
      </c>
      <c r="J2292" s="438" t="s">
        <v>289</v>
      </c>
      <c r="K2292" s="439"/>
      <c r="L2292" s="441"/>
      <c r="M2292" s="367"/>
      <c r="N2292" s="367"/>
      <c r="O2292" s="367"/>
      <c r="P2292" s="367"/>
      <c r="Q2292" s="367"/>
      <c r="R2292" s="367"/>
      <c r="S2292" s="367"/>
      <c r="T2292" s="367"/>
      <c r="U2292" s="367"/>
      <c r="V2292" s="367" t="s">
        <v>2920</v>
      </c>
      <c r="W2292" s="367"/>
      <c r="X2292" s="367"/>
      <c r="Y2292" s="367"/>
    </row>
    <row r="2293" spans="1:25" ht="33" customHeight="1" x14ac:dyDescent="0.2">
      <c r="A2293" s="179">
        <v>4853</v>
      </c>
      <c r="B2293" s="352" t="s">
        <v>2726</v>
      </c>
      <c r="C2293" s="356" t="s">
        <v>229</v>
      </c>
      <c r="D2293" s="377">
        <v>7</v>
      </c>
      <c r="E2293" s="362">
        <v>4853001545</v>
      </c>
      <c r="F2293" s="449"/>
      <c r="G2293" s="363"/>
      <c r="H2293" s="364"/>
      <c r="I2293" s="356" t="s">
        <v>229</v>
      </c>
      <c r="J2293" s="438" t="s">
        <v>3169</v>
      </c>
      <c r="K2293" s="439"/>
      <c r="L2293" s="441"/>
      <c r="M2293" s="367"/>
      <c r="N2293" s="367"/>
      <c r="O2293" s="367"/>
      <c r="P2293" s="367"/>
      <c r="Q2293" s="367"/>
      <c r="R2293" s="367"/>
      <c r="S2293" s="367"/>
      <c r="T2293" s="367"/>
      <c r="U2293" s="367" t="s">
        <v>2920</v>
      </c>
      <c r="V2293" s="367"/>
      <c r="W2293" s="367"/>
      <c r="X2293" s="367"/>
      <c r="Y2293" s="367"/>
    </row>
    <row r="2294" spans="1:25" ht="33" customHeight="1" x14ac:dyDescent="0.2">
      <c r="A2294" s="179">
        <v>4854</v>
      </c>
      <c r="B2294" s="352" t="s">
        <v>2727</v>
      </c>
      <c r="C2294" s="182" t="s">
        <v>226</v>
      </c>
      <c r="D2294" s="377">
        <v>7</v>
      </c>
      <c r="E2294" s="362">
        <v>4854000000</v>
      </c>
      <c r="F2294" s="449"/>
      <c r="G2294" s="363"/>
      <c r="H2294" s="364"/>
      <c r="I2294" s="182" t="s">
        <v>226</v>
      </c>
      <c r="J2294" s="438" t="s">
        <v>285</v>
      </c>
      <c r="K2294" s="439"/>
      <c r="L2294" s="441"/>
      <c r="M2294" s="367"/>
      <c r="N2294" s="367"/>
      <c r="O2294" s="367"/>
      <c r="P2294" s="367"/>
      <c r="Q2294" s="367"/>
      <c r="R2294" s="367"/>
      <c r="S2294" s="367"/>
      <c r="T2294" s="367"/>
      <c r="U2294" s="367"/>
      <c r="V2294" s="367" t="s">
        <v>2920</v>
      </c>
      <c r="W2294" s="367" t="s">
        <v>2920</v>
      </c>
      <c r="X2294" s="367" t="s">
        <v>2920</v>
      </c>
      <c r="Y2294" s="186" t="s">
        <v>2920</v>
      </c>
    </row>
    <row r="2295" spans="1:25" ht="33" customHeight="1" x14ac:dyDescent="0.2">
      <c r="A2295" s="179">
        <v>4855</v>
      </c>
      <c r="B2295" s="352" t="s">
        <v>1442</v>
      </c>
      <c r="C2295" s="356" t="s">
        <v>228</v>
      </c>
      <c r="D2295" s="377">
        <v>7</v>
      </c>
      <c r="E2295" s="362">
        <v>4855005526</v>
      </c>
      <c r="F2295" s="449"/>
      <c r="G2295" s="363"/>
      <c r="H2295" s="364"/>
      <c r="I2295" s="356" t="s">
        <v>228</v>
      </c>
      <c r="J2295" s="438" t="s">
        <v>289</v>
      </c>
      <c r="K2295" s="439"/>
      <c r="L2295" s="441"/>
      <c r="M2295" s="367"/>
      <c r="N2295" s="367"/>
      <c r="O2295" s="367"/>
      <c r="P2295" s="367"/>
      <c r="Q2295" s="367"/>
      <c r="R2295" s="367"/>
      <c r="S2295" s="367"/>
      <c r="T2295" s="367"/>
      <c r="U2295" s="367"/>
      <c r="V2295" s="367" t="s">
        <v>2920</v>
      </c>
      <c r="W2295" s="367" t="s">
        <v>2920</v>
      </c>
      <c r="X2295" s="367" t="s">
        <v>2920</v>
      </c>
      <c r="Y2295" s="186" t="s">
        <v>2920</v>
      </c>
    </row>
    <row r="2296" spans="1:25" ht="33" customHeight="1" x14ac:dyDescent="0.2">
      <c r="A2296" s="179">
        <v>4856</v>
      </c>
      <c r="B2296" s="352" t="s">
        <v>2728</v>
      </c>
      <c r="C2296" s="356" t="s">
        <v>228</v>
      </c>
      <c r="D2296" s="377">
        <v>7</v>
      </c>
      <c r="E2296" s="362">
        <v>4856000000</v>
      </c>
      <c r="F2296" s="449"/>
      <c r="G2296" s="363"/>
      <c r="H2296" s="364"/>
      <c r="I2296" s="356" t="s">
        <v>228</v>
      </c>
      <c r="J2296" s="438" t="s">
        <v>289</v>
      </c>
      <c r="K2296" s="439"/>
      <c r="L2296" s="441"/>
      <c r="M2296" s="367"/>
      <c r="N2296" s="367"/>
      <c r="O2296" s="367"/>
      <c r="P2296" s="367"/>
      <c r="Q2296" s="367"/>
      <c r="R2296" s="367"/>
      <c r="S2296" s="367"/>
      <c r="T2296" s="367"/>
      <c r="U2296" s="367"/>
      <c r="V2296" s="367" t="s">
        <v>2920</v>
      </c>
      <c r="W2296" s="367" t="s">
        <v>2920</v>
      </c>
      <c r="X2296" s="367"/>
      <c r="Y2296" s="367"/>
    </row>
    <row r="2297" spans="1:25" ht="33" customHeight="1" x14ac:dyDescent="0.2">
      <c r="A2297" s="179">
        <v>4857</v>
      </c>
      <c r="B2297" s="352" t="s">
        <v>2729</v>
      </c>
      <c r="C2297" s="356" t="s">
        <v>228</v>
      </c>
      <c r="D2297" s="377">
        <v>7</v>
      </c>
      <c r="E2297" s="362">
        <v>4857005509</v>
      </c>
      <c r="F2297" s="449"/>
      <c r="G2297" s="363"/>
      <c r="H2297" s="364"/>
      <c r="I2297" s="356" t="s">
        <v>228</v>
      </c>
      <c r="J2297" s="438" t="s">
        <v>285</v>
      </c>
      <c r="K2297" s="439"/>
      <c r="L2297" s="441"/>
      <c r="M2297" s="367"/>
      <c r="N2297" s="367"/>
      <c r="O2297" s="367"/>
      <c r="P2297" s="367"/>
      <c r="Q2297" s="367"/>
      <c r="R2297" s="367"/>
      <c r="S2297" s="367"/>
      <c r="T2297" s="367"/>
      <c r="U2297" s="367"/>
      <c r="V2297" s="367" t="s">
        <v>2920</v>
      </c>
      <c r="W2297" s="367" t="s">
        <v>2920</v>
      </c>
      <c r="X2297" s="367"/>
      <c r="Y2297" s="367"/>
    </row>
    <row r="2298" spans="1:25" ht="33" customHeight="1" x14ac:dyDescent="0.2">
      <c r="A2298" s="179">
        <v>4858</v>
      </c>
      <c r="B2298" s="352" t="s">
        <v>2730</v>
      </c>
      <c r="C2298" s="356" t="s">
        <v>228</v>
      </c>
      <c r="D2298" s="377">
        <v>7</v>
      </c>
      <c r="E2298" s="362">
        <v>4858005511</v>
      </c>
      <c r="F2298" s="449"/>
      <c r="G2298" s="363"/>
      <c r="H2298" s="364"/>
      <c r="I2298" s="356" t="s">
        <v>228</v>
      </c>
      <c r="J2298" s="438" t="s">
        <v>285</v>
      </c>
      <c r="K2298" s="439"/>
      <c r="L2298" s="441"/>
      <c r="M2298" s="367"/>
      <c r="N2298" s="367"/>
      <c r="O2298" s="367"/>
      <c r="P2298" s="367"/>
      <c r="Q2298" s="367"/>
      <c r="R2298" s="367"/>
      <c r="S2298" s="367"/>
      <c r="T2298" s="367"/>
      <c r="U2298" s="367"/>
      <c r="V2298" s="367" t="s">
        <v>2920</v>
      </c>
      <c r="W2298" s="367"/>
      <c r="X2298" s="367"/>
      <c r="Y2298" s="367"/>
    </row>
    <row r="2299" spans="1:25" ht="33" customHeight="1" x14ac:dyDescent="0.2">
      <c r="A2299" s="179">
        <v>4859</v>
      </c>
      <c r="B2299" s="352" t="s">
        <v>2731</v>
      </c>
      <c r="C2299" s="356" t="s">
        <v>228</v>
      </c>
      <c r="D2299" s="377">
        <v>7</v>
      </c>
      <c r="E2299" s="362">
        <v>4859005525</v>
      </c>
      <c r="F2299" s="449"/>
      <c r="G2299" s="363"/>
      <c r="H2299" s="364"/>
      <c r="I2299" s="356" t="s">
        <v>228</v>
      </c>
      <c r="J2299" s="438" t="s">
        <v>289</v>
      </c>
      <c r="K2299" s="439"/>
      <c r="L2299" s="441"/>
      <c r="M2299" s="367"/>
      <c r="N2299" s="367"/>
      <c r="O2299" s="367"/>
      <c r="P2299" s="367"/>
      <c r="Q2299" s="367"/>
      <c r="R2299" s="367"/>
      <c r="S2299" s="367"/>
      <c r="T2299" s="367"/>
      <c r="U2299" s="367"/>
      <c r="V2299" s="367" t="s">
        <v>2920</v>
      </c>
      <c r="W2299" s="367"/>
      <c r="X2299" s="367"/>
      <c r="Y2299" s="367"/>
    </row>
    <row r="2300" spans="1:25" ht="33" customHeight="1" x14ac:dyDescent="0.2">
      <c r="A2300" s="179">
        <v>4860</v>
      </c>
      <c r="B2300" s="352" t="s">
        <v>2732</v>
      </c>
      <c r="C2300" s="356" t="s">
        <v>228</v>
      </c>
      <c r="D2300" s="377">
        <v>7</v>
      </c>
      <c r="E2300" s="362">
        <v>4860005523</v>
      </c>
      <c r="F2300" s="449"/>
      <c r="G2300" s="363"/>
      <c r="H2300" s="364"/>
      <c r="I2300" s="356" t="s">
        <v>228</v>
      </c>
      <c r="J2300" s="438" t="s">
        <v>289</v>
      </c>
      <c r="K2300" s="439"/>
      <c r="L2300" s="441"/>
      <c r="M2300" s="367"/>
      <c r="N2300" s="367"/>
      <c r="O2300" s="367"/>
      <c r="P2300" s="367"/>
      <c r="Q2300" s="367"/>
      <c r="R2300" s="367"/>
      <c r="S2300" s="367"/>
      <c r="T2300" s="367"/>
      <c r="U2300" s="367"/>
      <c r="V2300" s="367" t="s">
        <v>2920</v>
      </c>
      <c r="W2300" s="367"/>
      <c r="X2300" s="367"/>
      <c r="Y2300" s="367"/>
    </row>
    <row r="2301" spans="1:25" ht="33" customHeight="1" x14ac:dyDescent="0.2">
      <c r="A2301" s="179">
        <v>4861</v>
      </c>
      <c r="B2301" s="352" t="s">
        <v>2733</v>
      </c>
      <c r="C2301" s="356" t="s">
        <v>228</v>
      </c>
      <c r="D2301" s="377">
        <v>7</v>
      </c>
      <c r="E2301" s="362">
        <v>4861005517</v>
      </c>
      <c r="F2301" s="449"/>
      <c r="G2301" s="363"/>
      <c r="H2301" s="364"/>
      <c r="I2301" s="356" t="s">
        <v>228</v>
      </c>
      <c r="J2301" s="438" t="s">
        <v>295</v>
      </c>
      <c r="K2301" s="439"/>
      <c r="L2301" s="441"/>
      <c r="M2301" s="367"/>
      <c r="N2301" s="367"/>
      <c r="O2301" s="367"/>
      <c r="P2301" s="367"/>
      <c r="Q2301" s="367"/>
      <c r="R2301" s="367"/>
      <c r="S2301" s="367"/>
      <c r="T2301" s="367"/>
      <c r="U2301" s="367"/>
      <c r="V2301" s="367" t="s">
        <v>2920</v>
      </c>
      <c r="W2301" s="367" t="s">
        <v>2920</v>
      </c>
      <c r="X2301" s="367" t="s">
        <v>2920</v>
      </c>
      <c r="Y2301" s="367"/>
    </row>
    <row r="2302" spans="1:25" ht="33" customHeight="1" x14ac:dyDescent="0.2">
      <c r="A2302" s="179">
        <v>4862</v>
      </c>
      <c r="B2302" s="352" t="s">
        <v>2734</v>
      </c>
      <c r="C2302" s="356" t="s">
        <v>228</v>
      </c>
      <c r="D2302" s="377">
        <v>7</v>
      </c>
      <c r="E2302" s="362">
        <v>4862005520</v>
      </c>
      <c r="F2302" s="449"/>
      <c r="G2302" s="363"/>
      <c r="H2302" s="364"/>
      <c r="I2302" s="356" t="s">
        <v>228</v>
      </c>
      <c r="J2302" s="438" t="s">
        <v>289</v>
      </c>
      <c r="K2302" s="439"/>
      <c r="L2302" s="441"/>
      <c r="M2302" s="367"/>
      <c r="N2302" s="367"/>
      <c r="O2302" s="367"/>
      <c r="P2302" s="367"/>
      <c r="Q2302" s="367"/>
      <c r="R2302" s="367"/>
      <c r="S2302" s="367"/>
      <c r="T2302" s="367"/>
      <c r="U2302" s="367"/>
      <c r="V2302" s="367" t="s">
        <v>2920</v>
      </c>
      <c r="W2302" s="367"/>
      <c r="X2302" s="367"/>
      <c r="Y2302" s="367"/>
    </row>
    <row r="2303" spans="1:25" ht="33" customHeight="1" x14ac:dyDescent="0.2">
      <c r="A2303" s="179">
        <v>4863</v>
      </c>
      <c r="B2303" s="352" t="s">
        <v>2735</v>
      </c>
      <c r="C2303" s="356" t="s">
        <v>229</v>
      </c>
      <c r="D2303" s="377">
        <v>7</v>
      </c>
      <c r="E2303" s="362">
        <v>4863001104</v>
      </c>
      <c r="F2303" s="449"/>
      <c r="G2303" s="363"/>
      <c r="H2303" s="364"/>
      <c r="I2303" s="356" t="s">
        <v>229</v>
      </c>
      <c r="J2303" s="438" t="s">
        <v>3169</v>
      </c>
      <c r="K2303" s="439"/>
      <c r="L2303" s="441"/>
      <c r="M2303" s="367"/>
      <c r="N2303" s="367"/>
      <c r="O2303" s="367"/>
      <c r="P2303" s="367"/>
      <c r="Q2303" s="367"/>
      <c r="R2303" s="367"/>
      <c r="S2303" s="367"/>
      <c r="T2303" s="367"/>
      <c r="U2303" s="367"/>
      <c r="V2303" s="367" t="s">
        <v>2920</v>
      </c>
      <c r="W2303" s="367"/>
      <c r="X2303" s="367"/>
      <c r="Y2303" s="367"/>
    </row>
    <row r="2304" spans="1:25" ht="33" customHeight="1" x14ac:dyDescent="0.2">
      <c r="A2304" s="179">
        <v>4864</v>
      </c>
      <c r="B2304" s="352" t="s">
        <v>2736</v>
      </c>
      <c r="C2304" s="356" t="s">
        <v>229</v>
      </c>
      <c r="D2304" s="377">
        <v>7</v>
      </c>
      <c r="E2304" s="362">
        <v>4864000000</v>
      </c>
      <c r="F2304" s="449"/>
      <c r="G2304" s="363"/>
      <c r="H2304" s="364"/>
      <c r="I2304" s="356" t="s">
        <v>229</v>
      </c>
      <c r="J2304" s="438" t="s">
        <v>3169</v>
      </c>
      <c r="K2304" s="439"/>
      <c r="L2304" s="441"/>
      <c r="M2304" s="367"/>
      <c r="N2304" s="367"/>
      <c r="O2304" s="367"/>
      <c r="P2304" s="367"/>
      <c r="Q2304" s="367"/>
      <c r="R2304" s="367"/>
      <c r="S2304" s="367"/>
      <c r="T2304" s="367"/>
      <c r="U2304" s="367"/>
      <c r="V2304" s="367" t="s">
        <v>2920</v>
      </c>
      <c r="W2304" s="367"/>
      <c r="X2304" s="367"/>
      <c r="Y2304" s="367"/>
    </row>
    <row r="2305" spans="1:25" ht="33" customHeight="1" x14ac:dyDescent="0.2">
      <c r="A2305" s="179">
        <v>4865</v>
      </c>
      <c r="B2305" s="352" t="s">
        <v>2737</v>
      </c>
      <c r="C2305" s="356" t="s">
        <v>229</v>
      </c>
      <c r="D2305" s="377">
        <v>7</v>
      </c>
      <c r="E2305" s="362">
        <v>4865001113</v>
      </c>
      <c r="F2305" s="449"/>
      <c r="G2305" s="363"/>
      <c r="H2305" s="364"/>
      <c r="I2305" s="356" t="s">
        <v>229</v>
      </c>
      <c r="J2305" s="438" t="s">
        <v>285</v>
      </c>
      <c r="K2305" s="439"/>
      <c r="L2305" s="441"/>
      <c r="M2305" s="367"/>
      <c r="N2305" s="367"/>
      <c r="O2305" s="367"/>
      <c r="P2305" s="367"/>
      <c r="Q2305" s="367"/>
      <c r="R2305" s="367"/>
      <c r="S2305" s="367"/>
      <c r="T2305" s="367"/>
      <c r="U2305" s="367"/>
      <c r="V2305" s="367" t="s">
        <v>2920</v>
      </c>
      <c r="W2305" s="367"/>
      <c r="X2305" s="367"/>
      <c r="Y2305" s="367"/>
    </row>
    <row r="2306" spans="1:25" ht="33" customHeight="1" x14ac:dyDescent="0.2">
      <c r="A2306" s="179">
        <v>4866</v>
      </c>
      <c r="B2306" s="352" t="s">
        <v>2738</v>
      </c>
      <c r="C2306" s="356" t="s">
        <v>229</v>
      </c>
      <c r="D2306" s="377">
        <v>7</v>
      </c>
      <c r="E2306" s="362">
        <v>4866000000</v>
      </c>
      <c r="F2306" s="449"/>
      <c r="G2306" s="363"/>
      <c r="H2306" s="364"/>
      <c r="I2306" s="356" t="s">
        <v>229</v>
      </c>
      <c r="J2306" s="438" t="s">
        <v>3169</v>
      </c>
      <c r="K2306" s="439"/>
      <c r="L2306" s="441"/>
      <c r="M2306" s="367"/>
      <c r="N2306" s="367"/>
      <c r="O2306" s="367"/>
      <c r="P2306" s="367"/>
      <c r="Q2306" s="367"/>
      <c r="R2306" s="367"/>
      <c r="S2306" s="367"/>
      <c r="T2306" s="367"/>
      <c r="U2306" s="367"/>
      <c r="V2306" s="367" t="s">
        <v>2920</v>
      </c>
      <c r="W2306" s="367"/>
      <c r="X2306" s="367"/>
      <c r="Y2306" s="367"/>
    </row>
    <row r="2307" spans="1:25" ht="33" customHeight="1" x14ac:dyDescent="0.2">
      <c r="A2307" s="179">
        <v>4867</v>
      </c>
      <c r="B2307" s="352" t="s">
        <v>2739</v>
      </c>
      <c r="C2307" s="356" t="s">
        <v>229</v>
      </c>
      <c r="D2307" s="377">
        <v>7</v>
      </c>
      <c r="E2307" s="362">
        <v>4867000000</v>
      </c>
      <c r="F2307" s="449"/>
      <c r="G2307" s="363"/>
      <c r="H2307" s="364"/>
      <c r="I2307" s="356" t="s">
        <v>229</v>
      </c>
      <c r="J2307" s="438" t="s">
        <v>295</v>
      </c>
      <c r="K2307" s="439"/>
      <c r="L2307" s="441"/>
      <c r="M2307" s="367"/>
      <c r="N2307" s="367"/>
      <c r="O2307" s="367"/>
      <c r="P2307" s="367"/>
      <c r="Q2307" s="367"/>
      <c r="R2307" s="367"/>
      <c r="S2307" s="367"/>
      <c r="T2307" s="367"/>
      <c r="U2307" s="367"/>
      <c r="V2307" s="367" t="s">
        <v>2920</v>
      </c>
      <c r="W2307" s="367" t="s">
        <v>2920</v>
      </c>
      <c r="X2307" s="367"/>
      <c r="Y2307" s="367"/>
    </row>
    <row r="2308" spans="1:25" ht="33" customHeight="1" x14ac:dyDescent="0.2">
      <c r="A2308" s="179">
        <v>4868</v>
      </c>
      <c r="B2308" s="352" t="s">
        <v>2740</v>
      </c>
      <c r="C2308" s="356" t="s">
        <v>229</v>
      </c>
      <c r="D2308" s="377">
        <v>7</v>
      </c>
      <c r="E2308" s="362">
        <v>4868001317</v>
      </c>
      <c r="F2308" s="449"/>
      <c r="G2308" s="363"/>
      <c r="H2308" s="364"/>
      <c r="I2308" s="356" t="s">
        <v>229</v>
      </c>
      <c r="J2308" s="438" t="s">
        <v>285</v>
      </c>
      <c r="K2308" s="439"/>
      <c r="L2308" s="441"/>
      <c r="M2308" s="367"/>
      <c r="N2308" s="367"/>
      <c r="O2308" s="367"/>
      <c r="P2308" s="367"/>
      <c r="Q2308" s="367"/>
      <c r="R2308" s="367"/>
      <c r="S2308" s="367"/>
      <c r="T2308" s="367"/>
      <c r="U2308" s="367"/>
      <c r="V2308" s="367" t="s">
        <v>2920</v>
      </c>
      <c r="W2308" s="367"/>
      <c r="X2308" s="367"/>
      <c r="Y2308" s="367"/>
    </row>
    <row r="2309" spans="1:25" ht="33" customHeight="1" x14ac:dyDescent="0.2">
      <c r="A2309" s="179">
        <v>4869</v>
      </c>
      <c r="B2309" s="352" t="s">
        <v>2741</v>
      </c>
      <c r="C2309" s="356" t="s">
        <v>229</v>
      </c>
      <c r="D2309" s="377">
        <v>7</v>
      </c>
      <c r="E2309" s="362">
        <v>4869001609</v>
      </c>
      <c r="F2309" s="449"/>
      <c r="G2309" s="363"/>
      <c r="H2309" s="364"/>
      <c r="I2309" s="356" t="s">
        <v>229</v>
      </c>
      <c r="J2309" s="438" t="s">
        <v>3169</v>
      </c>
      <c r="K2309" s="439"/>
      <c r="L2309" s="441"/>
      <c r="M2309" s="367"/>
      <c r="N2309" s="367"/>
      <c r="O2309" s="367"/>
      <c r="P2309" s="367"/>
      <c r="Q2309" s="367"/>
      <c r="R2309" s="367"/>
      <c r="S2309" s="367"/>
      <c r="T2309" s="367"/>
      <c r="U2309" s="367"/>
      <c r="V2309" s="367" t="s">
        <v>2920</v>
      </c>
      <c r="W2309" s="367" t="s">
        <v>2920</v>
      </c>
      <c r="X2309" s="367"/>
      <c r="Y2309" s="367"/>
    </row>
    <row r="2310" spans="1:25" ht="33" customHeight="1" x14ac:dyDescent="0.2">
      <c r="A2310" s="179">
        <v>4870</v>
      </c>
      <c r="B2310" s="352" t="s">
        <v>2742</v>
      </c>
      <c r="C2310" s="356" t="s">
        <v>229</v>
      </c>
      <c r="D2310" s="377">
        <v>7</v>
      </c>
      <c r="E2310" s="362">
        <v>4870000000</v>
      </c>
      <c r="F2310" s="449"/>
      <c r="G2310" s="363"/>
      <c r="H2310" s="364"/>
      <c r="I2310" s="356" t="s">
        <v>229</v>
      </c>
      <c r="J2310" s="438" t="s">
        <v>289</v>
      </c>
      <c r="K2310" s="439"/>
      <c r="L2310" s="441"/>
      <c r="M2310" s="367"/>
      <c r="N2310" s="367"/>
      <c r="O2310" s="367"/>
      <c r="P2310" s="367"/>
      <c r="Q2310" s="367"/>
      <c r="R2310" s="367"/>
      <c r="S2310" s="367"/>
      <c r="T2310" s="367"/>
      <c r="U2310" s="367"/>
      <c r="V2310" s="367" t="s">
        <v>2920</v>
      </c>
      <c r="W2310" s="367"/>
      <c r="X2310" s="367"/>
      <c r="Y2310" s="367"/>
    </row>
    <row r="2311" spans="1:25" ht="33" customHeight="1" x14ac:dyDescent="0.2">
      <c r="A2311" s="179">
        <v>4871</v>
      </c>
      <c r="B2311" s="352" t="s">
        <v>2743</v>
      </c>
      <c r="C2311" s="356" t="s">
        <v>229</v>
      </c>
      <c r="D2311" s="377">
        <v>7</v>
      </c>
      <c r="E2311" s="362">
        <v>4871000000</v>
      </c>
      <c r="F2311" s="449"/>
      <c r="G2311" s="363"/>
      <c r="H2311" s="364"/>
      <c r="I2311" s="356" t="s">
        <v>229</v>
      </c>
      <c r="J2311" s="438" t="s">
        <v>3169</v>
      </c>
      <c r="K2311" s="439"/>
      <c r="L2311" s="441"/>
      <c r="M2311" s="367"/>
      <c r="N2311" s="367"/>
      <c r="O2311" s="367"/>
      <c r="P2311" s="367"/>
      <c r="Q2311" s="367"/>
      <c r="R2311" s="367"/>
      <c r="S2311" s="367"/>
      <c r="T2311" s="367"/>
      <c r="U2311" s="367"/>
      <c r="V2311" s="367" t="s">
        <v>2920</v>
      </c>
      <c r="W2311" s="367"/>
      <c r="X2311" s="367"/>
      <c r="Y2311" s="367"/>
    </row>
    <row r="2312" spans="1:25" ht="33" customHeight="1" x14ac:dyDescent="0.2">
      <c r="A2312" s="179">
        <v>4872</v>
      </c>
      <c r="B2312" s="352" t="s">
        <v>2744</v>
      </c>
      <c r="C2312" s="356" t="s">
        <v>229</v>
      </c>
      <c r="D2312" s="377">
        <v>7</v>
      </c>
      <c r="E2312" s="362">
        <v>4872000000</v>
      </c>
      <c r="F2312" s="449"/>
      <c r="G2312" s="363"/>
      <c r="H2312" s="364"/>
      <c r="I2312" s="356" t="s">
        <v>229</v>
      </c>
      <c r="J2312" s="438" t="s">
        <v>3169</v>
      </c>
      <c r="K2312" s="439"/>
      <c r="L2312" s="441"/>
      <c r="M2312" s="367"/>
      <c r="N2312" s="367"/>
      <c r="O2312" s="367"/>
      <c r="P2312" s="367"/>
      <c r="Q2312" s="367"/>
      <c r="R2312" s="367"/>
      <c r="S2312" s="367"/>
      <c r="T2312" s="367"/>
      <c r="U2312" s="367"/>
      <c r="V2312" s="367" t="s">
        <v>2920</v>
      </c>
      <c r="W2312" s="367"/>
      <c r="X2312" s="367"/>
      <c r="Y2312" s="367"/>
    </row>
    <row r="2313" spans="1:25" ht="33" customHeight="1" x14ac:dyDescent="0.2">
      <c r="A2313" s="179">
        <v>4873</v>
      </c>
      <c r="B2313" s="352" t="s">
        <v>2745</v>
      </c>
      <c r="C2313" s="356" t="s">
        <v>229</v>
      </c>
      <c r="D2313" s="377">
        <v>7</v>
      </c>
      <c r="E2313" s="362">
        <v>4873001231</v>
      </c>
      <c r="F2313" s="449"/>
      <c r="G2313" s="363"/>
      <c r="H2313" s="364"/>
      <c r="I2313" s="356" t="s">
        <v>229</v>
      </c>
      <c r="J2313" s="438" t="s">
        <v>300</v>
      </c>
      <c r="K2313" s="439"/>
      <c r="L2313" s="441"/>
      <c r="M2313" s="367"/>
      <c r="N2313" s="367"/>
      <c r="O2313" s="367"/>
      <c r="P2313" s="367"/>
      <c r="Q2313" s="367"/>
      <c r="R2313" s="367"/>
      <c r="S2313" s="367"/>
      <c r="T2313" s="367"/>
      <c r="U2313" s="367"/>
      <c r="V2313" s="367" t="s">
        <v>2920</v>
      </c>
      <c r="W2313" s="367"/>
      <c r="X2313" s="367"/>
      <c r="Y2313" s="367"/>
    </row>
    <row r="2314" spans="1:25" ht="33" customHeight="1" x14ac:dyDescent="0.2">
      <c r="A2314" s="179">
        <v>4874</v>
      </c>
      <c r="B2314" s="352" t="s">
        <v>2746</v>
      </c>
      <c r="C2314" s="356" t="s">
        <v>229</v>
      </c>
      <c r="D2314" s="377">
        <v>7</v>
      </c>
      <c r="E2314" s="362">
        <v>4874001344</v>
      </c>
      <c r="F2314" s="449"/>
      <c r="G2314" s="363"/>
      <c r="H2314" s="364"/>
      <c r="I2314" s="356" t="s">
        <v>229</v>
      </c>
      <c r="J2314" s="438" t="s">
        <v>300</v>
      </c>
      <c r="K2314" s="439"/>
      <c r="L2314" s="441"/>
      <c r="M2314" s="367"/>
      <c r="N2314" s="367"/>
      <c r="O2314" s="367"/>
      <c r="P2314" s="367"/>
      <c r="Q2314" s="367"/>
      <c r="R2314" s="367"/>
      <c r="S2314" s="367"/>
      <c r="T2314" s="367"/>
      <c r="U2314" s="367"/>
      <c r="V2314" s="367" t="s">
        <v>2920</v>
      </c>
      <c r="W2314" s="367"/>
      <c r="X2314" s="367"/>
      <c r="Y2314" s="367"/>
    </row>
    <row r="2315" spans="1:25" ht="33" customHeight="1" x14ac:dyDescent="0.2">
      <c r="A2315" s="179">
        <v>4875</v>
      </c>
      <c r="B2315" s="352" t="s">
        <v>2747</v>
      </c>
      <c r="C2315" s="356" t="s">
        <v>229</v>
      </c>
      <c r="D2315" s="377">
        <v>7</v>
      </c>
      <c r="E2315" s="362">
        <v>4875001115</v>
      </c>
      <c r="F2315" s="449"/>
      <c r="G2315" s="363"/>
      <c r="H2315" s="364"/>
      <c r="I2315" s="356" t="s">
        <v>229</v>
      </c>
      <c r="J2315" s="438" t="s">
        <v>285</v>
      </c>
      <c r="K2315" s="439"/>
      <c r="L2315" s="441"/>
      <c r="M2315" s="367"/>
      <c r="N2315" s="367"/>
      <c r="O2315" s="367"/>
      <c r="P2315" s="367"/>
      <c r="Q2315" s="367"/>
      <c r="R2315" s="367"/>
      <c r="S2315" s="367"/>
      <c r="T2315" s="367"/>
      <c r="U2315" s="367"/>
      <c r="V2315" s="367" t="s">
        <v>2920</v>
      </c>
      <c r="W2315" s="367"/>
      <c r="X2315" s="367"/>
      <c r="Y2315" s="367"/>
    </row>
    <row r="2316" spans="1:25" ht="33" customHeight="1" x14ac:dyDescent="0.2">
      <c r="A2316" s="179">
        <v>4876</v>
      </c>
      <c r="B2316" s="352" t="s">
        <v>2748</v>
      </c>
      <c r="C2316" s="356" t="s">
        <v>229</v>
      </c>
      <c r="D2316" s="377">
        <v>7</v>
      </c>
      <c r="E2316" s="362">
        <v>4876001201</v>
      </c>
      <c r="F2316" s="449"/>
      <c r="G2316" s="363"/>
      <c r="H2316" s="364"/>
      <c r="I2316" s="356" t="s">
        <v>229</v>
      </c>
      <c r="J2316" s="438" t="s">
        <v>3169</v>
      </c>
      <c r="K2316" s="439"/>
      <c r="L2316" s="441"/>
      <c r="M2316" s="367"/>
      <c r="N2316" s="367"/>
      <c r="O2316" s="367"/>
      <c r="P2316" s="367"/>
      <c r="Q2316" s="367"/>
      <c r="R2316" s="367"/>
      <c r="S2316" s="367"/>
      <c r="T2316" s="367"/>
      <c r="U2316" s="367"/>
      <c r="V2316" s="367" t="s">
        <v>2920</v>
      </c>
      <c r="W2316" s="367" t="s">
        <v>2920</v>
      </c>
      <c r="X2316" s="367"/>
      <c r="Y2316" s="367"/>
    </row>
    <row r="2317" spans="1:25" ht="33" customHeight="1" x14ac:dyDescent="0.2">
      <c r="A2317" s="179">
        <v>4877</v>
      </c>
      <c r="B2317" s="352" t="s">
        <v>2749</v>
      </c>
      <c r="C2317" s="356" t="s">
        <v>229</v>
      </c>
      <c r="D2317" s="377">
        <v>7</v>
      </c>
      <c r="E2317" s="362">
        <v>4877001321</v>
      </c>
      <c r="F2317" s="449"/>
      <c r="G2317" s="363"/>
      <c r="H2317" s="364"/>
      <c r="I2317" s="356" t="s">
        <v>229</v>
      </c>
      <c r="J2317" s="438" t="s">
        <v>295</v>
      </c>
      <c r="K2317" s="439"/>
      <c r="L2317" s="441"/>
      <c r="M2317" s="367"/>
      <c r="N2317" s="367"/>
      <c r="O2317" s="367"/>
      <c r="P2317" s="367"/>
      <c r="Q2317" s="367"/>
      <c r="R2317" s="367"/>
      <c r="S2317" s="367"/>
      <c r="T2317" s="367"/>
      <c r="U2317" s="367"/>
      <c r="V2317" s="367" t="s">
        <v>2920</v>
      </c>
      <c r="W2317" s="367"/>
      <c r="X2317" s="367"/>
      <c r="Y2317" s="367"/>
    </row>
    <row r="2318" spans="1:25" ht="33" customHeight="1" x14ac:dyDescent="0.2">
      <c r="A2318" s="179">
        <v>4878</v>
      </c>
      <c r="B2318" s="352" t="s">
        <v>2750</v>
      </c>
      <c r="C2318" s="356" t="s">
        <v>229</v>
      </c>
      <c r="D2318" s="377">
        <v>7</v>
      </c>
      <c r="E2318" s="362">
        <v>4878001126</v>
      </c>
      <c r="F2318" s="449"/>
      <c r="G2318" s="363"/>
      <c r="H2318" s="364"/>
      <c r="I2318" s="356" t="s">
        <v>229</v>
      </c>
      <c r="J2318" s="438" t="s">
        <v>286</v>
      </c>
      <c r="K2318" s="439"/>
      <c r="L2318" s="441"/>
      <c r="M2318" s="367"/>
      <c r="N2318" s="367"/>
      <c r="O2318" s="367"/>
      <c r="P2318" s="367"/>
      <c r="Q2318" s="367"/>
      <c r="R2318" s="367"/>
      <c r="S2318" s="367"/>
      <c r="T2318" s="367"/>
      <c r="U2318" s="367"/>
      <c r="V2318" s="367" t="s">
        <v>2920</v>
      </c>
      <c r="W2318" s="367" t="s">
        <v>2920</v>
      </c>
      <c r="X2318" s="367"/>
      <c r="Y2318" s="367"/>
    </row>
    <row r="2319" spans="1:25" ht="33" customHeight="1" x14ac:dyDescent="0.2">
      <c r="A2319" s="179">
        <v>4879</v>
      </c>
      <c r="B2319" s="352" t="s">
        <v>1443</v>
      </c>
      <c r="C2319" s="356" t="s">
        <v>229</v>
      </c>
      <c r="D2319" s="377">
        <v>7</v>
      </c>
      <c r="E2319" s="362">
        <v>4879001127</v>
      </c>
      <c r="F2319" s="449"/>
      <c r="G2319" s="363"/>
      <c r="H2319" s="364"/>
      <c r="I2319" s="356" t="s">
        <v>229</v>
      </c>
      <c r="J2319" s="438" t="s">
        <v>286</v>
      </c>
      <c r="K2319" s="439"/>
      <c r="L2319" s="441"/>
      <c r="M2319" s="367"/>
      <c r="N2319" s="367"/>
      <c r="O2319" s="367"/>
      <c r="P2319" s="367"/>
      <c r="Q2319" s="367"/>
      <c r="R2319" s="367"/>
      <c r="S2319" s="367"/>
      <c r="T2319" s="367"/>
      <c r="U2319" s="367"/>
      <c r="V2319" s="367" t="s">
        <v>2920</v>
      </c>
      <c r="W2319" s="367"/>
      <c r="X2319" s="367"/>
      <c r="Y2319" s="367"/>
    </row>
    <row r="2320" spans="1:25" ht="33" customHeight="1" x14ac:dyDescent="0.2">
      <c r="A2320" s="179">
        <v>4880</v>
      </c>
      <c r="B2320" s="352" t="s">
        <v>2751</v>
      </c>
      <c r="C2320" s="356" t="s">
        <v>229</v>
      </c>
      <c r="D2320" s="377">
        <v>7</v>
      </c>
      <c r="E2320" s="362">
        <v>4880001318</v>
      </c>
      <c r="F2320" s="449"/>
      <c r="G2320" s="363"/>
      <c r="H2320" s="364"/>
      <c r="I2320" s="356" t="s">
        <v>229</v>
      </c>
      <c r="J2320" s="438" t="s">
        <v>285</v>
      </c>
      <c r="K2320" s="439"/>
      <c r="L2320" s="441"/>
      <c r="M2320" s="367"/>
      <c r="N2320" s="367"/>
      <c r="O2320" s="367"/>
      <c r="P2320" s="367"/>
      <c r="Q2320" s="367"/>
      <c r="R2320" s="367"/>
      <c r="S2320" s="367"/>
      <c r="T2320" s="367"/>
      <c r="U2320" s="367"/>
      <c r="V2320" s="367" t="s">
        <v>2920</v>
      </c>
      <c r="W2320" s="367" t="s">
        <v>2920</v>
      </c>
      <c r="X2320" s="367"/>
      <c r="Y2320" s="367"/>
    </row>
    <row r="2321" spans="1:25" ht="33" customHeight="1" x14ac:dyDescent="0.2">
      <c r="A2321" s="179">
        <v>4881</v>
      </c>
      <c r="B2321" s="352" t="s">
        <v>2752</v>
      </c>
      <c r="C2321" s="356" t="s">
        <v>229</v>
      </c>
      <c r="D2321" s="377">
        <v>7</v>
      </c>
      <c r="E2321" s="362">
        <v>4881001106</v>
      </c>
      <c r="F2321" s="449"/>
      <c r="G2321" s="363"/>
      <c r="H2321" s="364"/>
      <c r="I2321" s="356" t="s">
        <v>229</v>
      </c>
      <c r="J2321" s="438" t="s">
        <v>3169</v>
      </c>
      <c r="K2321" s="439"/>
      <c r="L2321" s="441"/>
      <c r="M2321" s="367"/>
      <c r="N2321" s="367"/>
      <c r="O2321" s="367"/>
      <c r="P2321" s="367"/>
      <c r="Q2321" s="367"/>
      <c r="R2321" s="367"/>
      <c r="S2321" s="367"/>
      <c r="T2321" s="367"/>
      <c r="U2321" s="367"/>
      <c r="V2321" s="367" t="s">
        <v>2920</v>
      </c>
      <c r="W2321" s="367"/>
      <c r="X2321" s="367"/>
      <c r="Y2321" s="367"/>
    </row>
    <row r="2322" spans="1:25" ht="33" customHeight="1" x14ac:dyDescent="0.2">
      <c r="A2322" s="179">
        <v>4882</v>
      </c>
      <c r="B2322" s="352" t="s">
        <v>2753</v>
      </c>
      <c r="C2322" s="356" t="s">
        <v>229</v>
      </c>
      <c r="D2322" s="377">
        <v>7</v>
      </c>
      <c r="E2322" s="362">
        <v>4882001339</v>
      </c>
      <c r="F2322" s="449"/>
      <c r="G2322" s="363"/>
      <c r="H2322" s="364"/>
      <c r="I2322" s="356" t="s">
        <v>229</v>
      </c>
      <c r="J2322" s="438" t="s">
        <v>286</v>
      </c>
      <c r="K2322" s="439"/>
      <c r="L2322" s="441"/>
      <c r="M2322" s="367"/>
      <c r="N2322" s="367"/>
      <c r="O2322" s="367"/>
      <c r="P2322" s="367"/>
      <c r="Q2322" s="367"/>
      <c r="R2322" s="367"/>
      <c r="S2322" s="367"/>
      <c r="T2322" s="367"/>
      <c r="U2322" s="367"/>
      <c r="V2322" s="367" t="s">
        <v>2920</v>
      </c>
      <c r="W2322" s="367" t="s">
        <v>2920</v>
      </c>
      <c r="X2322" s="367"/>
      <c r="Y2322" s="367"/>
    </row>
    <row r="2323" spans="1:25" ht="33" customHeight="1" x14ac:dyDescent="0.2">
      <c r="A2323" s="179">
        <v>4883</v>
      </c>
      <c r="B2323" s="352" t="s">
        <v>2754</v>
      </c>
      <c r="C2323" s="356" t="s">
        <v>229</v>
      </c>
      <c r="D2323" s="377">
        <v>7</v>
      </c>
      <c r="E2323" s="362">
        <v>4883001602</v>
      </c>
      <c r="F2323" s="449"/>
      <c r="G2323" s="363"/>
      <c r="H2323" s="364"/>
      <c r="I2323" s="356" t="s">
        <v>229</v>
      </c>
      <c r="J2323" s="438" t="s">
        <v>3169</v>
      </c>
      <c r="K2323" s="439"/>
      <c r="L2323" s="441"/>
      <c r="M2323" s="367"/>
      <c r="N2323" s="367"/>
      <c r="O2323" s="367"/>
      <c r="P2323" s="367"/>
      <c r="Q2323" s="367"/>
      <c r="R2323" s="367"/>
      <c r="S2323" s="367"/>
      <c r="T2323" s="367"/>
      <c r="U2323" s="367"/>
      <c r="V2323" s="367" t="s">
        <v>2920</v>
      </c>
      <c r="W2323" s="367"/>
      <c r="X2323" s="367"/>
      <c r="Y2323" s="367"/>
    </row>
    <row r="2324" spans="1:25" ht="33" customHeight="1" x14ac:dyDescent="0.2">
      <c r="A2324" s="179">
        <v>4884</v>
      </c>
      <c r="B2324" s="352" t="s">
        <v>2755</v>
      </c>
      <c r="C2324" s="356" t="s">
        <v>229</v>
      </c>
      <c r="D2324" s="377">
        <v>7</v>
      </c>
      <c r="E2324" s="362">
        <v>4884001119</v>
      </c>
      <c r="F2324" s="449"/>
      <c r="G2324" s="363"/>
      <c r="H2324" s="364"/>
      <c r="I2324" s="356" t="s">
        <v>229</v>
      </c>
      <c r="J2324" s="438" t="s">
        <v>295</v>
      </c>
      <c r="K2324" s="439"/>
      <c r="L2324" s="441"/>
      <c r="M2324" s="367"/>
      <c r="N2324" s="367"/>
      <c r="O2324" s="367"/>
      <c r="P2324" s="367"/>
      <c r="Q2324" s="367"/>
      <c r="R2324" s="367"/>
      <c r="S2324" s="367"/>
      <c r="T2324" s="367"/>
      <c r="U2324" s="367"/>
      <c r="V2324" s="367" t="s">
        <v>2920</v>
      </c>
      <c r="W2324" s="367"/>
      <c r="X2324" s="367"/>
      <c r="Y2324" s="367"/>
    </row>
    <row r="2325" spans="1:25" ht="43.5" customHeight="1" x14ac:dyDescent="0.2">
      <c r="A2325" s="179">
        <v>4885</v>
      </c>
      <c r="B2325" s="352" t="s">
        <v>2756</v>
      </c>
      <c r="C2325" s="182" t="s">
        <v>230</v>
      </c>
      <c r="D2325" s="377">
        <v>7</v>
      </c>
      <c r="E2325" s="362">
        <v>4885005000</v>
      </c>
      <c r="F2325" s="449"/>
      <c r="G2325" s="363"/>
      <c r="H2325" s="364"/>
      <c r="I2325" s="182" t="s">
        <v>230</v>
      </c>
      <c r="J2325" s="438" t="s">
        <v>300</v>
      </c>
      <c r="K2325" s="439"/>
      <c r="L2325" s="441"/>
      <c r="M2325" s="367"/>
      <c r="N2325" s="367"/>
      <c r="O2325" s="367"/>
      <c r="P2325" s="367"/>
      <c r="Q2325" s="367"/>
      <c r="R2325" s="367"/>
      <c r="S2325" s="367"/>
      <c r="T2325" s="367"/>
      <c r="U2325" s="367" t="s">
        <v>2920</v>
      </c>
      <c r="V2325" s="367"/>
      <c r="W2325" s="367"/>
      <c r="X2325" s="367"/>
      <c r="Y2325" s="367"/>
    </row>
    <row r="2326" spans="1:25" ht="43.5" customHeight="1" x14ac:dyDescent="0.2">
      <c r="A2326" s="179">
        <v>4886</v>
      </c>
      <c r="B2326" s="352" t="s">
        <v>2757</v>
      </c>
      <c r="C2326" s="356" t="s">
        <v>229</v>
      </c>
      <c r="D2326" s="377">
        <v>7</v>
      </c>
      <c r="E2326" s="362">
        <v>4886001914</v>
      </c>
      <c r="F2326" s="449"/>
      <c r="G2326" s="363"/>
      <c r="H2326" s="364"/>
      <c r="I2326" s="356" t="s">
        <v>229</v>
      </c>
      <c r="J2326" s="438" t="s">
        <v>300</v>
      </c>
      <c r="K2326" s="439"/>
      <c r="L2326" s="441"/>
      <c r="M2326" s="367"/>
      <c r="N2326" s="367"/>
      <c r="O2326" s="367"/>
      <c r="P2326" s="367"/>
      <c r="Q2326" s="367"/>
      <c r="R2326" s="367"/>
      <c r="S2326" s="367"/>
      <c r="T2326" s="367"/>
      <c r="U2326" s="367"/>
      <c r="V2326" s="367" t="s">
        <v>2920</v>
      </c>
      <c r="W2326" s="367"/>
      <c r="X2326" s="367"/>
      <c r="Y2326" s="367"/>
    </row>
    <row r="2327" spans="1:25" ht="43.5" customHeight="1" x14ac:dyDescent="0.2">
      <c r="A2327" s="179">
        <v>4887</v>
      </c>
      <c r="B2327" s="352" t="s">
        <v>3043</v>
      </c>
      <c r="C2327" s="182" t="s">
        <v>230</v>
      </c>
      <c r="D2327" s="377">
        <v>7</v>
      </c>
      <c r="E2327" s="362">
        <v>4887005009</v>
      </c>
      <c r="F2327" s="449"/>
      <c r="G2327" s="363"/>
      <c r="H2327" s="364">
        <v>5009</v>
      </c>
      <c r="I2327" s="182" t="s">
        <v>230</v>
      </c>
      <c r="J2327" s="438" t="s">
        <v>285</v>
      </c>
      <c r="K2327" s="439"/>
      <c r="L2327" s="441"/>
      <c r="M2327" s="367"/>
      <c r="N2327" s="367"/>
      <c r="O2327" s="367"/>
      <c r="P2327" s="367"/>
      <c r="Q2327" s="367"/>
      <c r="R2327" s="367"/>
      <c r="S2327" s="367"/>
      <c r="T2327" s="367"/>
      <c r="U2327" s="367"/>
      <c r="V2327" s="367" t="s">
        <v>2920</v>
      </c>
      <c r="W2327" s="367"/>
      <c r="X2327" s="367"/>
      <c r="Y2327" s="367"/>
    </row>
    <row r="2328" spans="1:25" ht="43.5" customHeight="1" x14ac:dyDescent="0.2">
      <c r="A2328" s="179">
        <v>4888</v>
      </c>
      <c r="B2328" s="352" t="s">
        <v>2758</v>
      </c>
      <c r="C2328" s="182" t="s">
        <v>230</v>
      </c>
      <c r="D2328" s="377">
        <v>7</v>
      </c>
      <c r="E2328" s="362">
        <v>4888005018</v>
      </c>
      <c r="F2328" s="449"/>
      <c r="G2328" s="363"/>
      <c r="H2328" s="364"/>
      <c r="I2328" s="182" t="s">
        <v>230</v>
      </c>
      <c r="J2328" s="438" t="s">
        <v>300</v>
      </c>
      <c r="K2328" s="439"/>
      <c r="L2328" s="441"/>
      <c r="M2328" s="367"/>
      <c r="N2328" s="367"/>
      <c r="O2328" s="367"/>
      <c r="P2328" s="367"/>
      <c r="Q2328" s="367"/>
      <c r="R2328" s="367"/>
      <c r="S2328" s="367"/>
      <c r="T2328" s="367"/>
      <c r="U2328" s="367"/>
      <c r="V2328" s="367" t="s">
        <v>2920</v>
      </c>
      <c r="W2328" s="367" t="s">
        <v>2920</v>
      </c>
      <c r="X2328" s="367" t="s">
        <v>2920</v>
      </c>
      <c r="Y2328" s="367"/>
    </row>
    <row r="2329" spans="1:25" ht="43.5" customHeight="1" x14ac:dyDescent="0.2">
      <c r="A2329" s="179">
        <v>4889</v>
      </c>
      <c r="B2329" s="352" t="s">
        <v>2759</v>
      </c>
      <c r="C2329" s="182" t="s">
        <v>230</v>
      </c>
      <c r="D2329" s="377">
        <v>7</v>
      </c>
      <c r="E2329" s="362">
        <v>4889005008</v>
      </c>
      <c r="F2329" s="449"/>
      <c r="G2329" s="363"/>
      <c r="H2329" s="364"/>
      <c r="I2329" s="182" t="s">
        <v>230</v>
      </c>
      <c r="J2329" s="438" t="s">
        <v>285</v>
      </c>
      <c r="K2329" s="439"/>
      <c r="L2329" s="441"/>
      <c r="M2329" s="367"/>
      <c r="N2329" s="367"/>
      <c r="O2329" s="367"/>
      <c r="P2329" s="367"/>
      <c r="Q2329" s="367"/>
      <c r="R2329" s="367"/>
      <c r="S2329" s="367"/>
      <c r="T2329" s="367"/>
      <c r="U2329" s="367"/>
      <c r="V2329" s="367" t="s">
        <v>2920</v>
      </c>
      <c r="W2329" s="367" t="s">
        <v>2920</v>
      </c>
      <c r="X2329" s="367" t="s">
        <v>2920</v>
      </c>
      <c r="Y2329" s="367"/>
    </row>
    <row r="2330" spans="1:25" ht="43.5" customHeight="1" x14ac:dyDescent="0.2">
      <c r="A2330" s="179">
        <v>4890</v>
      </c>
      <c r="B2330" s="352" t="s">
        <v>2760</v>
      </c>
      <c r="C2330" s="182" t="s">
        <v>230</v>
      </c>
      <c r="D2330" s="377">
        <v>7</v>
      </c>
      <c r="E2330" s="362">
        <v>4890005008</v>
      </c>
      <c r="F2330" s="449"/>
      <c r="G2330" s="363"/>
      <c r="H2330" s="364"/>
      <c r="I2330" s="182" t="s">
        <v>230</v>
      </c>
      <c r="J2330" s="438" t="s">
        <v>285</v>
      </c>
      <c r="K2330" s="439"/>
      <c r="L2330" s="441"/>
      <c r="M2330" s="367"/>
      <c r="N2330" s="367"/>
      <c r="O2330" s="367"/>
      <c r="P2330" s="367"/>
      <c r="Q2330" s="367"/>
      <c r="R2330" s="367"/>
      <c r="S2330" s="367"/>
      <c r="T2330" s="367"/>
      <c r="U2330" s="367"/>
      <c r="V2330" s="367" t="s">
        <v>2920</v>
      </c>
      <c r="W2330" s="367" t="s">
        <v>2920</v>
      </c>
      <c r="X2330" s="367"/>
      <c r="Y2330" s="367"/>
    </row>
    <row r="2331" spans="1:25" ht="43.5" customHeight="1" x14ac:dyDescent="0.2">
      <c r="A2331" s="179">
        <v>4891</v>
      </c>
      <c r="B2331" s="352" t="s">
        <v>2761</v>
      </c>
      <c r="C2331" s="182" t="s">
        <v>230</v>
      </c>
      <c r="D2331" s="377">
        <v>7</v>
      </c>
      <c r="E2331" s="362">
        <v>4891000000</v>
      </c>
      <c r="F2331" s="449"/>
      <c r="G2331" s="363"/>
      <c r="H2331" s="364"/>
      <c r="I2331" s="182" t="s">
        <v>230</v>
      </c>
      <c r="J2331" s="438" t="s">
        <v>300</v>
      </c>
      <c r="K2331" s="439"/>
      <c r="L2331" s="441"/>
      <c r="M2331" s="367"/>
      <c r="N2331" s="367"/>
      <c r="O2331" s="367"/>
      <c r="P2331" s="367"/>
      <c r="Q2331" s="367"/>
      <c r="R2331" s="367"/>
      <c r="S2331" s="367"/>
      <c r="T2331" s="367"/>
      <c r="U2331" s="367"/>
      <c r="V2331" s="367" t="s">
        <v>2920</v>
      </c>
      <c r="W2331" s="367" t="s">
        <v>2920</v>
      </c>
      <c r="X2331" s="367" t="s">
        <v>2920</v>
      </c>
      <c r="Y2331" s="186" t="s">
        <v>2920</v>
      </c>
    </row>
    <row r="2332" spans="1:25" ht="43.5" customHeight="1" x14ac:dyDescent="0.2">
      <c r="A2332" s="179">
        <v>4892</v>
      </c>
      <c r="B2332" s="352" t="s">
        <v>1444</v>
      </c>
      <c r="C2332" s="356" t="s">
        <v>229</v>
      </c>
      <c r="D2332" s="377">
        <v>7</v>
      </c>
      <c r="E2332" s="362">
        <v>4892001221</v>
      </c>
      <c r="F2332" s="449"/>
      <c r="G2332" s="363"/>
      <c r="H2332" s="364"/>
      <c r="I2332" s="356" t="s">
        <v>229</v>
      </c>
      <c r="J2332" s="438" t="s">
        <v>289</v>
      </c>
      <c r="K2332" s="439"/>
      <c r="L2332" s="441"/>
      <c r="M2332" s="367"/>
      <c r="N2332" s="367"/>
      <c r="O2332" s="367"/>
      <c r="P2332" s="367"/>
      <c r="Q2332" s="367"/>
      <c r="R2332" s="367"/>
      <c r="S2332" s="367"/>
      <c r="T2332" s="367"/>
      <c r="U2332" s="367" t="s">
        <v>2920</v>
      </c>
      <c r="V2332" s="367"/>
      <c r="W2332" s="367"/>
      <c r="X2332" s="367"/>
      <c r="Y2332" s="367"/>
    </row>
    <row r="2333" spans="1:25" ht="43.5" customHeight="1" x14ac:dyDescent="0.2">
      <c r="A2333" s="179">
        <v>4893</v>
      </c>
      <c r="B2333" s="352" t="s">
        <v>1445</v>
      </c>
      <c r="C2333" s="182" t="s">
        <v>226</v>
      </c>
      <c r="D2333" s="377">
        <v>7</v>
      </c>
      <c r="E2333" s="362">
        <v>4893004005</v>
      </c>
      <c r="F2333" s="449"/>
      <c r="G2333" s="363"/>
      <c r="H2333" s="364"/>
      <c r="I2333" s="182" t="s">
        <v>226</v>
      </c>
      <c r="J2333" s="438" t="s">
        <v>300</v>
      </c>
      <c r="K2333" s="439"/>
      <c r="L2333" s="441"/>
      <c r="M2333" s="367"/>
      <c r="N2333" s="367"/>
      <c r="O2333" s="367"/>
      <c r="P2333" s="367"/>
      <c r="Q2333" s="367"/>
      <c r="R2333" s="367"/>
      <c r="S2333" s="367"/>
      <c r="T2333" s="367"/>
      <c r="U2333" s="367" t="s">
        <v>2920</v>
      </c>
      <c r="V2333" s="367"/>
      <c r="W2333" s="367"/>
      <c r="X2333" s="367"/>
      <c r="Y2333" s="367"/>
    </row>
    <row r="2334" spans="1:25" ht="43.5" customHeight="1" x14ac:dyDescent="0.2">
      <c r="A2334" s="179">
        <v>4894</v>
      </c>
      <c r="B2334" s="352" t="s">
        <v>2762</v>
      </c>
      <c r="C2334" s="182" t="s">
        <v>230</v>
      </c>
      <c r="D2334" s="377">
        <v>9</v>
      </c>
      <c r="E2334" s="362">
        <v>4894005014</v>
      </c>
      <c r="F2334" s="449"/>
      <c r="G2334" s="363"/>
      <c r="H2334" s="364"/>
      <c r="I2334" s="182" t="s">
        <v>230</v>
      </c>
      <c r="J2334" s="438" t="s">
        <v>289</v>
      </c>
      <c r="K2334" s="439"/>
      <c r="L2334" s="441"/>
      <c r="M2334" s="367"/>
      <c r="N2334" s="367"/>
      <c r="O2334" s="367"/>
      <c r="P2334" s="367"/>
      <c r="Q2334" s="367"/>
      <c r="R2334" s="367"/>
      <c r="S2334" s="367"/>
      <c r="T2334" s="367"/>
      <c r="U2334" s="367" t="s">
        <v>2920</v>
      </c>
      <c r="V2334" s="367"/>
      <c r="W2334" s="367"/>
      <c r="X2334" s="367"/>
      <c r="Y2334" s="367"/>
    </row>
    <row r="2335" spans="1:25" ht="43.5" customHeight="1" x14ac:dyDescent="0.2">
      <c r="A2335" s="179">
        <v>4895</v>
      </c>
      <c r="B2335" s="352" t="s">
        <v>2763</v>
      </c>
      <c r="C2335" s="182" t="s">
        <v>230</v>
      </c>
      <c r="D2335" s="377">
        <v>9</v>
      </c>
      <c r="E2335" s="362">
        <v>4895005014</v>
      </c>
      <c r="F2335" s="449"/>
      <c r="G2335" s="363"/>
      <c r="H2335" s="364"/>
      <c r="I2335" s="182" t="s">
        <v>230</v>
      </c>
      <c r="J2335" s="438" t="s">
        <v>289</v>
      </c>
      <c r="K2335" s="439"/>
      <c r="L2335" s="441"/>
      <c r="M2335" s="367"/>
      <c r="N2335" s="367"/>
      <c r="O2335" s="367"/>
      <c r="P2335" s="367"/>
      <c r="Q2335" s="367"/>
      <c r="R2335" s="367"/>
      <c r="S2335" s="367"/>
      <c r="T2335" s="367"/>
      <c r="U2335" s="367" t="s">
        <v>2920</v>
      </c>
      <c r="V2335" s="367"/>
      <c r="W2335" s="367"/>
      <c r="X2335" s="367"/>
      <c r="Y2335" s="367"/>
    </row>
    <row r="2336" spans="1:25" ht="43.5" customHeight="1" x14ac:dyDescent="0.2">
      <c r="A2336" s="179">
        <v>4896</v>
      </c>
      <c r="B2336" s="352" t="s">
        <v>2764</v>
      </c>
      <c r="C2336" s="182" t="s">
        <v>230</v>
      </c>
      <c r="D2336" s="377">
        <v>9</v>
      </c>
      <c r="E2336" s="362">
        <v>4896005011</v>
      </c>
      <c r="F2336" s="449"/>
      <c r="G2336" s="363"/>
      <c r="H2336" s="364"/>
      <c r="I2336" s="182" t="s">
        <v>230</v>
      </c>
      <c r="J2336" s="438" t="s">
        <v>295</v>
      </c>
      <c r="K2336" s="439"/>
      <c r="L2336" s="441"/>
      <c r="M2336" s="367"/>
      <c r="N2336" s="367"/>
      <c r="O2336" s="367"/>
      <c r="P2336" s="367"/>
      <c r="Q2336" s="367"/>
      <c r="R2336" s="367"/>
      <c r="S2336" s="367"/>
      <c r="T2336" s="367"/>
      <c r="U2336" s="367" t="s">
        <v>2920</v>
      </c>
      <c r="V2336" s="367"/>
      <c r="W2336" s="367"/>
      <c r="X2336" s="367"/>
      <c r="Y2336" s="367"/>
    </row>
    <row r="2337" spans="1:25" ht="43.5" customHeight="1" x14ac:dyDescent="0.2">
      <c r="A2337" s="179">
        <v>4897</v>
      </c>
      <c r="B2337" s="352" t="s">
        <v>2765</v>
      </c>
      <c r="C2337" s="182" t="s">
        <v>230</v>
      </c>
      <c r="D2337" s="377">
        <v>9</v>
      </c>
      <c r="E2337" s="362">
        <v>4897005008</v>
      </c>
      <c r="F2337" s="449"/>
      <c r="G2337" s="363"/>
      <c r="H2337" s="364"/>
      <c r="I2337" s="182" t="s">
        <v>230</v>
      </c>
      <c r="J2337" s="438" t="s">
        <v>285</v>
      </c>
      <c r="K2337" s="439"/>
      <c r="L2337" s="441"/>
      <c r="M2337" s="367"/>
      <c r="N2337" s="367"/>
      <c r="O2337" s="367"/>
      <c r="P2337" s="367"/>
      <c r="Q2337" s="367"/>
      <c r="R2337" s="367"/>
      <c r="S2337" s="367"/>
      <c r="T2337" s="367"/>
      <c r="U2337" s="367" t="s">
        <v>2920</v>
      </c>
      <c r="V2337" s="367"/>
      <c r="W2337" s="367"/>
      <c r="X2337" s="367"/>
      <c r="Y2337" s="367"/>
    </row>
    <row r="2338" spans="1:25" ht="43.5" customHeight="1" x14ac:dyDescent="0.2">
      <c r="A2338" s="179">
        <v>4898</v>
      </c>
      <c r="B2338" s="352" t="s">
        <v>2766</v>
      </c>
      <c r="C2338" s="182" t="s">
        <v>230</v>
      </c>
      <c r="D2338" s="377">
        <v>9</v>
      </c>
      <c r="E2338" s="362">
        <v>4898005004</v>
      </c>
      <c r="F2338" s="449"/>
      <c r="G2338" s="363"/>
      <c r="H2338" s="364"/>
      <c r="I2338" s="182" t="s">
        <v>230</v>
      </c>
      <c r="J2338" s="438" t="s">
        <v>286</v>
      </c>
      <c r="K2338" s="439"/>
      <c r="L2338" s="441"/>
      <c r="M2338" s="367"/>
      <c r="N2338" s="367"/>
      <c r="O2338" s="367"/>
      <c r="P2338" s="367"/>
      <c r="Q2338" s="367"/>
      <c r="R2338" s="367"/>
      <c r="S2338" s="367"/>
      <c r="T2338" s="367"/>
      <c r="U2338" s="367" t="s">
        <v>2920</v>
      </c>
      <c r="V2338" s="367"/>
      <c r="W2338" s="367"/>
      <c r="X2338" s="367"/>
      <c r="Y2338" s="367"/>
    </row>
    <row r="2339" spans="1:25" ht="43.5" customHeight="1" x14ac:dyDescent="0.2">
      <c r="A2339" s="179">
        <v>4899</v>
      </c>
      <c r="B2339" s="352" t="s">
        <v>2767</v>
      </c>
      <c r="C2339" s="356" t="s">
        <v>229</v>
      </c>
      <c r="D2339" s="377">
        <v>13</v>
      </c>
      <c r="E2339" s="362">
        <v>4899001344</v>
      </c>
      <c r="F2339" s="449"/>
      <c r="G2339" s="363"/>
      <c r="H2339" s="364"/>
      <c r="I2339" s="356" t="s">
        <v>229</v>
      </c>
      <c r="J2339" s="438" t="s">
        <v>300</v>
      </c>
      <c r="K2339" s="439"/>
      <c r="L2339" s="441"/>
      <c r="M2339" s="367"/>
      <c r="N2339" s="367"/>
      <c r="O2339" s="367"/>
      <c r="P2339" s="367"/>
      <c r="Q2339" s="367"/>
      <c r="R2339" s="367"/>
      <c r="S2339" s="367"/>
      <c r="T2339" s="367"/>
      <c r="U2339" s="367"/>
      <c r="V2339" s="367" t="s">
        <v>2920</v>
      </c>
      <c r="W2339" s="367"/>
      <c r="X2339" s="367"/>
      <c r="Y2339" s="367"/>
    </row>
    <row r="2340" spans="1:25" ht="43.5" customHeight="1" x14ac:dyDescent="0.2">
      <c r="A2340" s="179">
        <v>4900</v>
      </c>
      <c r="B2340" s="352" t="s">
        <v>2768</v>
      </c>
      <c r="C2340" s="356" t="s">
        <v>228</v>
      </c>
      <c r="D2340" s="377">
        <v>7</v>
      </c>
      <c r="E2340" s="362">
        <v>4900005525</v>
      </c>
      <c r="F2340" s="449"/>
      <c r="G2340" s="363"/>
      <c r="H2340" s="364"/>
      <c r="I2340" s="356" t="s">
        <v>228</v>
      </c>
      <c r="J2340" s="438" t="s">
        <v>289</v>
      </c>
      <c r="K2340" s="439"/>
      <c r="L2340" s="441"/>
      <c r="M2340" s="367"/>
      <c r="N2340" s="367"/>
      <c r="O2340" s="367"/>
      <c r="P2340" s="367"/>
      <c r="Q2340" s="367"/>
      <c r="R2340" s="367"/>
      <c r="S2340" s="367"/>
      <c r="T2340" s="367"/>
      <c r="U2340" s="367" t="s">
        <v>2920</v>
      </c>
      <c r="V2340" s="367" t="s">
        <v>2920</v>
      </c>
      <c r="W2340" s="367"/>
      <c r="X2340" s="367"/>
      <c r="Y2340" s="367"/>
    </row>
    <row r="2341" spans="1:25" ht="43.5" customHeight="1" x14ac:dyDescent="0.2">
      <c r="A2341" s="179">
        <v>4901</v>
      </c>
      <c r="B2341" s="352" t="s">
        <v>1446</v>
      </c>
      <c r="C2341" s="356" t="s">
        <v>229</v>
      </c>
      <c r="D2341" s="377">
        <v>7</v>
      </c>
      <c r="E2341" s="362">
        <v>4901001116</v>
      </c>
      <c r="F2341" s="449"/>
      <c r="G2341" s="363"/>
      <c r="H2341" s="364"/>
      <c r="I2341" s="356" t="s">
        <v>229</v>
      </c>
      <c r="J2341" s="438" t="s">
        <v>295</v>
      </c>
      <c r="K2341" s="439"/>
      <c r="L2341" s="441"/>
      <c r="M2341" s="367"/>
      <c r="N2341" s="367"/>
      <c r="O2341" s="367"/>
      <c r="P2341" s="367"/>
      <c r="Q2341" s="367"/>
      <c r="R2341" s="367"/>
      <c r="S2341" s="367"/>
      <c r="T2341" s="367"/>
      <c r="U2341" s="367" t="s">
        <v>2920</v>
      </c>
      <c r="V2341" s="367"/>
      <c r="W2341" s="367"/>
      <c r="X2341" s="367"/>
      <c r="Y2341" s="367"/>
    </row>
    <row r="2342" spans="1:25" ht="43.5" customHeight="1" x14ac:dyDescent="0.2">
      <c r="A2342" s="179">
        <v>4902</v>
      </c>
      <c r="B2342" s="352" t="s">
        <v>1447</v>
      </c>
      <c r="C2342" s="356" t="s">
        <v>229</v>
      </c>
      <c r="D2342" s="377">
        <v>7</v>
      </c>
      <c r="E2342" s="362">
        <v>4902001340</v>
      </c>
      <c r="F2342" s="449"/>
      <c r="G2342" s="363"/>
      <c r="H2342" s="364"/>
      <c r="I2342" s="356" t="s">
        <v>229</v>
      </c>
      <c r="J2342" s="438" t="s">
        <v>286</v>
      </c>
      <c r="K2342" s="439"/>
      <c r="L2342" s="441"/>
      <c r="M2342" s="367"/>
      <c r="N2342" s="367"/>
      <c r="O2342" s="367"/>
      <c r="P2342" s="367"/>
      <c r="Q2342" s="367"/>
      <c r="R2342" s="367"/>
      <c r="S2342" s="367"/>
      <c r="T2342" s="367"/>
      <c r="U2342" s="367" t="s">
        <v>2920</v>
      </c>
      <c r="V2342" s="367"/>
      <c r="W2342" s="367"/>
      <c r="X2342" s="367"/>
      <c r="Y2342" s="367"/>
    </row>
    <row r="2343" spans="1:25" ht="43.5" customHeight="1" x14ac:dyDescent="0.2">
      <c r="A2343" s="179">
        <v>4903</v>
      </c>
      <c r="B2343" s="352" t="s">
        <v>1448</v>
      </c>
      <c r="C2343" s="182" t="s">
        <v>230</v>
      </c>
      <c r="D2343" s="377">
        <v>9</v>
      </c>
      <c r="E2343" s="362">
        <v>4903005000</v>
      </c>
      <c r="F2343" s="449"/>
      <c r="G2343" s="363"/>
      <c r="H2343" s="364"/>
      <c r="I2343" s="182" t="s">
        <v>230</v>
      </c>
      <c r="J2343" s="438" t="s">
        <v>300</v>
      </c>
      <c r="K2343" s="439"/>
      <c r="L2343" s="452" t="s">
        <v>3044</v>
      </c>
      <c r="M2343" s="367"/>
      <c r="N2343" s="367"/>
      <c r="O2343" s="367"/>
      <c r="P2343" s="367"/>
      <c r="Q2343" s="367"/>
      <c r="R2343" s="367"/>
      <c r="S2343" s="367"/>
      <c r="T2343" s="367"/>
      <c r="U2343" s="367"/>
      <c r="V2343" s="367" t="s">
        <v>2920</v>
      </c>
      <c r="W2343" s="367" t="s">
        <v>2920</v>
      </c>
      <c r="X2343" s="367" t="s">
        <v>2920</v>
      </c>
      <c r="Y2343" s="367"/>
    </row>
    <row r="2344" spans="1:25" ht="43.5" customHeight="1" x14ac:dyDescent="0.2">
      <c r="A2344" s="179">
        <v>4904</v>
      </c>
      <c r="B2344" s="352" t="s">
        <v>1449</v>
      </c>
      <c r="C2344" s="182" t="s">
        <v>230</v>
      </c>
      <c r="D2344" s="377">
        <v>9</v>
      </c>
      <c r="E2344" s="362">
        <v>4904005004</v>
      </c>
      <c r="F2344" s="449"/>
      <c r="G2344" s="363"/>
      <c r="H2344" s="364"/>
      <c r="I2344" s="182" t="s">
        <v>230</v>
      </c>
      <c r="J2344" s="438" t="s">
        <v>286</v>
      </c>
      <c r="K2344" s="439"/>
      <c r="L2344" s="452" t="s">
        <v>3045</v>
      </c>
      <c r="M2344" s="367"/>
      <c r="N2344" s="367"/>
      <c r="O2344" s="367"/>
      <c r="P2344" s="367"/>
      <c r="Q2344" s="367"/>
      <c r="R2344" s="367"/>
      <c r="S2344" s="367"/>
      <c r="T2344" s="367"/>
      <c r="U2344" s="367"/>
      <c r="V2344" s="367" t="s">
        <v>2920</v>
      </c>
      <c r="W2344" s="367" t="s">
        <v>2920</v>
      </c>
      <c r="X2344" s="367" t="s">
        <v>2920</v>
      </c>
      <c r="Y2344" s="367"/>
    </row>
    <row r="2345" spans="1:25" ht="43.5" customHeight="1" x14ac:dyDescent="0.2">
      <c r="A2345" s="179">
        <v>4905</v>
      </c>
      <c r="B2345" s="352" t="s">
        <v>1450</v>
      </c>
      <c r="C2345" s="182" t="s">
        <v>230</v>
      </c>
      <c r="D2345" s="377">
        <v>9</v>
      </c>
      <c r="E2345" s="362">
        <v>4905005000</v>
      </c>
      <c r="F2345" s="449"/>
      <c r="G2345" s="363"/>
      <c r="H2345" s="364"/>
      <c r="I2345" s="182" t="s">
        <v>230</v>
      </c>
      <c r="J2345" s="438" t="s">
        <v>300</v>
      </c>
      <c r="K2345" s="439"/>
      <c r="L2345" s="441"/>
      <c r="M2345" s="367"/>
      <c r="N2345" s="367"/>
      <c r="O2345" s="367"/>
      <c r="P2345" s="367"/>
      <c r="Q2345" s="367"/>
      <c r="R2345" s="367"/>
      <c r="S2345" s="367"/>
      <c r="T2345" s="367"/>
      <c r="U2345" s="367" t="s">
        <v>2920</v>
      </c>
      <c r="V2345" s="367"/>
      <c r="W2345" s="367"/>
      <c r="X2345" s="367"/>
      <c r="Y2345" s="367"/>
    </row>
    <row r="2346" spans="1:25" ht="43.5" customHeight="1" x14ac:dyDescent="0.2">
      <c r="A2346" s="179">
        <v>4906</v>
      </c>
      <c r="B2346" s="352" t="s">
        <v>2769</v>
      </c>
      <c r="C2346" s="182" t="s">
        <v>230</v>
      </c>
      <c r="D2346" s="377">
        <v>7</v>
      </c>
      <c r="E2346" s="362">
        <v>4906000000</v>
      </c>
      <c r="F2346" s="356" t="s">
        <v>2848</v>
      </c>
      <c r="G2346" s="363"/>
      <c r="H2346" s="364"/>
      <c r="I2346" s="182" t="s">
        <v>230</v>
      </c>
      <c r="J2346" s="438" t="s">
        <v>286</v>
      </c>
      <c r="K2346" s="439"/>
      <c r="L2346" s="441"/>
      <c r="M2346" s="367"/>
      <c r="N2346" s="367"/>
      <c r="O2346" s="367"/>
      <c r="P2346" s="367"/>
      <c r="Q2346" s="367"/>
      <c r="R2346" s="367"/>
      <c r="S2346" s="367"/>
      <c r="T2346" s="367"/>
      <c r="U2346" s="367" t="s">
        <v>2920</v>
      </c>
      <c r="V2346" s="367" t="s">
        <v>2920</v>
      </c>
      <c r="W2346" s="367"/>
      <c r="X2346" s="367"/>
      <c r="Y2346" s="367"/>
    </row>
    <row r="2347" spans="1:25" ht="43.5" customHeight="1" x14ac:dyDescent="0.2">
      <c r="A2347" s="179">
        <v>4907</v>
      </c>
      <c r="B2347" s="352" t="s">
        <v>1451</v>
      </c>
      <c r="C2347" s="356" t="s">
        <v>229</v>
      </c>
      <c r="D2347" s="377">
        <v>7</v>
      </c>
      <c r="E2347" s="362">
        <v>4907001232</v>
      </c>
      <c r="F2347" s="356"/>
      <c r="G2347" s="363"/>
      <c r="H2347" s="364"/>
      <c r="I2347" s="356" t="s">
        <v>229</v>
      </c>
      <c r="J2347" s="438" t="s">
        <v>300</v>
      </c>
      <c r="K2347" s="439"/>
      <c r="L2347" s="441"/>
      <c r="M2347" s="367"/>
      <c r="N2347" s="367"/>
      <c r="O2347" s="367"/>
      <c r="P2347" s="367"/>
      <c r="Q2347" s="367"/>
      <c r="R2347" s="367"/>
      <c r="S2347" s="367"/>
      <c r="T2347" s="367"/>
      <c r="U2347" s="367"/>
      <c r="V2347" s="367" t="s">
        <v>2920</v>
      </c>
      <c r="W2347" s="367"/>
      <c r="X2347" s="367"/>
      <c r="Y2347" s="367"/>
    </row>
    <row r="2348" spans="1:25" ht="43.5" customHeight="1" x14ac:dyDescent="0.2">
      <c r="A2348" s="179">
        <v>4908</v>
      </c>
      <c r="B2348" s="352" t="s">
        <v>1452</v>
      </c>
      <c r="C2348" s="356" t="s">
        <v>229</v>
      </c>
      <c r="D2348" s="377">
        <v>7</v>
      </c>
      <c r="E2348" s="362">
        <v>4908001306</v>
      </c>
      <c r="F2348" s="356"/>
      <c r="G2348" s="363"/>
      <c r="H2348" s="364"/>
      <c r="I2348" s="356" t="s">
        <v>229</v>
      </c>
      <c r="J2348" s="438" t="s">
        <v>3169</v>
      </c>
      <c r="K2348" s="439"/>
      <c r="L2348" s="441"/>
      <c r="M2348" s="367"/>
      <c r="N2348" s="367"/>
      <c r="O2348" s="367"/>
      <c r="P2348" s="367"/>
      <c r="Q2348" s="367"/>
      <c r="R2348" s="367"/>
      <c r="S2348" s="367"/>
      <c r="T2348" s="367"/>
      <c r="U2348" s="367"/>
      <c r="V2348" s="367" t="s">
        <v>2920</v>
      </c>
      <c r="W2348" s="367"/>
      <c r="X2348" s="367"/>
      <c r="Y2348" s="367"/>
    </row>
    <row r="2349" spans="1:25" ht="43.5" customHeight="1" x14ac:dyDescent="0.2">
      <c r="A2349" s="179">
        <v>4909</v>
      </c>
      <c r="B2349" s="352" t="s">
        <v>1453</v>
      </c>
      <c r="C2349" s="356" t="s">
        <v>229</v>
      </c>
      <c r="D2349" s="377">
        <v>7</v>
      </c>
      <c r="E2349" s="362">
        <v>4909001914</v>
      </c>
      <c r="F2349" s="356"/>
      <c r="G2349" s="363"/>
      <c r="H2349" s="364"/>
      <c r="I2349" s="356" t="s">
        <v>229</v>
      </c>
      <c r="J2349" s="438" t="s">
        <v>300</v>
      </c>
      <c r="K2349" s="439"/>
      <c r="L2349" s="441"/>
      <c r="M2349" s="367"/>
      <c r="N2349" s="367"/>
      <c r="O2349" s="367"/>
      <c r="P2349" s="367"/>
      <c r="Q2349" s="367"/>
      <c r="R2349" s="367"/>
      <c r="S2349" s="367"/>
      <c r="T2349" s="367"/>
      <c r="U2349" s="367"/>
      <c r="V2349" s="367" t="s">
        <v>2920</v>
      </c>
      <c r="W2349" s="367"/>
      <c r="X2349" s="367"/>
      <c r="Y2349" s="367"/>
    </row>
    <row r="2350" spans="1:25" ht="43.5" customHeight="1" x14ac:dyDescent="0.2">
      <c r="A2350" s="179">
        <v>4910</v>
      </c>
      <c r="B2350" s="352" t="s">
        <v>1454</v>
      </c>
      <c r="C2350" s="356" t="s">
        <v>229</v>
      </c>
      <c r="D2350" s="377">
        <v>7</v>
      </c>
      <c r="E2350" s="362">
        <v>4910001337</v>
      </c>
      <c r="F2350" s="356"/>
      <c r="G2350" s="363"/>
      <c r="H2350" s="364"/>
      <c r="I2350" s="356" t="s">
        <v>229</v>
      </c>
      <c r="J2350" s="438" t="s">
        <v>286</v>
      </c>
      <c r="K2350" s="439"/>
      <c r="L2350" s="441"/>
      <c r="M2350" s="367"/>
      <c r="N2350" s="367"/>
      <c r="O2350" s="367"/>
      <c r="P2350" s="367"/>
      <c r="Q2350" s="367"/>
      <c r="R2350" s="367"/>
      <c r="S2350" s="367"/>
      <c r="T2350" s="367"/>
      <c r="U2350" s="367"/>
      <c r="V2350" s="367" t="s">
        <v>2920</v>
      </c>
      <c r="W2350" s="367"/>
      <c r="X2350" s="367"/>
      <c r="Y2350" s="367"/>
    </row>
    <row r="2351" spans="1:25" ht="43.5" customHeight="1" x14ac:dyDescent="0.2">
      <c r="A2351" s="179">
        <v>4911</v>
      </c>
      <c r="B2351" s="352" t="s">
        <v>1455</v>
      </c>
      <c r="C2351" s="356" t="s">
        <v>229</v>
      </c>
      <c r="D2351" s="377">
        <v>7</v>
      </c>
      <c r="E2351" s="362">
        <v>4911001209</v>
      </c>
      <c r="F2351" s="356"/>
      <c r="G2351" s="363"/>
      <c r="H2351" s="364"/>
      <c r="I2351" s="356" t="s">
        <v>229</v>
      </c>
      <c r="J2351" s="438" t="s">
        <v>3169</v>
      </c>
      <c r="K2351" s="439"/>
      <c r="L2351" s="441"/>
      <c r="M2351" s="367"/>
      <c r="N2351" s="367"/>
      <c r="O2351" s="367"/>
      <c r="P2351" s="367"/>
      <c r="Q2351" s="367"/>
      <c r="R2351" s="367"/>
      <c r="S2351" s="367"/>
      <c r="T2351" s="367"/>
      <c r="U2351" s="367"/>
      <c r="V2351" s="367" t="s">
        <v>2920</v>
      </c>
      <c r="W2351" s="367"/>
      <c r="X2351" s="367"/>
      <c r="Y2351" s="367"/>
    </row>
    <row r="2352" spans="1:25" ht="43.5" customHeight="1" x14ac:dyDescent="0.2">
      <c r="A2352" s="179">
        <v>4912</v>
      </c>
      <c r="B2352" s="352" t="s">
        <v>1456</v>
      </c>
      <c r="C2352" s="356" t="s">
        <v>229</v>
      </c>
      <c r="D2352" s="377">
        <v>7</v>
      </c>
      <c r="E2352" s="362">
        <v>4912001216</v>
      </c>
      <c r="F2352" s="356"/>
      <c r="G2352" s="363"/>
      <c r="H2352" s="364"/>
      <c r="I2352" s="356" t="s">
        <v>229</v>
      </c>
      <c r="J2352" s="438" t="s">
        <v>285</v>
      </c>
      <c r="K2352" s="439"/>
      <c r="L2352" s="441"/>
      <c r="M2352" s="367"/>
      <c r="N2352" s="367"/>
      <c r="O2352" s="367"/>
      <c r="P2352" s="367"/>
      <c r="Q2352" s="367"/>
      <c r="R2352" s="367"/>
      <c r="S2352" s="367"/>
      <c r="T2352" s="367"/>
      <c r="U2352" s="367"/>
      <c r="V2352" s="367" t="s">
        <v>2920</v>
      </c>
      <c r="W2352" s="367"/>
      <c r="X2352" s="367"/>
      <c r="Y2352" s="367"/>
    </row>
    <row r="2353" spans="1:25" ht="43.5" customHeight="1" x14ac:dyDescent="0.2">
      <c r="A2353" s="179">
        <v>4913</v>
      </c>
      <c r="B2353" s="352" t="s">
        <v>1457</v>
      </c>
      <c r="C2353" s="356" t="s">
        <v>229</v>
      </c>
      <c r="D2353" s="377">
        <v>7</v>
      </c>
      <c r="E2353" s="362">
        <v>4913001514</v>
      </c>
      <c r="F2353" s="356"/>
      <c r="G2353" s="363"/>
      <c r="H2353" s="364"/>
      <c r="I2353" s="356" t="s">
        <v>229</v>
      </c>
      <c r="J2353" s="438" t="s">
        <v>285</v>
      </c>
      <c r="K2353" s="439"/>
      <c r="L2353" s="441"/>
      <c r="M2353" s="367"/>
      <c r="N2353" s="367"/>
      <c r="O2353" s="367"/>
      <c r="P2353" s="367"/>
      <c r="Q2353" s="367"/>
      <c r="R2353" s="367"/>
      <c r="S2353" s="367"/>
      <c r="T2353" s="367"/>
      <c r="U2353" s="367"/>
      <c r="V2353" s="367" t="s">
        <v>2920</v>
      </c>
      <c r="W2353" s="367"/>
      <c r="X2353" s="367"/>
      <c r="Y2353" s="367"/>
    </row>
    <row r="2354" spans="1:25" ht="43.5" customHeight="1" x14ac:dyDescent="0.2">
      <c r="A2354" s="179">
        <v>4914</v>
      </c>
      <c r="B2354" s="352" t="s">
        <v>1458</v>
      </c>
      <c r="C2354" s="356" t="s">
        <v>229</v>
      </c>
      <c r="D2354" s="377">
        <v>7</v>
      </c>
      <c r="E2354" s="362">
        <v>4914001225</v>
      </c>
      <c r="F2354" s="356"/>
      <c r="G2354" s="363"/>
      <c r="H2354" s="364"/>
      <c r="I2354" s="356" t="s">
        <v>229</v>
      </c>
      <c r="J2354" s="438" t="s">
        <v>289</v>
      </c>
      <c r="K2354" s="439"/>
      <c r="L2354" s="441"/>
      <c r="M2354" s="367"/>
      <c r="N2354" s="367"/>
      <c r="O2354" s="367"/>
      <c r="P2354" s="367"/>
      <c r="Q2354" s="367"/>
      <c r="R2354" s="367"/>
      <c r="S2354" s="367"/>
      <c r="T2354" s="367"/>
      <c r="U2354" s="367"/>
      <c r="V2354" s="367" t="s">
        <v>2920</v>
      </c>
      <c r="W2354" s="367"/>
      <c r="X2354" s="367"/>
      <c r="Y2354" s="367"/>
    </row>
    <row r="2355" spans="1:25" ht="43.5" customHeight="1" x14ac:dyDescent="0.2">
      <c r="A2355" s="179">
        <v>4915</v>
      </c>
      <c r="B2355" s="352" t="s">
        <v>1459</v>
      </c>
      <c r="C2355" s="356" t="s">
        <v>229</v>
      </c>
      <c r="D2355" s="377">
        <v>7</v>
      </c>
      <c r="E2355" s="362">
        <v>4915001225</v>
      </c>
      <c r="F2355" s="356"/>
      <c r="G2355" s="363"/>
      <c r="H2355" s="364"/>
      <c r="I2355" s="356" t="s">
        <v>229</v>
      </c>
      <c r="J2355" s="438" t="s">
        <v>289</v>
      </c>
      <c r="K2355" s="439"/>
      <c r="L2355" s="441"/>
      <c r="M2355" s="367"/>
      <c r="N2355" s="367"/>
      <c r="O2355" s="367"/>
      <c r="P2355" s="367"/>
      <c r="Q2355" s="367"/>
      <c r="R2355" s="367"/>
      <c r="S2355" s="367"/>
      <c r="T2355" s="367"/>
      <c r="U2355" s="367"/>
      <c r="V2355" s="367" t="s">
        <v>2920</v>
      </c>
      <c r="W2355" s="367"/>
      <c r="X2355" s="367"/>
      <c r="Y2355" s="367"/>
    </row>
    <row r="2356" spans="1:25" ht="43.5" customHeight="1" x14ac:dyDescent="0.2">
      <c r="A2356" s="179">
        <v>4916</v>
      </c>
      <c r="B2356" s="352" t="s">
        <v>1460</v>
      </c>
      <c r="C2356" s="356" t="s">
        <v>229</v>
      </c>
      <c r="D2356" s="377">
        <v>7</v>
      </c>
      <c r="E2356" s="362">
        <v>4916001208</v>
      </c>
      <c r="F2356" s="356"/>
      <c r="G2356" s="363"/>
      <c r="H2356" s="364"/>
      <c r="I2356" s="356" t="s">
        <v>229</v>
      </c>
      <c r="J2356" s="438" t="s">
        <v>3169</v>
      </c>
      <c r="K2356" s="439"/>
      <c r="L2356" s="441"/>
      <c r="M2356" s="367"/>
      <c r="N2356" s="367"/>
      <c r="O2356" s="367"/>
      <c r="P2356" s="367"/>
      <c r="Q2356" s="367"/>
      <c r="R2356" s="367"/>
      <c r="S2356" s="367"/>
      <c r="T2356" s="367"/>
      <c r="U2356" s="367"/>
      <c r="V2356" s="367" t="s">
        <v>2920</v>
      </c>
      <c r="W2356" s="367"/>
      <c r="X2356" s="367"/>
      <c r="Y2356" s="367"/>
    </row>
    <row r="2357" spans="1:25" ht="43.5" customHeight="1" x14ac:dyDescent="0.2">
      <c r="A2357" s="179">
        <v>4917</v>
      </c>
      <c r="B2357" s="352" t="s">
        <v>1461</v>
      </c>
      <c r="C2357" s="356" t="s">
        <v>229</v>
      </c>
      <c r="D2357" s="377">
        <v>7</v>
      </c>
      <c r="E2357" s="362">
        <v>4917001402</v>
      </c>
      <c r="F2357" s="356"/>
      <c r="G2357" s="363"/>
      <c r="H2357" s="364"/>
      <c r="I2357" s="356" t="s">
        <v>229</v>
      </c>
      <c r="J2357" s="438" t="s">
        <v>3169</v>
      </c>
      <c r="K2357" s="439"/>
      <c r="L2357" s="441"/>
      <c r="M2357" s="367"/>
      <c r="N2357" s="367"/>
      <c r="O2357" s="367"/>
      <c r="P2357" s="367"/>
      <c r="Q2357" s="367"/>
      <c r="R2357" s="367"/>
      <c r="S2357" s="367"/>
      <c r="T2357" s="367"/>
      <c r="U2357" s="367"/>
      <c r="V2357" s="367" t="s">
        <v>2920</v>
      </c>
      <c r="W2357" s="367"/>
      <c r="X2357" s="367"/>
      <c r="Y2357" s="367"/>
    </row>
    <row r="2358" spans="1:25" ht="43.5" customHeight="1" x14ac:dyDescent="0.2">
      <c r="A2358" s="179">
        <v>4918</v>
      </c>
      <c r="B2358" s="352" t="s">
        <v>1462</v>
      </c>
      <c r="C2358" s="356" t="s">
        <v>229</v>
      </c>
      <c r="D2358" s="377">
        <v>7</v>
      </c>
      <c r="E2358" s="362">
        <v>4918001402</v>
      </c>
      <c r="F2358" s="356"/>
      <c r="G2358" s="363"/>
      <c r="H2358" s="364"/>
      <c r="I2358" s="356" t="s">
        <v>229</v>
      </c>
      <c r="J2358" s="438" t="s">
        <v>3169</v>
      </c>
      <c r="K2358" s="439"/>
      <c r="L2358" s="441"/>
      <c r="M2358" s="367"/>
      <c r="N2358" s="367"/>
      <c r="O2358" s="367"/>
      <c r="P2358" s="367"/>
      <c r="Q2358" s="367"/>
      <c r="R2358" s="367"/>
      <c r="S2358" s="367"/>
      <c r="T2358" s="367"/>
      <c r="U2358" s="367"/>
      <c r="V2358" s="367" t="s">
        <v>2920</v>
      </c>
      <c r="W2358" s="367"/>
      <c r="X2358" s="367"/>
      <c r="Y2358" s="367"/>
    </row>
    <row r="2359" spans="1:25" ht="43.5" customHeight="1" x14ac:dyDescent="0.2">
      <c r="A2359" s="179">
        <v>4919</v>
      </c>
      <c r="B2359" s="352" t="s">
        <v>1463</v>
      </c>
      <c r="C2359" s="356" t="s">
        <v>229</v>
      </c>
      <c r="D2359" s="377">
        <v>7</v>
      </c>
      <c r="E2359" s="362">
        <v>4919001401</v>
      </c>
      <c r="F2359" s="356"/>
      <c r="G2359" s="363"/>
      <c r="H2359" s="364"/>
      <c r="I2359" s="356" t="s">
        <v>229</v>
      </c>
      <c r="J2359" s="438" t="s">
        <v>3169</v>
      </c>
      <c r="K2359" s="439"/>
      <c r="L2359" s="441"/>
      <c r="M2359" s="367"/>
      <c r="N2359" s="367"/>
      <c r="O2359" s="367"/>
      <c r="P2359" s="367"/>
      <c r="Q2359" s="367"/>
      <c r="R2359" s="367"/>
      <c r="S2359" s="367"/>
      <c r="T2359" s="367"/>
      <c r="U2359" s="367"/>
      <c r="V2359" s="367" t="s">
        <v>2920</v>
      </c>
      <c r="W2359" s="367"/>
      <c r="X2359" s="367"/>
      <c r="Y2359" s="367"/>
    </row>
    <row r="2360" spans="1:25" ht="43.5" customHeight="1" x14ac:dyDescent="0.2">
      <c r="A2360" s="179">
        <v>4920</v>
      </c>
      <c r="B2360" s="352" t="s">
        <v>1464</v>
      </c>
      <c r="C2360" s="356" t="s">
        <v>229</v>
      </c>
      <c r="D2360" s="377">
        <v>7</v>
      </c>
      <c r="E2360" s="362">
        <v>4920001333</v>
      </c>
      <c r="F2360" s="356"/>
      <c r="G2360" s="363"/>
      <c r="H2360" s="364"/>
      <c r="I2360" s="356" t="s">
        <v>229</v>
      </c>
      <c r="J2360" s="438" t="s">
        <v>289</v>
      </c>
      <c r="K2360" s="439"/>
      <c r="L2360" s="441"/>
      <c r="M2360" s="367"/>
      <c r="N2360" s="367"/>
      <c r="O2360" s="367"/>
      <c r="P2360" s="367"/>
      <c r="Q2360" s="367"/>
      <c r="R2360" s="367"/>
      <c r="S2360" s="367"/>
      <c r="T2360" s="367"/>
      <c r="U2360" s="367"/>
      <c r="V2360" s="367" t="s">
        <v>2920</v>
      </c>
      <c r="W2360" s="367"/>
      <c r="X2360" s="367"/>
      <c r="Y2360" s="367"/>
    </row>
    <row r="2361" spans="1:25" ht="43.5" customHeight="1" x14ac:dyDescent="0.2">
      <c r="A2361" s="179">
        <v>4921</v>
      </c>
      <c r="B2361" s="352" t="s">
        <v>1465</v>
      </c>
      <c r="C2361" s="356" t="s">
        <v>229</v>
      </c>
      <c r="D2361" s="377">
        <v>7</v>
      </c>
      <c r="E2361" s="362">
        <v>4921001540</v>
      </c>
      <c r="F2361" s="356"/>
      <c r="G2361" s="363"/>
      <c r="H2361" s="364"/>
      <c r="I2361" s="356" t="s">
        <v>229</v>
      </c>
      <c r="J2361" s="438" t="s">
        <v>300</v>
      </c>
      <c r="K2361" s="439"/>
      <c r="L2361" s="441"/>
      <c r="M2361" s="367"/>
      <c r="N2361" s="367"/>
      <c r="O2361" s="367"/>
      <c r="P2361" s="367"/>
      <c r="Q2361" s="367"/>
      <c r="R2361" s="367"/>
      <c r="S2361" s="367"/>
      <c r="T2361" s="367"/>
      <c r="U2361" s="367"/>
      <c r="V2361" s="367" t="s">
        <v>2920</v>
      </c>
      <c r="W2361" s="367"/>
      <c r="X2361" s="367"/>
      <c r="Y2361" s="367"/>
    </row>
    <row r="2362" spans="1:25" ht="43.5" customHeight="1" x14ac:dyDescent="0.2">
      <c r="A2362" s="179">
        <v>4922</v>
      </c>
      <c r="B2362" s="352" t="s">
        <v>1466</v>
      </c>
      <c r="C2362" s="356" t="s">
        <v>229</v>
      </c>
      <c r="D2362" s="377">
        <v>7</v>
      </c>
      <c r="E2362" s="362">
        <v>4922001826</v>
      </c>
      <c r="F2362" s="356"/>
      <c r="G2362" s="363"/>
      <c r="H2362" s="364"/>
      <c r="I2362" s="356" t="s">
        <v>229</v>
      </c>
      <c r="J2362" s="438" t="s">
        <v>286</v>
      </c>
      <c r="K2362" s="439"/>
      <c r="L2362" s="441"/>
      <c r="M2362" s="367"/>
      <c r="N2362" s="367"/>
      <c r="O2362" s="367"/>
      <c r="P2362" s="367"/>
      <c r="Q2362" s="367"/>
      <c r="R2362" s="367"/>
      <c r="S2362" s="367"/>
      <c r="T2362" s="367"/>
      <c r="U2362" s="367"/>
      <c r="V2362" s="367" t="s">
        <v>2920</v>
      </c>
      <c r="W2362" s="367"/>
      <c r="X2362" s="367"/>
      <c r="Y2362" s="367"/>
    </row>
    <row r="2363" spans="1:25" ht="43.5" customHeight="1" x14ac:dyDescent="0.2">
      <c r="A2363" s="179">
        <v>4923</v>
      </c>
      <c r="B2363" s="352" t="s">
        <v>1467</v>
      </c>
      <c r="C2363" s="356" t="s">
        <v>229</v>
      </c>
      <c r="D2363" s="377">
        <v>7</v>
      </c>
      <c r="E2363" s="362">
        <v>4923001349</v>
      </c>
      <c r="F2363" s="356"/>
      <c r="G2363" s="363"/>
      <c r="H2363" s="364"/>
      <c r="I2363" s="356" t="s">
        <v>229</v>
      </c>
      <c r="J2363" s="438" t="s">
        <v>300</v>
      </c>
      <c r="K2363" s="439"/>
      <c r="L2363" s="441"/>
      <c r="M2363" s="367"/>
      <c r="N2363" s="367"/>
      <c r="O2363" s="367"/>
      <c r="P2363" s="367"/>
      <c r="Q2363" s="367"/>
      <c r="R2363" s="367"/>
      <c r="S2363" s="367"/>
      <c r="T2363" s="367"/>
      <c r="U2363" s="367"/>
      <c r="V2363" s="367" t="s">
        <v>2920</v>
      </c>
      <c r="W2363" s="367" t="s">
        <v>2920</v>
      </c>
      <c r="X2363" s="367"/>
      <c r="Y2363" s="367"/>
    </row>
    <row r="2364" spans="1:25" ht="43.5" customHeight="1" x14ac:dyDescent="0.2">
      <c r="A2364" s="179">
        <v>4924</v>
      </c>
      <c r="B2364" s="352" t="s">
        <v>1468</v>
      </c>
      <c r="C2364" s="356" t="s">
        <v>229</v>
      </c>
      <c r="D2364" s="377">
        <v>7</v>
      </c>
      <c r="E2364" s="362">
        <v>4924001211</v>
      </c>
      <c r="F2364" s="356"/>
      <c r="G2364" s="363"/>
      <c r="H2364" s="364"/>
      <c r="I2364" s="356" t="s">
        <v>229</v>
      </c>
      <c r="J2364" s="438" t="s">
        <v>285</v>
      </c>
      <c r="K2364" s="439"/>
      <c r="L2364" s="441"/>
      <c r="M2364" s="367"/>
      <c r="N2364" s="367"/>
      <c r="O2364" s="367"/>
      <c r="P2364" s="367"/>
      <c r="Q2364" s="367"/>
      <c r="R2364" s="367"/>
      <c r="S2364" s="367"/>
      <c r="T2364" s="367"/>
      <c r="U2364" s="367"/>
      <c r="V2364" s="367" t="s">
        <v>2920</v>
      </c>
      <c r="W2364" s="367"/>
      <c r="X2364" s="367"/>
      <c r="Y2364" s="367"/>
    </row>
    <row r="2365" spans="1:25" ht="43.5" customHeight="1" x14ac:dyDescent="0.2">
      <c r="A2365" s="179">
        <v>4925</v>
      </c>
      <c r="B2365" s="352" t="s">
        <v>1469</v>
      </c>
      <c r="C2365" s="356" t="s">
        <v>229</v>
      </c>
      <c r="D2365" s="377">
        <v>7</v>
      </c>
      <c r="E2365" s="362">
        <v>4925001602</v>
      </c>
      <c r="F2365" s="356"/>
      <c r="G2365" s="363"/>
      <c r="H2365" s="364"/>
      <c r="I2365" s="356" t="s">
        <v>229</v>
      </c>
      <c r="J2365" s="438" t="s">
        <v>3169</v>
      </c>
      <c r="K2365" s="439"/>
      <c r="L2365" s="441"/>
      <c r="M2365" s="367"/>
      <c r="N2365" s="367"/>
      <c r="O2365" s="367"/>
      <c r="P2365" s="367"/>
      <c r="Q2365" s="367"/>
      <c r="R2365" s="367"/>
      <c r="S2365" s="367"/>
      <c r="T2365" s="367"/>
      <c r="U2365" s="367"/>
      <c r="V2365" s="367" t="s">
        <v>2920</v>
      </c>
      <c r="W2365" s="367"/>
      <c r="X2365" s="367"/>
      <c r="Y2365" s="367"/>
    </row>
    <row r="2366" spans="1:25" ht="43.5" customHeight="1" x14ac:dyDescent="0.2">
      <c r="A2366" s="179">
        <v>4926</v>
      </c>
      <c r="B2366" s="352" t="s">
        <v>1470</v>
      </c>
      <c r="C2366" s="356" t="s">
        <v>229</v>
      </c>
      <c r="D2366" s="377">
        <v>7</v>
      </c>
      <c r="E2366" s="362">
        <v>4926001112</v>
      </c>
      <c r="F2366" s="356"/>
      <c r="G2366" s="363"/>
      <c r="H2366" s="364"/>
      <c r="I2366" s="356" t="s">
        <v>229</v>
      </c>
      <c r="J2366" s="438" t="s">
        <v>285</v>
      </c>
      <c r="K2366" s="439"/>
      <c r="L2366" s="441"/>
      <c r="M2366" s="367"/>
      <c r="N2366" s="367"/>
      <c r="O2366" s="367"/>
      <c r="P2366" s="367"/>
      <c r="Q2366" s="367"/>
      <c r="R2366" s="367"/>
      <c r="S2366" s="367"/>
      <c r="T2366" s="367"/>
      <c r="U2366" s="367"/>
      <c r="V2366" s="367" t="s">
        <v>2920</v>
      </c>
      <c r="W2366" s="367"/>
      <c r="X2366" s="367"/>
      <c r="Y2366" s="367"/>
    </row>
    <row r="2367" spans="1:25" ht="43.5" customHeight="1" x14ac:dyDescent="0.2">
      <c r="A2367" s="179">
        <v>4927</v>
      </c>
      <c r="B2367" s="352" t="s">
        <v>1471</v>
      </c>
      <c r="C2367" s="356" t="s">
        <v>229</v>
      </c>
      <c r="D2367" s="377">
        <v>7</v>
      </c>
      <c r="E2367" s="362">
        <v>4927001108</v>
      </c>
      <c r="F2367" s="356"/>
      <c r="G2367" s="363"/>
      <c r="H2367" s="364"/>
      <c r="I2367" s="356" t="s">
        <v>229</v>
      </c>
      <c r="J2367" s="438" t="s">
        <v>3169</v>
      </c>
      <c r="K2367" s="439"/>
      <c r="L2367" s="441"/>
      <c r="M2367" s="367"/>
      <c r="N2367" s="367"/>
      <c r="O2367" s="367"/>
      <c r="P2367" s="367"/>
      <c r="Q2367" s="367"/>
      <c r="R2367" s="367"/>
      <c r="S2367" s="367"/>
      <c r="T2367" s="367"/>
      <c r="U2367" s="367"/>
      <c r="V2367" s="367" t="s">
        <v>2920</v>
      </c>
      <c r="W2367" s="367"/>
      <c r="X2367" s="367"/>
      <c r="Y2367" s="367"/>
    </row>
    <row r="2368" spans="1:25" ht="43.5" customHeight="1" x14ac:dyDescent="0.2">
      <c r="A2368" s="179">
        <v>4928</v>
      </c>
      <c r="B2368" s="352" t="s">
        <v>1472</v>
      </c>
      <c r="C2368" s="356" t="s">
        <v>229</v>
      </c>
      <c r="D2368" s="377">
        <v>7</v>
      </c>
      <c r="E2368" s="362">
        <v>4928001605</v>
      </c>
      <c r="F2368" s="356"/>
      <c r="G2368" s="363"/>
      <c r="H2368" s="364"/>
      <c r="I2368" s="356" t="s">
        <v>229</v>
      </c>
      <c r="J2368" s="438" t="s">
        <v>3169</v>
      </c>
      <c r="K2368" s="439"/>
      <c r="L2368" s="441"/>
      <c r="M2368" s="367"/>
      <c r="N2368" s="367"/>
      <c r="O2368" s="367"/>
      <c r="P2368" s="367"/>
      <c r="Q2368" s="367"/>
      <c r="R2368" s="367"/>
      <c r="S2368" s="367"/>
      <c r="T2368" s="367"/>
      <c r="U2368" s="367"/>
      <c r="V2368" s="367" t="s">
        <v>2920</v>
      </c>
      <c r="W2368" s="367"/>
      <c r="X2368" s="367"/>
      <c r="Y2368" s="367"/>
    </row>
    <row r="2369" spans="1:25" ht="43.5" customHeight="1" x14ac:dyDescent="0.2">
      <c r="A2369" s="179">
        <v>4929</v>
      </c>
      <c r="B2369" s="352" t="s">
        <v>1473</v>
      </c>
      <c r="C2369" s="356" t="s">
        <v>229</v>
      </c>
      <c r="D2369" s="377">
        <v>7</v>
      </c>
      <c r="E2369" s="362">
        <v>4929001109</v>
      </c>
      <c r="F2369" s="356"/>
      <c r="G2369" s="363"/>
      <c r="H2369" s="364"/>
      <c r="I2369" s="356" t="s">
        <v>229</v>
      </c>
      <c r="J2369" s="438" t="s">
        <v>285</v>
      </c>
      <c r="K2369" s="439"/>
      <c r="L2369" s="441"/>
      <c r="M2369" s="367"/>
      <c r="N2369" s="367"/>
      <c r="O2369" s="367"/>
      <c r="P2369" s="367"/>
      <c r="Q2369" s="367"/>
      <c r="R2369" s="367"/>
      <c r="S2369" s="367"/>
      <c r="T2369" s="367"/>
      <c r="U2369" s="367"/>
      <c r="V2369" s="367" t="s">
        <v>2920</v>
      </c>
      <c r="W2369" s="367"/>
      <c r="X2369" s="367"/>
      <c r="Y2369" s="367"/>
    </row>
    <row r="2370" spans="1:25" ht="43.5" customHeight="1" x14ac:dyDescent="0.2">
      <c r="A2370" s="179">
        <v>4930</v>
      </c>
      <c r="B2370" s="352" t="s">
        <v>1474</v>
      </c>
      <c r="C2370" s="356" t="s">
        <v>229</v>
      </c>
      <c r="D2370" s="377">
        <v>7</v>
      </c>
      <c r="E2370" s="362">
        <v>4930001346</v>
      </c>
      <c r="F2370" s="356"/>
      <c r="G2370" s="363"/>
      <c r="H2370" s="364"/>
      <c r="I2370" s="356" t="s">
        <v>229</v>
      </c>
      <c r="J2370" s="438" t="s">
        <v>300</v>
      </c>
      <c r="K2370" s="439"/>
      <c r="L2370" s="441"/>
      <c r="M2370" s="367"/>
      <c r="N2370" s="367"/>
      <c r="O2370" s="367"/>
      <c r="P2370" s="367"/>
      <c r="Q2370" s="367"/>
      <c r="R2370" s="367"/>
      <c r="S2370" s="367"/>
      <c r="T2370" s="367"/>
      <c r="U2370" s="367"/>
      <c r="V2370" s="367" t="s">
        <v>2920</v>
      </c>
      <c r="W2370" s="367"/>
      <c r="X2370" s="367"/>
      <c r="Y2370" s="367"/>
    </row>
    <row r="2371" spans="1:25" ht="43.5" customHeight="1" x14ac:dyDescent="0.2">
      <c r="A2371" s="179">
        <v>4931</v>
      </c>
      <c r="B2371" s="352" t="s">
        <v>1475</v>
      </c>
      <c r="C2371" s="356" t="s">
        <v>229</v>
      </c>
      <c r="D2371" s="377">
        <v>7</v>
      </c>
      <c r="E2371" s="362">
        <v>4931001411</v>
      </c>
      <c r="F2371" s="356"/>
      <c r="G2371" s="363"/>
      <c r="H2371" s="364"/>
      <c r="I2371" s="356" t="s">
        <v>229</v>
      </c>
      <c r="J2371" s="438" t="s">
        <v>285</v>
      </c>
      <c r="K2371" s="439"/>
      <c r="L2371" s="441"/>
      <c r="M2371" s="367"/>
      <c r="N2371" s="367"/>
      <c r="O2371" s="367"/>
      <c r="P2371" s="367"/>
      <c r="Q2371" s="367"/>
      <c r="R2371" s="367"/>
      <c r="S2371" s="367"/>
      <c r="T2371" s="367"/>
      <c r="U2371" s="367"/>
      <c r="V2371" s="367" t="s">
        <v>2920</v>
      </c>
      <c r="W2371" s="367"/>
      <c r="X2371" s="367"/>
      <c r="Y2371" s="367"/>
    </row>
    <row r="2372" spans="1:25" ht="43.5" customHeight="1" x14ac:dyDescent="0.2">
      <c r="A2372" s="179">
        <v>4932</v>
      </c>
      <c r="B2372" s="352" t="s">
        <v>1476</v>
      </c>
      <c r="C2372" s="356" t="s">
        <v>229</v>
      </c>
      <c r="D2372" s="377">
        <v>7</v>
      </c>
      <c r="E2372" s="362">
        <v>4932001611</v>
      </c>
      <c r="F2372" s="356"/>
      <c r="G2372" s="363"/>
      <c r="H2372" s="364"/>
      <c r="I2372" s="356" t="s">
        <v>229</v>
      </c>
      <c r="J2372" s="438" t="s">
        <v>285</v>
      </c>
      <c r="K2372" s="439"/>
      <c r="L2372" s="441"/>
      <c r="M2372" s="367"/>
      <c r="N2372" s="367"/>
      <c r="O2372" s="367"/>
      <c r="P2372" s="367"/>
      <c r="Q2372" s="367"/>
      <c r="R2372" s="367"/>
      <c r="S2372" s="367"/>
      <c r="T2372" s="367"/>
      <c r="U2372" s="367"/>
      <c r="V2372" s="367" t="s">
        <v>2920</v>
      </c>
      <c r="W2372" s="367"/>
      <c r="X2372" s="367"/>
      <c r="Y2372" s="367"/>
    </row>
    <row r="2373" spans="1:25" ht="43.5" customHeight="1" x14ac:dyDescent="0.2">
      <c r="A2373" s="179">
        <v>4933</v>
      </c>
      <c r="B2373" s="352" t="s">
        <v>1477</v>
      </c>
      <c r="C2373" s="356" t="s">
        <v>229</v>
      </c>
      <c r="D2373" s="377">
        <v>7</v>
      </c>
      <c r="E2373" s="362">
        <v>4933001205</v>
      </c>
      <c r="F2373" s="356"/>
      <c r="G2373" s="363"/>
      <c r="H2373" s="364"/>
      <c r="I2373" s="356" t="s">
        <v>229</v>
      </c>
      <c r="J2373" s="438" t="s">
        <v>3169</v>
      </c>
      <c r="K2373" s="439"/>
      <c r="L2373" s="441"/>
      <c r="M2373" s="367"/>
      <c r="N2373" s="367"/>
      <c r="O2373" s="367"/>
      <c r="P2373" s="367"/>
      <c r="Q2373" s="367"/>
      <c r="R2373" s="367"/>
      <c r="S2373" s="367"/>
      <c r="T2373" s="367"/>
      <c r="U2373" s="367"/>
      <c r="V2373" s="367" t="s">
        <v>2920</v>
      </c>
      <c r="W2373" s="367"/>
      <c r="X2373" s="367"/>
      <c r="Y2373" s="367"/>
    </row>
    <row r="2374" spans="1:25" ht="43.5" customHeight="1" x14ac:dyDescent="0.2">
      <c r="A2374" s="179">
        <v>4934</v>
      </c>
      <c r="B2374" s="352" t="s">
        <v>1478</v>
      </c>
      <c r="C2374" s="356" t="s">
        <v>229</v>
      </c>
      <c r="D2374" s="377">
        <v>7</v>
      </c>
      <c r="E2374" s="362">
        <v>4934001101</v>
      </c>
      <c r="F2374" s="449"/>
      <c r="G2374" s="363"/>
      <c r="H2374" s="364"/>
      <c r="I2374" s="356" t="s">
        <v>229</v>
      </c>
      <c r="J2374" s="438" t="s">
        <v>3169</v>
      </c>
      <c r="K2374" s="439"/>
      <c r="L2374" s="441"/>
      <c r="M2374" s="367"/>
      <c r="N2374" s="367"/>
      <c r="O2374" s="367"/>
      <c r="P2374" s="367"/>
      <c r="Q2374" s="367"/>
      <c r="R2374" s="367"/>
      <c r="S2374" s="367"/>
      <c r="T2374" s="367"/>
      <c r="U2374" s="367"/>
      <c r="V2374" s="367" t="s">
        <v>2920</v>
      </c>
      <c r="W2374" s="367"/>
      <c r="X2374" s="367"/>
      <c r="Y2374" s="367"/>
    </row>
    <row r="2375" spans="1:25" ht="43.5" customHeight="1" x14ac:dyDescent="0.2">
      <c r="A2375" s="179">
        <v>4935</v>
      </c>
      <c r="B2375" s="353" t="s">
        <v>3181</v>
      </c>
      <c r="C2375" s="182" t="s">
        <v>226</v>
      </c>
      <c r="D2375" s="377">
        <v>10</v>
      </c>
      <c r="E2375" s="362">
        <v>4935000000</v>
      </c>
      <c r="F2375" s="449"/>
      <c r="G2375" s="363"/>
      <c r="H2375" s="364"/>
      <c r="I2375" s="182" t="s">
        <v>226</v>
      </c>
      <c r="J2375" s="438" t="s">
        <v>285</v>
      </c>
      <c r="K2375" s="439"/>
      <c r="L2375" s="441"/>
      <c r="M2375" s="367"/>
      <c r="N2375" s="367"/>
      <c r="O2375" s="367"/>
      <c r="P2375" s="367"/>
      <c r="Q2375" s="367"/>
      <c r="R2375" s="367"/>
      <c r="S2375" s="367"/>
      <c r="T2375" s="367"/>
      <c r="U2375" s="367"/>
      <c r="V2375" s="367" t="s">
        <v>2920</v>
      </c>
      <c r="W2375" s="367"/>
      <c r="X2375" s="367"/>
      <c r="Y2375" s="367"/>
    </row>
    <row r="2376" spans="1:25" ht="43.5" customHeight="1" x14ac:dyDescent="0.2">
      <c r="A2376" s="179">
        <v>4936</v>
      </c>
      <c r="B2376" s="352" t="s">
        <v>1479</v>
      </c>
      <c r="C2376" s="356" t="s">
        <v>228</v>
      </c>
      <c r="D2376" s="377">
        <v>7</v>
      </c>
      <c r="E2376" s="362">
        <v>4936005513</v>
      </c>
      <c r="F2376" s="449"/>
      <c r="G2376" s="363"/>
      <c r="H2376" s="364"/>
      <c r="I2376" s="356" t="s">
        <v>228</v>
      </c>
      <c r="J2376" s="438" t="s">
        <v>295</v>
      </c>
      <c r="K2376" s="439"/>
      <c r="L2376" s="441"/>
      <c r="M2376" s="367"/>
      <c r="N2376" s="367"/>
      <c r="O2376" s="367"/>
      <c r="P2376" s="367"/>
      <c r="Q2376" s="367"/>
      <c r="R2376" s="367"/>
      <c r="S2376" s="367"/>
      <c r="T2376" s="367"/>
      <c r="U2376" s="367"/>
      <c r="V2376" s="367" t="s">
        <v>2920</v>
      </c>
      <c r="W2376" s="367"/>
      <c r="X2376" s="367"/>
      <c r="Y2376" s="367"/>
    </row>
    <row r="2377" spans="1:25" ht="43.5" customHeight="1" x14ac:dyDescent="0.2">
      <c r="A2377" s="179">
        <v>4937</v>
      </c>
      <c r="B2377" s="352" t="s">
        <v>1480</v>
      </c>
      <c r="C2377" s="356" t="s">
        <v>228</v>
      </c>
      <c r="D2377" s="377">
        <v>7</v>
      </c>
      <c r="E2377" s="362">
        <v>4937005513</v>
      </c>
      <c r="F2377" s="449"/>
      <c r="G2377" s="363"/>
      <c r="H2377" s="364"/>
      <c r="I2377" s="356" t="s">
        <v>228</v>
      </c>
      <c r="J2377" s="438" t="s">
        <v>295</v>
      </c>
      <c r="K2377" s="439"/>
      <c r="L2377" s="441"/>
      <c r="M2377" s="367"/>
      <c r="N2377" s="367"/>
      <c r="O2377" s="367"/>
      <c r="P2377" s="367"/>
      <c r="Q2377" s="367"/>
      <c r="R2377" s="367"/>
      <c r="S2377" s="367"/>
      <c r="T2377" s="367"/>
      <c r="U2377" s="367"/>
      <c r="V2377" s="367" t="s">
        <v>2920</v>
      </c>
      <c r="W2377" s="367"/>
      <c r="X2377" s="367"/>
      <c r="Y2377" s="367"/>
    </row>
    <row r="2378" spans="1:25" ht="43.5" customHeight="1" x14ac:dyDescent="0.2">
      <c r="A2378" s="179">
        <v>4938</v>
      </c>
      <c r="B2378" s="352" t="s">
        <v>1481</v>
      </c>
      <c r="C2378" s="356" t="s">
        <v>228</v>
      </c>
      <c r="D2378" s="377">
        <v>7</v>
      </c>
      <c r="E2378" s="362">
        <v>4938005527</v>
      </c>
      <c r="F2378" s="449"/>
      <c r="G2378" s="363"/>
      <c r="H2378" s="364"/>
      <c r="I2378" s="356" t="s">
        <v>228</v>
      </c>
      <c r="J2378" s="438" t="s">
        <v>289</v>
      </c>
      <c r="K2378" s="439"/>
      <c r="L2378" s="441"/>
      <c r="M2378" s="367"/>
      <c r="N2378" s="367"/>
      <c r="O2378" s="367"/>
      <c r="P2378" s="367"/>
      <c r="Q2378" s="367"/>
      <c r="R2378" s="367"/>
      <c r="S2378" s="367"/>
      <c r="T2378" s="367"/>
      <c r="U2378" s="367"/>
      <c r="V2378" s="367" t="s">
        <v>2920</v>
      </c>
      <c r="W2378" s="367" t="s">
        <v>2920</v>
      </c>
      <c r="X2378" s="367"/>
      <c r="Y2378" s="367"/>
    </row>
    <row r="2379" spans="1:25" ht="43.5" customHeight="1" x14ac:dyDescent="0.2">
      <c r="A2379" s="179">
        <v>4939</v>
      </c>
      <c r="B2379" s="352" t="s">
        <v>1482</v>
      </c>
      <c r="C2379" s="356" t="s">
        <v>228</v>
      </c>
      <c r="D2379" s="377">
        <v>7</v>
      </c>
      <c r="E2379" s="362">
        <v>4939005526</v>
      </c>
      <c r="F2379" s="449"/>
      <c r="G2379" s="363"/>
      <c r="H2379" s="364"/>
      <c r="I2379" s="356" t="s">
        <v>228</v>
      </c>
      <c r="J2379" s="438" t="s">
        <v>289</v>
      </c>
      <c r="K2379" s="439"/>
      <c r="L2379" s="441"/>
      <c r="M2379" s="367"/>
      <c r="N2379" s="367"/>
      <c r="O2379" s="367"/>
      <c r="P2379" s="367"/>
      <c r="Q2379" s="367"/>
      <c r="R2379" s="367"/>
      <c r="S2379" s="367"/>
      <c r="T2379" s="367"/>
      <c r="U2379" s="367"/>
      <c r="V2379" s="367" t="s">
        <v>2920</v>
      </c>
      <c r="W2379" s="367"/>
      <c r="X2379" s="367"/>
      <c r="Y2379" s="367"/>
    </row>
    <row r="2380" spans="1:25" ht="43.5" customHeight="1" x14ac:dyDescent="0.2">
      <c r="A2380" s="179">
        <v>4940</v>
      </c>
      <c r="B2380" s="352" t="s">
        <v>1483</v>
      </c>
      <c r="C2380" s="182" t="s">
        <v>230</v>
      </c>
      <c r="D2380" s="377">
        <v>7</v>
      </c>
      <c r="E2380" s="362">
        <v>4940005004</v>
      </c>
      <c r="F2380" s="449"/>
      <c r="G2380" s="363"/>
      <c r="H2380" s="364"/>
      <c r="I2380" s="182" t="s">
        <v>230</v>
      </c>
      <c r="J2380" s="438" t="s">
        <v>286</v>
      </c>
      <c r="K2380" s="439"/>
      <c r="L2380" s="441"/>
      <c r="M2380" s="367"/>
      <c r="N2380" s="367"/>
      <c r="O2380" s="367"/>
      <c r="P2380" s="367"/>
      <c r="Q2380" s="367"/>
      <c r="R2380" s="367"/>
      <c r="S2380" s="367"/>
      <c r="T2380" s="367"/>
      <c r="U2380" s="367"/>
      <c r="V2380" s="367" t="s">
        <v>2920</v>
      </c>
      <c r="W2380" s="367"/>
      <c r="X2380" s="367"/>
      <c r="Y2380" s="367"/>
    </row>
    <row r="2381" spans="1:25" ht="43.5" customHeight="1" x14ac:dyDescent="0.2">
      <c r="A2381" s="179">
        <v>4941</v>
      </c>
      <c r="B2381" s="352" t="s">
        <v>1484</v>
      </c>
      <c r="C2381" s="356" t="s">
        <v>229</v>
      </c>
      <c r="D2381" s="377">
        <v>7</v>
      </c>
      <c r="E2381" s="362">
        <v>4941001339</v>
      </c>
      <c r="F2381" s="449"/>
      <c r="G2381" s="363"/>
      <c r="H2381" s="364"/>
      <c r="I2381" s="356" t="s">
        <v>229</v>
      </c>
      <c r="J2381" s="438" t="s">
        <v>286</v>
      </c>
      <c r="K2381" s="439"/>
      <c r="L2381" s="441"/>
      <c r="M2381" s="367"/>
      <c r="N2381" s="367"/>
      <c r="O2381" s="367"/>
      <c r="P2381" s="367"/>
      <c r="Q2381" s="367"/>
      <c r="R2381" s="367"/>
      <c r="S2381" s="367"/>
      <c r="T2381" s="367"/>
      <c r="U2381" s="367"/>
      <c r="V2381" s="367" t="s">
        <v>2920</v>
      </c>
      <c r="W2381" s="367"/>
      <c r="X2381" s="367"/>
      <c r="Y2381" s="367"/>
    </row>
    <row r="2382" spans="1:25" ht="43.5" customHeight="1" x14ac:dyDescent="0.2">
      <c r="A2382" s="179">
        <v>4942</v>
      </c>
      <c r="B2382" s="352" t="s">
        <v>1485</v>
      </c>
      <c r="C2382" s="356" t="s">
        <v>229</v>
      </c>
      <c r="D2382" s="377">
        <v>7</v>
      </c>
      <c r="E2382" s="362">
        <v>4942001405</v>
      </c>
      <c r="F2382" s="449"/>
      <c r="G2382" s="363"/>
      <c r="H2382" s="364"/>
      <c r="I2382" s="356" t="s">
        <v>229</v>
      </c>
      <c r="J2382" s="438" t="s">
        <v>3169</v>
      </c>
      <c r="K2382" s="439"/>
      <c r="L2382" s="441"/>
      <c r="M2382" s="367"/>
      <c r="N2382" s="367"/>
      <c r="O2382" s="367"/>
      <c r="P2382" s="367"/>
      <c r="Q2382" s="367"/>
      <c r="R2382" s="367"/>
      <c r="S2382" s="367"/>
      <c r="T2382" s="367"/>
      <c r="U2382" s="367"/>
      <c r="V2382" s="367" t="s">
        <v>2920</v>
      </c>
      <c r="W2382" s="367"/>
      <c r="X2382" s="367"/>
      <c r="Y2382" s="367"/>
    </row>
    <row r="2383" spans="1:25" ht="43.5" customHeight="1" x14ac:dyDescent="0.2">
      <c r="A2383" s="179">
        <v>4943</v>
      </c>
      <c r="B2383" s="352" t="s">
        <v>1486</v>
      </c>
      <c r="C2383" s="356" t="s">
        <v>229</v>
      </c>
      <c r="D2383" s="377">
        <v>7</v>
      </c>
      <c r="E2383" s="362">
        <v>4943001508</v>
      </c>
      <c r="F2383" s="449"/>
      <c r="G2383" s="363"/>
      <c r="H2383" s="364"/>
      <c r="I2383" s="356" t="s">
        <v>229</v>
      </c>
      <c r="J2383" s="438" t="s">
        <v>3169</v>
      </c>
      <c r="K2383" s="439"/>
      <c r="L2383" s="441"/>
      <c r="M2383" s="367"/>
      <c r="N2383" s="367"/>
      <c r="O2383" s="367"/>
      <c r="P2383" s="367"/>
      <c r="Q2383" s="367"/>
      <c r="R2383" s="367"/>
      <c r="S2383" s="367"/>
      <c r="T2383" s="367"/>
      <c r="U2383" s="367"/>
      <c r="V2383" s="367" t="s">
        <v>2920</v>
      </c>
      <c r="W2383" s="367"/>
      <c r="X2383" s="367"/>
      <c r="Y2383" s="367"/>
    </row>
    <row r="2384" spans="1:25" ht="43.5" customHeight="1" x14ac:dyDescent="0.2">
      <c r="A2384" s="179">
        <v>4944</v>
      </c>
      <c r="B2384" s="352" t="s">
        <v>1487</v>
      </c>
      <c r="C2384" s="356" t="s">
        <v>229</v>
      </c>
      <c r="D2384" s="377">
        <v>7</v>
      </c>
      <c r="E2384" s="362">
        <v>4944001101</v>
      </c>
      <c r="F2384" s="449"/>
      <c r="G2384" s="363"/>
      <c r="H2384" s="364"/>
      <c r="I2384" s="356" t="s">
        <v>229</v>
      </c>
      <c r="J2384" s="438" t="s">
        <v>3169</v>
      </c>
      <c r="K2384" s="439"/>
      <c r="L2384" s="441"/>
      <c r="M2384" s="367"/>
      <c r="N2384" s="367"/>
      <c r="O2384" s="367"/>
      <c r="P2384" s="367"/>
      <c r="Q2384" s="367"/>
      <c r="R2384" s="367"/>
      <c r="S2384" s="367"/>
      <c r="T2384" s="367"/>
      <c r="U2384" s="367"/>
      <c r="V2384" s="367" t="s">
        <v>2920</v>
      </c>
      <c r="W2384" s="367"/>
      <c r="X2384" s="367"/>
      <c r="Y2384" s="367"/>
    </row>
    <row r="2385" spans="1:25" ht="42" customHeight="1" x14ac:dyDescent="0.2">
      <c r="A2385" s="179">
        <v>4945</v>
      </c>
      <c r="B2385" s="352" t="s">
        <v>1488</v>
      </c>
      <c r="C2385" s="356" t="s">
        <v>229</v>
      </c>
      <c r="D2385" s="377">
        <v>7</v>
      </c>
      <c r="E2385" s="362">
        <v>4945001340</v>
      </c>
      <c r="F2385" s="449"/>
      <c r="G2385" s="363"/>
      <c r="H2385" s="364"/>
      <c r="I2385" s="356" t="s">
        <v>229</v>
      </c>
      <c r="J2385" s="438" t="s">
        <v>286</v>
      </c>
      <c r="K2385" s="439"/>
      <c r="L2385" s="441"/>
      <c r="M2385" s="367"/>
      <c r="N2385" s="367"/>
      <c r="O2385" s="367"/>
      <c r="P2385" s="367"/>
      <c r="Q2385" s="367"/>
      <c r="R2385" s="367"/>
      <c r="S2385" s="367"/>
      <c r="T2385" s="367"/>
      <c r="U2385" s="367"/>
      <c r="V2385" s="367" t="s">
        <v>2920</v>
      </c>
      <c r="W2385" s="367"/>
      <c r="X2385" s="367"/>
      <c r="Y2385" s="367"/>
    </row>
    <row r="2386" spans="1:25" ht="42" customHeight="1" x14ac:dyDescent="0.2">
      <c r="A2386" s="179">
        <v>4946</v>
      </c>
      <c r="B2386" s="352" t="s">
        <v>1489</v>
      </c>
      <c r="C2386" s="356" t="s">
        <v>229</v>
      </c>
      <c r="D2386" s="377">
        <v>7</v>
      </c>
      <c r="E2386" s="362">
        <v>4946001912</v>
      </c>
      <c r="F2386" s="449"/>
      <c r="G2386" s="363"/>
      <c r="H2386" s="364"/>
      <c r="I2386" s="356" t="s">
        <v>229</v>
      </c>
      <c r="J2386" s="438" t="s">
        <v>286</v>
      </c>
      <c r="K2386" s="439"/>
      <c r="L2386" s="441"/>
      <c r="M2386" s="367"/>
      <c r="N2386" s="367"/>
      <c r="O2386" s="367"/>
      <c r="P2386" s="367"/>
      <c r="Q2386" s="367"/>
      <c r="R2386" s="367"/>
      <c r="S2386" s="367"/>
      <c r="T2386" s="367"/>
      <c r="U2386" s="367"/>
      <c r="V2386" s="367" t="s">
        <v>2920</v>
      </c>
      <c r="W2386" s="367"/>
      <c r="X2386" s="367"/>
      <c r="Y2386" s="367"/>
    </row>
    <row r="2387" spans="1:25" ht="42" customHeight="1" x14ac:dyDescent="0.2">
      <c r="A2387" s="179">
        <v>4947</v>
      </c>
      <c r="B2387" s="352" t="s">
        <v>1490</v>
      </c>
      <c r="C2387" s="356" t="s">
        <v>229</v>
      </c>
      <c r="D2387" s="377">
        <v>7</v>
      </c>
      <c r="E2387" s="362">
        <v>4947001505</v>
      </c>
      <c r="F2387" s="449"/>
      <c r="G2387" s="363"/>
      <c r="H2387" s="364"/>
      <c r="I2387" s="356" t="s">
        <v>229</v>
      </c>
      <c r="J2387" s="438" t="s">
        <v>3169</v>
      </c>
      <c r="K2387" s="439"/>
      <c r="L2387" s="441"/>
      <c r="M2387" s="367"/>
      <c r="N2387" s="367"/>
      <c r="O2387" s="367"/>
      <c r="P2387" s="367"/>
      <c r="Q2387" s="367"/>
      <c r="R2387" s="367"/>
      <c r="S2387" s="367"/>
      <c r="T2387" s="367"/>
      <c r="U2387" s="367"/>
      <c r="V2387" s="367" t="s">
        <v>2920</v>
      </c>
      <c r="W2387" s="367"/>
      <c r="X2387" s="367"/>
      <c r="Y2387" s="367"/>
    </row>
    <row r="2388" spans="1:25" ht="42" customHeight="1" x14ac:dyDescent="0.2">
      <c r="A2388" s="179">
        <v>4948</v>
      </c>
      <c r="B2388" s="352" t="s">
        <v>1491</v>
      </c>
      <c r="C2388" s="182" t="s">
        <v>224</v>
      </c>
      <c r="D2388" s="377">
        <v>7</v>
      </c>
      <c r="E2388" s="362">
        <v>4948000000</v>
      </c>
      <c r="F2388" s="449" t="s">
        <v>2848</v>
      </c>
      <c r="G2388" s="363"/>
      <c r="H2388" s="364"/>
      <c r="I2388" s="182" t="s">
        <v>224</v>
      </c>
      <c r="J2388" s="438" t="s">
        <v>286</v>
      </c>
      <c r="K2388" s="439"/>
      <c r="L2388" s="453" t="s">
        <v>3046</v>
      </c>
      <c r="M2388" s="367"/>
      <c r="N2388" s="367"/>
      <c r="O2388" s="367"/>
      <c r="P2388" s="367"/>
      <c r="Q2388" s="367"/>
      <c r="R2388" s="367"/>
      <c r="S2388" s="367"/>
      <c r="T2388" s="367"/>
      <c r="U2388" s="367"/>
      <c r="V2388" s="367" t="s">
        <v>2920</v>
      </c>
      <c r="W2388" s="367" t="s">
        <v>2920</v>
      </c>
      <c r="X2388" s="367"/>
      <c r="Y2388" s="367"/>
    </row>
    <row r="2389" spans="1:25" ht="42" customHeight="1" x14ac:dyDescent="0.2">
      <c r="A2389" s="179">
        <v>4949</v>
      </c>
      <c r="B2389" s="352" t="s">
        <v>1492</v>
      </c>
      <c r="C2389" s="182" t="s">
        <v>224</v>
      </c>
      <c r="D2389" s="377">
        <v>7</v>
      </c>
      <c r="E2389" s="362">
        <v>4949000000</v>
      </c>
      <c r="F2389" s="449" t="s">
        <v>2848</v>
      </c>
      <c r="G2389" s="363"/>
      <c r="H2389" s="364"/>
      <c r="I2389" s="182" t="s">
        <v>224</v>
      </c>
      <c r="J2389" s="438" t="s">
        <v>286</v>
      </c>
      <c r="K2389" s="439"/>
      <c r="L2389" s="453" t="s">
        <v>3047</v>
      </c>
      <c r="M2389" s="367"/>
      <c r="N2389" s="367"/>
      <c r="O2389" s="367"/>
      <c r="P2389" s="367"/>
      <c r="Q2389" s="367"/>
      <c r="R2389" s="367"/>
      <c r="S2389" s="367"/>
      <c r="T2389" s="367"/>
      <c r="U2389" s="367"/>
      <c r="V2389" s="367" t="s">
        <v>2920</v>
      </c>
      <c r="W2389" s="367" t="s">
        <v>2920</v>
      </c>
      <c r="X2389" s="367"/>
      <c r="Y2389" s="367"/>
    </row>
    <row r="2390" spans="1:25" ht="42" customHeight="1" x14ac:dyDescent="0.2">
      <c r="A2390" s="179">
        <v>4950</v>
      </c>
      <c r="B2390" s="352" t="s">
        <v>1493</v>
      </c>
      <c r="C2390" s="182" t="s">
        <v>224</v>
      </c>
      <c r="D2390" s="377">
        <v>7</v>
      </c>
      <c r="E2390" s="362">
        <v>4950000000</v>
      </c>
      <c r="F2390" s="449" t="s">
        <v>2848</v>
      </c>
      <c r="G2390" s="363"/>
      <c r="H2390" s="364"/>
      <c r="I2390" s="182" t="s">
        <v>224</v>
      </c>
      <c r="J2390" s="438" t="s">
        <v>300</v>
      </c>
      <c r="K2390" s="439"/>
      <c r="L2390" s="453" t="s">
        <v>3048</v>
      </c>
      <c r="M2390" s="367"/>
      <c r="N2390" s="367"/>
      <c r="O2390" s="367"/>
      <c r="P2390" s="367"/>
      <c r="Q2390" s="367"/>
      <c r="R2390" s="367"/>
      <c r="S2390" s="367"/>
      <c r="T2390" s="367"/>
      <c r="U2390" s="367"/>
      <c r="V2390" s="367" t="s">
        <v>2920</v>
      </c>
      <c r="W2390" s="367" t="s">
        <v>2920</v>
      </c>
      <c r="X2390" s="367"/>
      <c r="Y2390" s="367"/>
    </row>
    <row r="2391" spans="1:25" ht="42" customHeight="1" x14ac:dyDescent="0.2">
      <c r="A2391" s="179">
        <v>4951</v>
      </c>
      <c r="B2391" s="352" t="s">
        <v>1494</v>
      </c>
      <c r="C2391" s="182" t="s">
        <v>224</v>
      </c>
      <c r="D2391" s="377">
        <v>7</v>
      </c>
      <c r="E2391" s="362">
        <v>4951000000</v>
      </c>
      <c r="F2391" s="449" t="s">
        <v>2848</v>
      </c>
      <c r="G2391" s="363"/>
      <c r="H2391" s="364"/>
      <c r="I2391" s="182" t="s">
        <v>224</v>
      </c>
      <c r="J2391" s="438" t="s">
        <v>300</v>
      </c>
      <c r="K2391" s="439"/>
      <c r="L2391" s="453" t="s">
        <v>3049</v>
      </c>
      <c r="M2391" s="367"/>
      <c r="N2391" s="367"/>
      <c r="O2391" s="367"/>
      <c r="P2391" s="367"/>
      <c r="Q2391" s="367"/>
      <c r="R2391" s="367"/>
      <c r="S2391" s="367"/>
      <c r="T2391" s="367"/>
      <c r="U2391" s="367"/>
      <c r="V2391" s="367" t="s">
        <v>2920</v>
      </c>
      <c r="W2391" s="367" t="s">
        <v>2920</v>
      </c>
      <c r="X2391" s="367"/>
      <c r="Y2391" s="367"/>
    </row>
    <row r="2392" spans="1:25" ht="42" customHeight="1" x14ac:dyDescent="0.2">
      <c r="A2392" s="179">
        <v>4952</v>
      </c>
      <c r="B2392" s="352" t="s">
        <v>1495</v>
      </c>
      <c r="C2392" s="182" t="s">
        <v>224</v>
      </c>
      <c r="D2392" s="377">
        <v>7</v>
      </c>
      <c r="E2392" s="362">
        <v>4952000000</v>
      </c>
      <c r="F2392" s="449" t="s">
        <v>2848</v>
      </c>
      <c r="G2392" s="363"/>
      <c r="H2392" s="364"/>
      <c r="I2392" s="182" t="s">
        <v>224</v>
      </c>
      <c r="J2392" s="438" t="s">
        <v>300</v>
      </c>
      <c r="K2392" s="439"/>
      <c r="L2392" s="453" t="s">
        <v>3050</v>
      </c>
      <c r="M2392" s="367"/>
      <c r="N2392" s="367"/>
      <c r="O2392" s="367"/>
      <c r="P2392" s="367"/>
      <c r="Q2392" s="367"/>
      <c r="R2392" s="367"/>
      <c r="S2392" s="367"/>
      <c r="T2392" s="367"/>
      <c r="U2392" s="367"/>
      <c r="V2392" s="367" t="s">
        <v>2920</v>
      </c>
      <c r="W2392" s="367" t="s">
        <v>2920</v>
      </c>
      <c r="X2392" s="367"/>
      <c r="Y2392" s="367"/>
    </row>
    <row r="2393" spans="1:25" ht="42" customHeight="1" x14ac:dyDescent="0.2">
      <c r="A2393" s="179">
        <v>4953</v>
      </c>
      <c r="B2393" s="352" t="s">
        <v>1496</v>
      </c>
      <c r="C2393" s="182" t="s">
        <v>224</v>
      </c>
      <c r="D2393" s="377">
        <v>7</v>
      </c>
      <c r="E2393" s="362">
        <v>4953000000</v>
      </c>
      <c r="F2393" s="449" t="s">
        <v>2848</v>
      </c>
      <c r="G2393" s="363"/>
      <c r="H2393" s="364"/>
      <c r="I2393" s="182" t="s">
        <v>224</v>
      </c>
      <c r="J2393" s="438" t="s">
        <v>300</v>
      </c>
      <c r="K2393" s="439"/>
      <c r="L2393" s="453" t="s">
        <v>3051</v>
      </c>
      <c r="M2393" s="367"/>
      <c r="N2393" s="367"/>
      <c r="O2393" s="367"/>
      <c r="P2393" s="367"/>
      <c r="Q2393" s="367"/>
      <c r="R2393" s="367"/>
      <c r="S2393" s="367"/>
      <c r="T2393" s="367"/>
      <c r="U2393" s="367"/>
      <c r="V2393" s="367" t="s">
        <v>2920</v>
      </c>
      <c r="W2393" s="367" t="s">
        <v>2920</v>
      </c>
      <c r="X2393" s="367"/>
      <c r="Y2393" s="367"/>
    </row>
    <row r="2394" spans="1:25" ht="42" customHeight="1" x14ac:dyDescent="0.2">
      <c r="A2394" s="179">
        <v>4954</v>
      </c>
      <c r="B2394" s="352" t="s">
        <v>1497</v>
      </c>
      <c r="C2394" s="182" t="s">
        <v>224</v>
      </c>
      <c r="D2394" s="377">
        <v>7</v>
      </c>
      <c r="E2394" s="362">
        <v>4954000000</v>
      </c>
      <c r="F2394" s="449" t="s">
        <v>2848</v>
      </c>
      <c r="G2394" s="363"/>
      <c r="H2394" s="364"/>
      <c r="I2394" s="182" t="s">
        <v>224</v>
      </c>
      <c r="J2394" s="438" t="s">
        <v>300</v>
      </c>
      <c r="K2394" s="439"/>
      <c r="L2394" s="453" t="s">
        <v>3052</v>
      </c>
      <c r="M2394" s="367"/>
      <c r="N2394" s="367"/>
      <c r="O2394" s="367"/>
      <c r="P2394" s="367"/>
      <c r="Q2394" s="367"/>
      <c r="R2394" s="367"/>
      <c r="S2394" s="367"/>
      <c r="T2394" s="367"/>
      <c r="U2394" s="367"/>
      <c r="V2394" s="367" t="s">
        <v>2920</v>
      </c>
      <c r="W2394" s="367" t="s">
        <v>2920</v>
      </c>
      <c r="X2394" s="367"/>
      <c r="Y2394" s="367"/>
    </row>
    <row r="2395" spans="1:25" ht="42" customHeight="1" x14ac:dyDescent="0.2">
      <c r="A2395" s="179">
        <v>4955</v>
      </c>
      <c r="B2395" s="352" t="s">
        <v>1498</v>
      </c>
      <c r="C2395" s="182" t="s">
        <v>224</v>
      </c>
      <c r="D2395" s="377">
        <v>7</v>
      </c>
      <c r="E2395" s="362">
        <v>4955000000</v>
      </c>
      <c r="F2395" s="449" t="s">
        <v>2848</v>
      </c>
      <c r="G2395" s="363"/>
      <c r="H2395" s="364"/>
      <c r="I2395" s="182" t="s">
        <v>224</v>
      </c>
      <c r="J2395" s="438" t="s">
        <v>300</v>
      </c>
      <c r="K2395" s="439"/>
      <c r="L2395" s="453" t="s">
        <v>3053</v>
      </c>
      <c r="M2395" s="367"/>
      <c r="N2395" s="367"/>
      <c r="O2395" s="367"/>
      <c r="P2395" s="367"/>
      <c r="Q2395" s="367"/>
      <c r="R2395" s="367"/>
      <c r="S2395" s="367"/>
      <c r="T2395" s="367"/>
      <c r="U2395" s="367"/>
      <c r="V2395" s="367" t="s">
        <v>2920</v>
      </c>
      <c r="W2395" s="367" t="s">
        <v>2920</v>
      </c>
      <c r="X2395" s="367"/>
      <c r="Y2395" s="367"/>
    </row>
    <row r="2396" spans="1:25" ht="42" customHeight="1" x14ac:dyDescent="0.2">
      <c r="A2396" s="179">
        <v>4956</v>
      </c>
      <c r="B2396" s="352" t="s">
        <v>1499</v>
      </c>
      <c r="C2396" s="356" t="s">
        <v>229</v>
      </c>
      <c r="D2396" s="377">
        <v>7</v>
      </c>
      <c r="E2396" s="362">
        <v>4956001337</v>
      </c>
      <c r="F2396" s="449"/>
      <c r="G2396" s="363"/>
      <c r="H2396" s="364"/>
      <c r="I2396" s="356" t="s">
        <v>229</v>
      </c>
      <c r="J2396" s="438" t="s">
        <v>286</v>
      </c>
      <c r="K2396" s="439"/>
      <c r="L2396" s="441"/>
      <c r="M2396" s="367"/>
      <c r="N2396" s="367"/>
      <c r="O2396" s="367"/>
      <c r="P2396" s="367"/>
      <c r="Q2396" s="367"/>
      <c r="R2396" s="367"/>
      <c r="S2396" s="367"/>
      <c r="T2396" s="367"/>
      <c r="U2396" s="367"/>
      <c r="V2396" s="367" t="s">
        <v>2920</v>
      </c>
      <c r="W2396" s="367"/>
      <c r="X2396" s="367" t="s">
        <v>2920</v>
      </c>
      <c r="Y2396" s="367"/>
    </row>
    <row r="2397" spans="1:25" ht="42" customHeight="1" x14ac:dyDescent="0.2">
      <c r="A2397" s="179">
        <v>4957</v>
      </c>
      <c r="B2397" s="352" t="s">
        <v>1500</v>
      </c>
      <c r="C2397" s="182" t="s">
        <v>230</v>
      </c>
      <c r="D2397" s="377">
        <v>9</v>
      </c>
      <c r="E2397" s="362">
        <v>4957005018</v>
      </c>
      <c r="F2397" s="449"/>
      <c r="G2397" s="363"/>
      <c r="H2397" s="364"/>
      <c r="I2397" s="182" t="s">
        <v>230</v>
      </c>
      <c r="J2397" s="438" t="s">
        <v>3169</v>
      </c>
      <c r="K2397" s="439"/>
      <c r="L2397" s="441"/>
      <c r="M2397" s="367"/>
      <c r="N2397" s="367"/>
      <c r="O2397" s="367"/>
      <c r="P2397" s="367"/>
      <c r="Q2397" s="367"/>
      <c r="R2397" s="367"/>
      <c r="S2397" s="367"/>
      <c r="T2397" s="367"/>
      <c r="U2397" s="367"/>
      <c r="V2397" s="367" t="s">
        <v>2920</v>
      </c>
      <c r="W2397" s="367" t="s">
        <v>2920</v>
      </c>
      <c r="X2397" s="367"/>
      <c r="Y2397" s="367"/>
    </row>
    <row r="2398" spans="1:25" ht="42" customHeight="1" x14ac:dyDescent="0.2">
      <c r="A2398" s="179">
        <v>4958</v>
      </c>
      <c r="B2398" s="352" t="s">
        <v>1501</v>
      </c>
      <c r="C2398" s="182" t="s">
        <v>230</v>
      </c>
      <c r="D2398" s="377">
        <v>7</v>
      </c>
      <c r="E2398" s="362">
        <v>4958005003</v>
      </c>
      <c r="F2398" s="449"/>
      <c r="G2398" s="363"/>
      <c r="H2398" s="364"/>
      <c r="I2398" s="182" t="s">
        <v>230</v>
      </c>
      <c r="J2398" s="438" t="s">
        <v>286</v>
      </c>
      <c r="K2398" s="439"/>
      <c r="L2398" s="441"/>
      <c r="M2398" s="367"/>
      <c r="N2398" s="367"/>
      <c r="O2398" s="367"/>
      <c r="P2398" s="367"/>
      <c r="Q2398" s="367"/>
      <c r="R2398" s="367"/>
      <c r="S2398" s="367"/>
      <c r="T2398" s="367"/>
      <c r="U2398" s="367"/>
      <c r="V2398" s="367" t="s">
        <v>2920</v>
      </c>
      <c r="W2398" s="367" t="s">
        <v>2920</v>
      </c>
      <c r="X2398" s="367"/>
      <c r="Y2398" s="367"/>
    </row>
    <row r="2399" spans="1:25" ht="42" customHeight="1" x14ac:dyDescent="0.2">
      <c r="A2399" s="179">
        <v>4959</v>
      </c>
      <c r="B2399" s="352" t="s">
        <v>1502</v>
      </c>
      <c r="C2399" s="182" t="s">
        <v>230</v>
      </c>
      <c r="D2399" s="377">
        <v>7</v>
      </c>
      <c r="E2399" s="362">
        <v>4959005009</v>
      </c>
      <c r="F2399" s="449"/>
      <c r="G2399" s="363"/>
      <c r="H2399" s="364"/>
      <c r="I2399" s="182" t="s">
        <v>230</v>
      </c>
      <c r="J2399" s="438" t="s">
        <v>285</v>
      </c>
      <c r="K2399" s="439"/>
      <c r="L2399" s="441"/>
      <c r="M2399" s="367"/>
      <c r="N2399" s="367"/>
      <c r="O2399" s="367"/>
      <c r="P2399" s="367"/>
      <c r="Q2399" s="367"/>
      <c r="R2399" s="367"/>
      <c r="S2399" s="367"/>
      <c r="T2399" s="367"/>
      <c r="U2399" s="367"/>
      <c r="V2399" s="367" t="s">
        <v>2920</v>
      </c>
      <c r="W2399" s="367" t="s">
        <v>2920</v>
      </c>
      <c r="X2399" s="367"/>
      <c r="Y2399" s="367"/>
    </row>
    <row r="2400" spans="1:25" ht="42" customHeight="1" x14ac:dyDescent="0.2">
      <c r="A2400" s="179">
        <v>4960</v>
      </c>
      <c r="B2400" s="352" t="s">
        <v>1503</v>
      </c>
      <c r="C2400" s="356" t="s">
        <v>229</v>
      </c>
      <c r="D2400" s="377">
        <v>7</v>
      </c>
      <c r="E2400" s="362">
        <v>4960001518</v>
      </c>
      <c r="F2400" s="454"/>
      <c r="G2400" s="363"/>
      <c r="H2400" s="364" t="s">
        <v>2770</v>
      </c>
      <c r="I2400" s="356" t="s">
        <v>229</v>
      </c>
      <c r="J2400" s="438" t="s">
        <v>295</v>
      </c>
      <c r="K2400" s="439"/>
      <c r="L2400" s="441"/>
      <c r="M2400" s="367"/>
      <c r="N2400" s="367"/>
      <c r="O2400" s="367"/>
      <c r="P2400" s="367"/>
      <c r="Q2400" s="367"/>
      <c r="R2400" s="367"/>
      <c r="S2400" s="367"/>
      <c r="T2400" s="367"/>
      <c r="U2400" s="367"/>
      <c r="V2400" s="367" t="s">
        <v>2920</v>
      </c>
      <c r="W2400" s="367"/>
      <c r="X2400" s="367"/>
      <c r="Y2400" s="367"/>
    </row>
    <row r="2401" spans="1:25" ht="42" customHeight="1" x14ac:dyDescent="0.2">
      <c r="A2401" s="179">
        <v>4961</v>
      </c>
      <c r="B2401" s="352" t="s">
        <v>1504</v>
      </c>
      <c r="C2401" s="182" t="s">
        <v>230</v>
      </c>
      <c r="D2401" s="377">
        <v>7</v>
      </c>
      <c r="E2401" s="362">
        <v>4961005011</v>
      </c>
      <c r="F2401" s="449"/>
      <c r="G2401" s="363"/>
      <c r="H2401" s="364"/>
      <c r="I2401" s="182" t="s">
        <v>230</v>
      </c>
      <c r="J2401" s="438" t="s">
        <v>295</v>
      </c>
      <c r="K2401" s="439"/>
      <c r="L2401" s="441"/>
      <c r="M2401" s="367"/>
      <c r="N2401" s="367"/>
      <c r="O2401" s="367"/>
      <c r="P2401" s="367"/>
      <c r="Q2401" s="367"/>
      <c r="R2401" s="367"/>
      <c r="S2401" s="367"/>
      <c r="T2401" s="367"/>
      <c r="U2401" s="367"/>
      <c r="V2401" s="367" t="s">
        <v>2920</v>
      </c>
      <c r="W2401" s="367"/>
      <c r="X2401" s="367"/>
      <c r="Y2401" s="367"/>
    </row>
    <row r="2402" spans="1:25" ht="42" customHeight="1" x14ac:dyDescent="0.2">
      <c r="A2402" s="179">
        <v>4962</v>
      </c>
      <c r="B2402" s="352" t="s">
        <v>1505</v>
      </c>
      <c r="C2402" s="182" t="s">
        <v>230</v>
      </c>
      <c r="D2402" s="377">
        <v>7</v>
      </c>
      <c r="E2402" s="362">
        <v>4962005011</v>
      </c>
      <c r="F2402" s="449"/>
      <c r="G2402" s="363"/>
      <c r="H2402" s="364"/>
      <c r="I2402" s="182" t="s">
        <v>230</v>
      </c>
      <c r="J2402" s="438" t="s">
        <v>295</v>
      </c>
      <c r="K2402" s="439"/>
      <c r="L2402" s="441"/>
      <c r="M2402" s="367"/>
      <c r="N2402" s="367"/>
      <c r="O2402" s="367"/>
      <c r="P2402" s="367"/>
      <c r="Q2402" s="367"/>
      <c r="R2402" s="367"/>
      <c r="S2402" s="367"/>
      <c r="T2402" s="367"/>
      <c r="U2402" s="367"/>
      <c r="V2402" s="367" t="s">
        <v>2920</v>
      </c>
      <c r="W2402" s="367"/>
      <c r="X2402" s="367"/>
      <c r="Y2402" s="367"/>
    </row>
    <row r="2403" spans="1:25" ht="42" customHeight="1" x14ac:dyDescent="0.2">
      <c r="A2403" s="179">
        <v>4963</v>
      </c>
      <c r="B2403" s="352" t="s">
        <v>3812</v>
      </c>
      <c r="C2403" s="182" t="s">
        <v>230</v>
      </c>
      <c r="D2403" s="377">
        <v>9</v>
      </c>
      <c r="E2403" s="362">
        <v>4963000000</v>
      </c>
      <c r="F2403" s="449"/>
      <c r="G2403" s="363"/>
      <c r="H2403" s="364"/>
      <c r="I2403" s="182" t="s">
        <v>230</v>
      </c>
      <c r="J2403" s="438" t="s">
        <v>2797</v>
      </c>
      <c r="K2403" s="439"/>
      <c r="L2403" s="441"/>
      <c r="M2403" s="367"/>
      <c r="N2403" s="367"/>
      <c r="O2403" s="367"/>
      <c r="P2403" s="367"/>
      <c r="Q2403" s="367"/>
      <c r="R2403" s="367"/>
      <c r="S2403" s="367"/>
      <c r="T2403" s="367"/>
      <c r="U2403" s="367"/>
      <c r="V2403" s="367" t="s">
        <v>2920</v>
      </c>
      <c r="W2403" s="367"/>
      <c r="X2403" s="367"/>
      <c r="Y2403" s="367"/>
    </row>
    <row r="2404" spans="1:25" ht="42" customHeight="1" x14ac:dyDescent="0.2">
      <c r="A2404" s="179">
        <v>4964</v>
      </c>
      <c r="B2404" s="352" t="s">
        <v>1506</v>
      </c>
      <c r="C2404" s="182" t="s">
        <v>230</v>
      </c>
      <c r="D2404" s="377">
        <v>7</v>
      </c>
      <c r="E2404" s="362">
        <v>4964005006</v>
      </c>
      <c r="F2404" s="449"/>
      <c r="G2404" s="363"/>
      <c r="H2404" s="364"/>
      <c r="I2404" s="182" t="s">
        <v>230</v>
      </c>
      <c r="J2404" s="438" t="s">
        <v>286</v>
      </c>
      <c r="K2404" s="439"/>
      <c r="L2404" s="441"/>
      <c r="M2404" s="367"/>
      <c r="N2404" s="367"/>
      <c r="O2404" s="367"/>
      <c r="P2404" s="367"/>
      <c r="Q2404" s="367"/>
      <c r="R2404" s="367"/>
      <c r="S2404" s="367"/>
      <c r="T2404" s="367"/>
      <c r="U2404" s="367"/>
      <c r="V2404" s="367" t="s">
        <v>2920</v>
      </c>
      <c r="W2404" s="367" t="s">
        <v>2920</v>
      </c>
      <c r="X2404" s="367"/>
      <c r="Y2404" s="367"/>
    </row>
    <row r="2405" spans="1:25" ht="42" customHeight="1" x14ac:dyDescent="0.2">
      <c r="A2405" s="179">
        <v>4965</v>
      </c>
      <c r="B2405" s="352" t="s">
        <v>1507</v>
      </c>
      <c r="C2405" s="356" t="s">
        <v>229</v>
      </c>
      <c r="D2405" s="377">
        <v>7</v>
      </c>
      <c r="E2405" s="362">
        <v>4965001905</v>
      </c>
      <c r="F2405" s="449"/>
      <c r="G2405" s="363"/>
      <c r="H2405" s="455"/>
      <c r="I2405" s="356" t="s">
        <v>229</v>
      </c>
      <c r="J2405" s="438" t="s">
        <v>295</v>
      </c>
      <c r="K2405" s="439"/>
      <c r="L2405" s="441"/>
      <c r="M2405" s="367"/>
      <c r="N2405" s="367"/>
      <c r="O2405" s="367"/>
      <c r="P2405" s="367"/>
      <c r="Q2405" s="367"/>
      <c r="R2405" s="367"/>
      <c r="S2405" s="367"/>
      <c r="T2405" s="367"/>
      <c r="U2405" s="367"/>
      <c r="V2405" s="367" t="s">
        <v>2920</v>
      </c>
      <c r="W2405" s="367"/>
      <c r="X2405" s="367"/>
      <c r="Y2405" s="367"/>
    </row>
    <row r="2406" spans="1:25" ht="42" customHeight="1" x14ac:dyDescent="0.2">
      <c r="A2406" s="179">
        <v>4966</v>
      </c>
      <c r="B2406" s="352" t="s">
        <v>1508</v>
      </c>
      <c r="C2406" s="182" t="s">
        <v>230</v>
      </c>
      <c r="D2406" s="377">
        <v>7</v>
      </c>
      <c r="E2406" s="362">
        <v>4966005009</v>
      </c>
      <c r="F2406" s="449"/>
      <c r="G2406" s="363"/>
      <c r="H2406" s="364"/>
      <c r="I2406" s="182" t="s">
        <v>230</v>
      </c>
      <c r="J2406" s="438" t="s">
        <v>285</v>
      </c>
      <c r="K2406" s="439"/>
      <c r="L2406" s="441"/>
      <c r="M2406" s="367"/>
      <c r="N2406" s="367"/>
      <c r="O2406" s="367"/>
      <c r="P2406" s="367"/>
      <c r="Q2406" s="367"/>
      <c r="R2406" s="367"/>
      <c r="S2406" s="367"/>
      <c r="T2406" s="367"/>
      <c r="U2406" s="367"/>
      <c r="V2406" s="367" t="s">
        <v>2920</v>
      </c>
      <c r="W2406" s="367"/>
      <c r="X2406" s="367"/>
      <c r="Y2406" s="367"/>
    </row>
    <row r="2407" spans="1:25" ht="42" customHeight="1" x14ac:dyDescent="0.2">
      <c r="A2407" s="179">
        <v>4967</v>
      </c>
      <c r="B2407" s="352" t="s">
        <v>1509</v>
      </c>
      <c r="C2407" s="182" t="s">
        <v>230</v>
      </c>
      <c r="D2407" s="377">
        <v>7</v>
      </c>
      <c r="E2407" s="362">
        <v>4967005008</v>
      </c>
      <c r="F2407" s="449"/>
      <c r="G2407" s="363"/>
      <c r="H2407" s="364"/>
      <c r="I2407" s="182" t="s">
        <v>230</v>
      </c>
      <c r="J2407" s="438" t="s">
        <v>285</v>
      </c>
      <c r="K2407" s="439"/>
      <c r="L2407" s="441"/>
      <c r="M2407" s="367"/>
      <c r="N2407" s="367"/>
      <c r="O2407" s="367"/>
      <c r="P2407" s="367"/>
      <c r="Q2407" s="367"/>
      <c r="R2407" s="367"/>
      <c r="S2407" s="367"/>
      <c r="T2407" s="367"/>
      <c r="U2407" s="367"/>
      <c r="V2407" s="367" t="s">
        <v>2920</v>
      </c>
      <c r="W2407" s="367" t="s">
        <v>2920</v>
      </c>
      <c r="X2407" s="367"/>
      <c r="Y2407" s="367"/>
    </row>
    <row r="2408" spans="1:25" ht="42" customHeight="1" x14ac:dyDescent="0.2">
      <c r="A2408" s="179">
        <v>4968</v>
      </c>
      <c r="B2408" s="352" t="s">
        <v>1510</v>
      </c>
      <c r="C2408" s="182" t="s">
        <v>230</v>
      </c>
      <c r="D2408" s="377">
        <v>7</v>
      </c>
      <c r="E2408" s="362">
        <v>4968005008</v>
      </c>
      <c r="F2408" s="449"/>
      <c r="G2408" s="363"/>
      <c r="H2408" s="364"/>
      <c r="I2408" s="182" t="s">
        <v>230</v>
      </c>
      <c r="J2408" s="438" t="s">
        <v>285</v>
      </c>
      <c r="K2408" s="439"/>
      <c r="L2408" s="441"/>
      <c r="M2408" s="367"/>
      <c r="N2408" s="367"/>
      <c r="O2408" s="367"/>
      <c r="P2408" s="367"/>
      <c r="Q2408" s="367"/>
      <c r="R2408" s="367"/>
      <c r="S2408" s="367"/>
      <c r="T2408" s="367"/>
      <c r="U2408" s="367"/>
      <c r="V2408" s="367" t="s">
        <v>2920</v>
      </c>
      <c r="W2408" s="367" t="s">
        <v>2920</v>
      </c>
      <c r="X2408" s="367"/>
      <c r="Y2408" s="367"/>
    </row>
    <row r="2409" spans="1:25" ht="42" customHeight="1" x14ac:dyDescent="0.2">
      <c r="A2409" s="179">
        <v>4969</v>
      </c>
      <c r="B2409" s="352" t="s">
        <v>1511</v>
      </c>
      <c r="C2409" s="182" t="s">
        <v>230</v>
      </c>
      <c r="D2409" s="377">
        <v>7</v>
      </c>
      <c r="E2409" s="362">
        <v>4969005008</v>
      </c>
      <c r="F2409" s="449"/>
      <c r="G2409" s="363"/>
      <c r="H2409" s="364"/>
      <c r="I2409" s="182" t="s">
        <v>230</v>
      </c>
      <c r="J2409" s="438" t="s">
        <v>285</v>
      </c>
      <c r="K2409" s="439"/>
      <c r="L2409" s="441"/>
      <c r="M2409" s="367"/>
      <c r="N2409" s="367"/>
      <c r="O2409" s="367"/>
      <c r="P2409" s="367"/>
      <c r="Q2409" s="367"/>
      <c r="R2409" s="367"/>
      <c r="S2409" s="367"/>
      <c r="T2409" s="367"/>
      <c r="U2409" s="367"/>
      <c r="V2409" s="367" t="s">
        <v>2920</v>
      </c>
      <c r="W2409" s="367"/>
      <c r="X2409" s="367"/>
      <c r="Y2409" s="367"/>
    </row>
    <row r="2410" spans="1:25" ht="42" customHeight="1" x14ac:dyDescent="0.2">
      <c r="A2410" s="179">
        <v>4970</v>
      </c>
      <c r="B2410" s="352" t="s">
        <v>1512</v>
      </c>
      <c r="C2410" s="182" t="s">
        <v>230</v>
      </c>
      <c r="D2410" s="377">
        <v>7</v>
      </c>
      <c r="E2410" s="362">
        <v>4970005011</v>
      </c>
      <c r="F2410" s="449"/>
      <c r="G2410" s="363"/>
      <c r="H2410" s="364"/>
      <c r="I2410" s="182" t="s">
        <v>230</v>
      </c>
      <c r="J2410" s="438" t="s">
        <v>295</v>
      </c>
      <c r="K2410" s="439"/>
      <c r="L2410" s="441"/>
      <c r="M2410" s="367"/>
      <c r="N2410" s="367"/>
      <c r="O2410" s="367"/>
      <c r="P2410" s="367"/>
      <c r="Q2410" s="367"/>
      <c r="R2410" s="367"/>
      <c r="S2410" s="367"/>
      <c r="T2410" s="367"/>
      <c r="U2410" s="367"/>
      <c r="V2410" s="367" t="s">
        <v>2920</v>
      </c>
      <c r="W2410" s="367"/>
      <c r="X2410" s="367"/>
      <c r="Y2410" s="367"/>
    </row>
    <row r="2411" spans="1:25" ht="42" customHeight="1" x14ac:dyDescent="0.2">
      <c r="A2411" s="179">
        <v>4971</v>
      </c>
      <c r="B2411" s="352" t="s">
        <v>1513</v>
      </c>
      <c r="C2411" s="356" t="s">
        <v>229</v>
      </c>
      <c r="D2411" s="377">
        <v>7</v>
      </c>
      <c r="E2411" s="362">
        <v>4971001826</v>
      </c>
      <c r="F2411" s="449"/>
      <c r="G2411" s="363"/>
      <c r="H2411" s="364"/>
      <c r="I2411" s="356" t="s">
        <v>229</v>
      </c>
      <c r="J2411" s="438" t="s">
        <v>286</v>
      </c>
      <c r="K2411" s="439"/>
      <c r="L2411" s="441"/>
      <c r="M2411" s="367"/>
      <c r="N2411" s="367"/>
      <c r="O2411" s="367"/>
      <c r="P2411" s="367"/>
      <c r="Q2411" s="367"/>
      <c r="R2411" s="367"/>
      <c r="S2411" s="367"/>
      <c r="T2411" s="367"/>
      <c r="U2411" s="367"/>
      <c r="V2411" s="367" t="s">
        <v>2920</v>
      </c>
      <c r="W2411" s="367"/>
      <c r="X2411" s="367"/>
      <c r="Y2411" s="367"/>
    </row>
    <row r="2412" spans="1:25" ht="42" customHeight="1" x14ac:dyDescent="0.2">
      <c r="A2412" s="179">
        <v>4972</v>
      </c>
      <c r="B2412" s="352" t="s">
        <v>1514</v>
      </c>
      <c r="C2412" s="182" t="s">
        <v>230</v>
      </c>
      <c r="D2412" s="377">
        <v>9</v>
      </c>
      <c r="E2412" s="362">
        <v>4972005003</v>
      </c>
      <c r="F2412" s="449"/>
      <c r="G2412" s="363"/>
      <c r="H2412" s="364"/>
      <c r="I2412" s="182" t="s">
        <v>230</v>
      </c>
      <c r="J2412" s="438" t="s">
        <v>286</v>
      </c>
      <c r="K2412" s="439"/>
      <c r="L2412" s="441"/>
      <c r="M2412" s="367"/>
      <c r="N2412" s="367"/>
      <c r="O2412" s="367"/>
      <c r="P2412" s="367"/>
      <c r="Q2412" s="367"/>
      <c r="R2412" s="367"/>
      <c r="S2412" s="367"/>
      <c r="T2412" s="367"/>
      <c r="U2412" s="367"/>
      <c r="V2412" s="367" t="s">
        <v>2920</v>
      </c>
      <c r="W2412" s="367"/>
      <c r="X2412" s="367"/>
      <c r="Y2412" s="367"/>
    </row>
    <row r="2413" spans="1:25" ht="42" customHeight="1" x14ac:dyDescent="0.2">
      <c r="A2413" s="179">
        <v>4973</v>
      </c>
      <c r="B2413" s="352" t="s">
        <v>1515</v>
      </c>
      <c r="C2413" s="182" t="s">
        <v>230</v>
      </c>
      <c r="D2413" s="377">
        <v>9</v>
      </c>
      <c r="E2413" s="362">
        <v>4973005004</v>
      </c>
      <c r="F2413" s="449"/>
      <c r="G2413" s="363"/>
      <c r="H2413" s="364"/>
      <c r="I2413" s="182" t="s">
        <v>230</v>
      </c>
      <c r="J2413" s="438" t="s">
        <v>286</v>
      </c>
      <c r="K2413" s="439"/>
      <c r="L2413" s="441"/>
      <c r="M2413" s="367"/>
      <c r="N2413" s="367"/>
      <c r="O2413" s="367"/>
      <c r="P2413" s="367"/>
      <c r="Q2413" s="367"/>
      <c r="R2413" s="367"/>
      <c r="S2413" s="367"/>
      <c r="T2413" s="367"/>
      <c r="U2413" s="367"/>
      <c r="V2413" s="367" t="s">
        <v>2920</v>
      </c>
      <c r="W2413" s="367"/>
      <c r="X2413" s="367"/>
      <c r="Y2413" s="367"/>
    </row>
    <row r="2414" spans="1:25" ht="42" customHeight="1" x14ac:dyDescent="0.2">
      <c r="A2414" s="179">
        <v>4974</v>
      </c>
      <c r="B2414" s="352" t="s">
        <v>1516</v>
      </c>
      <c r="C2414" s="182" t="s">
        <v>230</v>
      </c>
      <c r="D2414" s="377">
        <v>7</v>
      </c>
      <c r="E2414" s="362">
        <v>4974005009</v>
      </c>
      <c r="F2414" s="449"/>
      <c r="G2414" s="363"/>
      <c r="H2414" s="364"/>
      <c r="I2414" s="182" t="s">
        <v>230</v>
      </c>
      <c r="J2414" s="438" t="s">
        <v>285</v>
      </c>
      <c r="K2414" s="439"/>
      <c r="L2414" s="441"/>
      <c r="M2414" s="367"/>
      <c r="N2414" s="367"/>
      <c r="O2414" s="367"/>
      <c r="P2414" s="367"/>
      <c r="Q2414" s="367"/>
      <c r="R2414" s="367"/>
      <c r="S2414" s="367"/>
      <c r="T2414" s="367"/>
      <c r="U2414" s="367"/>
      <c r="V2414" s="367" t="s">
        <v>2920</v>
      </c>
      <c r="W2414" s="367"/>
      <c r="X2414" s="367"/>
      <c r="Y2414" s="367"/>
    </row>
    <row r="2415" spans="1:25" ht="42" customHeight="1" x14ac:dyDescent="0.2">
      <c r="A2415" s="179">
        <v>4975</v>
      </c>
      <c r="B2415" s="352" t="s">
        <v>1517</v>
      </c>
      <c r="C2415" s="182" t="s">
        <v>230</v>
      </c>
      <c r="D2415" s="377">
        <v>7</v>
      </c>
      <c r="E2415" s="362">
        <v>4975005006</v>
      </c>
      <c r="F2415" s="449"/>
      <c r="G2415" s="363"/>
      <c r="H2415" s="364"/>
      <c r="I2415" s="182" t="s">
        <v>230</v>
      </c>
      <c r="J2415" s="438" t="s">
        <v>286</v>
      </c>
      <c r="K2415" s="439"/>
      <c r="L2415" s="441"/>
      <c r="M2415" s="367"/>
      <c r="N2415" s="367"/>
      <c r="O2415" s="367"/>
      <c r="P2415" s="367"/>
      <c r="Q2415" s="367"/>
      <c r="R2415" s="367"/>
      <c r="S2415" s="367"/>
      <c r="T2415" s="367"/>
      <c r="U2415" s="367"/>
      <c r="V2415" s="367" t="s">
        <v>2920</v>
      </c>
      <c r="W2415" s="367" t="s">
        <v>2920</v>
      </c>
      <c r="X2415" s="367"/>
      <c r="Y2415" s="367"/>
    </row>
    <row r="2416" spans="1:25" ht="42" customHeight="1" x14ac:dyDescent="0.2">
      <c r="A2416" s="179">
        <v>4976</v>
      </c>
      <c r="B2416" s="352" t="s">
        <v>1518</v>
      </c>
      <c r="C2416" s="182" t="s">
        <v>224</v>
      </c>
      <c r="D2416" s="377">
        <v>16</v>
      </c>
      <c r="E2416" s="362">
        <v>4976006000</v>
      </c>
      <c r="F2416" s="449"/>
      <c r="G2416" s="363"/>
      <c r="H2416" s="364">
        <v>6000</v>
      </c>
      <c r="I2416" s="182" t="s">
        <v>224</v>
      </c>
      <c r="J2416" s="438" t="s">
        <v>295</v>
      </c>
      <c r="K2416" s="439"/>
      <c r="L2416" s="441"/>
      <c r="M2416" s="367"/>
      <c r="N2416" s="367"/>
      <c r="O2416" s="367"/>
      <c r="P2416" s="367"/>
      <c r="Q2416" s="367"/>
      <c r="R2416" s="367"/>
      <c r="S2416" s="367"/>
      <c r="T2416" s="367"/>
      <c r="U2416" s="367"/>
      <c r="V2416" s="367"/>
      <c r="W2416" s="367" t="s">
        <v>2920</v>
      </c>
      <c r="X2416" s="367" t="s">
        <v>2920</v>
      </c>
      <c r="Y2416" s="186" t="s">
        <v>2920</v>
      </c>
    </row>
    <row r="2417" spans="1:25" ht="42" customHeight="1" x14ac:dyDescent="0.2">
      <c r="A2417" s="179">
        <v>4977</v>
      </c>
      <c r="B2417" s="352" t="s">
        <v>1519</v>
      </c>
      <c r="C2417" s="356" t="s">
        <v>229</v>
      </c>
      <c r="D2417" s="377">
        <v>7</v>
      </c>
      <c r="E2417" s="362">
        <v>4977001117</v>
      </c>
      <c r="F2417" s="449"/>
      <c r="G2417" s="363"/>
      <c r="H2417" s="364"/>
      <c r="I2417" s="356" t="s">
        <v>229</v>
      </c>
      <c r="J2417" s="438" t="s">
        <v>295</v>
      </c>
      <c r="K2417" s="439"/>
      <c r="L2417" s="441"/>
      <c r="M2417" s="367"/>
      <c r="N2417" s="367"/>
      <c r="O2417" s="367"/>
      <c r="P2417" s="367"/>
      <c r="Q2417" s="367"/>
      <c r="R2417" s="367"/>
      <c r="S2417" s="367"/>
      <c r="T2417" s="367"/>
      <c r="U2417" s="367"/>
      <c r="V2417" s="367" t="s">
        <v>2920</v>
      </c>
      <c r="W2417" s="367" t="s">
        <v>2920</v>
      </c>
      <c r="X2417" s="367"/>
      <c r="Y2417" s="367"/>
    </row>
    <row r="2418" spans="1:25" ht="42" customHeight="1" x14ac:dyDescent="0.2">
      <c r="A2418" s="179">
        <v>4978</v>
      </c>
      <c r="B2418" s="352" t="s">
        <v>1520</v>
      </c>
      <c r="C2418" s="356" t="s">
        <v>229</v>
      </c>
      <c r="D2418" s="377">
        <v>7</v>
      </c>
      <c r="E2418" s="362">
        <v>4978001340</v>
      </c>
      <c r="F2418" s="449"/>
      <c r="G2418" s="363"/>
      <c r="H2418" s="364"/>
      <c r="I2418" s="356" t="s">
        <v>229</v>
      </c>
      <c r="J2418" s="438" t="s">
        <v>286</v>
      </c>
      <c r="K2418" s="439"/>
      <c r="L2418" s="441"/>
      <c r="M2418" s="367"/>
      <c r="N2418" s="367"/>
      <c r="O2418" s="367"/>
      <c r="P2418" s="367"/>
      <c r="Q2418" s="367"/>
      <c r="R2418" s="367"/>
      <c r="S2418" s="367"/>
      <c r="T2418" s="367"/>
      <c r="U2418" s="367"/>
      <c r="V2418" s="367" t="s">
        <v>2920</v>
      </c>
      <c r="W2418" s="367" t="s">
        <v>2920</v>
      </c>
      <c r="X2418" s="367"/>
      <c r="Y2418" s="367"/>
    </row>
    <row r="2419" spans="1:25" ht="42" customHeight="1" x14ac:dyDescent="0.2">
      <c r="A2419" s="179">
        <v>4979</v>
      </c>
      <c r="B2419" s="352" t="s">
        <v>1521</v>
      </c>
      <c r="C2419" s="356" t="s">
        <v>229</v>
      </c>
      <c r="D2419" s="377">
        <v>7</v>
      </c>
      <c r="E2419" s="362">
        <v>4979001406</v>
      </c>
      <c r="F2419" s="449"/>
      <c r="G2419" s="363"/>
      <c r="H2419" s="364"/>
      <c r="I2419" s="356" t="s">
        <v>229</v>
      </c>
      <c r="J2419" s="438" t="s">
        <v>3169</v>
      </c>
      <c r="K2419" s="439"/>
      <c r="L2419" s="441"/>
      <c r="M2419" s="367"/>
      <c r="N2419" s="367"/>
      <c r="O2419" s="367"/>
      <c r="P2419" s="367"/>
      <c r="Q2419" s="367"/>
      <c r="R2419" s="367"/>
      <c r="S2419" s="367"/>
      <c r="T2419" s="367"/>
      <c r="U2419" s="367"/>
      <c r="V2419" s="367" t="s">
        <v>2920</v>
      </c>
      <c r="W2419" s="367"/>
      <c r="X2419" s="367"/>
      <c r="Y2419" s="367"/>
    </row>
    <row r="2420" spans="1:25" ht="42" customHeight="1" x14ac:dyDescent="0.2">
      <c r="A2420" s="179">
        <v>4980</v>
      </c>
      <c r="B2420" s="352" t="s">
        <v>1522</v>
      </c>
      <c r="C2420" s="182" t="s">
        <v>226</v>
      </c>
      <c r="D2420" s="377">
        <v>7</v>
      </c>
      <c r="E2420" s="362">
        <v>4980004004</v>
      </c>
      <c r="F2420" s="449"/>
      <c r="G2420" s="363"/>
      <c r="H2420" s="364"/>
      <c r="I2420" s="182" t="s">
        <v>226</v>
      </c>
      <c r="J2420" s="438" t="s">
        <v>286</v>
      </c>
      <c r="K2420" s="439"/>
      <c r="L2420" s="441"/>
      <c r="M2420" s="367"/>
      <c r="N2420" s="367"/>
      <c r="O2420" s="367"/>
      <c r="P2420" s="367"/>
      <c r="Q2420" s="367"/>
      <c r="R2420" s="367"/>
      <c r="S2420" s="367"/>
      <c r="T2420" s="367"/>
      <c r="U2420" s="367"/>
      <c r="V2420" s="367" t="s">
        <v>2920</v>
      </c>
      <c r="W2420" s="367"/>
      <c r="X2420" s="367"/>
      <c r="Y2420" s="367"/>
    </row>
    <row r="2421" spans="1:25" ht="42" customHeight="1" x14ac:dyDescent="0.2">
      <c r="A2421" s="179">
        <v>4981</v>
      </c>
      <c r="B2421" s="352" t="s">
        <v>1523</v>
      </c>
      <c r="C2421" s="182" t="s">
        <v>224</v>
      </c>
      <c r="D2421" s="377">
        <v>7</v>
      </c>
      <c r="E2421" s="362">
        <v>4981000000</v>
      </c>
      <c r="F2421" s="449"/>
      <c r="G2421" s="363"/>
      <c r="H2421" s="364"/>
      <c r="I2421" s="182" t="s">
        <v>224</v>
      </c>
      <c r="J2421" s="438" t="s">
        <v>295</v>
      </c>
      <c r="K2421" s="439"/>
      <c r="L2421" s="441"/>
      <c r="M2421" s="367"/>
      <c r="N2421" s="367"/>
      <c r="O2421" s="367"/>
      <c r="P2421" s="367"/>
      <c r="Q2421" s="367"/>
      <c r="R2421" s="367"/>
      <c r="S2421" s="367"/>
      <c r="T2421" s="367"/>
      <c r="U2421" s="367"/>
      <c r="V2421" s="367"/>
      <c r="W2421" s="367" t="s">
        <v>2920</v>
      </c>
      <c r="X2421" s="367"/>
      <c r="Y2421" s="367"/>
    </row>
    <row r="2422" spans="1:25" ht="42" customHeight="1" x14ac:dyDescent="0.2">
      <c r="A2422" s="179">
        <v>4982</v>
      </c>
      <c r="B2422" s="352" t="s">
        <v>1524</v>
      </c>
      <c r="C2422" s="182" t="s">
        <v>224</v>
      </c>
      <c r="D2422" s="377">
        <v>7</v>
      </c>
      <c r="E2422" s="362">
        <v>4982000000</v>
      </c>
      <c r="F2422" s="449"/>
      <c r="G2422" s="363"/>
      <c r="H2422" s="364"/>
      <c r="I2422" s="182" t="s">
        <v>224</v>
      </c>
      <c r="J2422" s="438" t="s">
        <v>295</v>
      </c>
      <c r="K2422" s="439"/>
      <c r="L2422" s="441"/>
      <c r="M2422" s="367"/>
      <c r="N2422" s="367"/>
      <c r="O2422" s="367"/>
      <c r="P2422" s="367"/>
      <c r="Q2422" s="367"/>
      <c r="R2422" s="367"/>
      <c r="S2422" s="367"/>
      <c r="T2422" s="367"/>
      <c r="U2422" s="367"/>
      <c r="V2422" s="367"/>
      <c r="W2422" s="367" t="s">
        <v>2920</v>
      </c>
      <c r="X2422" s="367"/>
      <c r="Y2422" s="186" t="s">
        <v>2920</v>
      </c>
    </row>
    <row r="2423" spans="1:25" ht="42" customHeight="1" x14ac:dyDescent="0.2">
      <c r="A2423" s="179">
        <v>4983</v>
      </c>
      <c r="B2423" s="352" t="s">
        <v>1525</v>
      </c>
      <c r="C2423" s="182" t="s">
        <v>224</v>
      </c>
      <c r="D2423" s="377">
        <v>16</v>
      </c>
      <c r="E2423" s="362">
        <v>4983006000</v>
      </c>
      <c r="F2423" s="449"/>
      <c r="G2423" s="363"/>
      <c r="H2423" s="364">
        <v>6000</v>
      </c>
      <c r="I2423" s="182" t="s">
        <v>224</v>
      </c>
      <c r="J2423" s="438" t="s">
        <v>286</v>
      </c>
      <c r="K2423" s="439"/>
      <c r="L2423" s="441"/>
      <c r="M2423" s="367"/>
      <c r="N2423" s="367"/>
      <c r="O2423" s="367"/>
      <c r="P2423" s="367"/>
      <c r="Q2423" s="367"/>
      <c r="R2423" s="367"/>
      <c r="S2423" s="367"/>
      <c r="T2423" s="367"/>
      <c r="U2423" s="367"/>
      <c r="V2423" s="367" t="s">
        <v>2920</v>
      </c>
      <c r="W2423" s="367" t="s">
        <v>2920</v>
      </c>
      <c r="X2423" s="367"/>
      <c r="Y2423" s="367"/>
    </row>
    <row r="2424" spans="1:25" ht="42" customHeight="1" x14ac:dyDescent="0.2">
      <c r="A2424" s="179">
        <v>4984</v>
      </c>
      <c r="B2424" s="352" t="s">
        <v>1526</v>
      </c>
      <c r="C2424" s="47" t="s">
        <v>231</v>
      </c>
      <c r="D2424" s="377">
        <v>7</v>
      </c>
      <c r="E2424" s="362">
        <v>4984000000</v>
      </c>
      <c r="F2424" s="449"/>
      <c r="G2424" s="363"/>
      <c r="H2424" s="364"/>
      <c r="I2424" s="47" t="s">
        <v>231</v>
      </c>
      <c r="J2424" s="438" t="s">
        <v>3169</v>
      </c>
      <c r="K2424" s="439"/>
      <c r="L2424" s="441"/>
      <c r="M2424" s="367"/>
      <c r="N2424" s="367"/>
      <c r="O2424" s="367"/>
      <c r="P2424" s="367"/>
      <c r="Q2424" s="367"/>
      <c r="R2424" s="367"/>
      <c r="S2424" s="367"/>
      <c r="T2424" s="367"/>
      <c r="U2424" s="367"/>
      <c r="V2424" s="367" t="s">
        <v>2920</v>
      </c>
      <c r="W2424" s="367" t="s">
        <v>2920</v>
      </c>
      <c r="X2424" s="367" t="s">
        <v>2920</v>
      </c>
      <c r="Y2424" s="186" t="s">
        <v>2920</v>
      </c>
    </row>
    <row r="2425" spans="1:25" ht="42" customHeight="1" x14ac:dyDescent="0.2">
      <c r="A2425" s="179">
        <v>4985</v>
      </c>
      <c r="B2425" s="352" t="s">
        <v>1527</v>
      </c>
      <c r="C2425" s="182" t="s">
        <v>226</v>
      </c>
      <c r="D2425" s="377">
        <v>7</v>
      </c>
      <c r="E2425" s="362">
        <v>4985000000</v>
      </c>
      <c r="F2425" s="449"/>
      <c r="G2425" s="363"/>
      <c r="H2425" s="364"/>
      <c r="I2425" s="182" t="s">
        <v>226</v>
      </c>
      <c r="J2425" s="438" t="s">
        <v>300</v>
      </c>
      <c r="K2425" s="439"/>
      <c r="L2425" s="441"/>
      <c r="M2425" s="367"/>
      <c r="N2425" s="367"/>
      <c r="O2425" s="367"/>
      <c r="P2425" s="367"/>
      <c r="Q2425" s="367"/>
      <c r="R2425" s="367"/>
      <c r="S2425" s="367"/>
      <c r="T2425" s="367"/>
      <c r="U2425" s="367"/>
      <c r="V2425" s="367"/>
      <c r="W2425" s="367" t="s">
        <v>2920</v>
      </c>
      <c r="X2425" s="367" t="s">
        <v>2920</v>
      </c>
      <c r="Y2425" s="186" t="s">
        <v>2920</v>
      </c>
    </row>
    <row r="2426" spans="1:25" ht="42" customHeight="1" x14ac:dyDescent="0.2">
      <c r="A2426" s="179">
        <v>4986</v>
      </c>
      <c r="B2426" s="352" t="s">
        <v>1528</v>
      </c>
      <c r="C2426" s="356" t="s">
        <v>228</v>
      </c>
      <c r="D2426" s="377">
        <v>7</v>
      </c>
      <c r="E2426" s="362">
        <v>4986000000</v>
      </c>
      <c r="F2426" s="449"/>
      <c r="G2426" s="363"/>
      <c r="H2426" s="364"/>
      <c r="I2426" s="356" t="s">
        <v>228</v>
      </c>
      <c r="J2426" s="438" t="s">
        <v>289</v>
      </c>
      <c r="K2426" s="439"/>
      <c r="L2426" s="441"/>
      <c r="M2426" s="367"/>
      <c r="N2426" s="367"/>
      <c r="O2426" s="367"/>
      <c r="P2426" s="367"/>
      <c r="Q2426" s="367"/>
      <c r="R2426" s="367"/>
      <c r="S2426" s="367"/>
      <c r="T2426" s="367"/>
      <c r="U2426" s="367"/>
      <c r="V2426" s="367"/>
      <c r="W2426" s="367" t="s">
        <v>2920</v>
      </c>
      <c r="X2426" s="367" t="s">
        <v>2920</v>
      </c>
      <c r="Y2426" s="367"/>
    </row>
    <row r="2427" spans="1:25" ht="42" customHeight="1" x14ac:dyDescent="0.2">
      <c r="A2427" s="179">
        <v>4987</v>
      </c>
      <c r="B2427" s="352" t="s">
        <v>1529</v>
      </c>
      <c r="C2427" s="356" t="s">
        <v>228</v>
      </c>
      <c r="D2427" s="377">
        <v>7</v>
      </c>
      <c r="E2427" s="362">
        <v>4987000000</v>
      </c>
      <c r="F2427" s="449"/>
      <c r="G2427" s="363"/>
      <c r="H2427" s="364"/>
      <c r="I2427" s="356" t="s">
        <v>228</v>
      </c>
      <c r="J2427" s="438" t="s">
        <v>285</v>
      </c>
      <c r="K2427" s="439"/>
      <c r="L2427" s="441"/>
      <c r="M2427" s="367"/>
      <c r="N2427" s="367"/>
      <c r="O2427" s="367"/>
      <c r="P2427" s="367"/>
      <c r="Q2427" s="367"/>
      <c r="R2427" s="367"/>
      <c r="S2427" s="367"/>
      <c r="T2427" s="367"/>
      <c r="U2427" s="367"/>
      <c r="V2427" s="367"/>
      <c r="W2427" s="367" t="s">
        <v>2920</v>
      </c>
      <c r="X2427" s="367" t="s">
        <v>2920</v>
      </c>
      <c r="Y2427" s="367"/>
    </row>
    <row r="2428" spans="1:25" ht="42" customHeight="1" x14ac:dyDescent="0.2">
      <c r="A2428" s="179">
        <v>4988</v>
      </c>
      <c r="B2428" s="352" t="s">
        <v>1530</v>
      </c>
      <c r="C2428" s="356" t="s">
        <v>228</v>
      </c>
      <c r="D2428" s="377">
        <v>7</v>
      </c>
      <c r="E2428" s="362">
        <v>4988000000</v>
      </c>
      <c r="F2428" s="449"/>
      <c r="G2428" s="363"/>
      <c r="H2428" s="364"/>
      <c r="I2428" s="356" t="s">
        <v>228</v>
      </c>
      <c r="J2428" s="438" t="s">
        <v>289</v>
      </c>
      <c r="K2428" s="439"/>
      <c r="L2428" s="441"/>
      <c r="M2428" s="367"/>
      <c r="N2428" s="367"/>
      <c r="O2428" s="367"/>
      <c r="P2428" s="367"/>
      <c r="Q2428" s="367"/>
      <c r="R2428" s="367"/>
      <c r="S2428" s="367"/>
      <c r="T2428" s="367"/>
      <c r="U2428" s="367"/>
      <c r="V2428" s="367"/>
      <c r="W2428" s="367" t="s">
        <v>2920</v>
      </c>
      <c r="X2428" s="367"/>
      <c r="Y2428" s="367"/>
    </row>
    <row r="2429" spans="1:25" ht="42" customHeight="1" x14ac:dyDescent="0.2">
      <c r="A2429" s="179">
        <v>4989</v>
      </c>
      <c r="B2429" s="352" t="s">
        <v>1531</v>
      </c>
      <c r="C2429" s="356" t="s">
        <v>228</v>
      </c>
      <c r="D2429" s="377">
        <v>7</v>
      </c>
      <c r="E2429" s="362">
        <v>4989000000</v>
      </c>
      <c r="F2429" s="449"/>
      <c r="G2429" s="363"/>
      <c r="H2429" s="364"/>
      <c r="I2429" s="356" t="s">
        <v>228</v>
      </c>
      <c r="J2429" s="438" t="s">
        <v>289</v>
      </c>
      <c r="K2429" s="439"/>
      <c r="L2429" s="441"/>
      <c r="M2429" s="367"/>
      <c r="N2429" s="367"/>
      <c r="O2429" s="367"/>
      <c r="P2429" s="367"/>
      <c r="Q2429" s="367"/>
      <c r="R2429" s="367"/>
      <c r="S2429" s="367"/>
      <c r="T2429" s="367"/>
      <c r="U2429" s="367"/>
      <c r="V2429" s="367"/>
      <c r="W2429" s="367" t="s">
        <v>2920</v>
      </c>
      <c r="X2429" s="367" t="s">
        <v>2920</v>
      </c>
      <c r="Y2429" s="367"/>
    </row>
    <row r="2430" spans="1:25" ht="42" customHeight="1" x14ac:dyDescent="0.2">
      <c r="A2430" s="179">
        <v>4990</v>
      </c>
      <c r="B2430" s="352" t="s">
        <v>1532</v>
      </c>
      <c r="C2430" s="356" t="s">
        <v>228</v>
      </c>
      <c r="D2430" s="377">
        <v>7</v>
      </c>
      <c r="E2430" s="362">
        <v>4990005518</v>
      </c>
      <c r="F2430" s="449"/>
      <c r="G2430" s="363"/>
      <c r="H2430" s="364"/>
      <c r="I2430" s="356" t="s">
        <v>228</v>
      </c>
      <c r="J2430" s="438" t="s">
        <v>295</v>
      </c>
      <c r="K2430" s="439"/>
      <c r="L2430" s="441"/>
      <c r="M2430" s="367"/>
      <c r="N2430" s="367"/>
      <c r="O2430" s="367"/>
      <c r="P2430" s="367"/>
      <c r="Q2430" s="367"/>
      <c r="R2430" s="367"/>
      <c r="S2430" s="367"/>
      <c r="T2430" s="367"/>
      <c r="U2430" s="367"/>
      <c r="V2430" s="367"/>
      <c r="W2430" s="367" t="s">
        <v>2920</v>
      </c>
      <c r="X2430" s="367"/>
      <c r="Y2430" s="367"/>
    </row>
    <row r="2431" spans="1:25" ht="42" customHeight="1" x14ac:dyDescent="0.2">
      <c r="A2431" s="179">
        <v>4991</v>
      </c>
      <c r="B2431" s="352" t="s">
        <v>1533</v>
      </c>
      <c r="C2431" s="356" t="s">
        <v>228</v>
      </c>
      <c r="D2431" s="377">
        <v>7</v>
      </c>
      <c r="E2431" s="362">
        <v>4991000000</v>
      </c>
      <c r="F2431" s="449"/>
      <c r="G2431" s="363"/>
      <c r="H2431" s="364"/>
      <c r="I2431" s="356" t="s">
        <v>228</v>
      </c>
      <c r="J2431" s="438" t="s">
        <v>289</v>
      </c>
      <c r="K2431" s="439"/>
      <c r="L2431" s="441"/>
      <c r="M2431" s="367"/>
      <c r="N2431" s="367"/>
      <c r="O2431" s="367"/>
      <c r="P2431" s="367"/>
      <c r="Q2431" s="367"/>
      <c r="R2431" s="367"/>
      <c r="S2431" s="367"/>
      <c r="T2431" s="367"/>
      <c r="U2431" s="367"/>
      <c r="V2431" s="367"/>
      <c r="W2431" s="367" t="s">
        <v>2920</v>
      </c>
      <c r="X2431" s="367" t="s">
        <v>2920</v>
      </c>
      <c r="Y2431" s="367"/>
    </row>
    <row r="2432" spans="1:25" ht="42" customHeight="1" x14ac:dyDescent="0.2">
      <c r="A2432" s="179">
        <v>4992</v>
      </c>
      <c r="B2432" s="352" t="s">
        <v>1534</v>
      </c>
      <c r="C2432" s="356" t="s">
        <v>229</v>
      </c>
      <c r="D2432" s="377">
        <v>7</v>
      </c>
      <c r="E2432" s="362">
        <v>4992001533</v>
      </c>
      <c r="F2432" s="449"/>
      <c r="G2432" s="363"/>
      <c r="H2432" s="364"/>
      <c r="I2432" s="356" t="s">
        <v>229</v>
      </c>
      <c r="J2432" s="438" t="s">
        <v>289</v>
      </c>
      <c r="K2432" s="439"/>
      <c r="L2432" s="441"/>
      <c r="M2432" s="367"/>
      <c r="N2432" s="367"/>
      <c r="O2432" s="367"/>
      <c r="P2432" s="367"/>
      <c r="Q2432" s="367"/>
      <c r="R2432" s="367"/>
      <c r="S2432" s="367"/>
      <c r="T2432" s="367"/>
      <c r="U2432" s="367"/>
      <c r="V2432" s="367"/>
      <c r="W2432" s="367" t="s">
        <v>2920</v>
      </c>
      <c r="X2432" s="367"/>
      <c r="Y2432" s="367"/>
    </row>
    <row r="2433" spans="1:25" ht="42" customHeight="1" x14ac:dyDescent="0.2">
      <c r="A2433" s="179">
        <v>4993</v>
      </c>
      <c r="B2433" s="352" t="s">
        <v>1535</v>
      </c>
      <c r="C2433" s="356" t="s">
        <v>229</v>
      </c>
      <c r="D2433" s="377">
        <v>7</v>
      </c>
      <c r="E2433" s="362">
        <v>4993001307</v>
      </c>
      <c r="F2433" s="449"/>
      <c r="G2433" s="363"/>
      <c r="H2433" s="364"/>
      <c r="I2433" s="356" t="s">
        <v>229</v>
      </c>
      <c r="J2433" s="438" t="s">
        <v>3169</v>
      </c>
      <c r="K2433" s="439"/>
      <c r="L2433" s="441"/>
      <c r="M2433" s="367"/>
      <c r="N2433" s="367"/>
      <c r="O2433" s="367"/>
      <c r="P2433" s="367"/>
      <c r="Q2433" s="367"/>
      <c r="R2433" s="367"/>
      <c r="S2433" s="367"/>
      <c r="T2433" s="367"/>
      <c r="U2433" s="367"/>
      <c r="V2433" s="367"/>
      <c r="W2433" s="367" t="s">
        <v>2920</v>
      </c>
      <c r="X2433" s="367"/>
      <c r="Y2433" s="367"/>
    </row>
    <row r="2434" spans="1:25" ht="42" customHeight="1" x14ac:dyDescent="0.2">
      <c r="A2434" s="179">
        <v>4994</v>
      </c>
      <c r="B2434" s="352" t="s">
        <v>1536</v>
      </c>
      <c r="C2434" s="356" t="s">
        <v>229</v>
      </c>
      <c r="D2434" s="377">
        <v>7</v>
      </c>
      <c r="E2434" s="362">
        <v>4994001212</v>
      </c>
      <c r="F2434" s="449"/>
      <c r="G2434" s="363"/>
      <c r="H2434" s="364"/>
      <c r="I2434" s="356" t="s">
        <v>229</v>
      </c>
      <c r="J2434" s="438" t="s">
        <v>285</v>
      </c>
      <c r="K2434" s="439"/>
      <c r="L2434" s="441"/>
      <c r="M2434" s="367"/>
      <c r="N2434" s="367"/>
      <c r="O2434" s="367"/>
      <c r="P2434" s="367"/>
      <c r="Q2434" s="367"/>
      <c r="R2434" s="367"/>
      <c r="S2434" s="367"/>
      <c r="T2434" s="367"/>
      <c r="U2434" s="367"/>
      <c r="V2434" s="367"/>
      <c r="W2434" s="367" t="s">
        <v>2920</v>
      </c>
      <c r="X2434" s="367"/>
      <c r="Y2434" s="367"/>
    </row>
    <row r="2435" spans="1:25" ht="42" customHeight="1" x14ac:dyDescent="0.2">
      <c r="A2435" s="179">
        <v>4995</v>
      </c>
      <c r="B2435" s="352" t="s">
        <v>1537</v>
      </c>
      <c r="C2435" s="356" t="s">
        <v>229</v>
      </c>
      <c r="D2435" s="377">
        <v>7</v>
      </c>
      <c r="E2435" s="362">
        <v>4995001339</v>
      </c>
      <c r="F2435" s="449"/>
      <c r="G2435" s="363"/>
      <c r="H2435" s="364"/>
      <c r="I2435" s="356" t="s">
        <v>229</v>
      </c>
      <c r="J2435" s="438" t="s">
        <v>286</v>
      </c>
      <c r="K2435" s="439"/>
      <c r="L2435" s="441"/>
      <c r="M2435" s="367"/>
      <c r="N2435" s="367"/>
      <c r="O2435" s="367"/>
      <c r="P2435" s="367"/>
      <c r="Q2435" s="367"/>
      <c r="R2435" s="367"/>
      <c r="S2435" s="367"/>
      <c r="T2435" s="367"/>
      <c r="U2435" s="367"/>
      <c r="V2435" s="367" t="s">
        <v>2920</v>
      </c>
      <c r="W2435" s="367"/>
      <c r="X2435" s="367"/>
      <c r="Y2435" s="367"/>
    </row>
    <row r="2436" spans="1:25" ht="42" customHeight="1" x14ac:dyDescent="0.2">
      <c r="A2436" s="179">
        <v>4996</v>
      </c>
      <c r="B2436" s="352" t="s">
        <v>1538</v>
      </c>
      <c r="C2436" s="356" t="s">
        <v>229</v>
      </c>
      <c r="D2436" s="377">
        <v>7</v>
      </c>
      <c r="E2436" s="362">
        <v>4996001337</v>
      </c>
      <c r="F2436" s="449"/>
      <c r="G2436" s="363"/>
      <c r="H2436" s="364"/>
      <c r="I2436" s="356" t="s">
        <v>229</v>
      </c>
      <c r="J2436" s="438" t="s">
        <v>286</v>
      </c>
      <c r="K2436" s="439"/>
      <c r="L2436" s="441"/>
      <c r="M2436" s="367"/>
      <c r="N2436" s="367"/>
      <c r="O2436" s="367"/>
      <c r="P2436" s="367"/>
      <c r="Q2436" s="367"/>
      <c r="R2436" s="367"/>
      <c r="S2436" s="367"/>
      <c r="T2436" s="367"/>
      <c r="U2436" s="367"/>
      <c r="V2436" s="367"/>
      <c r="W2436" s="367" t="s">
        <v>2920</v>
      </c>
      <c r="X2436" s="367"/>
      <c r="Y2436" s="367"/>
    </row>
    <row r="2437" spans="1:25" ht="42" customHeight="1" x14ac:dyDescent="0.2">
      <c r="A2437" s="179">
        <v>4997</v>
      </c>
      <c r="B2437" s="352" t="s">
        <v>1539</v>
      </c>
      <c r="C2437" s="356" t="s">
        <v>229</v>
      </c>
      <c r="D2437" s="377">
        <v>7</v>
      </c>
      <c r="E2437" s="362">
        <v>4997001324</v>
      </c>
      <c r="F2437" s="449"/>
      <c r="G2437" s="363"/>
      <c r="H2437" s="364"/>
      <c r="I2437" s="356" t="s">
        <v>229</v>
      </c>
      <c r="J2437" s="438" t="s">
        <v>295</v>
      </c>
      <c r="K2437" s="439"/>
      <c r="L2437" s="441"/>
      <c r="M2437" s="367"/>
      <c r="N2437" s="367"/>
      <c r="O2437" s="367"/>
      <c r="P2437" s="367"/>
      <c r="Q2437" s="367"/>
      <c r="R2437" s="367"/>
      <c r="S2437" s="367"/>
      <c r="T2437" s="367"/>
      <c r="U2437" s="367"/>
      <c r="V2437" s="367"/>
      <c r="W2437" s="367" t="s">
        <v>2920</v>
      </c>
      <c r="X2437" s="367" t="s">
        <v>2920</v>
      </c>
      <c r="Y2437" s="367"/>
    </row>
    <row r="2438" spans="1:25" ht="42" customHeight="1" x14ac:dyDescent="0.2">
      <c r="A2438" s="179">
        <v>4998</v>
      </c>
      <c r="B2438" s="352" t="s">
        <v>1540</v>
      </c>
      <c r="C2438" s="356" t="s">
        <v>229</v>
      </c>
      <c r="D2438" s="377">
        <v>7</v>
      </c>
      <c r="E2438" s="362">
        <v>4998000000</v>
      </c>
      <c r="F2438" s="449"/>
      <c r="G2438" s="363"/>
      <c r="H2438" s="364"/>
      <c r="I2438" s="356" t="s">
        <v>229</v>
      </c>
      <c r="J2438" s="438" t="s">
        <v>300</v>
      </c>
      <c r="K2438" s="439"/>
      <c r="L2438" s="441"/>
      <c r="M2438" s="367"/>
      <c r="N2438" s="367"/>
      <c r="O2438" s="367"/>
      <c r="P2438" s="367"/>
      <c r="Q2438" s="367"/>
      <c r="R2438" s="367"/>
      <c r="S2438" s="367"/>
      <c r="T2438" s="367"/>
      <c r="U2438" s="367"/>
      <c r="V2438" s="367"/>
      <c r="W2438" s="367" t="s">
        <v>2920</v>
      </c>
      <c r="X2438" s="367"/>
      <c r="Y2438" s="367"/>
    </row>
    <row r="2439" spans="1:25" ht="42" customHeight="1" x14ac:dyDescent="0.2">
      <c r="A2439" s="179">
        <v>4999</v>
      </c>
      <c r="B2439" s="352" t="s">
        <v>1541</v>
      </c>
      <c r="C2439" s="356" t="s">
        <v>229</v>
      </c>
      <c r="D2439" s="377">
        <v>7</v>
      </c>
      <c r="E2439" s="362">
        <v>4999001333</v>
      </c>
      <c r="F2439" s="449"/>
      <c r="G2439" s="363"/>
      <c r="H2439" s="364"/>
      <c r="I2439" s="356" t="s">
        <v>229</v>
      </c>
      <c r="J2439" s="438" t="s">
        <v>289</v>
      </c>
      <c r="K2439" s="439"/>
      <c r="L2439" s="441"/>
      <c r="M2439" s="367"/>
      <c r="N2439" s="367"/>
      <c r="O2439" s="367"/>
      <c r="P2439" s="367"/>
      <c r="Q2439" s="367"/>
      <c r="R2439" s="367"/>
      <c r="S2439" s="367"/>
      <c r="T2439" s="367"/>
      <c r="U2439" s="367"/>
      <c r="V2439" s="367"/>
      <c r="W2439" s="367" t="s">
        <v>2920</v>
      </c>
      <c r="X2439" s="367"/>
      <c r="Y2439" s="367"/>
    </row>
    <row r="2440" spans="1:25" ht="42" customHeight="1" x14ac:dyDescent="0.2">
      <c r="A2440" s="179">
        <v>5000</v>
      </c>
      <c r="B2440" s="352" t="s">
        <v>1542</v>
      </c>
      <c r="C2440" s="356" t="s">
        <v>229</v>
      </c>
      <c r="D2440" s="377">
        <v>7</v>
      </c>
      <c r="E2440" s="362">
        <v>5000001346</v>
      </c>
      <c r="F2440" s="449"/>
      <c r="G2440" s="363"/>
      <c r="H2440" s="364"/>
      <c r="I2440" s="356" t="s">
        <v>229</v>
      </c>
      <c r="J2440" s="438" t="s">
        <v>300</v>
      </c>
      <c r="K2440" s="439"/>
      <c r="L2440" s="441"/>
      <c r="M2440" s="367"/>
      <c r="N2440" s="367"/>
      <c r="O2440" s="367"/>
      <c r="P2440" s="367"/>
      <c r="Q2440" s="367"/>
      <c r="R2440" s="367"/>
      <c r="S2440" s="367"/>
      <c r="T2440" s="367"/>
      <c r="U2440" s="367"/>
      <c r="V2440" s="367"/>
      <c r="W2440" s="367" t="s">
        <v>2920</v>
      </c>
      <c r="X2440" s="367"/>
      <c r="Y2440" s="367"/>
    </row>
    <row r="2441" spans="1:25" ht="42" customHeight="1" x14ac:dyDescent="0.2">
      <c r="A2441" s="179">
        <v>5001</v>
      </c>
      <c r="B2441" s="352" t="s">
        <v>1543</v>
      </c>
      <c r="C2441" s="356" t="s">
        <v>229</v>
      </c>
      <c r="D2441" s="377">
        <v>7</v>
      </c>
      <c r="E2441" s="362">
        <v>5001001318</v>
      </c>
      <c r="F2441" s="449"/>
      <c r="G2441" s="363"/>
      <c r="H2441" s="364"/>
      <c r="I2441" s="356" t="s">
        <v>229</v>
      </c>
      <c r="J2441" s="438" t="s">
        <v>285</v>
      </c>
      <c r="K2441" s="439"/>
      <c r="L2441" s="441"/>
      <c r="M2441" s="367"/>
      <c r="N2441" s="367"/>
      <c r="O2441" s="367"/>
      <c r="P2441" s="367"/>
      <c r="Q2441" s="367"/>
      <c r="R2441" s="367"/>
      <c r="S2441" s="367"/>
      <c r="T2441" s="367"/>
      <c r="U2441" s="367"/>
      <c r="V2441" s="367"/>
      <c r="W2441" s="367" t="s">
        <v>2920</v>
      </c>
      <c r="X2441" s="367"/>
      <c r="Y2441" s="367"/>
    </row>
    <row r="2442" spans="1:25" ht="42" customHeight="1" x14ac:dyDescent="0.2">
      <c r="A2442" s="179">
        <v>5002</v>
      </c>
      <c r="B2442" s="352" t="s">
        <v>1544</v>
      </c>
      <c r="C2442" s="356" t="s">
        <v>229</v>
      </c>
      <c r="D2442" s="377">
        <v>7</v>
      </c>
      <c r="E2442" s="362">
        <v>5002000000</v>
      </c>
      <c r="F2442" s="449"/>
      <c r="G2442" s="363"/>
      <c r="H2442" s="364"/>
      <c r="I2442" s="356" t="s">
        <v>229</v>
      </c>
      <c r="J2442" s="438" t="s">
        <v>3169</v>
      </c>
      <c r="K2442" s="439"/>
      <c r="L2442" s="441"/>
      <c r="M2442" s="367"/>
      <c r="N2442" s="367"/>
      <c r="O2442" s="367"/>
      <c r="P2442" s="367"/>
      <c r="Q2442" s="367"/>
      <c r="R2442" s="367"/>
      <c r="S2442" s="367"/>
      <c r="T2442" s="367"/>
      <c r="U2442" s="367"/>
      <c r="V2442" s="367"/>
      <c r="W2442" s="367" t="s">
        <v>2920</v>
      </c>
      <c r="X2442" s="367"/>
      <c r="Y2442" s="367"/>
    </row>
    <row r="2443" spans="1:25" ht="42" customHeight="1" x14ac:dyDescent="0.2">
      <c r="A2443" s="179">
        <v>5003</v>
      </c>
      <c r="B2443" s="352" t="s">
        <v>1545</v>
      </c>
      <c r="C2443" s="356" t="s">
        <v>229</v>
      </c>
      <c r="D2443" s="377">
        <v>7</v>
      </c>
      <c r="E2443" s="362">
        <v>5003001112</v>
      </c>
      <c r="F2443" s="449"/>
      <c r="G2443" s="363"/>
      <c r="H2443" s="364"/>
      <c r="I2443" s="356" t="s">
        <v>229</v>
      </c>
      <c r="J2443" s="438" t="s">
        <v>285</v>
      </c>
      <c r="K2443" s="439"/>
      <c r="L2443" s="441"/>
      <c r="M2443" s="367"/>
      <c r="N2443" s="367"/>
      <c r="O2443" s="367"/>
      <c r="P2443" s="367"/>
      <c r="Q2443" s="367"/>
      <c r="R2443" s="367"/>
      <c r="S2443" s="367"/>
      <c r="T2443" s="367"/>
      <c r="U2443" s="367"/>
      <c r="V2443" s="367"/>
      <c r="W2443" s="367" t="s">
        <v>2920</v>
      </c>
      <c r="X2443" s="367"/>
      <c r="Y2443" s="367"/>
    </row>
    <row r="2444" spans="1:25" ht="42" customHeight="1" x14ac:dyDescent="0.2">
      <c r="A2444" s="179">
        <v>5004</v>
      </c>
      <c r="B2444" s="352" t="s">
        <v>1546</v>
      </c>
      <c r="C2444" s="356" t="s">
        <v>229</v>
      </c>
      <c r="D2444" s="377">
        <v>7</v>
      </c>
      <c r="E2444" s="362">
        <v>5004001118</v>
      </c>
      <c r="F2444" s="449"/>
      <c r="G2444" s="363"/>
      <c r="H2444" s="364"/>
      <c r="I2444" s="356" t="s">
        <v>229</v>
      </c>
      <c r="J2444" s="438" t="s">
        <v>295</v>
      </c>
      <c r="K2444" s="439"/>
      <c r="L2444" s="441"/>
      <c r="M2444" s="367"/>
      <c r="N2444" s="367"/>
      <c r="O2444" s="367"/>
      <c r="P2444" s="367"/>
      <c r="Q2444" s="367"/>
      <c r="R2444" s="367"/>
      <c r="S2444" s="367"/>
      <c r="T2444" s="367"/>
      <c r="U2444" s="367"/>
      <c r="V2444" s="367"/>
      <c r="W2444" s="367" t="s">
        <v>2920</v>
      </c>
      <c r="X2444" s="367"/>
      <c r="Y2444" s="367"/>
    </row>
    <row r="2445" spans="1:25" ht="42" customHeight="1" x14ac:dyDescent="0.2">
      <c r="A2445" s="179">
        <v>5005</v>
      </c>
      <c r="B2445" s="352" t="s">
        <v>1547</v>
      </c>
      <c r="C2445" s="356" t="s">
        <v>229</v>
      </c>
      <c r="D2445" s="377">
        <v>7</v>
      </c>
      <c r="E2445" s="362">
        <v>5005000000</v>
      </c>
      <c r="F2445" s="449"/>
      <c r="G2445" s="363"/>
      <c r="H2445" s="364"/>
      <c r="I2445" s="356" t="s">
        <v>229</v>
      </c>
      <c r="J2445" s="438" t="s">
        <v>289</v>
      </c>
      <c r="K2445" s="439"/>
      <c r="L2445" s="441"/>
      <c r="M2445" s="367"/>
      <c r="N2445" s="367"/>
      <c r="O2445" s="367"/>
      <c r="P2445" s="367"/>
      <c r="Q2445" s="367"/>
      <c r="R2445" s="367"/>
      <c r="S2445" s="367"/>
      <c r="T2445" s="367"/>
      <c r="U2445" s="367"/>
      <c r="V2445" s="367"/>
      <c r="W2445" s="367" t="s">
        <v>2920</v>
      </c>
      <c r="X2445" s="367"/>
      <c r="Y2445" s="367"/>
    </row>
    <row r="2446" spans="1:25" ht="42" customHeight="1" x14ac:dyDescent="0.2">
      <c r="A2446" s="179">
        <v>5006</v>
      </c>
      <c r="B2446" s="352" t="s">
        <v>1548</v>
      </c>
      <c r="C2446" s="356" t="s">
        <v>229</v>
      </c>
      <c r="D2446" s="377">
        <v>7</v>
      </c>
      <c r="E2446" s="362">
        <v>5006000000</v>
      </c>
      <c r="F2446" s="449"/>
      <c r="G2446" s="363"/>
      <c r="H2446" s="364"/>
      <c r="I2446" s="356" t="s">
        <v>229</v>
      </c>
      <c r="J2446" s="395" t="s">
        <v>3169</v>
      </c>
      <c r="K2446" s="439"/>
      <c r="L2446" s="441"/>
      <c r="M2446" s="367"/>
      <c r="N2446" s="367"/>
      <c r="O2446" s="367"/>
      <c r="P2446" s="367"/>
      <c r="Q2446" s="367"/>
      <c r="R2446" s="367"/>
      <c r="S2446" s="367"/>
      <c r="T2446" s="367"/>
      <c r="U2446" s="367"/>
      <c r="V2446" s="367"/>
      <c r="W2446" s="367" t="s">
        <v>2920</v>
      </c>
      <c r="X2446" s="367" t="s">
        <v>2920</v>
      </c>
      <c r="Y2446" s="367"/>
    </row>
    <row r="2447" spans="1:25" ht="42" customHeight="1" x14ac:dyDescent="0.2">
      <c r="A2447" s="179">
        <v>5007</v>
      </c>
      <c r="B2447" s="352" t="s">
        <v>1549</v>
      </c>
      <c r="C2447" s="356" t="s">
        <v>229</v>
      </c>
      <c r="D2447" s="377">
        <v>7</v>
      </c>
      <c r="E2447" s="362">
        <v>5007001120</v>
      </c>
      <c r="F2447" s="449"/>
      <c r="G2447" s="363"/>
      <c r="H2447" s="364"/>
      <c r="I2447" s="356" t="s">
        <v>229</v>
      </c>
      <c r="J2447" s="438" t="s">
        <v>300</v>
      </c>
      <c r="K2447" s="439"/>
      <c r="L2447" s="441"/>
      <c r="M2447" s="367"/>
      <c r="N2447" s="367"/>
      <c r="O2447" s="367"/>
      <c r="P2447" s="367"/>
      <c r="Q2447" s="367"/>
      <c r="R2447" s="367"/>
      <c r="S2447" s="367"/>
      <c r="T2447" s="367"/>
      <c r="U2447" s="367"/>
      <c r="V2447" s="367"/>
      <c r="W2447" s="367" t="s">
        <v>2920</v>
      </c>
      <c r="X2447" s="367"/>
      <c r="Y2447" s="367"/>
    </row>
    <row r="2448" spans="1:25" ht="35.25" customHeight="1" x14ac:dyDescent="0.2">
      <c r="A2448" s="179">
        <v>5008</v>
      </c>
      <c r="B2448" s="352" t="s">
        <v>1550</v>
      </c>
      <c r="C2448" s="356" t="s">
        <v>229</v>
      </c>
      <c r="D2448" s="377">
        <v>7</v>
      </c>
      <c r="E2448" s="362">
        <v>5008000000</v>
      </c>
      <c r="F2448" s="449"/>
      <c r="G2448" s="363"/>
      <c r="H2448" s="364"/>
      <c r="I2448" s="356" t="s">
        <v>229</v>
      </c>
      <c r="J2448" s="395" t="s">
        <v>3169</v>
      </c>
      <c r="K2448" s="439"/>
      <c r="L2448" s="441"/>
      <c r="M2448" s="367"/>
      <c r="N2448" s="367"/>
      <c r="O2448" s="367"/>
      <c r="P2448" s="367"/>
      <c r="Q2448" s="367"/>
      <c r="R2448" s="367"/>
      <c r="S2448" s="367"/>
      <c r="T2448" s="367"/>
      <c r="U2448" s="367"/>
      <c r="V2448" s="367"/>
      <c r="W2448" s="367" t="s">
        <v>2920</v>
      </c>
      <c r="X2448" s="367"/>
      <c r="Y2448" s="367"/>
    </row>
    <row r="2449" spans="1:25" ht="35.25" customHeight="1" x14ac:dyDescent="0.2">
      <c r="A2449" s="179">
        <v>5009</v>
      </c>
      <c r="B2449" s="352" t="s">
        <v>1551</v>
      </c>
      <c r="C2449" s="356" t="s">
        <v>229</v>
      </c>
      <c r="D2449" s="377">
        <v>7</v>
      </c>
      <c r="E2449" s="362">
        <v>5009001125</v>
      </c>
      <c r="F2449" s="449"/>
      <c r="G2449" s="363"/>
      <c r="H2449" s="364"/>
      <c r="I2449" s="356" t="s">
        <v>229</v>
      </c>
      <c r="J2449" s="438" t="s">
        <v>286</v>
      </c>
      <c r="K2449" s="439"/>
      <c r="L2449" s="441"/>
      <c r="M2449" s="367"/>
      <c r="N2449" s="367"/>
      <c r="O2449" s="367"/>
      <c r="P2449" s="367"/>
      <c r="Q2449" s="367"/>
      <c r="R2449" s="367"/>
      <c r="S2449" s="367"/>
      <c r="T2449" s="367"/>
      <c r="U2449" s="367"/>
      <c r="V2449" s="367"/>
      <c r="W2449" s="367" t="s">
        <v>2920</v>
      </c>
      <c r="X2449" s="367"/>
      <c r="Y2449" s="367"/>
    </row>
    <row r="2450" spans="1:25" ht="35.25" customHeight="1" x14ac:dyDescent="0.2">
      <c r="A2450" s="179">
        <v>5010</v>
      </c>
      <c r="B2450" s="352" t="s">
        <v>1552</v>
      </c>
      <c r="C2450" s="356" t="s">
        <v>229</v>
      </c>
      <c r="D2450" s="377">
        <v>7</v>
      </c>
      <c r="E2450" s="362">
        <v>5010000000</v>
      </c>
      <c r="F2450" s="449"/>
      <c r="G2450" s="363"/>
      <c r="H2450" s="364"/>
      <c r="I2450" s="356" t="s">
        <v>229</v>
      </c>
      <c r="J2450" s="438" t="s">
        <v>295</v>
      </c>
      <c r="K2450" s="439"/>
      <c r="L2450" s="441"/>
      <c r="M2450" s="367"/>
      <c r="N2450" s="367"/>
      <c r="O2450" s="367"/>
      <c r="P2450" s="367"/>
      <c r="Q2450" s="367"/>
      <c r="R2450" s="367"/>
      <c r="S2450" s="367"/>
      <c r="T2450" s="367"/>
      <c r="U2450" s="367"/>
      <c r="V2450" s="367"/>
      <c r="W2450" s="367" t="s">
        <v>2920</v>
      </c>
      <c r="X2450" s="367"/>
      <c r="Y2450" s="367"/>
    </row>
    <row r="2451" spans="1:25" ht="35.25" customHeight="1" x14ac:dyDescent="0.2">
      <c r="A2451" s="179">
        <v>5011</v>
      </c>
      <c r="B2451" s="352" t="s">
        <v>1553</v>
      </c>
      <c r="C2451" s="356" t="s">
        <v>229</v>
      </c>
      <c r="D2451" s="377">
        <v>7</v>
      </c>
      <c r="E2451" s="362">
        <v>5011001545</v>
      </c>
      <c r="F2451" s="449"/>
      <c r="G2451" s="363"/>
      <c r="H2451" s="364"/>
      <c r="I2451" s="356" t="s">
        <v>229</v>
      </c>
      <c r="J2451" s="438" t="s">
        <v>3169</v>
      </c>
      <c r="K2451" s="439"/>
      <c r="L2451" s="441"/>
      <c r="M2451" s="367"/>
      <c r="N2451" s="367"/>
      <c r="O2451" s="367"/>
      <c r="P2451" s="367"/>
      <c r="Q2451" s="367"/>
      <c r="R2451" s="367"/>
      <c r="S2451" s="367"/>
      <c r="T2451" s="367"/>
      <c r="U2451" s="367"/>
      <c r="V2451" s="367"/>
      <c r="W2451" s="367" t="s">
        <v>2920</v>
      </c>
      <c r="X2451" s="367"/>
      <c r="Y2451" s="367"/>
    </row>
    <row r="2452" spans="1:25" ht="35.25" customHeight="1" x14ac:dyDescent="0.2">
      <c r="A2452" s="179">
        <v>5012</v>
      </c>
      <c r="B2452" s="352" t="s">
        <v>1554</v>
      </c>
      <c r="C2452" s="356" t="s">
        <v>229</v>
      </c>
      <c r="D2452" s="377">
        <v>7</v>
      </c>
      <c r="E2452" s="362">
        <v>5012001906</v>
      </c>
      <c r="F2452" s="449"/>
      <c r="G2452" s="363"/>
      <c r="H2452" s="364"/>
      <c r="I2452" s="356" t="s">
        <v>229</v>
      </c>
      <c r="J2452" s="438" t="s">
        <v>295</v>
      </c>
      <c r="K2452" s="439"/>
      <c r="L2452" s="441"/>
      <c r="M2452" s="367"/>
      <c r="N2452" s="367"/>
      <c r="O2452" s="367"/>
      <c r="P2452" s="367"/>
      <c r="Q2452" s="367"/>
      <c r="R2452" s="367"/>
      <c r="S2452" s="367"/>
      <c r="T2452" s="367"/>
      <c r="U2452" s="367"/>
      <c r="V2452" s="367"/>
      <c r="W2452" s="367" t="s">
        <v>2920</v>
      </c>
      <c r="X2452" s="367"/>
      <c r="Y2452" s="367"/>
    </row>
    <row r="2453" spans="1:25" ht="35.25" customHeight="1" x14ac:dyDescent="0.2">
      <c r="A2453" s="179">
        <v>5013</v>
      </c>
      <c r="B2453" s="352" t="s">
        <v>1555</v>
      </c>
      <c r="C2453" s="356" t="s">
        <v>229</v>
      </c>
      <c r="D2453" s="377">
        <v>7</v>
      </c>
      <c r="E2453" s="362">
        <v>5013001906</v>
      </c>
      <c r="F2453" s="449"/>
      <c r="G2453" s="363"/>
      <c r="H2453" s="364"/>
      <c r="I2453" s="356" t="s">
        <v>229</v>
      </c>
      <c r="J2453" s="438" t="s">
        <v>295</v>
      </c>
      <c r="K2453" s="439"/>
      <c r="L2453" s="441"/>
      <c r="M2453" s="367"/>
      <c r="N2453" s="367"/>
      <c r="O2453" s="367"/>
      <c r="P2453" s="367"/>
      <c r="Q2453" s="367"/>
      <c r="R2453" s="367"/>
      <c r="S2453" s="367"/>
      <c r="T2453" s="367"/>
      <c r="U2453" s="367"/>
      <c r="V2453" s="367"/>
      <c r="W2453" s="367" t="s">
        <v>2920</v>
      </c>
      <c r="X2453" s="367"/>
      <c r="Y2453" s="367"/>
    </row>
    <row r="2454" spans="1:25" ht="35.25" customHeight="1" x14ac:dyDescent="0.2">
      <c r="A2454" s="179">
        <v>5014</v>
      </c>
      <c r="B2454" s="352" t="s">
        <v>1556</v>
      </c>
      <c r="C2454" s="356" t="s">
        <v>229</v>
      </c>
      <c r="D2454" s="377">
        <v>7</v>
      </c>
      <c r="E2454" s="362">
        <v>5014001526</v>
      </c>
      <c r="F2454" s="449"/>
      <c r="G2454" s="363"/>
      <c r="H2454" s="364"/>
      <c r="I2454" s="356" t="s">
        <v>229</v>
      </c>
      <c r="J2454" s="438" t="s">
        <v>285</v>
      </c>
      <c r="K2454" s="439"/>
      <c r="L2454" s="441"/>
      <c r="M2454" s="367"/>
      <c r="N2454" s="367"/>
      <c r="O2454" s="367"/>
      <c r="P2454" s="367"/>
      <c r="Q2454" s="367"/>
      <c r="R2454" s="367"/>
      <c r="S2454" s="367"/>
      <c r="T2454" s="367"/>
      <c r="U2454" s="367"/>
      <c r="V2454" s="367"/>
      <c r="W2454" s="367" t="s">
        <v>2920</v>
      </c>
      <c r="X2454" s="367"/>
      <c r="Y2454" s="367"/>
    </row>
    <row r="2455" spans="1:25" ht="35.25" customHeight="1" x14ac:dyDescent="0.2">
      <c r="A2455" s="179">
        <v>5015</v>
      </c>
      <c r="B2455" s="352" t="s">
        <v>1557</v>
      </c>
      <c r="C2455" s="182" t="s">
        <v>230</v>
      </c>
      <c r="D2455" s="377">
        <v>7</v>
      </c>
      <c r="E2455" s="362">
        <v>5015005000</v>
      </c>
      <c r="F2455" s="449"/>
      <c r="G2455" s="363"/>
      <c r="H2455" s="364"/>
      <c r="I2455" s="182" t="s">
        <v>230</v>
      </c>
      <c r="J2455" s="438" t="s">
        <v>300</v>
      </c>
      <c r="K2455" s="439"/>
      <c r="L2455" s="441"/>
      <c r="M2455" s="367"/>
      <c r="N2455" s="367"/>
      <c r="O2455" s="367"/>
      <c r="P2455" s="367"/>
      <c r="Q2455" s="367"/>
      <c r="R2455" s="367"/>
      <c r="S2455" s="367"/>
      <c r="T2455" s="367"/>
      <c r="U2455" s="367"/>
      <c r="V2455" s="367"/>
      <c r="W2455" s="367" t="s">
        <v>2920</v>
      </c>
      <c r="X2455" s="367"/>
      <c r="Y2455" s="367"/>
    </row>
    <row r="2456" spans="1:25" ht="35.25" customHeight="1" x14ac:dyDescent="0.2">
      <c r="A2456" s="179">
        <v>5016</v>
      </c>
      <c r="B2456" s="352" t="s">
        <v>1558</v>
      </c>
      <c r="C2456" s="182" t="s">
        <v>230</v>
      </c>
      <c r="D2456" s="377">
        <v>7</v>
      </c>
      <c r="E2456" s="362">
        <v>5016005014</v>
      </c>
      <c r="F2456" s="449"/>
      <c r="G2456" s="363"/>
      <c r="H2456" s="364"/>
      <c r="I2456" s="182" t="s">
        <v>230</v>
      </c>
      <c r="J2456" s="438" t="s">
        <v>289</v>
      </c>
      <c r="K2456" s="439"/>
      <c r="L2456" s="441"/>
      <c r="M2456" s="367"/>
      <c r="N2456" s="367"/>
      <c r="O2456" s="367"/>
      <c r="P2456" s="367"/>
      <c r="Q2456" s="367"/>
      <c r="R2456" s="367"/>
      <c r="S2456" s="367"/>
      <c r="T2456" s="367"/>
      <c r="U2456" s="367"/>
      <c r="V2456" s="367"/>
      <c r="W2456" s="367" t="s">
        <v>2920</v>
      </c>
      <c r="X2456" s="367" t="s">
        <v>2920</v>
      </c>
      <c r="Y2456" s="367"/>
    </row>
    <row r="2457" spans="1:25" ht="35.25" customHeight="1" x14ac:dyDescent="0.2">
      <c r="A2457" s="179">
        <v>5017</v>
      </c>
      <c r="B2457" s="352" t="s">
        <v>1559</v>
      </c>
      <c r="C2457" s="182" t="s">
        <v>230</v>
      </c>
      <c r="D2457" s="377">
        <v>7</v>
      </c>
      <c r="E2457" s="362">
        <v>5017005014</v>
      </c>
      <c r="F2457" s="449"/>
      <c r="G2457" s="363"/>
      <c r="H2457" s="364"/>
      <c r="I2457" s="182" t="s">
        <v>230</v>
      </c>
      <c r="J2457" s="438" t="s">
        <v>3182</v>
      </c>
      <c r="K2457" s="439"/>
      <c r="L2457" s="441"/>
      <c r="M2457" s="367"/>
      <c r="N2457" s="367"/>
      <c r="O2457" s="367"/>
      <c r="P2457" s="367"/>
      <c r="Q2457" s="367"/>
      <c r="R2457" s="367"/>
      <c r="S2457" s="367"/>
      <c r="T2457" s="367"/>
      <c r="U2457" s="367"/>
      <c r="V2457" s="367"/>
      <c r="W2457" s="367" t="s">
        <v>2920</v>
      </c>
      <c r="X2457" s="367"/>
      <c r="Y2457" s="367"/>
    </row>
    <row r="2458" spans="1:25" ht="35.25" customHeight="1" x14ac:dyDescent="0.2">
      <c r="A2458" s="179">
        <v>5018</v>
      </c>
      <c r="B2458" s="352" t="s">
        <v>1560</v>
      </c>
      <c r="C2458" s="182" t="s">
        <v>230</v>
      </c>
      <c r="D2458" s="377">
        <v>7</v>
      </c>
      <c r="E2458" s="362">
        <v>5018005003</v>
      </c>
      <c r="F2458" s="449"/>
      <c r="G2458" s="363"/>
      <c r="H2458" s="364"/>
      <c r="I2458" s="182" t="s">
        <v>230</v>
      </c>
      <c r="J2458" s="438" t="s">
        <v>286</v>
      </c>
      <c r="K2458" s="439"/>
      <c r="L2458" s="441"/>
      <c r="M2458" s="367"/>
      <c r="N2458" s="367"/>
      <c r="O2458" s="367"/>
      <c r="P2458" s="367"/>
      <c r="Q2458" s="367"/>
      <c r="R2458" s="367"/>
      <c r="S2458" s="367"/>
      <c r="T2458" s="367"/>
      <c r="U2458" s="367"/>
      <c r="V2458" s="367"/>
      <c r="W2458" s="367" t="s">
        <v>2920</v>
      </c>
      <c r="X2458" s="367" t="s">
        <v>2920</v>
      </c>
      <c r="Y2458" s="367"/>
    </row>
    <row r="2459" spans="1:25" ht="35.25" customHeight="1" x14ac:dyDescent="0.2">
      <c r="A2459" s="179">
        <v>5019</v>
      </c>
      <c r="B2459" s="352" t="s">
        <v>1561</v>
      </c>
      <c r="C2459" s="182" t="s">
        <v>230</v>
      </c>
      <c r="D2459" s="377">
        <v>7</v>
      </c>
      <c r="E2459" s="362">
        <v>5019005000</v>
      </c>
      <c r="F2459" s="449"/>
      <c r="G2459" s="363"/>
      <c r="H2459" s="364"/>
      <c r="I2459" s="182" t="s">
        <v>230</v>
      </c>
      <c r="J2459" s="438" t="s">
        <v>300</v>
      </c>
      <c r="K2459" s="439"/>
      <c r="L2459" s="441"/>
      <c r="M2459" s="367"/>
      <c r="N2459" s="367"/>
      <c r="O2459" s="367"/>
      <c r="P2459" s="367"/>
      <c r="Q2459" s="367"/>
      <c r="R2459" s="367"/>
      <c r="S2459" s="367"/>
      <c r="T2459" s="367"/>
      <c r="U2459" s="367"/>
      <c r="V2459" s="367"/>
      <c r="W2459" s="367" t="s">
        <v>2920</v>
      </c>
      <c r="X2459" s="367"/>
      <c r="Y2459" s="367"/>
    </row>
    <row r="2460" spans="1:25" ht="35.25" customHeight="1" x14ac:dyDescent="0.2">
      <c r="A2460" s="179">
        <v>5020</v>
      </c>
      <c r="B2460" s="352" t="s">
        <v>1562</v>
      </c>
      <c r="C2460" s="182" t="s">
        <v>230</v>
      </c>
      <c r="D2460" s="377">
        <v>7</v>
      </c>
      <c r="E2460" s="362">
        <v>5020000000</v>
      </c>
      <c r="F2460" s="449"/>
      <c r="G2460" s="363"/>
      <c r="H2460" s="364"/>
      <c r="I2460" s="182" t="s">
        <v>230</v>
      </c>
      <c r="J2460" s="438" t="s">
        <v>286</v>
      </c>
      <c r="K2460" s="439"/>
      <c r="L2460" s="441"/>
      <c r="M2460" s="367"/>
      <c r="N2460" s="367"/>
      <c r="O2460" s="367"/>
      <c r="P2460" s="367"/>
      <c r="Q2460" s="367"/>
      <c r="R2460" s="367"/>
      <c r="S2460" s="367"/>
      <c r="T2460" s="367"/>
      <c r="U2460" s="367"/>
      <c r="V2460" s="367"/>
      <c r="W2460" s="367" t="s">
        <v>2920</v>
      </c>
      <c r="X2460" s="367"/>
      <c r="Y2460" s="367"/>
    </row>
    <row r="2461" spans="1:25" ht="35.25" customHeight="1" x14ac:dyDescent="0.2">
      <c r="A2461" s="179">
        <v>5021</v>
      </c>
      <c r="B2461" s="352" t="s">
        <v>1563</v>
      </c>
      <c r="C2461" s="182" t="s">
        <v>230</v>
      </c>
      <c r="D2461" s="377">
        <v>7</v>
      </c>
      <c r="E2461" s="362">
        <v>5021000000</v>
      </c>
      <c r="F2461" s="449"/>
      <c r="G2461" s="363"/>
      <c r="H2461" s="364"/>
      <c r="I2461" s="182" t="s">
        <v>230</v>
      </c>
      <c r="J2461" s="438" t="s">
        <v>285</v>
      </c>
      <c r="K2461" s="439"/>
      <c r="L2461" s="441"/>
      <c r="M2461" s="367"/>
      <c r="N2461" s="367"/>
      <c r="O2461" s="367"/>
      <c r="P2461" s="367"/>
      <c r="Q2461" s="367"/>
      <c r="R2461" s="367"/>
      <c r="S2461" s="367"/>
      <c r="T2461" s="367"/>
      <c r="U2461" s="367"/>
      <c r="V2461" s="367"/>
      <c r="W2461" s="367" t="s">
        <v>2920</v>
      </c>
      <c r="X2461" s="367"/>
      <c r="Y2461" s="367"/>
    </row>
    <row r="2462" spans="1:25" ht="35.25" customHeight="1" x14ac:dyDescent="0.2">
      <c r="A2462" s="179">
        <v>5022</v>
      </c>
      <c r="B2462" s="352" t="s">
        <v>1564</v>
      </c>
      <c r="C2462" s="356" t="s">
        <v>229</v>
      </c>
      <c r="D2462" s="377">
        <v>7</v>
      </c>
      <c r="E2462" s="362">
        <v>5022001104</v>
      </c>
      <c r="F2462" s="449"/>
      <c r="G2462" s="363"/>
      <c r="H2462" s="364"/>
      <c r="I2462" s="356" t="s">
        <v>229</v>
      </c>
      <c r="J2462" s="438" t="s">
        <v>3169</v>
      </c>
      <c r="K2462" s="439"/>
      <c r="L2462" s="441"/>
      <c r="M2462" s="367"/>
      <c r="N2462" s="367"/>
      <c r="O2462" s="367"/>
      <c r="P2462" s="367"/>
      <c r="Q2462" s="367"/>
      <c r="R2462" s="367"/>
      <c r="S2462" s="367"/>
      <c r="T2462" s="367"/>
      <c r="U2462" s="367"/>
      <c r="V2462" s="367" t="s">
        <v>2920</v>
      </c>
      <c r="W2462" s="367"/>
      <c r="X2462" s="367"/>
      <c r="Y2462" s="367"/>
    </row>
    <row r="2463" spans="1:25" ht="35.25" customHeight="1" x14ac:dyDescent="0.2">
      <c r="A2463" s="179">
        <v>5023</v>
      </c>
      <c r="B2463" s="352" t="s">
        <v>1565</v>
      </c>
      <c r="C2463" s="182" t="s">
        <v>230</v>
      </c>
      <c r="D2463" s="377">
        <v>7</v>
      </c>
      <c r="E2463" s="362">
        <v>5023005018</v>
      </c>
      <c r="F2463" s="449"/>
      <c r="G2463" s="363"/>
      <c r="H2463" s="364"/>
      <c r="I2463" s="182" t="s">
        <v>230</v>
      </c>
      <c r="J2463" s="438" t="s">
        <v>3169</v>
      </c>
      <c r="K2463" s="439"/>
      <c r="L2463" s="441"/>
      <c r="M2463" s="367"/>
      <c r="N2463" s="367"/>
      <c r="O2463" s="367"/>
      <c r="P2463" s="367"/>
      <c r="Q2463" s="367"/>
      <c r="R2463" s="367"/>
      <c r="S2463" s="367"/>
      <c r="T2463" s="367"/>
      <c r="U2463" s="367"/>
      <c r="V2463" s="367"/>
      <c r="W2463" s="367" t="s">
        <v>2920</v>
      </c>
      <c r="X2463" s="367" t="s">
        <v>2920</v>
      </c>
      <c r="Y2463" s="367"/>
    </row>
    <row r="2464" spans="1:25" ht="35.25" customHeight="1" x14ac:dyDescent="0.2">
      <c r="A2464" s="179">
        <v>5024</v>
      </c>
      <c r="B2464" s="352" t="s">
        <v>1566</v>
      </c>
      <c r="C2464" s="182" t="s">
        <v>230</v>
      </c>
      <c r="D2464" s="377">
        <v>7</v>
      </c>
      <c r="E2464" s="362">
        <v>5024005008</v>
      </c>
      <c r="F2464" s="449"/>
      <c r="G2464" s="363"/>
      <c r="H2464" s="364"/>
      <c r="I2464" s="182" t="s">
        <v>230</v>
      </c>
      <c r="J2464" s="438" t="s">
        <v>285</v>
      </c>
      <c r="K2464" s="439"/>
      <c r="L2464" s="441"/>
      <c r="M2464" s="367"/>
      <c r="N2464" s="367"/>
      <c r="O2464" s="367"/>
      <c r="P2464" s="367"/>
      <c r="Q2464" s="367"/>
      <c r="R2464" s="367"/>
      <c r="S2464" s="367"/>
      <c r="T2464" s="367"/>
      <c r="U2464" s="367"/>
      <c r="V2464" s="367"/>
      <c r="W2464" s="367" t="s">
        <v>2920</v>
      </c>
      <c r="X2464" s="367" t="s">
        <v>2920</v>
      </c>
      <c r="Y2464" s="367"/>
    </row>
    <row r="2465" spans="1:25" ht="35.25" customHeight="1" x14ac:dyDescent="0.2">
      <c r="A2465" s="179">
        <v>5025</v>
      </c>
      <c r="B2465" s="352" t="s">
        <v>1567</v>
      </c>
      <c r="C2465" s="182" t="s">
        <v>230</v>
      </c>
      <c r="D2465" s="377">
        <v>7</v>
      </c>
      <c r="E2465" s="362">
        <v>5025005008</v>
      </c>
      <c r="F2465" s="449"/>
      <c r="G2465" s="363"/>
      <c r="H2465" s="364"/>
      <c r="I2465" s="182" t="s">
        <v>230</v>
      </c>
      <c r="J2465" s="438" t="s">
        <v>285</v>
      </c>
      <c r="K2465" s="439"/>
      <c r="L2465" s="441"/>
      <c r="M2465" s="367"/>
      <c r="N2465" s="367"/>
      <c r="O2465" s="367"/>
      <c r="P2465" s="367"/>
      <c r="Q2465" s="367"/>
      <c r="R2465" s="367"/>
      <c r="S2465" s="367"/>
      <c r="T2465" s="367"/>
      <c r="U2465" s="367"/>
      <c r="V2465" s="367"/>
      <c r="W2465" s="367" t="s">
        <v>2920</v>
      </c>
      <c r="X2465" s="367"/>
      <c r="Y2465" s="367"/>
    </row>
    <row r="2466" spans="1:25" ht="35.25" customHeight="1" x14ac:dyDescent="0.2">
      <c r="A2466" s="179">
        <v>5026</v>
      </c>
      <c r="B2466" s="352" t="s">
        <v>1568</v>
      </c>
      <c r="C2466" s="182" t="s">
        <v>230</v>
      </c>
      <c r="D2466" s="377">
        <v>7</v>
      </c>
      <c r="E2466" s="362">
        <v>5026005008</v>
      </c>
      <c r="F2466" s="449"/>
      <c r="G2466" s="363"/>
      <c r="H2466" s="364"/>
      <c r="I2466" s="182" t="s">
        <v>230</v>
      </c>
      <c r="J2466" s="438" t="s">
        <v>285</v>
      </c>
      <c r="K2466" s="439"/>
      <c r="L2466" s="441"/>
      <c r="M2466" s="367"/>
      <c r="N2466" s="367"/>
      <c r="O2466" s="367"/>
      <c r="P2466" s="367"/>
      <c r="Q2466" s="367"/>
      <c r="R2466" s="367"/>
      <c r="S2466" s="367"/>
      <c r="T2466" s="367"/>
      <c r="U2466" s="367"/>
      <c r="V2466" s="367"/>
      <c r="W2466" s="367" t="s">
        <v>2920</v>
      </c>
      <c r="X2466" s="367"/>
      <c r="Y2466" s="367"/>
    </row>
    <row r="2467" spans="1:25" ht="35.25" customHeight="1" x14ac:dyDescent="0.2">
      <c r="A2467" s="179">
        <v>5027</v>
      </c>
      <c r="B2467" s="352" t="s">
        <v>1569</v>
      </c>
      <c r="C2467" s="182" t="s">
        <v>230</v>
      </c>
      <c r="D2467" s="377">
        <v>7</v>
      </c>
      <c r="E2467" s="362">
        <v>5027005008</v>
      </c>
      <c r="F2467" s="449"/>
      <c r="G2467" s="363"/>
      <c r="H2467" s="364"/>
      <c r="I2467" s="182" t="s">
        <v>230</v>
      </c>
      <c r="J2467" s="438" t="s">
        <v>285</v>
      </c>
      <c r="K2467" s="439"/>
      <c r="L2467" s="441"/>
      <c r="M2467" s="367"/>
      <c r="N2467" s="367"/>
      <c r="O2467" s="367"/>
      <c r="P2467" s="367"/>
      <c r="Q2467" s="367"/>
      <c r="R2467" s="367"/>
      <c r="S2467" s="367"/>
      <c r="T2467" s="367"/>
      <c r="U2467" s="367"/>
      <c r="V2467" s="367"/>
      <c r="W2467" s="367" t="s">
        <v>2920</v>
      </c>
      <c r="X2467" s="367" t="s">
        <v>2920</v>
      </c>
      <c r="Y2467" s="186" t="s">
        <v>2920</v>
      </c>
    </row>
    <row r="2468" spans="1:25" ht="35.25" customHeight="1" x14ac:dyDescent="0.2">
      <c r="A2468" s="179">
        <v>5028</v>
      </c>
      <c r="B2468" s="352" t="s">
        <v>1570</v>
      </c>
      <c r="C2468" s="182" t="s">
        <v>230</v>
      </c>
      <c r="D2468" s="377">
        <v>7</v>
      </c>
      <c r="E2468" s="362">
        <v>5028005004</v>
      </c>
      <c r="F2468" s="449"/>
      <c r="G2468" s="363"/>
      <c r="H2468" s="364"/>
      <c r="I2468" s="182" t="s">
        <v>230</v>
      </c>
      <c r="J2468" s="438" t="s">
        <v>286</v>
      </c>
      <c r="K2468" s="439"/>
      <c r="L2468" s="441"/>
      <c r="M2468" s="367"/>
      <c r="N2468" s="367"/>
      <c r="O2468" s="367"/>
      <c r="P2468" s="367"/>
      <c r="Q2468" s="367"/>
      <c r="R2468" s="367"/>
      <c r="S2468" s="367"/>
      <c r="T2468" s="367"/>
      <c r="U2468" s="367"/>
      <c r="V2468" s="367"/>
      <c r="W2468" s="367" t="s">
        <v>2920</v>
      </c>
      <c r="X2468" s="367" t="s">
        <v>2920</v>
      </c>
      <c r="Y2468" s="367"/>
    </row>
    <row r="2469" spans="1:25" ht="35.25" customHeight="1" x14ac:dyDescent="0.2">
      <c r="A2469" s="179">
        <v>5029</v>
      </c>
      <c r="B2469" s="352" t="s">
        <v>1571</v>
      </c>
      <c r="C2469" s="182" t="s">
        <v>230</v>
      </c>
      <c r="D2469" s="377">
        <v>7</v>
      </c>
      <c r="E2469" s="362">
        <v>5029005014</v>
      </c>
      <c r="F2469" s="449"/>
      <c r="G2469" s="363"/>
      <c r="H2469" s="364"/>
      <c r="I2469" s="182" t="s">
        <v>230</v>
      </c>
      <c r="J2469" s="438" t="s">
        <v>289</v>
      </c>
      <c r="K2469" s="439"/>
      <c r="L2469" s="441"/>
      <c r="M2469" s="367"/>
      <c r="N2469" s="367"/>
      <c r="O2469" s="367"/>
      <c r="P2469" s="367"/>
      <c r="Q2469" s="367"/>
      <c r="R2469" s="367"/>
      <c r="S2469" s="367"/>
      <c r="T2469" s="367"/>
      <c r="U2469" s="367"/>
      <c r="V2469" s="367"/>
      <c r="W2469" s="367" t="s">
        <v>2920</v>
      </c>
      <c r="X2469" s="367"/>
      <c r="Y2469" s="367"/>
    </row>
    <row r="2470" spans="1:25" ht="35.25" customHeight="1" x14ac:dyDescent="0.2">
      <c r="A2470" s="179">
        <v>5030</v>
      </c>
      <c r="B2470" s="352" t="s">
        <v>1572</v>
      </c>
      <c r="C2470" s="356" t="s">
        <v>229</v>
      </c>
      <c r="D2470" s="377">
        <v>7</v>
      </c>
      <c r="E2470" s="362">
        <v>5030001115</v>
      </c>
      <c r="F2470" s="449"/>
      <c r="G2470" s="363"/>
      <c r="H2470" s="364"/>
      <c r="I2470" s="356" t="s">
        <v>229</v>
      </c>
      <c r="J2470" s="438" t="s">
        <v>285</v>
      </c>
      <c r="K2470" s="439"/>
      <c r="L2470" s="441"/>
      <c r="M2470" s="367"/>
      <c r="N2470" s="367"/>
      <c r="O2470" s="367"/>
      <c r="P2470" s="367"/>
      <c r="Q2470" s="367"/>
      <c r="R2470" s="367"/>
      <c r="S2470" s="367"/>
      <c r="T2470" s="367"/>
      <c r="U2470" s="367"/>
      <c r="V2470" s="367" t="s">
        <v>2920</v>
      </c>
      <c r="W2470" s="367"/>
      <c r="X2470" s="367"/>
      <c r="Y2470" s="367"/>
    </row>
    <row r="2471" spans="1:25" ht="35.25" customHeight="1" x14ac:dyDescent="0.2">
      <c r="A2471" s="179">
        <v>5031</v>
      </c>
      <c r="B2471" s="352" t="s">
        <v>1573</v>
      </c>
      <c r="C2471" s="182" t="s">
        <v>230</v>
      </c>
      <c r="D2471" s="377">
        <v>7</v>
      </c>
      <c r="E2471" s="362">
        <v>5031005011</v>
      </c>
      <c r="F2471" s="449"/>
      <c r="G2471" s="363"/>
      <c r="H2471" s="364"/>
      <c r="I2471" s="182" t="s">
        <v>230</v>
      </c>
      <c r="J2471" s="438" t="s">
        <v>295</v>
      </c>
      <c r="K2471" s="439"/>
      <c r="L2471" s="441"/>
      <c r="M2471" s="367"/>
      <c r="N2471" s="367"/>
      <c r="O2471" s="367"/>
      <c r="P2471" s="367"/>
      <c r="Q2471" s="367"/>
      <c r="R2471" s="367"/>
      <c r="S2471" s="367"/>
      <c r="T2471" s="367"/>
      <c r="U2471" s="367"/>
      <c r="V2471" s="367" t="s">
        <v>2920</v>
      </c>
      <c r="W2471" s="367"/>
      <c r="X2471" s="367"/>
      <c r="Y2471" s="367"/>
    </row>
    <row r="2472" spans="1:25" ht="35.25" customHeight="1" x14ac:dyDescent="0.2">
      <c r="A2472" s="179">
        <v>5032</v>
      </c>
      <c r="B2472" s="352" t="s">
        <v>1574</v>
      </c>
      <c r="C2472" s="356" t="s">
        <v>228</v>
      </c>
      <c r="D2472" s="377">
        <v>15</v>
      </c>
      <c r="E2472" s="362">
        <v>5032000000</v>
      </c>
      <c r="F2472" s="449"/>
      <c r="G2472" s="363"/>
      <c r="H2472" s="364"/>
      <c r="I2472" s="356" t="s">
        <v>228</v>
      </c>
      <c r="J2472" s="438" t="s">
        <v>236</v>
      </c>
      <c r="K2472" s="439"/>
      <c r="L2472" s="441"/>
      <c r="M2472" s="367"/>
      <c r="N2472" s="367"/>
      <c r="O2472" s="367"/>
      <c r="P2472" s="367"/>
      <c r="Q2472" s="367"/>
      <c r="R2472" s="367"/>
      <c r="S2472" s="367"/>
      <c r="T2472" s="367"/>
      <c r="U2472" s="367"/>
      <c r="V2472" s="367" t="s">
        <v>2920</v>
      </c>
      <c r="W2472" s="367"/>
      <c r="X2472" s="367"/>
      <c r="Y2472" s="367"/>
    </row>
    <row r="2473" spans="1:25" ht="35.25" customHeight="1" x14ac:dyDescent="0.2">
      <c r="A2473" s="179">
        <v>5033</v>
      </c>
      <c r="B2473" s="352" t="s">
        <v>1575</v>
      </c>
      <c r="C2473" s="356" t="s">
        <v>228</v>
      </c>
      <c r="D2473" s="377">
        <v>15</v>
      </c>
      <c r="E2473" s="362">
        <v>5033005514</v>
      </c>
      <c r="F2473" s="449"/>
      <c r="G2473" s="363"/>
      <c r="H2473" s="364"/>
      <c r="I2473" s="356" t="s">
        <v>228</v>
      </c>
      <c r="J2473" s="438" t="s">
        <v>295</v>
      </c>
      <c r="K2473" s="439"/>
      <c r="L2473" s="441"/>
      <c r="M2473" s="367"/>
      <c r="N2473" s="367"/>
      <c r="O2473" s="367"/>
      <c r="P2473" s="367"/>
      <c r="Q2473" s="367"/>
      <c r="R2473" s="367"/>
      <c r="S2473" s="367"/>
      <c r="T2473" s="367"/>
      <c r="U2473" s="367"/>
      <c r="V2473" s="367" t="s">
        <v>2920</v>
      </c>
      <c r="W2473" s="367"/>
      <c r="X2473" s="367"/>
      <c r="Y2473" s="367"/>
    </row>
    <row r="2474" spans="1:25" ht="35.25" customHeight="1" x14ac:dyDescent="0.2">
      <c r="A2474" s="179">
        <v>5034</v>
      </c>
      <c r="B2474" s="352" t="s">
        <v>1576</v>
      </c>
      <c r="C2474" s="356" t="s">
        <v>228</v>
      </c>
      <c r="D2474" s="377">
        <v>15</v>
      </c>
      <c r="E2474" s="362">
        <v>5034005514</v>
      </c>
      <c r="F2474" s="449"/>
      <c r="G2474" s="363"/>
      <c r="H2474" s="364"/>
      <c r="I2474" s="356" t="s">
        <v>228</v>
      </c>
      <c r="J2474" s="438" t="s">
        <v>295</v>
      </c>
      <c r="K2474" s="439"/>
      <c r="L2474" s="441"/>
      <c r="M2474" s="367"/>
      <c r="N2474" s="367"/>
      <c r="O2474" s="367"/>
      <c r="P2474" s="367"/>
      <c r="Q2474" s="367"/>
      <c r="R2474" s="367"/>
      <c r="S2474" s="367"/>
      <c r="T2474" s="367"/>
      <c r="U2474" s="367"/>
      <c r="V2474" s="367" t="s">
        <v>2920</v>
      </c>
      <c r="W2474" s="367"/>
      <c r="X2474" s="367"/>
      <c r="Y2474" s="367"/>
    </row>
    <row r="2475" spans="1:25" ht="35.25" customHeight="1" x14ac:dyDescent="0.2">
      <c r="A2475" s="179">
        <v>5035</v>
      </c>
      <c r="B2475" s="352" t="s">
        <v>1577</v>
      </c>
      <c r="C2475" s="356" t="s">
        <v>228</v>
      </c>
      <c r="D2475" s="377">
        <v>15</v>
      </c>
      <c r="E2475" s="362">
        <v>5035005514</v>
      </c>
      <c r="F2475" s="449"/>
      <c r="G2475" s="363"/>
      <c r="H2475" s="364"/>
      <c r="I2475" s="356" t="s">
        <v>228</v>
      </c>
      <c r="J2475" s="438" t="s">
        <v>295</v>
      </c>
      <c r="K2475" s="439"/>
      <c r="L2475" s="441"/>
      <c r="M2475" s="367"/>
      <c r="N2475" s="367"/>
      <c r="O2475" s="367"/>
      <c r="P2475" s="367"/>
      <c r="Q2475" s="367"/>
      <c r="R2475" s="367"/>
      <c r="S2475" s="367"/>
      <c r="T2475" s="367"/>
      <c r="U2475" s="367"/>
      <c r="V2475" s="367" t="s">
        <v>2920</v>
      </c>
      <c r="W2475" s="367"/>
      <c r="X2475" s="367"/>
      <c r="Y2475" s="367"/>
    </row>
    <row r="2476" spans="1:25" ht="35.25" customHeight="1" x14ac:dyDescent="0.2">
      <c r="A2476" s="179">
        <v>5036</v>
      </c>
      <c r="B2476" s="352" t="s">
        <v>1578</v>
      </c>
      <c r="C2476" s="356" t="s">
        <v>228</v>
      </c>
      <c r="D2476" s="377">
        <v>15</v>
      </c>
      <c r="E2476" s="362">
        <v>5036005520</v>
      </c>
      <c r="F2476" s="449"/>
      <c r="G2476" s="363"/>
      <c r="H2476" s="364"/>
      <c r="I2476" s="356" t="s">
        <v>228</v>
      </c>
      <c r="J2476" s="438" t="s">
        <v>289</v>
      </c>
      <c r="K2476" s="439"/>
      <c r="L2476" s="441"/>
      <c r="M2476" s="367"/>
      <c r="N2476" s="367"/>
      <c r="O2476" s="367"/>
      <c r="P2476" s="367"/>
      <c r="Q2476" s="367"/>
      <c r="R2476" s="367"/>
      <c r="S2476" s="367"/>
      <c r="T2476" s="367"/>
      <c r="U2476" s="367"/>
      <c r="V2476" s="367" t="s">
        <v>2920</v>
      </c>
      <c r="W2476" s="367"/>
      <c r="X2476" s="367"/>
      <c r="Y2476" s="367"/>
    </row>
    <row r="2477" spans="1:25" ht="35.25" customHeight="1" x14ac:dyDescent="0.2">
      <c r="A2477" s="179">
        <v>5037</v>
      </c>
      <c r="B2477" s="352" t="s">
        <v>1579</v>
      </c>
      <c r="C2477" s="356" t="s">
        <v>228</v>
      </c>
      <c r="D2477" s="377">
        <v>15</v>
      </c>
      <c r="E2477" s="362">
        <v>5037005520</v>
      </c>
      <c r="F2477" s="449"/>
      <c r="G2477" s="363"/>
      <c r="H2477" s="364"/>
      <c r="I2477" s="356" t="s">
        <v>228</v>
      </c>
      <c r="J2477" s="438" t="s">
        <v>295</v>
      </c>
      <c r="K2477" s="439"/>
      <c r="L2477" s="441"/>
      <c r="M2477" s="367"/>
      <c r="N2477" s="367"/>
      <c r="O2477" s="367"/>
      <c r="P2477" s="367"/>
      <c r="Q2477" s="367"/>
      <c r="R2477" s="367"/>
      <c r="S2477" s="367"/>
      <c r="T2477" s="367"/>
      <c r="U2477" s="367"/>
      <c r="V2477" s="367" t="s">
        <v>2920</v>
      </c>
      <c r="W2477" s="367"/>
      <c r="X2477" s="367"/>
      <c r="Y2477" s="367"/>
    </row>
    <row r="2478" spans="1:25" ht="35.25" customHeight="1" x14ac:dyDescent="0.2">
      <c r="A2478" s="179">
        <v>5038</v>
      </c>
      <c r="B2478" s="352" t="s">
        <v>1580</v>
      </c>
      <c r="C2478" s="356" t="s">
        <v>228</v>
      </c>
      <c r="D2478" s="377">
        <v>7</v>
      </c>
      <c r="E2478" s="362">
        <v>5038005521</v>
      </c>
      <c r="F2478" s="449"/>
      <c r="G2478" s="363"/>
      <c r="H2478" s="364"/>
      <c r="I2478" s="356" t="s">
        <v>228</v>
      </c>
      <c r="J2478" s="438" t="s">
        <v>289</v>
      </c>
      <c r="K2478" s="439"/>
      <c r="L2478" s="441"/>
      <c r="M2478" s="367"/>
      <c r="N2478" s="367"/>
      <c r="O2478" s="367"/>
      <c r="P2478" s="367"/>
      <c r="Q2478" s="367"/>
      <c r="R2478" s="367"/>
      <c r="S2478" s="367"/>
      <c r="T2478" s="367"/>
      <c r="U2478" s="367"/>
      <c r="V2478" s="367" t="s">
        <v>2920</v>
      </c>
      <c r="W2478" s="367" t="s">
        <v>2920</v>
      </c>
      <c r="X2478" s="367"/>
      <c r="Y2478" s="367"/>
    </row>
    <row r="2479" spans="1:25" ht="35.25" customHeight="1" x14ac:dyDescent="0.2">
      <c r="A2479" s="179">
        <v>5039</v>
      </c>
      <c r="B2479" s="352" t="s">
        <v>1581</v>
      </c>
      <c r="C2479" s="356" t="s">
        <v>228</v>
      </c>
      <c r="D2479" s="377">
        <v>7</v>
      </c>
      <c r="E2479" s="362">
        <v>5039005521</v>
      </c>
      <c r="F2479" s="449"/>
      <c r="G2479" s="363"/>
      <c r="H2479" s="364"/>
      <c r="I2479" s="356" t="s">
        <v>228</v>
      </c>
      <c r="J2479" s="438" t="s">
        <v>289</v>
      </c>
      <c r="K2479" s="439"/>
      <c r="L2479" s="441"/>
      <c r="M2479" s="367"/>
      <c r="N2479" s="367"/>
      <c r="O2479" s="367"/>
      <c r="P2479" s="367"/>
      <c r="Q2479" s="367"/>
      <c r="R2479" s="367"/>
      <c r="S2479" s="367"/>
      <c r="T2479" s="367"/>
      <c r="U2479" s="367"/>
      <c r="V2479" s="367" t="s">
        <v>2920</v>
      </c>
      <c r="W2479" s="367" t="s">
        <v>2920</v>
      </c>
      <c r="X2479" s="367"/>
      <c r="Y2479" s="367"/>
    </row>
    <row r="2480" spans="1:25" ht="35.25" customHeight="1" x14ac:dyDescent="0.2">
      <c r="A2480" s="179">
        <v>5040</v>
      </c>
      <c r="B2480" s="352" t="s">
        <v>1582</v>
      </c>
      <c r="C2480" s="356" t="s">
        <v>228</v>
      </c>
      <c r="D2480" s="377">
        <v>15</v>
      </c>
      <c r="E2480" s="362">
        <v>5040005526</v>
      </c>
      <c r="F2480" s="449"/>
      <c r="G2480" s="363"/>
      <c r="H2480" s="364"/>
      <c r="I2480" s="356" t="s">
        <v>228</v>
      </c>
      <c r="J2480" s="438" t="s">
        <v>289</v>
      </c>
      <c r="K2480" s="439"/>
      <c r="L2480" s="441"/>
      <c r="M2480" s="367"/>
      <c r="N2480" s="367"/>
      <c r="O2480" s="367"/>
      <c r="P2480" s="367"/>
      <c r="Q2480" s="367"/>
      <c r="R2480" s="367"/>
      <c r="S2480" s="367"/>
      <c r="T2480" s="367"/>
      <c r="U2480" s="367"/>
      <c r="V2480" s="367" t="s">
        <v>2920</v>
      </c>
      <c r="W2480" s="367" t="s">
        <v>2920</v>
      </c>
      <c r="X2480" s="367"/>
      <c r="Y2480" s="367"/>
    </row>
    <row r="2481" spans="1:25" ht="35.25" customHeight="1" x14ac:dyDescent="0.2">
      <c r="A2481" s="179">
        <v>5041</v>
      </c>
      <c r="B2481" s="352" t="s">
        <v>1583</v>
      </c>
      <c r="C2481" s="356" t="s">
        <v>228</v>
      </c>
      <c r="D2481" s="377">
        <v>7</v>
      </c>
      <c r="E2481" s="362">
        <v>5041005528</v>
      </c>
      <c r="F2481" s="449"/>
      <c r="G2481" s="363"/>
      <c r="H2481" s="364"/>
      <c r="I2481" s="356" t="s">
        <v>228</v>
      </c>
      <c r="J2481" s="438" t="s">
        <v>289</v>
      </c>
      <c r="K2481" s="439"/>
      <c r="L2481" s="441"/>
      <c r="M2481" s="367"/>
      <c r="N2481" s="367"/>
      <c r="O2481" s="367"/>
      <c r="P2481" s="367"/>
      <c r="Q2481" s="367"/>
      <c r="R2481" s="367"/>
      <c r="S2481" s="367"/>
      <c r="T2481" s="367"/>
      <c r="U2481" s="367"/>
      <c r="V2481" s="367" t="s">
        <v>2920</v>
      </c>
      <c r="W2481" s="367" t="s">
        <v>2920</v>
      </c>
      <c r="X2481" s="367"/>
      <c r="Y2481" s="367"/>
    </row>
    <row r="2482" spans="1:25" ht="35.25" customHeight="1" x14ac:dyDescent="0.2">
      <c r="A2482" s="179">
        <v>5042</v>
      </c>
      <c r="B2482" s="352" t="s">
        <v>1584</v>
      </c>
      <c r="C2482" s="356" t="s">
        <v>229</v>
      </c>
      <c r="D2482" s="377">
        <v>7</v>
      </c>
      <c r="E2482" s="362">
        <v>5042001313</v>
      </c>
      <c r="F2482" s="449"/>
      <c r="G2482" s="363"/>
      <c r="H2482" s="364"/>
      <c r="I2482" s="356" t="s">
        <v>229</v>
      </c>
      <c r="J2482" s="438" t="s">
        <v>285</v>
      </c>
      <c r="K2482" s="439"/>
      <c r="L2482" s="441"/>
      <c r="M2482" s="367"/>
      <c r="N2482" s="367"/>
      <c r="O2482" s="367"/>
      <c r="P2482" s="367"/>
      <c r="Q2482" s="367"/>
      <c r="R2482" s="367"/>
      <c r="S2482" s="367"/>
      <c r="T2482" s="367"/>
      <c r="U2482" s="367"/>
      <c r="V2482" s="367" t="s">
        <v>2920</v>
      </c>
      <c r="W2482" s="367" t="s">
        <v>2920</v>
      </c>
      <c r="X2482" s="367"/>
      <c r="Y2482" s="367"/>
    </row>
    <row r="2483" spans="1:25" ht="35.25" customHeight="1" x14ac:dyDescent="0.2">
      <c r="A2483" s="179">
        <v>5043</v>
      </c>
      <c r="B2483" s="352" t="s">
        <v>1585</v>
      </c>
      <c r="C2483" s="356" t="s">
        <v>229</v>
      </c>
      <c r="D2483" s="377">
        <v>13</v>
      </c>
      <c r="E2483" s="362">
        <v>5043001315</v>
      </c>
      <c r="F2483" s="449"/>
      <c r="G2483" s="363"/>
      <c r="H2483" s="364"/>
      <c r="I2483" s="356" t="s">
        <v>229</v>
      </c>
      <c r="J2483" s="438" t="s">
        <v>285</v>
      </c>
      <c r="K2483" s="439"/>
      <c r="L2483" s="441"/>
      <c r="M2483" s="367"/>
      <c r="N2483" s="367"/>
      <c r="O2483" s="367"/>
      <c r="P2483" s="367"/>
      <c r="Q2483" s="367"/>
      <c r="R2483" s="367"/>
      <c r="S2483" s="367"/>
      <c r="T2483" s="367"/>
      <c r="U2483" s="367"/>
      <c r="V2483" s="367" t="s">
        <v>2920</v>
      </c>
      <c r="W2483" s="367"/>
      <c r="X2483" s="367"/>
      <c r="Y2483" s="367"/>
    </row>
    <row r="2484" spans="1:25" ht="35.25" customHeight="1" x14ac:dyDescent="0.2">
      <c r="A2484" s="179">
        <v>5044</v>
      </c>
      <c r="B2484" s="352" t="s">
        <v>1586</v>
      </c>
      <c r="C2484" s="356" t="s">
        <v>229</v>
      </c>
      <c r="D2484" s="377">
        <v>7</v>
      </c>
      <c r="E2484" s="362">
        <v>5044001402</v>
      </c>
      <c r="F2484" s="449"/>
      <c r="G2484" s="363"/>
      <c r="H2484" s="364"/>
      <c r="I2484" s="356" t="s">
        <v>229</v>
      </c>
      <c r="J2484" s="438" t="s">
        <v>3169</v>
      </c>
      <c r="K2484" s="439"/>
      <c r="L2484" s="441"/>
      <c r="M2484" s="367"/>
      <c r="N2484" s="367"/>
      <c r="O2484" s="367"/>
      <c r="P2484" s="367"/>
      <c r="Q2484" s="367"/>
      <c r="R2484" s="367"/>
      <c r="S2484" s="367"/>
      <c r="T2484" s="367"/>
      <c r="U2484" s="367"/>
      <c r="V2484" s="367" t="s">
        <v>2920</v>
      </c>
      <c r="W2484" s="367"/>
      <c r="X2484" s="367"/>
      <c r="Y2484" s="367"/>
    </row>
    <row r="2485" spans="1:25" ht="35.25" customHeight="1" x14ac:dyDescent="0.2">
      <c r="A2485" s="179">
        <v>5045</v>
      </c>
      <c r="B2485" s="352" t="s">
        <v>1587</v>
      </c>
      <c r="C2485" s="182" t="s">
        <v>230</v>
      </c>
      <c r="D2485" s="377">
        <v>9</v>
      </c>
      <c r="E2485" s="362">
        <v>5045005009</v>
      </c>
      <c r="F2485" s="449"/>
      <c r="G2485" s="363"/>
      <c r="H2485" s="364"/>
      <c r="I2485" s="182" t="s">
        <v>230</v>
      </c>
      <c r="J2485" s="438" t="s">
        <v>285</v>
      </c>
      <c r="K2485" s="439"/>
      <c r="L2485" s="441"/>
      <c r="M2485" s="367"/>
      <c r="N2485" s="367"/>
      <c r="O2485" s="367"/>
      <c r="P2485" s="367"/>
      <c r="Q2485" s="367"/>
      <c r="R2485" s="367"/>
      <c r="S2485" s="367"/>
      <c r="T2485" s="367"/>
      <c r="U2485" s="367"/>
      <c r="V2485" s="367" t="s">
        <v>2920</v>
      </c>
      <c r="W2485" s="367"/>
      <c r="X2485" s="367"/>
      <c r="Y2485" s="367"/>
    </row>
    <row r="2486" spans="1:25" ht="35.25" customHeight="1" x14ac:dyDescent="0.2">
      <c r="A2486" s="179">
        <v>5046</v>
      </c>
      <c r="B2486" s="352" t="s">
        <v>1588</v>
      </c>
      <c r="C2486" s="182" t="s">
        <v>230</v>
      </c>
      <c r="D2486" s="377">
        <v>9</v>
      </c>
      <c r="E2486" s="362">
        <v>5046005009</v>
      </c>
      <c r="F2486" s="449"/>
      <c r="G2486" s="363"/>
      <c r="H2486" s="364"/>
      <c r="I2486" s="182" t="s">
        <v>230</v>
      </c>
      <c r="J2486" s="438" t="s">
        <v>285</v>
      </c>
      <c r="K2486" s="439"/>
      <c r="L2486" s="441"/>
      <c r="M2486" s="367"/>
      <c r="N2486" s="367"/>
      <c r="O2486" s="367"/>
      <c r="P2486" s="367"/>
      <c r="Q2486" s="367"/>
      <c r="R2486" s="367"/>
      <c r="S2486" s="367"/>
      <c r="T2486" s="367"/>
      <c r="U2486" s="367"/>
      <c r="V2486" s="367" t="s">
        <v>2920</v>
      </c>
      <c r="W2486" s="367"/>
      <c r="X2486" s="367"/>
      <c r="Y2486" s="367"/>
    </row>
    <row r="2487" spans="1:25" ht="35.25" customHeight="1" x14ac:dyDescent="0.2">
      <c r="A2487" s="179">
        <v>5047</v>
      </c>
      <c r="B2487" s="352" t="s">
        <v>1589</v>
      </c>
      <c r="C2487" s="182" t="s">
        <v>230</v>
      </c>
      <c r="D2487" s="377">
        <v>9</v>
      </c>
      <c r="E2487" s="362">
        <v>5047005003</v>
      </c>
      <c r="F2487" s="449"/>
      <c r="G2487" s="363"/>
      <c r="H2487" s="364"/>
      <c r="I2487" s="182" t="s">
        <v>230</v>
      </c>
      <c r="J2487" s="438" t="s">
        <v>286</v>
      </c>
      <c r="K2487" s="439"/>
      <c r="L2487" s="441"/>
      <c r="M2487" s="367"/>
      <c r="N2487" s="367"/>
      <c r="O2487" s="367"/>
      <c r="P2487" s="367"/>
      <c r="Q2487" s="367"/>
      <c r="R2487" s="367"/>
      <c r="S2487" s="367"/>
      <c r="T2487" s="367"/>
      <c r="U2487" s="367"/>
      <c r="V2487" s="367"/>
      <c r="W2487" s="367"/>
      <c r="X2487" s="367"/>
      <c r="Y2487" s="367"/>
    </row>
    <row r="2488" spans="1:25" ht="35.25" customHeight="1" x14ac:dyDescent="0.2">
      <c r="A2488" s="179">
        <v>5048</v>
      </c>
      <c r="B2488" s="352" t="s">
        <v>1590</v>
      </c>
      <c r="C2488" s="182" t="s">
        <v>230</v>
      </c>
      <c r="D2488" s="377">
        <v>9</v>
      </c>
      <c r="E2488" s="362">
        <v>5048005003</v>
      </c>
      <c r="F2488" s="449"/>
      <c r="G2488" s="363"/>
      <c r="H2488" s="364"/>
      <c r="I2488" s="182" t="s">
        <v>230</v>
      </c>
      <c r="J2488" s="438" t="s">
        <v>286</v>
      </c>
      <c r="K2488" s="439"/>
      <c r="L2488" s="441"/>
      <c r="M2488" s="367"/>
      <c r="N2488" s="367"/>
      <c r="O2488" s="367"/>
      <c r="P2488" s="367"/>
      <c r="Q2488" s="367"/>
      <c r="R2488" s="367"/>
      <c r="S2488" s="367"/>
      <c r="T2488" s="367"/>
      <c r="U2488" s="367"/>
      <c r="V2488" s="367" t="s">
        <v>2920</v>
      </c>
      <c r="W2488" s="367"/>
      <c r="X2488" s="367"/>
      <c r="Y2488" s="367"/>
    </row>
    <row r="2489" spans="1:25" ht="35.25" customHeight="1" x14ac:dyDescent="0.2">
      <c r="A2489" s="179">
        <v>5049</v>
      </c>
      <c r="B2489" s="352" t="s">
        <v>1591</v>
      </c>
      <c r="C2489" s="182" t="s">
        <v>230</v>
      </c>
      <c r="D2489" s="377">
        <v>9</v>
      </c>
      <c r="E2489" s="362">
        <v>5049005014</v>
      </c>
      <c r="F2489" s="449"/>
      <c r="G2489" s="363"/>
      <c r="H2489" s="364"/>
      <c r="I2489" s="182" t="s">
        <v>230</v>
      </c>
      <c r="J2489" s="438" t="s">
        <v>289</v>
      </c>
      <c r="K2489" s="439"/>
      <c r="L2489" s="441"/>
      <c r="M2489" s="367"/>
      <c r="N2489" s="367"/>
      <c r="O2489" s="367"/>
      <c r="P2489" s="367"/>
      <c r="Q2489" s="367"/>
      <c r="R2489" s="367"/>
      <c r="S2489" s="367"/>
      <c r="T2489" s="367"/>
      <c r="U2489" s="367"/>
      <c r="V2489" s="367" t="s">
        <v>2920</v>
      </c>
      <c r="W2489" s="367"/>
      <c r="X2489" s="367"/>
      <c r="Y2489" s="367"/>
    </row>
    <row r="2490" spans="1:25" ht="35.25" customHeight="1" x14ac:dyDescent="0.2">
      <c r="A2490" s="179">
        <v>5050</v>
      </c>
      <c r="B2490" s="352" t="s">
        <v>1592</v>
      </c>
      <c r="C2490" s="182" t="s">
        <v>230</v>
      </c>
      <c r="D2490" s="377">
        <v>9</v>
      </c>
      <c r="E2490" s="362">
        <v>5050005003</v>
      </c>
      <c r="F2490" s="449"/>
      <c r="G2490" s="363"/>
      <c r="H2490" s="364"/>
      <c r="I2490" s="182" t="s">
        <v>230</v>
      </c>
      <c r="J2490" s="438" t="s">
        <v>286</v>
      </c>
      <c r="K2490" s="439"/>
      <c r="L2490" s="441"/>
      <c r="M2490" s="367"/>
      <c r="N2490" s="367"/>
      <c r="O2490" s="367"/>
      <c r="P2490" s="367"/>
      <c r="Q2490" s="367"/>
      <c r="R2490" s="367"/>
      <c r="S2490" s="367"/>
      <c r="T2490" s="367"/>
      <c r="U2490" s="367"/>
      <c r="V2490" s="367" t="s">
        <v>2920</v>
      </c>
      <c r="W2490" s="367"/>
      <c r="X2490" s="367"/>
      <c r="Y2490" s="367"/>
    </row>
    <row r="2491" spans="1:25" ht="35.25" customHeight="1" x14ac:dyDescent="0.2">
      <c r="A2491" s="179">
        <v>5051</v>
      </c>
      <c r="B2491" s="352" t="s">
        <v>1593</v>
      </c>
      <c r="C2491" s="356" t="s">
        <v>229</v>
      </c>
      <c r="D2491" s="377">
        <v>7</v>
      </c>
      <c r="E2491" s="362">
        <v>5051001508</v>
      </c>
      <c r="F2491" s="449"/>
      <c r="G2491" s="363"/>
      <c r="H2491" s="364"/>
      <c r="I2491" s="356" t="s">
        <v>229</v>
      </c>
      <c r="J2491" s="438" t="s">
        <v>3169</v>
      </c>
      <c r="K2491" s="439"/>
      <c r="L2491" s="441"/>
      <c r="M2491" s="367"/>
      <c r="N2491" s="367"/>
      <c r="O2491" s="367"/>
      <c r="P2491" s="367"/>
      <c r="Q2491" s="367"/>
      <c r="R2491" s="367"/>
      <c r="S2491" s="367"/>
      <c r="T2491" s="367"/>
      <c r="U2491" s="367"/>
      <c r="V2491" s="367" t="s">
        <v>2920</v>
      </c>
      <c r="W2491" s="367"/>
      <c r="X2491" s="367"/>
      <c r="Y2491" s="367"/>
    </row>
    <row r="2492" spans="1:25" ht="35.25" customHeight="1" x14ac:dyDescent="0.2">
      <c r="A2492" s="179">
        <v>5052</v>
      </c>
      <c r="B2492" s="352" t="s">
        <v>1594</v>
      </c>
      <c r="C2492" s="182" t="s">
        <v>230</v>
      </c>
      <c r="D2492" s="377">
        <v>7</v>
      </c>
      <c r="E2492" s="362">
        <v>5052005009</v>
      </c>
      <c r="F2492" s="449"/>
      <c r="G2492" s="363"/>
      <c r="H2492" s="364"/>
      <c r="I2492" s="182" t="s">
        <v>230</v>
      </c>
      <c r="J2492" s="438" t="s">
        <v>285</v>
      </c>
      <c r="K2492" s="439"/>
      <c r="L2492" s="441"/>
      <c r="M2492" s="367"/>
      <c r="N2492" s="367"/>
      <c r="O2492" s="367"/>
      <c r="P2492" s="367"/>
      <c r="Q2492" s="367"/>
      <c r="R2492" s="367"/>
      <c r="S2492" s="367"/>
      <c r="T2492" s="367"/>
      <c r="U2492" s="367"/>
      <c r="V2492" s="367" t="s">
        <v>2920</v>
      </c>
      <c r="W2492" s="367"/>
      <c r="X2492" s="367"/>
      <c r="Y2492" s="367"/>
    </row>
    <row r="2493" spans="1:25" ht="35.25" customHeight="1" x14ac:dyDescent="0.2">
      <c r="A2493" s="179">
        <v>5053</v>
      </c>
      <c r="B2493" s="352" t="s">
        <v>1595</v>
      </c>
      <c r="C2493" s="356" t="s">
        <v>229</v>
      </c>
      <c r="D2493" s="377">
        <v>7</v>
      </c>
      <c r="E2493" s="362">
        <v>5053001305</v>
      </c>
      <c r="F2493" s="449"/>
      <c r="G2493" s="363"/>
      <c r="H2493" s="364"/>
      <c r="I2493" s="356" t="s">
        <v>229</v>
      </c>
      <c r="J2493" s="438" t="s">
        <v>3169</v>
      </c>
      <c r="K2493" s="439"/>
      <c r="L2493" s="441"/>
      <c r="M2493" s="367"/>
      <c r="N2493" s="367"/>
      <c r="O2493" s="367"/>
      <c r="P2493" s="367"/>
      <c r="Q2493" s="367"/>
      <c r="R2493" s="367"/>
      <c r="S2493" s="367"/>
      <c r="T2493" s="367"/>
      <c r="U2493" s="367"/>
      <c r="V2493" s="367" t="s">
        <v>2920</v>
      </c>
      <c r="W2493" s="367"/>
      <c r="X2493" s="367"/>
      <c r="Y2493" s="367"/>
    </row>
    <row r="2494" spans="1:25" ht="35.25" customHeight="1" x14ac:dyDescent="0.2">
      <c r="A2494" s="179">
        <v>5054</v>
      </c>
      <c r="B2494" s="352" t="s">
        <v>1596</v>
      </c>
      <c r="C2494" s="182" t="s">
        <v>230</v>
      </c>
      <c r="D2494" s="377">
        <v>9</v>
      </c>
      <c r="E2494" s="362">
        <v>5054005009</v>
      </c>
      <c r="F2494" s="449"/>
      <c r="G2494" s="363"/>
      <c r="H2494" s="364"/>
      <c r="I2494" s="182" t="s">
        <v>230</v>
      </c>
      <c r="J2494" s="438" t="s">
        <v>285</v>
      </c>
      <c r="K2494" s="439"/>
      <c r="L2494" s="441"/>
      <c r="M2494" s="367"/>
      <c r="N2494" s="367"/>
      <c r="O2494" s="367"/>
      <c r="P2494" s="367"/>
      <c r="Q2494" s="367"/>
      <c r="R2494" s="367"/>
      <c r="S2494" s="367"/>
      <c r="T2494" s="367"/>
      <c r="U2494" s="367"/>
      <c r="V2494" s="367" t="s">
        <v>2920</v>
      </c>
      <c r="W2494" s="367"/>
      <c r="X2494" s="367"/>
      <c r="Y2494" s="367"/>
    </row>
    <row r="2495" spans="1:25" ht="35.25" customHeight="1" x14ac:dyDescent="0.2">
      <c r="A2495" s="179">
        <v>5055</v>
      </c>
      <c r="B2495" s="352" t="s">
        <v>1597</v>
      </c>
      <c r="C2495" s="356" t="s">
        <v>229</v>
      </c>
      <c r="D2495" s="377">
        <v>13</v>
      </c>
      <c r="E2495" s="362">
        <v>5055001340</v>
      </c>
      <c r="F2495" s="449"/>
      <c r="G2495" s="363"/>
      <c r="H2495" s="364"/>
      <c r="I2495" s="356" t="s">
        <v>229</v>
      </c>
      <c r="J2495" s="438" t="s">
        <v>286</v>
      </c>
      <c r="K2495" s="439"/>
      <c r="L2495" s="441"/>
      <c r="M2495" s="367"/>
      <c r="N2495" s="367"/>
      <c r="O2495" s="367"/>
      <c r="P2495" s="367"/>
      <c r="Q2495" s="367"/>
      <c r="R2495" s="367"/>
      <c r="S2495" s="367"/>
      <c r="T2495" s="367"/>
      <c r="U2495" s="367"/>
      <c r="V2495" s="367" t="s">
        <v>2920</v>
      </c>
      <c r="W2495" s="367"/>
      <c r="X2495" s="367"/>
      <c r="Y2495" s="367"/>
    </row>
    <row r="2496" spans="1:25" ht="35.25" customHeight="1" x14ac:dyDescent="0.2">
      <c r="A2496" s="179">
        <v>5056</v>
      </c>
      <c r="B2496" s="352" t="s">
        <v>1598</v>
      </c>
      <c r="C2496" s="182" t="s">
        <v>226</v>
      </c>
      <c r="D2496" s="377">
        <v>10</v>
      </c>
      <c r="E2496" s="362">
        <v>5056004002</v>
      </c>
      <c r="F2496" s="449"/>
      <c r="G2496" s="363"/>
      <c r="H2496" s="364"/>
      <c r="I2496" s="182" t="s">
        <v>226</v>
      </c>
      <c r="J2496" s="438" t="s">
        <v>285</v>
      </c>
      <c r="K2496" s="439"/>
      <c r="L2496" s="441"/>
      <c r="M2496" s="367"/>
      <c r="N2496" s="367"/>
      <c r="O2496" s="367"/>
      <c r="P2496" s="367"/>
      <c r="Q2496" s="367"/>
      <c r="R2496" s="367"/>
      <c r="S2496" s="367"/>
      <c r="T2496" s="367"/>
      <c r="U2496" s="367"/>
      <c r="V2496" s="367"/>
      <c r="W2496" s="367" t="s">
        <v>2920</v>
      </c>
      <c r="X2496" s="367"/>
      <c r="Y2496" s="367"/>
    </row>
    <row r="2497" spans="1:25" ht="35.25" customHeight="1" x14ac:dyDescent="0.2">
      <c r="A2497" s="179">
        <v>5057</v>
      </c>
      <c r="B2497" s="352" t="s">
        <v>1599</v>
      </c>
      <c r="C2497" s="182" t="s">
        <v>248</v>
      </c>
      <c r="D2497" s="377">
        <v>7</v>
      </c>
      <c r="E2497" s="362">
        <v>5057000000</v>
      </c>
      <c r="F2497" s="449"/>
      <c r="G2497" s="363"/>
      <c r="H2497" s="364"/>
      <c r="I2497" s="182" t="s">
        <v>248</v>
      </c>
      <c r="J2497" s="256" t="s">
        <v>2797</v>
      </c>
      <c r="K2497" s="255"/>
      <c r="L2497" s="441"/>
      <c r="M2497" s="367"/>
      <c r="N2497" s="367"/>
      <c r="O2497" s="367"/>
      <c r="P2497" s="367"/>
      <c r="Q2497" s="367"/>
      <c r="R2497" s="367"/>
      <c r="S2497" s="367"/>
      <c r="T2497" s="367"/>
      <c r="U2497" s="367"/>
      <c r="V2497" s="367"/>
      <c r="W2497" s="367" t="s">
        <v>2920</v>
      </c>
      <c r="X2497" s="367" t="s">
        <v>2920</v>
      </c>
      <c r="Y2497" s="367" t="s">
        <v>2920</v>
      </c>
    </row>
    <row r="2498" spans="1:25" ht="35.25" customHeight="1" x14ac:dyDescent="0.2">
      <c r="A2498" s="237">
        <v>5058</v>
      </c>
      <c r="B2498" s="391" t="s">
        <v>1600</v>
      </c>
      <c r="C2498" s="356" t="s">
        <v>229</v>
      </c>
      <c r="D2498" s="456">
        <v>13</v>
      </c>
      <c r="E2498" s="393">
        <v>5058001117</v>
      </c>
      <c r="F2498" s="457"/>
      <c r="G2498" s="458"/>
      <c r="H2498" s="394"/>
      <c r="I2498" s="356" t="s">
        <v>229</v>
      </c>
      <c r="J2498" s="459" t="s">
        <v>295</v>
      </c>
      <c r="K2498" s="268"/>
      <c r="L2498" s="460"/>
      <c r="M2498" s="397"/>
      <c r="N2498" s="397"/>
      <c r="O2498" s="397"/>
      <c r="P2498" s="397"/>
      <c r="Q2498" s="397"/>
      <c r="R2498" s="397"/>
      <c r="S2498" s="397"/>
      <c r="T2498" s="397"/>
      <c r="U2498" s="397"/>
      <c r="V2498" s="397"/>
      <c r="W2498" s="397" t="s">
        <v>2920</v>
      </c>
      <c r="X2498" s="397"/>
      <c r="Y2498" s="397"/>
    </row>
    <row r="2499" spans="1:25" ht="35.25" customHeight="1" x14ac:dyDescent="0.2">
      <c r="A2499" s="179">
        <v>5059</v>
      </c>
      <c r="B2499" s="391" t="s">
        <v>1601</v>
      </c>
      <c r="C2499" s="182" t="s">
        <v>230</v>
      </c>
      <c r="D2499" s="456">
        <v>9</v>
      </c>
      <c r="E2499" s="393">
        <v>5059000000</v>
      </c>
      <c r="F2499" s="457"/>
      <c r="G2499" s="458"/>
      <c r="H2499" s="394"/>
      <c r="I2499" s="182" t="s">
        <v>230</v>
      </c>
      <c r="J2499" s="90" t="s">
        <v>2797</v>
      </c>
      <c r="K2499" s="54"/>
      <c r="L2499" s="460"/>
      <c r="M2499" s="397"/>
      <c r="N2499" s="397"/>
      <c r="O2499" s="397"/>
      <c r="P2499" s="397"/>
      <c r="Q2499" s="397"/>
      <c r="R2499" s="397"/>
      <c r="S2499" s="397"/>
      <c r="T2499" s="397"/>
      <c r="U2499" s="397"/>
      <c r="V2499" s="397"/>
      <c r="W2499" s="397" t="s">
        <v>2920</v>
      </c>
      <c r="X2499" s="397" t="s">
        <v>2920</v>
      </c>
      <c r="Y2499" s="186" t="s">
        <v>2920</v>
      </c>
    </row>
    <row r="2500" spans="1:25" ht="35.25" customHeight="1" x14ac:dyDescent="0.2">
      <c r="A2500" s="237">
        <v>5060</v>
      </c>
      <c r="B2500" s="391" t="s">
        <v>1602</v>
      </c>
      <c r="C2500" s="356" t="s">
        <v>229</v>
      </c>
      <c r="D2500" s="456">
        <v>13</v>
      </c>
      <c r="E2500" s="393">
        <v>5060001216</v>
      </c>
      <c r="F2500" s="457"/>
      <c r="G2500" s="458"/>
      <c r="H2500" s="394"/>
      <c r="I2500" s="356" t="s">
        <v>229</v>
      </c>
      <c r="J2500" s="459" t="s">
        <v>285</v>
      </c>
      <c r="K2500" s="268"/>
      <c r="L2500" s="460"/>
      <c r="M2500" s="397"/>
      <c r="N2500" s="397"/>
      <c r="O2500" s="397"/>
      <c r="P2500" s="397"/>
      <c r="Q2500" s="397"/>
      <c r="R2500" s="397"/>
      <c r="S2500" s="397"/>
      <c r="T2500" s="397"/>
      <c r="U2500" s="397"/>
      <c r="V2500" s="397"/>
      <c r="W2500" s="397" t="s">
        <v>2920</v>
      </c>
      <c r="X2500" s="397"/>
      <c r="Y2500" s="397"/>
    </row>
    <row r="2501" spans="1:25" ht="35.25" customHeight="1" x14ac:dyDescent="0.2">
      <c r="A2501" s="237">
        <v>5061</v>
      </c>
      <c r="B2501" s="391" t="s">
        <v>1603</v>
      </c>
      <c r="C2501" s="356" t="s">
        <v>229</v>
      </c>
      <c r="D2501" s="456">
        <v>7</v>
      </c>
      <c r="E2501" s="393">
        <v>5061001508</v>
      </c>
      <c r="F2501" s="457"/>
      <c r="G2501" s="458"/>
      <c r="H2501" s="394"/>
      <c r="I2501" s="356" t="s">
        <v>229</v>
      </c>
      <c r="J2501" s="269" t="s">
        <v>3169</v>
      </c>
      <c r="K2501" s="268"/>
      <c r="L2501" s="460"/>
      <c r="M2501" s="397"/>
      <c r="N2501" s="397"/>
      <c r="O2501" s="397"/>
      <c r="P2501" s="397"/>
      <c r="Q2501" s="397"/>
      <c r="R2501" s="397"/>
      <c r="S2501" s="397"/>
      <c r="T2501" s="397"/>
      <c r="U2501" s="397"/>
      <c r="V2501" s="397"/>
      <c r="W2501" s="397" t="s">
        <v>2920</v>
      </c>
      <c r="X2501" s="397"/>
      <c r="Y2501" s="397"/>
    </row>
    <row r="2502" spans="1:25" ht="35.25" customHeight="1" x14ac:dyDescent="0.2">
      <c r="A2502" s="237">
        <v>5062</v>
      </c>
      <c r="B2502" s="391" t="s">
        <v>1604</v>
      </c>
      <c r="C2502" s="182" t="s">
        <v>230</v>
      </c>
      <c r="D2502" s="456">
        <v>9</v>
      </c>
      <c r="E2502" s="393">
        <v>5062005004</v>
      </c>
      <c r="F2502" s="457"/>
      <c r="G2502" s="458"/>
      <c r="H2502" s="394"/>
      <c r="I2502" s="182" t="s">
        <v>230</v>
      </c>
      <c r="J2502" s="269" t="s">
        <v>286</v>
      </c>
      <c r="K2502" s="268"/>
      <c r="L2502" s="460"/>
      <c r="M2502" s="397"/>
      <c r="N2502" s="397"/>
      <c r="O2502" s="397"/>
      <c r="P2502" s="397"/>
      <c r="Q2502" s="397"/>
      <c r="R2502" s="397"/>
      <c r="S2502" s="397"/>
      <c r="T2502" s="397"/>
      <c r="U2502" s="397"/>
      <c r="V2502" s="397"/>
      <c r="W2502" s="397" t="s">
        <v>2920</v>
      </c>
      <c r="X2502" s="397"/>
      <c r="Y2502" s="397"/>
    </row>
    <row r="2503" spans="1:25" ht="35.25" customHeight="1" x14ac:dyDescent="0.2">
      <c r="A2503" s="237">
        <v>5063</v>
      </c>
      <c r="B2503" s="391" t="s">
        <v>1605</v>
      </c>
      <c r="C2503" s="356" t="s">
        <v>229</v>
      </c>
      <c r="D2503" s="456">
        <v>7</v>
      </c>
      <c r="E2503" s="393">
        <v>5063001110</v>
      </c>
      <c r="F2503" s="457"/>
      <c r="G2503" s="458"/>
      <c r="H2503" s="394"/>
      <c r="I2503" s="356" t="s">
        <v>229</v>
      </c>
      <c r="J2503" s="459" t="s">
        <v>285</v>
      </c>
      <c r="K2503" s="268"/>
      <c r="L2503" s="460"/>
      <c r="M2503" s="397"/>
      <c r="N2503" s="397"/>
      <c r="O2503" s="397"/>
      <c r="P2503" s="397"/>
      <c r="Q2503" s="397"/>
      <c r="R2503" s="397"/>
      <c r="S2503" s="397"/>
      <c r="T2503" s="397"/>
      <c r="U2503" s="397"/>
      <c r="V2503" s="397"/>
      <c r="W2503" s="397" t="s">
        <v>2920</v>
      </c>
      <c r="X2503" s="397" t="s">
        <v>2920</v>
      </c>
      <c r="Y2503" s="186" t="s">
        <v>2920</v>
      </c>
    </row>
    <row r="2504" spans="1:25" ht="35.25" customHeight="1" x14ac:dyDescent="0.2">
      <c r="A2504" s="179">
        <v>5064</v>
      </c>
      <c r="B2504" s="391" t="s">
        <v>1606</v>
      </c>
      <c r="C2504" s="356" t="s">
        <v>229</v>
      </c>
      <c r="D2504" s="456">
        <v>7</v>
      </c>
      <c r="E2504" s="393">
        <v>5064001402</v>
      </c>
      <c r="F2504" s="457"/>
      <c r="G2504" s="458"/>
      <c r="H2504" s="394"/>
      <c r="I2504" s="356" t="s">
        <v>229</v>
      </c>
      <c r="J2504" s="269" t="s">
        <v>3169</v>
      </c>
      <c r="K2504" s="268"/>
      <c r="L2504" s="460"/>
      <c r="M2504" s="397"/>
      <c r="N2504" s="397"/>
      <c r="O2504" s="397"/>
      <c r="P2504" s="397"/>
      <c r="Q2504" s="397"/>
      <c r="R2504" s="397"/>
      <c r="S2504" s="397"/>
      <c r="T2504" s="397"/>
      <c r="U2504" s="397"/>
      <c r="V2504" s="397"/>
      <c r="W2504" s="397" t="s">
        <v>2920</v>
      </c>
      <c r="X2504" s="397"/>
      <c r="Y2504" s="397"/>
    </row>
    <row r="2505" spans="1:25" ht="35.25" customHeight="1" x14ac:dyDescent="0.2">
      <c r="A2505" s="237">
        <v>5065</v>
      </c>
      <c r="B2505" s="391" t="s">
        <v>1607</v>
      </c>
      <c r="C2505" s="356" t="s">
        <v>229</v>
      </c>
      <c r="D2505" s="456">
        <v>7</v>
      </c>
      <c r="E2505" s="393">
        <v>5065001118</v>
      </c>
      <c r="F2505" s="457"/>
      <c r="G2505" s="458"/>
      <c r="H2505" s="394"/>
      <c r="I2505" s="356" t="s">
        <v>229</v>
      </c>
      <c r="J2505" s="269" t="s">
        <v>295</v>
      </c>
      <c r="K2505" s="268"/>
      <c r="L2505" s="460"/>
      <c r="M2505" s="397"/>
      <c r="N2505" s="397"/>
      <c r="O2505" s="397"/>
      <c r="P2505" s="397"/>
      <c r="Q2505" s="397"/>
      <c r="R2505" s="397"/>
      <c r="S2505" s="397"/>
      <c r="T2505" s="397"/>
      <c r="U2505" s="397"/>
      <c r="V2505" s="397"/>
      <c r="W2505" s="397" t="s">
        <v>2920</v>
      </c>
      <c r="X2505" s="397" t="s">
        <v>2920</v>
      </c>
      <c r="Y2505" s="397"/>
    </row>
    <row r="2506" spans="1:25" ht="35.25" customHeight="1" x14ac:dyDescent="0.2">
      <c r="A2506" s="237">
        <v>5066</v>
      </c>
      <c r="B2506" s="391" t="s">
        <v>1608</v>
      </c>
      <c r="C2506" s="356" t="s">
        <v>229</v>
      </c>
      <c r="D2506" s="456">
        <v>7</v>
      </c>
      <c r="E2506" s="393">
        <v>5066001205</v>
      </c>
      <c r="F2506" s="457"/>
      <c r="G2506" s="458"/>
      <c r="H2506" s="394"/>
      <c r="I2506" s="356" t="s">
        <v>229</v>
      </c>
      <c r="J2506" s="269" t="s">
        <v>3169</v>
      </c>
      <c r="K2506" s="268"/>
      <c r="L2506" s="460"/>
      <c r="M2506" s="397"/>
      <c r="N2506" s="397"/>
      <c r="O2506" s="397"/>
      <c r="P2506" s="397"/>
      <c r="Q2506" s="397"/>
      <c r="R2506" s="397"/>
      <c r="S2506" s="397"/>
      <c r="T2506" s="397"/>
      <c r="U2506" s="397"/>
      <c r="V2506" s="397"/>
      <c r="W2506" s="397" t="s">
        <v>2920</v>
      </c>
      <c r="X2506" s="397"/>
      <c r="Y2506" s="397"/>
    </row>
    <row r="2507" spans="1:25" ht="35.25" customHeight="1" x14ac:dyDescent="0.2">
      <c r="A2507" s="237">
        <v>5067</v>
      </c>
      <c r="B2507" s="391" t="s">
        <v>1609</v>
      </c>
      <c r="C2507" s="356" t="s">
        <v>229</v>
      </c>
      <c r="D2507" s="456">
        <v>7</v>
      </c>
      <c r="E2507" s="393">
        <v>5067001215</v>
      </c>
      <c r="F2507" s="457"/>
      <c r="G2507" s="458"/>
      <c r="H2507" s="394"/>
      <c r="I2507" s="356" t="s">
        <v>229</v>
      </c>
      <c r="J2507" s="459" t="s">
        <v>285</v>
      </c>
      <c r="K2507" s="268"/>
      <c r="L2507" s="460"/>
      <c r="M2507" s="397"/>
      <c r="N2507" s="397"/>
      <c r="O2507" s="397"/>
      <c r="P2507" s="397"/>
      <c r="Q2507" s="397"/>
      <c r="R2507" s="397"/>
      <c r="S2507" s="397"/>
      <c r="T2507" s="397"/>
      <c r="U2507" s="397"/>
      <c r="V2507" s="397"/>
      <c r="W2507" s="397" t="s">
        <v>2920</v>
      </c>
      <c r="X2507" s="397"/>
      <c r="Y2507" s="397"/>
    </row>
    <row r="2508" spans="1:25" ht="35.25" customHeight="1" x14ac:dyDescent="0.2">
      <c r="A2508" s="237">
        <v>5068</v>
      </c>
      <c r="B2508" s="391" t="s">
        <v>1610</v>
      </c>
      <c r="C2508" s="356" t="s">
        <v>229</v>
      </c>
      <c r="D2508" s="456">
        <v>7</v>
      </c>
      <c r="E2508" s="393">
        <v>5068001216</v>
      </c>
      <c r="F2508" s="457"/>
      <c r="G2508" s="458"/>
      <c r="H2508" s="394"/>
      <c r="I2508" s="356" t="s">
        <v>229</v>
      </c>
      <c r="J2508" s="459" t="s">
        <v>285</v>
      </c>
      <c r="K2508" s="268"/>
      <c r="L2508" s="460"/>
      <c r="M2508" s="397"/>
      <c r="N2508" s="397"/>
      <c r="O2508" s="397"/>
      <c r="P2508" s="397"/>
      <c r="Q2508" s="397"/>
      <c r="R2508" s="397"/>
      <c r="S2508" s="397"/>
      <c r="T2508" s="397"/>
      <c r="U2508" s="397"/>
      <c r="V2508" s="397"/>
      <c r="W2508" s="397" t="s">
        <v>2920</v>
      </c>
      <c r="X2508" s="397"/>
      <c r="Y2508" s="397"/>
    </row>
    <row r="2509" spans="1:25" ht="35.25" customHeight="1" x14ac:dyDescent="0.2">
      <c r="A2509" s="179">
        <v>5069</v>
      </c>
      <c r="B2509" s="391" t="s">
        <v>1611</v>
      </c>
      <c r="C2509" s="356" t="s">
        <v>229</v>
      </c>
      <c r="D2509" s="456">
        <v>7</v>
      </c>
      <c r="E2509" s="393">
        <v>5069001344</v>
      </c>
      <c r="F2509" s="457"/>
      <c r="G2509" s="458"/>
      <c r="H2509" s="394"/>
      <c r="I2509" s="356" t="s">
        <v>229</v>
      </c>
      <c r="J2509" s="459" t="s">
        <v>300</v>
      </c>
      <c r="K2509" s="268"/>
      <c r="L2509" s="460"/>
      <c r="M2509" s="397"/>
      <c r="N2509" s="397"/>
      <c r="O2509" s="397"/>
      <c r="P2509" s="397"/>
      <c r="Q2509" s="397"/>
      <c r="R2509" s="397"/>
      <c r="S2509" s="397"/>
      <c r="T2509" s="397"/>
      <c r="U2509" s="397"/>
      <c r="V2509" s="397"/>
      <c r="W2509" s="397" t="s">
        <v>2920</v>
      </c>
      <c r="X2509" s="397"/>
      <c r="Y2509" s="397"/>
    </row>
    <row r="2510" spans="1:25" ht="35.25" customHeight="1" x14ac:dyDescent="0.2">
      <c r="A2510" s="237">
        <v>5070</v>
      </c>
      <c r="B2510" s="391" t="s">
        <v>1612</v>
      </c>
      <c r="C2510" s="356" t="s">
        <v>229</v>
      </c>
      <c r="D2510" s="456">
        <v>7</v>
      </c>
      <c r="E2510" s="393">
        <v>5070001204</v>
      </c>
      <c r="F2510" s="457"/>
      <c r="G2510" s="458"/>
      <c r="H2510" s="394"/>
      <c r="I2510" s="356" t="s">
        <v>229</v>
      </c>
      <c r="J2510" s="459" t="s">
        <v>3169</v>
      </c>
      <c r="K2510" s="268"/>
      <c r="L2510" s="460"/>
      <c r="M2510" s="397"/>
      <c r="N2510" s="397"/>
      <c r="O2510" s="397"/>
      <c r="P2510" s="397"/>
      <c r="Q2510" s="397"/>
      <c r="R2510" s="397"/>
      <c r="S2510" s="397"/>
      <c r="T2510" s="397"/>
      <c r="U2510" s="397"/>
      <c r="V2510" s="397"/>
      <c r="W2510" s="397" t="s">
        <v>2920</v>
      </c>
      <c r="X2510" s="397"/>
      <c r="Y2510" s="397"/>
    </row>
    <row r="2511" spans="1:25" ht="35.25" customHeight="1" x14ac:dyDescent="0.2">
      <c r="A2511" s="237">
        <v>5071</v>
      </c>
      <c r="B2511" s="391" t="s">
        <v>1613</v>
      </c>
      <c r="C2511" s="356" t="s">
        <v>229</v>
      </c>
      <c r="D2511" s="456">
        <v>7</v>
      </c>
      <c r="E2511" s="393">
        <v>5071001408</v>
      </c>
      <c r="F2511" s="457"/>
      <c r="G2511" s="458"/>
      <c r="H2511" s="394"/>
      <c r="I2511" s="356" t="s">
        <v>229</v>
      </c>
      <c r="J2511" s="269" t="s">
        <v>3169</v>
      </c>
      <c r="K2511" s="268"/>
      <c r="L2511" s="460"/>
      <c r="M2511" s="397"/>
      <c r="N2511" s="397"/>
      <c r="O2511" s="397"/>
      <c r="P2511" s="397"/>
      <c r="Q2511" s="397"/>
      <c r="R2511" s="397"/>
      <c r="S2511" s="397"/>
      <c r="T2511" s="397"/>
      <c r="U2511" s="397"/>
      <c r="V2511" s="397"/>
      <c r="W2511" s="397" t="s">
        <v>2920</v>
      </c>
      <c r="X2511" s="397"/>
      <c r="Y2511" s="397"/>
    </row>
    <row r="2512" spans="1:25" ht="35.25" customHeight="1" x14ac:dyDescent="0.2">
      <c r="A2512" s="237">
        <v>5072</v>
      </c>
      <c r="B2512" s="391" t="s">
        <v>1614</v>
      </c>
      <c r="C2512" s="356" t="s">
        <v>229</v>
      </c>
      <c r="D2512" s="456">
        <v>7</v>
      </c>
      <c r="E2512" s="393">
        <v>5072001329</v>
      </c>
      <c r="F2512" s="457"/>
      <c r="G2512" s="458"/>
      <c r="H2512" s="394"/>
      <c r="I2512" s="356" t="s">
        <v>229</v>
      </c>
      <c r="J2512" s="459" t="s">
        <v>295</v>
      </c>
      <c r="K2512" s="268"/>
      <c r="L2512" s="460"/>
      <c r="M2512" s="397"/>
      <c r="N2512" s="397"/>
      <c r="O2512" s="397"/>
      <c r="P2512" s="397"/>
      <c r="Q2512" s="397"/>
      <c r="R2512" s="397"/>
      <c r="S2512" s="397"/>
      <c r="T2512" s="397"/>
      <c r="U2512" s="397"/>
      <c r="V2512" s="397"/>
      <c r="W2512" s="397" t="s">
        <v>2920</v>
      </c>
      <c r="X2512" s="397"/>
      <c r="Y2512" s="397"/>
    </row>
    <row r="2513" spans="1:25" ht="35.25" customHeight="1" x14ac:dyDescent="0.2">
      <c r="A2513" s="237">
        <v>5073</v>
      </c>
      <c r="B2513" s="391" t="s">
        <v>1615</v>
      </c>
      <c r="C2513" s="356" t="s">
        <v>229</v>
      </c>
      <c r="D2513" s="456">
        <v>7</v>
      </c>
      <c r="E2513" s="393">
        <v>5073001348</v>
      </c>
      <c r="F2513" s="457"/>
      <c r="G2513" s="458"/>
      <c r="H2513" s="394"/>
      <c r="I2513" s="356" t="s">
        <v>229</v>
      </c>
      <c r="J2513" s="459" t="s">
        <v>300</v>
      </c>
      <c r="K2513" s="268"/>
      <c r="L2513" s="460"/>
      <c r="M2513" s="397"/>
      <c r="N2513" s="397"/>
      <c r="O2513" s="397"/>
      <c r="P2513" s="397"/>
      <c r="Q2513" s="397"/>
      <c r="R2513" s="397"/>
      <c r="S2513" s="397"/>
      <c r="T2513" s="397"/>
      <c r="U2513" s="397"/>
      <c r="V2513" s="397"/>
      <c r="W2513" s="397" t="s">
        <v>2920</v>
      </c>
      <c r="X2513" s="397"/>
      <c r="Y2513" s="397"/>
    </row>
    <row r="2514" spans="1:25" ht="35.25" customHeight="1" x14ac:dyDescent="0.2">
      <c r="A2514" s="179">
        <v>5074</v>
      </c>
      <c r="B2514" s="391" t="s">
        <v>1616</v>
      </c>
      <c r="C2514" s="356" t="s">
        <v>229</v>
      </c>
      <c r="D2514" s="456">
        <v>7</v>
      </c>
      <c r="E2514" s="393">
        <v>5074001236</v>
      </c>
      <c r="F2514" s="457"/>
      <c r="G2514" s="458"/>
      <c r="H2514" s="394"/>
      <c r="I2514" s="356" t="s">
        <v>229</v>
      </c>
      <c r="J2514" s="459" t="s">
        <v>289</v>
      </c>
      <c r="K2514" s="268"/>
      <c r="L2514" s="460"/>
      <c r="M2514" s="397"/>
      <c r="N2514" s="397"/>
      <c r="O2514" s="397"/>
      <c r="P2514" s="397"/>
      <c r="Q2514" s="397"/>
      <c r="R2514" s="397"/>
      <c r="S2514" s="397"/>
      <c r="T2514" s="397"/>
      <c r="U2514" s="397"/>
      <c r="V2514" s="397"/>
      <c r="W2514" s="397" t="s">
        <v>2920</v>
      </c>
      <c r="X2514" s="397"/>
      <c r="Y2514" s="397"/>
    </row>
    <row r="2515" spans="1:25" ht="35.25" customHeight="1" x14ac:dyDescent="0.2">
      <c r="A2515" s="237">
        <v>5075</v>
      </c>
      <c r="B2515" s="391" t="s">
        <v>1617</v>
      </c>
      <c r="C2515" s="356" t="s">
        <v>229</v>
      </c>
      <c r="D2515" s="456">
        <v>7</v>
      </c>
      <c r="E2515" s="393">
        <v>5075001614</v>
      </c>
      <c r="F2515" s="457"/>
      <c r="G2515" s="458"/>
      <c r="H2515" s="394"/>
      <c r="I2515" s="356" t="s">
        <v>229</v>
      </c>
      <c r="J2515" s="459" t="s">
        <v>285</v>
      </c>
      <c r="K2515" s="268"/>
      <c r="L2515" s="460"/>
      <c r="M2515" s="397"/>
      <c r="N2515" s="397"/>
      <c r="O2515" s="397"/>
      <c r="P2515" s="397"/>
      <c r="Q2515" s="397"/>
      <c r="R2515" s="397"/>
      <c r="S2515" s="397"/>
      <c r="T2515" s="397"/>
      <c r="U2515" s="397"/>
      <c r="V2515" s="397"/>
      <c r="W2515" s="397" t="s">
        <v>2920</v>
      </c>
      <c r="X2515" s="397"/>
      <c r="Y2515" s="397"/>
    </row>
    <row r="2516" spans="1:25" ht="35.25" customHeight="1" x14ac:dyDescent="0.2">
      <c r="A2516" s="237">
        <v>5076</v>
      </c>
      <c r="B2516" s="391" t="s">
        <v>1618</v>
      </c>
      <c r="C2516" s="356" t="s">
        <v>229</v>
      </c>
      <c r="D2516" s="456">
        <v>7</v>
      </c>
      <c r="E2516" s="393">
        <v>5076001903</v>
      </c>
      <c r="F2516" s="457"/>
      <c r="G2516" s="458"/>
      <c r="H2516" s="394"/>
      <c r="I2516" s="356" t="s">
        <v>229</v>
      </c>
      <c r="J2516" s="269" t="s">
        <v>285</v>
      </c>
      <c r="K2516" s="268"/>
      <c r="L2516" s="460"/>
      <c r="M2516" s="397"/>
      <c r="N2516" s="397"/>
      <c r="O2516" s="397"/>
      <c r="P2516" s="397"/>
      <c r="Q2516" s="397"/>
      <c r="R2516" s="397"/>
      <c r="S2516" s="397"/>
      <c r="T2516" s="397"/>
      <c r="U2516" s="397"/>
      <c r="V2516" s="397"/>
      <c r="W2516" s="397" t="s">
        <v>2920</v>
      </c>
      <c r="X2516" s="397"/>
      <c r="Y2516" s="397"/>
    </row>
    <row r="2517" spans="1:25" ht="35.25" customHeight="1" x14ac:dyDescent="0.2">
      <c r="A2517" s="237">
        <v>5077</v>
      </c>
      <c r="B2517" s="391" t="s">
        <v>1619</v>
      </c>
      <c r="C2517" s="356" t="s">
        <v>229</v>
      </c>
      <c r="D2517" s="456">
        <v>13</v>
      </c>
      <c r="E2517" s="393">
        <v>5077001528</v>
      </c>
      <c r="F2517" s="457"/>
      <c r="G2517" s="458"/>
      <c r="H2517" s="394"/>
      <c r="I2517" s="356" t="s">
        <v>229</v>
      </c>
      <c r="J2517" s="459" t="s">
        <v>289</v>
      </c>
      <c r="K2517" s="268"/>
      <c r="L2517" s="460"/>
      <c r="M2517" s="397"/>
      <c r="N2517" s="397"/>
      <c r="O2517" s="397"/>
      <c r="P2517" s="397"/>
      <c r="Q2517" s="397"/>
      <c r="R2517" s="397"/>
      <c r="S2517" s="397"/>
      <c r="T2517" s="397"/>
      <c r="U2517" s="397"/>
      <c r="V2517" s="397"/>
      <c r="W2517" s="397" t="s">
        <v>2920</v>
      </c>
      <c r="X2517" s="397"/>
      <c r="Y2517" s="397"/>
    </row>
    <row r="2518" spans="1:25" ht="35.25" customHeight="1" x14ac:dyDescent="0.2">
      <c r="A2518" s="237">
        <v>5078</v>
      </c>
      <c r="B2518" s="391" t="s">
        <v>1620</v>
      </c>
      <c r="C2518" s="182" t="s">
        <v>230</v>
      </c>
      <c r="D2518" s="456">
        <v>9</v>
      </c>
      <c r="E2518" s="393">
        <v>5078005014</v>
      </c>
      <c r="F2518" s="457"/>
      <c r="G2518" s="458"/>
      <c r="H2518" s="394"/>
      <c r="I2518" s="182" t="s">
        <v>230</v>
      </c>
      <c r="J2518" s="269" t="s">
        <v>289</v>
      </c>
      <c r="K2518" s="268"/>
      <c r="L2518" s="460"/>
      <c r="M2518" s="397"/>
      <c r="N2518" s="397"/>
      <c r="O2518" s="397"/>
      <c r="P2518" s="397"/>
      <c r="Q2518" s="397"/>
      <c r="R2518" s="397"/>
      <c r="S2518" s="397"/>
      <c r="T2518" s="397"/>
      <c r="U2518" s="397"/>
      <c r="V2518" s="397"/>
      <c r="W2518" s="397" t="s">
        <v>2920</v>
      </c>
      <c r="X2518" s="397"/>
      <c r="Y2518" s="397"/>
    </row>
    <row r="2519" spans="1:25" ht="35.25" customHeight="1" x14ac:dyDescent="0.2">
      <c r="A2519" s="179">
        <v>5079</v>
      </c>
      <c r="B2519" s="391" t="s">
        <v>1621</v>
      </c>
      <c r="C2519" s="356" t="s">
        <v>229</v>
      </c>
      <c r="D2519" s="456">
        <v>7</v>
      </c>
      <c r="E2519" s="393">
        <v>5079001117</v>
      </c>
      <c r="F2519" s="457"/>
      <c r="G2519" s="458"/>
      <c r="H2519" s="394"/>
      <c r="I2519" s="356" t="s">
        <v>229</v>
      </c>
      <c r="J2519" s="459" t="s">
        <v>295</v>
      </c>
      <c r="K2519" s="268"/>
      <c r="L2519" s="460"/>
      <c r="M2519" s="397"/>
      <c r="N2519" s="397"/>
      <c r="O2519" s="397"/>
      <c r="P2519" s="397"/>
      <c r="Q2519" s="397"/>
      <c r="R2519" s="397"/>
      <c r="S2519" s="397"/>
      <c r="T2519" s="397"/>
      <c r="U2519" s="397"/>
      <c r="V2519" s="397"/>
      <c r="W2519" s="397" t="s">
        <v>2920</v>
      </c>
      <c r="X2519" s="397"/>
      <c r="Y2519" s="397"/>
    </row>
    <row r="2520" spans="1:25" ht="35.25" customHeight="1" x14ac:dyDescent="0.2">
      <c r="A2520" s="237">
        <v>5080</v>
      </c>
      <c r="B2520" s="391" t="s">
        <v>1622</v>
      </c>
      <c r="C2520" s="356" t="s">
        <v>229</v>
      </c>
      <c r="D2520" s="456">
        <v>7</v>
      </c>
      <c r="E2520" s="393">
        <v>5080001339</v>
      </c>
      <c r="F2520" s="457"/>
      <c r="G2520" s="458"/>
      <c r="H2520" s="394"/>
      <c r="I2520" s="356" t="s">
        <v>229</v>
      </c>
      <c r="J2520" s="459" t="s">
        <v>286</v>
      </c>
      <c r="K2520" s="268"/>
      <c r="L2520" s="460"/>
      <c r="M2520" s="397"/>
      <c r="N2520" s="397"/>
      <c r="O2520" s="397"/>
      <c r="P2520" s="397"/>
      <c r="Q2520" s="397"/>
      <c r="R2520" s="397"/>
      <c r="S2520" s="397"/>
      <c r="T2520" s="397"/>
      <c r="U2520" s="397"/>
      <c r="V2520" s="397"/>
      <c r="W2520" s="397" t="s">
        <v>2920</v>
      </c>
      <c r="X2520" s="397"/>
      <c r="Y2520" s="397"/>
    </row>
    <row r="2521" spans="1:25" ht="35.25" customHeight="1" x14ac:dyDescent="0.2">
      <c r="A2521" s="237">
        <v>5081</v>
      </c>
      <c r="B2521" s="391" t="s">
        <v>1623</v>
      </c>
      <c r="C2521" s="356" t="s">
        <v>229</v>
      </c>
      <c r="D2521" s="456">
        <v>7</v>
      </c>
      <c r="E2521" s="393">
        <v>5081001819</v>
      </c>
      <c r="F2521" s="457"/>
      <c r="G2521" s="458"/>
      <c r="H2521" s="394"/>
      <c r="I2521" s="356" t="s">
        <v>229</v>
      </c>
      <c r="J2521" s="459" t="s">
        <v>289</v>
      </c>
      <c r="K2521" s="268"/>
      <c r="L2521" s="460"/>
      <c r="M2521" s="397"/>
      <c r="N2521" s="397"/>
      <c r="O2521" s="397"/>
      <c r="P2521" s="397"/>
      <c r="Q2521" s="397"/>
      <c r="R2521" s="397"/>
      <c r="S2521" s="397"/>
      <c r="T2521" s="397"/>
      <c r="U2521" s="397"/>
      <c r="V2521" s="397"/>
      <c r="W2521" s="397" t="s">
        <v>2920</v>
      </c>
      <c r="X2521" s="397"/>
      <c r="Y2521" s="397"/>
    </row>
    <row r="2522" spans="1:25" ht="35.25" customHeight="1" x14ac:dyDescent="0.2">
      <c r="A2522" s="237">
        <v>5082</v>
      </c>
      <c r="B2522" s="391" t="s">
        <v>1624</v>
      </c>
      <c r="C2522" s="356" t="s">
        <v>229</v>
      </c>
      <c r="D2522" s="456">
        <v>7</v>
      </c>
      <c r="E2522" s="393">
        <v>5082001108</v>
      </c>
      <c r="F2522" s="457"/>
      <c r="G2522" s="458"/>
      <c r="H2522" s="394"/>
      <c r="I2522" s="356" t="s">
        <v>229</v>
      </c>
      <c r="J2522" s="459" t="s">
        <v>3169</v>
      </c>
      <c r="K2522" s="268"/>
      <c r="L2522" s="460"/>
      <c r="M2522" s="397"/>
      <c r="N2522" s="397"/>
      <c r="O2522" s="397"/>
      <c r="P2522" s="397"/>
      <c r="Q2522" s="397"/>
      <c r="R2522" s="397"/>
      <c r="S2522" s="397"/>
      <c r="T2522" s="397"/>
      <c r="U2522" s="397"/>
      <c r="V2522" s="397"/>
      <c r="W2522" s="397" t="s">
        <v>2920</v>
      </c>
      <c r="X2522" s="397"/>
      <c r="Y2522" s="397"/>
    </row>
    <row r="2523" spans="1:25" ht="35.25" customHeight="1" x14ac:dyDescent="0.2">
      <c r="A2523" s="237">
        <v>5083</v>
      </c>
      <c r="B2523" s="391" t="s">
        <v>1625</v>
      </c>
      <c r="C2523" s="356" t="s">
        <v>229</v>
      </c>
      <c r="D2523" s="456">
        <v>7</v>
      </c>
      <c r="E2523" s="393">
        <v>5083001110</v>
      </c>
      <c r="F2523" s="457"/>
      <c r="G2523" s="458"/>
      <c r="H2523" s="394"/>
      <c r="I2523" s="356" t="s">
        <v>229</v>
      </c>
      <c r="J2523" s="459" t="s">
        <v>285</v>
      </c>
      <c r="K2523" s="268"/>
      <c r="L2523" s="460"/>
      <c r="M2523" s="397"/>
      <c r="N2523" s="397"/>
      <c r="O2523" s="397"/>
      <c r="P2523" s="397"/>
      <c r="Q2523" s="397"/>
      <c r="R2523" s="397"/>
      <c r="S2523" s="397"/>
      <c r="T2523" s="397"/>
      <c r="U2523" s="397"/>
      <c r="V2523" s="397"/>
      <c r="W2523" s="397" t="s">
        <v>2920</v>
      </c>
      <c r="X2523" s="397"/>
      <c r="Y2523" s="397"/>
    </row>
    <row r="2524" spans="1:25" ht="35.25" customHeight="1" x14ac:dyDescent="0.2">
      <c r="A2524" s="179">
        <v>5084</v>
      </c>
      <c r="B2524" s="391" t="s">
        <v>1626</v>
      </c>
      <c r="C2524" s="356" t="s">
        <v>229</v>
      </c>
      <c r="D2524" s="456">
        <v>7</v>
      </c>
      <c r="E2524" s="393">
        <v>5084001314</v>
      </c>
      <c r="F2524" s="457"/>
      <c r="G2524" s="458"/>
      <c r="H2524" s="394"/>
      <c r="I2524" s="356" t="s">
        <v>229</v>
      </c>
      <c r="J2524" s="269" t="s">
        <v>285</v>
      </c>
      <c r="K2524" s="268"/>
      <c r="L2524" s="460"/>
      <c r="M2524" s="397"/>
      <c r="N2524" s="397"/>
      <c r="O2524" s="397"/>
      <c r="P2524" s="397"/>
      <c r="Q2524" s="397"/>
      <c r="R2524" s="397"/>
      <c r="S2524" s="397"/>
      <c r="T2524" s="397"/>
      <c r="U2524" s="397"/>
      <c r="V2524" s="397"/>
      <c r="W2524" s="397" t="s">
        <v>2920</v>
      </c>
      <c r="X2524" s="397"/>
      <c r="Y2524" s="397"/>
    </row>
    <row r="2525" spans="1:25" ht="35.25" customHeight="1" x14ac:dyDescent="0.2">
      <c r="A2525" s="237">
        <v>5085</v>
      </c>
      <c r="B2525" s="391" t="s">
        <v>1627</v>
      </c>
      <c r="C2525" s="356" t="s">
        <v>229</v>
      </c>
      <c r="D2525" s="456">
        <v>7</v>
      </c>
      <c r="E2525" s="393">
        <v>5085001539</v>
      </c>
      <c r="F2525" s="457"/>
      <c r="G2525" s="458"/>
      <c r="H2525" s="394"/>
      <c r="I2525" s="356" t="s">
        <v>229</v>
      </c>
      <c r="J2525" s="459" t="s">
        <v>300</v>
      </c>
      <c r="K2525" s="268"/>
      <c r="L2525" s="460"/>
      <c r="M2525" s="397"/>
      <c r="N2525" s="397"/>
      <c r="O2525" s="397"/>
      <c r="P2525" s="397"/>
      <c r="Q2525" s="397"/>
      <c r="R2525" s="397"/>
      <c r="S2525" s="397"/>
      <c r="T2525" s="397"/>
      <c r="U2525" s="397"/>
      <c r="V2525" s="397"/>
      <c r="W2525" s="397" t="s">
        <v>2920</v>
      </c>
      <c r="X2525" s="397"/>
      <c r="Y2525" s="397"/>
    </row>
    <row r="2526" spans="1:25" ht="35.25" customHeight="1" x14ac:dyDescent="0.2">
      <c r="A2526" s="237">
        <v>5086</v>
      </c>
      <c r="B2526" s="391" t="s">
        <v>1628</v>
      </c>
      <c r="C2526" s="356" t="s">
        <v>229</v>
      </c>
      <c r="D2526" s="456">
        <v>7</v>
      </c>
      <c r="E2526" s="393">
        <v>5086001108</v>
      </c>
      <c r="F2526" s="457"/>
      <c r="G2526" s="458"/>
      <c r="H2526" s="394"/>
      <c r="I2526" s="356" t="s">
        <v>229</v>
      </c>
      <c r="J2526" s="459" t="s">
        <v>3169</v>
      </c>
      <c r="K2526" s="268"/>
      <c r="L2526" s="460"/>
      <c r="M2526" s="397"/>
      <c r="N2526" s="397"/>
      <c r="O2526" s="397"/>
      <c r="P2526" s="397"/>
      <c r="Q2526" s="397"/>
      <c r="R2526" s="397"/>
      <c r="S2526" s="397"/>
      <c r="T2526" s="397"/>
      <c r="U2526" s="397"/>
      <c r="V2526" s="397"/>
      <c r="W2526" s="397" t="s">
        <v>2920</v>
      </c>
      <c r="X2526" s="397"/>
      <c r="Y2526" s="397"/>
    </row>
    <row r="2527" spans="1:25" ht="35.25" customHeight="1" x14ac:dyDescent="0.2">
      <c r="A2527" s="237">
        <v>5087</v>
      </c>
      <c r="B2527" s="391" t="s">
        <v>1629</v>
      </c>
      <c r="C2527" s="356" t="s">
        <v>229</v>
      </c>
      <c r="D2527" s="456">
        <v>7</v>
      </c>
      <c r="E2527" s="393">
        <v>5087001314</v>
      </c>
      <c r="F2527" s="457"/>
      <c r="G2527" s="458"/>
      <c r="H2527" s="394"/>
      <c r="I2527" s="356" t="s">
        <v>229</v>
      </c>
      <c r="J2527" s="459" t="s">
        <v>285</v>
      </c>
      <c r="K2527" s="268"/>
      <c r="L2527" s="460"/>
      <c r="M2527" s="397"/>
      <c r="N2527" s="397"/>
      <c r="O2527" s="397"/>
      <c r="P2527" s="397"/>
      <c r="Q2527" s="397"/>
      <c r="R2527" s="397"/>
      <c r="S2527" s="397"/>
      <c r="T2527" s="397"/>
      <c r="U2527" s="397"/>
      <c r="V2527" s="397"/>
      <c r="W2527" s="397" t="s">
        <v>2920</v>
      </c>
      <c r="X2527" s="397"/>
      <c r="Y2527" s="397"/>
    </row>
    <row r="2528" spans="1:25" ht="35.25" customHeight="1" x14ac:dyDescent="0.2">
      <c r="A2528" s="237">
        <v>5088</v>
      </c>
      <c r="B2528" s="391" t="s">
        <v>1630</v>
      </c>
      <c r="C2528" s="356" t="s">
        <v>229</v>
      </c>
      <c r="D2528" s="456">
        <v>7</v>
      </c>
      <c r="E2528" s="393">
        <v>5088001349</v>
      </c>
      <c r="F2528" s="457"/>
      <c r="G2528" s="458"/>
      <c r="H2528" s="394"/>
      <c r="I2528" s="356" t="s">
        <v>229</v>
      </c>
      <c r="J2528" s="459" t="s">
        <v>300</v>
      </c>
      <c r="K2528" s="268"/>
      <c r="L2528" s="460"/>
      <c r="M2528" s="397"/>
      <c r="N2528" s="397"/>
      <c r="O2528" s="397"/>
      <c r="P2528" s="397"/>
      <c r="Q2528" s="397"/>
      <c r="R2528" s="397"/>
      <c r="S2528" s="397"/>
      <c r="T2528" s="397"/>
      <c r="U2528" s="397"/>
      <c r="V2528" s="397"/>
      <c r="W2528" s="397" t="s">
        <v>2920</v>
      </c>
      <c r="X2528" s="397"/>
      <c r="Y2528" s="397"/>
    </row>
    <row r="2529" spans="1:25" ht="35.25" customHeight="1" x14ac:dyDescent="0.2">
      <c r="A2529" s="179">
        <v>5089</v>
      </c>
      <c r="B2529" s="391" t="s">
        <v>1631</v>
      </c>
      <c r="C2529" s="182" t="s">
        <v>230</v>
      </c>
      <c r="D2529" s="456">
        <v>7</v>
      </c>
      <c r="E2529" s="393">
        <v>5089005014</v>
      </c>
      <c r="F2529" s="457"/>
      <c r="G2529" s="458"/>
      <c r="H2529" s="394"/>
      <c r="I2529" s="182" t="s">
        <v>230</v>
      </c>
      <c r="J2529" s="459" t="s">
        <v>289</v>
      </c>
      <c r="K2529" s="268"/>
      <c r="L2529" s="460"/>
      <c r="M2529" s="397"/>
      <c r="N2529" s="397"/>
      <c r="O2529" s="397"/>
      <c r="P2529" s="397"/>
      <c r="Q2529" s="397"/>
      <c r="R2529" s="397"/>
      <c r="S2529" s="397"/>
      <c r="T2529" s="397"/>
      <c r="U2529" s="397"/>
      <c r="V2529" s="397"/>
      <c r="W2529" s="397" t="s">
        <v>2920</v>
      </c>
      <c r="X2529" s="397"/>
      <c r="Y2529" s="397"/>
    </row>
    <row r="2530" spans="1:25" ht="38.25" x14ac:dyDescent="0.2">
      <c r="A2530" s="179">
        <v>5090</v>
      </c>
      <c r="B2530" s="391" t="s">
        <v>1632</v>
      </c>
      <c r="C2530" s="356" t="s">
        <v>229</v>
      </c>
      <c r="D2530" s="456">
        <v>7</v>
      </c>
      <c r="E2530" s="393">
        <v>5090001108</v>
      </c>
      <c r="F2530" s="457"/>
      <c r="G2530" s="458"/>
      <c r="H2530" s="394"/>
      <c r="I2530" s="356" t="s">
        <v>229</v>
      </c>
      <c r="J2530" s="459" t="s">
        <v>3169</v>
      </c>
      <c r="K2530" s="268"/>
      <c r="L2530" s="460"/>
      <c r="M2530" s="397"/>
      <c r="N2530" s="397"/>
      <c r="O2530" s="397"/>
      <c r="P2530" s="397"/>
      <c r="Q2530" s="397"/>
      <c r="R2530" s="397"/>
      <c r="S2530" s="397"/>
      <c r="T2530" s="397"/>
      <c r="U2530" s="397"/>
      <c r="V2530" s="397"/>
      <c r="W2530" s="397" t="s">
        <v>2920</v>
      </c>
      <c r="X2530" s="397"/>
      <c r="Y2530" s="397"/>
    </row>
    <row r="2531" spans="1:25" ht="25.5" x14ac:dyDescent="0.2">
      <c r="A2531" s="179">
        <v>5091</v>
      </c>
      <c r="B2531" s="391" t="s">
        <v>1633</v>
      </c>
      <c r="C2531" s="356" t="s">
        <v>229</v>
      </c>
      <c r="D2531" s="456">
        <v>7</v>
      </c>
      <c r="E2531" s="393">
        <v>5091001103</v>
      </c>
      <c r="F2531" s="457"/>
      <c r="G2531" s="458"/>
      <c r="H2531" s="394"/>
      <c r="I2531" s="356" t="s">
        <v>229</v>
      </c>
      <c r="J2531" s="459" t="s">
        <v>3169</v>
      </c>
      <c r="K2531" s="268"/>
      <c r="L2531" s="460"/>
      <c r="M2531" s="397"/>
      <c r="N2531" s="397"/>
      <c r="O2531" s="397"/>
      <c r="P2531" s="397"/>
      <c r="Q2531" s="397"/>
      <c r="R2531" s="397"/>
      <c r="S2531" s="397"/>
      <c r="T2531" s="397"/>
      <c r="U2531" s="397"/>
      <c r="V2531" s="397"/>
      <c r="W2531" s="397" t="s">
        <v>2920</v>
      </c>
      <c r="X2531" s="397"/>
      <c r="Y2531" s="397"/>
    </row>
    <row r="2532" spans="1:25" ht="25.5" x14ac:dyDescent="0.2">
      <c r="A2532" s="179">
        <v>5092</v>
      </c>
      <c r="B2532" s="391" t="s">
        <v>1634</v>
      </c>
      <c r="C2532" s="356" t="s">
        <v>229</v>
      </c>
      <c r="D2532" s="456">
        <v>7</v>
      </c>
      <c r="E2532" s="393">
        <v>5092001116</v>
      </c>
      <c r="F2532" s="457"/>
      <c r="G2532" s="458"/>
      <c r="H2532" s="394"/>
      <c r="I2532" s="356" t="s">
        <v>229</v>
      </c>
      <c r="J2532" s="459" t="s">
        <v>295</v>
      </c>
      <c r="K2532" s="268"/>
      <c r="L2532" s="460"/>
      <c r="M2532" s="397"/>
      <c r="N2532" s="397"/>
      <c r="O2532" s="397"/>
      <c r="P2532" s="397"/>
      <c r="Q2532" s="397"/>
      <c r="R2532" s="397"/>
      <c r="S2532" s="397"/>
      <c r="T2532" s="397"/>
      <c r="U2532" s="397"/>
      <c r="V2532" s="397"/>
      <c r="W2532" s="397" t="s">
        <v>2920</v>
      </c>
      <c r="X2532" s="397"/>
      <c r="Y2532" s="397"/>
    </row>
    <row r="2533" spans="1:25" ht="38.25" x14ac:dyDescent="0.2">
      <c r="A2533" s="179">
        <v>5093</v>
      </c>
      <c r="B2533" s="391" t="s">
        <v>1635</v>
      </c>
      <c r="C2533" s="356" t="s">
        <v>229</v>
      </c>
      <c r="D2533" s="456">
        <v>7</v>
      </c>
      <c r="E2533" s="393">
        <v>5093001912</v>
      </c>
      <c r="F2533" s="457"/>
      <c r="G2533" s="458"/>
      <c r="H2533" s="394"/>
      <c r="I2533" s="356" t="s">
        <v>229</v>
      </c>
      <c r="J2533" s="269" t="s">
        <v>286</v>
      </c>
      <c r="K2533" s="268"/>
      <c r="L2533" s="460"/>
      <c r="M2533" s="397"/>
      <c r="N2533" s="397"/>
      <c r="O2533" s="397"/>
      <c r="P2533" s="397"/>
      <c r="Q2533" s="397"/>
      <c r="R2533" s="397"/>
      <c r="S2533" s="397"/>
      <c r="T2533" s="397"/>
      <c r="U2533" s="397"/>
      <c r="V2533" s="397"/>
      <c r="W2533" s="397" t="s">
        <v>2920</v>
      </c>
      <c r="X2533" s="397" t="s">
        <v>2920</v>
      </c>
      <c r="Y2533" s="186" t="s">
        <v>2920</v>
      </c>
    </row>
    <row r="2534" spans="1:25" ht="38.25" x14ac:dyDescent="0.2">
      <c r="A2534" s="179">
        <v>5094</v>
      </c>
      <c r="B2534" s="391" t="s">
        <v>1636</v>
      </c>
      <c r="C2534" s="356" t="s">
        <v>229</v>
      </c>
      <c r="D2534" s="456">
        <v>7</v>
      </c>
      <c r="E2534" s="393">
        <v>5094001545</v>
      </c>
      <c r="F2534" s="457"/>
      <c r="G2534" s="458"/>
      <c r="H2534" s="394"/>
      <c r="I2534" s="356" t="s">
        <v>229</v>
      </c>
      <c r="J2534" s="269" t="s">
        <v>3169</v>
      </c>
      <c r="K2534" s="268"/>
      <c r="L2534" s="460"/>
      <c r="M2534" s="397"/>
      <c r="N2534" s="397"/>
      <c r="O2534" s="397"/>
      <c r="P2534" s="397"/>
      <c r="Q2534" s="397"/>
      <c r="R2534" s="397"/>
      <c r="S2534" s="397"/>
      <c r="T2534" s="397"/>
      <c r="U2534" s="397"/>
      <c r="V2534" s="397"/>
      <c r="W2534" s="397" t="s">
        <v>2920</v>
      </c>
      <c r="X2534" s="397"/>
      <c r="Y2534" s="397"/>
    </row>
    <row r="2535" spans="1:25" ht="38.25" x14ac:dyDescent="0.2">
      <c r="A2535" s="179">
        <v>5095</v>
      </c>
      <c r="B2535" s="391" t="s">
        <v>1637</v>
      </c>
      <c r="C2535" s="356" t="s">
        <v>229</v>
      </c>
      <c r="D2535" s="456">
        <v>7</v>
      </c>
      <c r="E2535" s="393">
        <v>5095001203</v>
      </c>
      <c r="F2535" s="457"/>
      <c r="G2535" s="458"/>
      <c r="H2535" s="394"/>
      <c r="I2535" s="356" t="s">
        <v>229</v>
      </c>
      <c r="J2535" s="459" t="s">
        <v>3169</v>
      </c>
      <c r="K2535" s="268"/>
      <c r="L2535" s="460"/>
      <c r="M2535" s="397"/>
      <c r="N2535" s="397"/>
      <c r="O2535" s="397"/>
      <c r="P2535" s="397"/>
      <c r="Q2535" s="397"/>
      <c r="R2535" s="397"/>
      <c r="S2535" s="397"/>
      <c r="T2535" s="397"/>
      <c r="U2535" s="397"/>
      <c r="V2535" s="397"/>
      <c r="W2535" s="397" t="s">
        <v>2920</v>
      </c>
      <c r="X2535" s="397"/>
      <c r="Y2535" s="397"/>
    </row>
    <row r="2536" spans="1:25" ht="25.5" x14ac:dyDescent="0.2">
      <c r="A2536" s="179">
        <v>5096</v>
      </c>
      <c r="B2536" s="391" t="s">
        <v>1638</v>
      </c>
      <c r="C2536" s="356" t="s">
        <v>229</v>
      </c>
      <c r="D2536" s="456">
        <v>7</v>
      </c>
      <c r="E2536" s="393">
        <v>5096001232</v>
      </c>
      <c r="F2536" s="457"/>
      <c r="G2536" s="458"/>
      <c r="H2536" s="394"/>
      <c r="I2536" s="356" t="s">
        <v>229</v>
      </c>
      <c r="J2536" s="269" t="s">
        <v>300</v>
      </c>
      <c r="K2536" s="268"/>
      <c r="L2536" s="460"/>
      <c r="M2536" s="397"/>
      <c r="N2536" s="397"/>
      <c r="O2536" s="397"/>
      <c r="P2536" s="397"/>
      <c r="Q2536" s="397"/>
      <c r="R2536" s="397"/>
      <c r="S2536" s="397"/>
      <c r="T2536" s="397"/>
      <c r="U2536" s="397"/>
      <c r="V2536" s="397"/>
      <c r="W2536" s="397" t="s">
        <v>2920</v>
      </c>
      <c r="X2536" s="397" t="s">
        <v>2920</v>
      </c>
      <c r="Y2536" s="397"/>
    </row>
    <row r="2537" spans="1:25" ht="25.5" x14ac:dyDescent="0.2">
      <c r="A2537" s="179">
        <v>5097</v>
      </c>
      <c r="B2537" s="391" t="s">
        <v>1639</v>
      </c>
      <c r="C2537" s="356" t="s">
        <v>229</v>
      </c>
      <c r="D2537" s="456">
        <v>7</v>
      </c>
      <c r="E2537" s="393">
        <v>5097001110</v>
      </c>
      <c r="F2537" s="457"/>
      <c r="G2537" s="458"/>
      <c r="H2537" s="394"/>
      <c r="I2537" s="356" t="s">
        <v>229</v>
      </c>
      <c r="J2537" s="459" t="s">
        <v>285</v>
      </c>
      <c r="K2537" s="268"/>
      <c r="L2537" s="460"/>
      <c r="M2537" s="397"/>
      <c r="N2537" s="397"/>
      <c r="O2537" s="397"/>
      <c r="P2537" s="397"/>
      <c r="Q2537" s="397"/>
      <c r="R2537" s="397"/>
      <c r="S2537" s="397"/>
      <c r="T2537" s="397"/>
      <c r="U2537" s="397"/>
      <c r="V2537" s="397"/>
      <c r="W2537" s="397" t="s">
        <v>2920</v>
      </c>
      <c r="X2537" s="397"/>
      <c r="Y2537" s="397"/>
    </row>
    <row r="2538" spans="1:25" ht="38.25" x14ac:dyDescent="0.2">
      <c r="A2538" s="179">
        <v>5098</v>
      </c>
      <c r="B2538" s="391" t="s">
        <v>1640</v>
      </c>
      <c r="C2538" s="356" t="s">
        <v>229</v>
      </c>
      <c r="D2538" s="456">
        <v>7</v>
      </c>
      <c r="E2538" s="393">
        <v>5098001526</v>
      </c>
      <c r="F2538" s="457"/>
      <c r="G2538" s="458"/>
      <c r="H2538" s="394"/>
      <c r="I2538" s="356" t="s">
        <v>229</v>
      </c>
      <c r="J2538" s="459" t="s">
        <v>289</v>
      </c>
      <c r="K2538" s="268"/>
      <c r="L2538" s="460"/>
      <c r="M2538" s="397"/>
      <c r="N2538" s="397"/>
      <c r="O2538" s="397"/>
      <c r="P2538" s="397"/>
      <c r="Q2538" s="397"/>
      <c r="R2538" s="397"/>
      <c r="S2538" s="397"/>
      <c r="T2538" s="397"/>
      <c r="U2538" s="397"/>
      <c r="V2538" s="397"/>
      <c r="W2538" s="397" t="s">
        <v>2920</v>
      </c>
      <c r="X2538" s="397"/>
      <c r="Y2538" s="397"/>
    </row>
    <row r="2539" spans="1:25" ht="38.25" x14ac:dyDescent="0.2">
      <c r="A2539" s="179">
        <v>5099</v>
      </c>
      <c r="B2539" s="391" t="s">
        <v>1641</v>
      </c>
      <c r="C2539" s="356" t="s">
        <v>229</v>
      </c>
      <c r="D2539" s="456">
        <v>7</v>
      </c>
      <c r="E2539" s="393">
        <v>5099001107</v>
      </c>
      <c r="F2539" s="457"/>
      <c r="G2539" s="458"/>
      <c r="H2539" s="394"/>
      <c r="I2539" s="356" t="s">
        <v>229</v>
      </c>
      <c r="J2539" s="269" t="s">
        <v>3169</v>
      </c>
      <c r="K2539" s="268"/>
      <c r="L2539" s="460"/>
      <c r="M2539" s="397"/>
      <c r="N2539" s="397"/>
      <c r="O2539" s="397"/>
      <c r="P2539" s="397"/>
      <c r="Q2539" s="397"/>
      <c r="R2539" s="397"/>
      <c r="S2539" s="397"/>
      <c r="T2539" s="397"/>
      <c r="U2539" s="397"/>
      <c r="V2539" s="397"/>
      <c r="W2539" s="397" t="s">
        <v>2920</v>
      </c>
      <c r="X2539" s="397"/>
      <c r="Y2539" s="397"/>
    </row>
    <row r="2540" spans="1:25" ht="25.5" x14ac:dyDescent="0.2">
      <c r="A2540" s="227">
        <v>5100</v>
      </c>
      <c r="B2540" s="461" t="s">
        <v>3716</v>
      </c>
      <c r="C2540" s="182" t="s">
        <v>230</v>
      </c>
      <c r="D2540" s="462" t="s">
        <v>2849</v>
      </c>
      <c r="E2540" s="393">
        <v>5100000000</v>
      </c>
      <c r="F2540" s="457"/>
      <c r="G2540" s="458"/>
      <c r="H2540" s="394"/>
      <c r="I2540" s="182" t="s">
        <v>230</v>
      </c>
      <c r="J2540" s="270" t="s">
        <v>295</v>
      </c>
      <c r="K2540" s="271"/>
      <c r="L2540" s="460"/>
      <c r="M2540" s="397"/>
      <c r="N2540" s="397"/>
      <c r="O2540" s="397"/>
      <c r="P2540" s="397"/>
      <c r="Q2540" s="397"/>
      <c r="R2540" s="397"/>
      <c r="S2540" s="397"/>
      <c r="T2540" s="397"/>
      <c r="U2540" s="397"/>
      <c r="V2540" s="397"/>
      <c r="W2540" s="397" t="s">
        <v>2920</v>
      </c>
      <c r="X2540" s="397" t="s">
        <v>2920</v>
      </c>
      <c r="Y2540" s="186" t="s">
        <v>2920</v>
      </c>
    </row>
    <row r="2541" spans="1:25" ht="25.5" x14ac:dyDescent="0.2">
      <c r="A2541" s="179">
        <v>5101</v>
      </c>
      <c r="B2541" s="391" t="s">
        <v>1642</v>
      </c>
      <c r="C2541" s="356" t="s">
        <v>229</v>
      </c>
      <c r="D2541" s="456">
        <v>7</v>
      </c>
      <c r="E2541" s="393">
        <v>5101001317</v>
      </c>
      <c r="F2541" s="457"/>
      <c r="G2541" s="458"/>
      <c r="H2541" s="394"/>
      <c r="I2541" s="356" t="s">
        <v>229</v>
      </c>
      <c r="J2541" s="459" t="s">
        <v>285</v>
      </c>
      <c r="K2541" s="268"/>
      <c r="L2541" s="460"/>
      <c r="M2541" s="397"/>
      <c r="N2541" s="397"/>
      <c r="O2541" s="397"/>
      <c r="P2541" s="397"/>
      <c r="Q2541" s="397"/>
      <c r="R2541" s="397"/>
      <c r="S2541" s="397"/>
      <c r="T2541" s="397"/>
      <c r="U2541" s="397"/>
      <c r="V2541" s="397"/>
      <c r="W2541" s="397" t="s">
        <v>2920</v>
      </c>
      <c r="X2541" s="397"/>
      <c r="Y2541" s="397"/>
    </row>
    <row r="2542" spans="1:25" ht="30.75" customHeight="1" x14ac:dyDescent="0.2">
      <c r="A2542" s="179">
        <v>5102</v>
      </c>
      <c r="B2542" s="391" t="s">
        <v>1643</v>
      </c>
      <c r="C2542" s="182" t="s">
        <v>230</v>
      </c>
      <c r="D2542" s="456">
        <v>9</v>
      </c>
      <c r="E2542" s="393">
        <v>5102005000</v>
      </c>
      <c r="F2542" s="457"/>
      <c r="G2542" s="458"/>
      <c r="H2542" s="394"/>
      <c r="I2542" s="182" t="s">
        <v>230</v>
      </c>
      <c r="J2542" s="459" t="s">
        <v>300</v>
      </c>
      <c r="K2542" s="268"/>
      <c r="L2542" s="460"/>
      <c r="M2542" s="397"/>
      <c r="N2542" s="397"/>
      <c r="O2542" s="397"/>
      <c r="P2542" s="397"/>
      <c r="Q2542" s="397"/>
      <c r="R2542" s="397"/>
      <c r="S2542" s="397"/>
      <c r="T2542" s="397"/>
      <c r="U2542" s="397"/>
      <c r="V2542" s="397"/>
      <c r="W2542" s="397" t="s">
        <v>2920</v>
      </c>
      <c r="X2542" s="397"/>
      <c r="Y2542" s="397"/>
    </row>
    <row r="2543" spans="1:25" ht="25.5" x14ac:dyDescent="0.2">
      <c r="A2543" s="179">
        <v>5103</v>
      </c>
      <c r="B2543" s="391" t="s">
        <v>1644</v>
      </c>
      <c r="C2543" s="356" t="s">
        <v>229</v>
      </c>
      <c r="D2543" s="456">
        <v>7</v>
      </c>
      <c r="E2543" s="393">
        <v>5103001123</v>
      </c>
      <c r="F2543" s="457"/>
      <c r="G2543" s="458"/>
      <c r="H2543" s="394"/>
      <c r="I2543" s="356" t="s">
        <v>229</v>
      </c>
      <c r="J2543" s="459" t="s">
        <v>289</v>
      </c>
      <c r="K2543" s="268"/>
      <c r="L2543" s="460"/>
      <c r="M2543" s="397"/>
      <c r="N2543" s="397"/>
      <c r="O2543" s="397"/>
      <c r="P2543" s="397"/>
      <c r="Q2543" s="397"/>
      <c r="R2543" s="397"/>
      <c r="S2543" s="397"/>
      <c r="T2543" s="397"/>
      <c r="U2543" s="397"/>
      <c r="V2543" s="397"/>
      <c r="W2543" s="397" t="s">
        <v>2920</v>
      </c>
      <c r="X2543" s="397"/>
      <c r="Y2543" s="397"/>
    </row>
    <row r="2544" spans="1:25" ht="46.5" customHeight="1" x14ac:dyDescent="0.2">
      <c r="A2544" s="179">
        <v>5104</v>
      </c>
      <c r="B2544" s="391" t="s">
        <v>1645</v>
      </c>
      <c r="C2544" s="182" t="s">
        <v>230</v>
      </c>
      <c r="D2544" s="456">
        <v>9</v>
      </c>
      <c r="E2544" s="393">
        <v>5104005009</v>
      </c>
      <c r="F2544" s="457"/>
      <c r="G2544" s="458"/>
      <c r="H2544" s="394"/>
      <c r="I2544" s="182" t="s">
        <v>230</v>
      </c>
      <c r="J2544" s="459" t="s">
        <v>285</v>
      </c>
      <c r="K2544" s="268"/>
      <c r="L2544" s="460"/>
      <c r="M2544" s="397"/>
      <c r="N2544" s="397"/>
      <c r="O2544" s="397"/>
      <c r="P2544" s="397"/>
      <c r="Q2544" s="397"/>
      <c r="R2544" s="397"/>
      <c r="S2544" s="397"/>
      <c r="T2544" s="397"/>
      <c r="U2544" s="397"/>
      <c r="V2544" s="397"/>
      <c r="W2544" s="397" t="s">
        <v>2920</v>
      </c>
      <c r="X2544" s="397"/>
      <c r="Y2544" s="397"/>
    </row>
    <row r="2545" spans="1:25" ht="46.5" customHeight="1" x14ac:dyDescent="0.2">
      <c r="A2545" s="179">
        <v>5105</v>
      </c>
      <c r="B2545" s="391" t="s">
        <v>1646</v>
      </c>
      <c r="C2545" s="182" t="s">
        <v>230</v>
      </c>
      <c r="D2545" s="456">
        <v>7</v>
      </c>
      <c r="E2545" s="393">
        <v>5105005009</v>
      </c>
      <c r="F2545" s="457"/>
      <c r="G2545" s="458"/>
      <c r="H2545" s="394"/>
      <c r="I2545" s="182" t="s">
        <v>230</v>
      </c>
      <c r="J2545" s="269" t="s">
        <v>285</v>
      </c>
      <c r="K2545" s="268"/>
      <c r="L2545" s="460"/>
      <c r="M2545" s="397"/>
      <c r="N2545" s="397"/>
      <c r="O2545" s="397"/>
      <c r="P2545" s="397"/>
      <c r="Q2545" s="397"/>
      <c r="R2545" s="397"/>
      <c r="S2545" s="397"/>
      <c r="T2545" s="397"/>
      <c r="U2545" s="397"/>
      <c r="V2545" s="397"/>
      <c r="W2545" s="397" t="s">
        <v>2920</v>
      </c>
      <c r="X2545" s="397"/>
      <c r="Y2545" s="397"/>
    </row>
    <row r="2546" spans="1:25" ht="38.25" x14ac:dyDescent="0.2">
      <c r="A2546" s="179">
        <v>5106</v>
      </c>
      <c r="B2546" s="391" t="s">
        <v>1647</v>
      </c>
      <c r="C2546" s="356" t="s">
        <v>229</v>
      </c>
      <c r="D2546" s="456">
        <v>7</v>
      </c>
      <c r="E2546" s="393">
        <v>5106001225</v>
      </c>
      <c r="F2546" s="457"/>
      <c r="G2546" s="458"/>
      <c r="H2546" s="394"/>
      <c r="I2546" s="356" t="s">
        <v>229</v>
      </c>
      <c r="J2546" s="459" t="s">
        <v>289</v>
      </c>
      <c r="K2546" s="268"/>
      <c r="L2546" s="460"/>
      <c r="M2546" s="397"/>
      <c r="N2546" s="397"/>
      <c r="O2546" s="397"/>
      <c r="P2546" s="397"/>
      <c r="Q2546" s="397"/>
      <c r="R2546" s="397"/>
      <c r="S2546" s="397"/>
      <c r="T2546" s="397"/>
      <c r="U2546" s="397"/>
      <c r="V2546" s="397"/>
      <c r="W2546" s="397" t="s">
        <v>2920</v>
      </c>
      <c r="X2546" s="397"/>
      <c r="Y2546" s="397"/>
    </row>
    <row r="2547" spans="1:25" ht="38.25" x14ac:dyDescent="0.2">
      <c r="A2547" s="179">
        <v>5107</v>
      </c>
      <c r="B2547" s="391" t="s">
        <v>1648</v>
      </c>
      <c r="C2547" s="356" t="s">
        <v>229</v>
      </c>
      <c r="D2547" s="456">
        <v>7</v>
      </c>
      <c r="E2547" s="393">
        <v>5107001339</v>
      </c>
      <c r="F2547" s="457"/>
      <c r="G2547" s="458"/>
      <c r="H2547" s="394"/>
      <c r="I2547" s="356" t="s">
        <v>229</v>
      </c>
      <c r="J2547" s="459" t="s">
        <v>286</v>
      </c>
      <c r="K2547" s="268"/>
      <c r="L2547" s="460"/>
      <c r="M2547" s="397"/>
      <c r="N2547" s="397"/>
      <c r="O2547" s="397"/>
      <c r="P2547" s="397"/>
      <c r="Q2547" s="397"/>
      <c r="R2547" s="397"/>
      <c r="S2547" s="397"/>
      <c r="T2547" s="397"/>
      <c r="U2547" s="397"/>
      <c r="V2547" s="397"/>
      <c r="W2547" s="397" t="s">
        <v>2920</v>
      </c>
      <c r="X2547" s="397"/>
      <c r="Y2547" s="397"/>
    </row>
    <row r="2548" spans="1:25" ht="25.5" x14ac:dyDescent="0.2">
      <c r="A2548" s="179">
        <v>5108</v>
      </c>
      <c r="B2548" s="391" t="s">
        <v>1649</v>
      </c>
      <c r="C2548" s="356" t="s">
        <v>229</v>
      </c>
      <c r="D2548" s="456">
        <v>13</v>
      </c>
      <c r="E2548" s="393">
        <v>5108001110</v>
      </c>
      <c r="F2548" s="457"/>
      <c r="G2548" s="458"/>
      <c r="H2548" s="394"/>
      <c r="I2548" s="356" t="s">
        <v>229</v>
      </c>
      <c r="J2548" s="459" t="s">
        <v>285</v>
      </c>
      <c r="K2548" s="268"/>
      <c r="L2548" s="460"/>
      <c r="M2548" s="397"/>
      <c r="N2548" s="397"/>
      <c r="O2548" s="397"/>
      <c r="P2548" s="397"/>
      <c r="Q2548" s="397"/>
      <c r="R2548" s="397"/>
      <c r="S2548" s="397"/>
      <c r="T2548" s="397"/>
      <c r="U2548" s="397"/>
      <c r="V2548" s="397"/>
      <c r="W2548" s="397" t="s">
        <v>2920</v>
      </c>
      <c r="X2548" s="397"/>
      <c r="Y2548" s="397"/>
    </row>
    <row r="2549" spans="1:25" ht="46.5" customHeight="1" x14ac:dyDescent="0.2">
      <c r="A2549" s="179">
        <v>5109</v>
      </c>
      <c r="B2549" s="391" t="s">
        <v>1650</v>
      </c>
      <c r="C2549" s="182" t="s">
        <v>230</v>
      </c>
      <c r="D2549" s="456">
        <v>7</v>
      </c>
      <c r="E2549" s="393">
        <v>5109005003</v>
      </c>
      <c r="F2549" s="457"/>
      <c r="G2549" s="458"/>
      <c r="H2549" s="394"/>
      <c r="I2549" s="182" t="s">
        <v>230</v>
      </c>
      <c r="J2549" s="269" t="s">
        <v>286</v>
      </c>
      <c r="K2549" s="268"/>
      <c r="L2549" s="460"/>
      <c r="M2549" s="397"/>
      <c r="N2549" s="397"/>
      <c r="O2549" s="397"/>
      <c r="P2549" s="397"/>
      <c r="Q2549" s="397"/>
      <c r="R2549" s="397"/>
      <c r="S2549" s="397"/>
      <c r="T2549" s="397"/>
      <c r="U2549" s="397"/>
      <c r="V2549" s="397"/>
      <c r="W2549" s="397" t="s">
        <v>2920</v>
      </c>
      <c r="X2549" s="397"/>
      <c r="Y2549" s="397"/>
    </row>
    <row r="2550" spans="1:25" ht="39" customHeight="1" x14ac:dyDescent="0.2">
      <c r="A2550" s="179">
        <v>5110</v>
      </c>
      <c r="B2550" s="391" t="s">
        <v>1651</v>
      </c>
      <c r="C2550" s="182" t="s">
        <v>230</v>
      </c>
      <c r="D2550" s="456">
        <v>9</v>
      </c>
      <c r="E2550" s="393">
        <v>5110005000</v>
      </c>
      <c r="F2550" s="457"/>
      <c r="G2550" s="458"/>
      <c r="H2550" s="394"/>
      <c r="I2550" s="182" t="s">
        <v>230</v>
      </c>
      <c r="J2550" s="459" t="s">
        <v>300</v>
      </c>
      <c r="K2550" s="268"/>
      <c r="L2550" s="460"/>
      <c r="M2550" s="397"/>
      <c r="N2550" s="397"/>
      <c r="O2550" s="397"/>
      <c r="P2550" s="397"/>
      <c r="Q2550" s="397"/>
      <c r="R2550" s="397"/>
      <c r="S2550" s="397"/>
      <c r="T2550" s="397"/>
      <c r="U2550" s="397"/>
      <c r="V2550" s="397"/>
      <c r="W2550" s="397" t="s">
        <v>2920</v>
      </c>
      <c r="X2550" s="397" t="s">
        <v>2920</v>
      </c>
      <c r="Y2550" s="397"/>
    </row>
    <row r="2551" spans="1:25" ht="38.25" x14ac:dyDescent="0.2">
      <c r="A2551" s="179">
        <v>5111</v>
      </c>
      <c r="B2551" s="391" t="s">
        <v>1652</v>
      </c>
      <c r="C2551" s="356" t="s">
        <v>228</v>
      </c>
      <c r="D2551" s="456">
        <v>15</v>
      </c>
      <c r="E2551" s="393">
        <v>5111005500</v>
      </c>
      <c r="F2551" s="457"/>
      <c r="G2551" s="458"/>
      <c r="H2551" s="394"/>
      <c r="I2551" s="356" t="s">
        <v>228</v>
      </c>
      <c r="J2551" s="459" t="s">
        <v>300</v>
      </c>
      <c r="K2551" s="268"/>
      <c r="L2551" s="460"/>
      <c r="M2551" s="397"/>
      <c r="N2551" s="397"/>
      <c r="O2551" s="397"/>
      <c r="P2551" s="397"/>
      <c r="Q2551" s="397"/>
      <c r="R2551" s="397"/>
      <c r="S2551" s="397"/>
      <c r="T2551" s="397"/>
      <c r="U2551" s="397"/>
      <c r="V2551" s="397"/>
      <c r="W2551" s="397" t="s">
        <v>2920</v>
      </c>
      <c r="X2551" s="397"/>
      <c r="Y2551" s="397"/>
    </row>
    <row r="2552" spans="1:25" ht="25.5" x14ac:dyDescent="0.2">
      <c r="A2552" s="179">
        <v>5112</v>
      </c>
      <c r="B2552" s="391" t="s">
        <v>1653</v>
      </c>
      <c r="C2552" s="356" t="s">
        <v>228</v>
      </c>
      <c r="D2552" s="456">
        <v>15</v>
      </c>
      <c r="E2552" s="393">
        <v>5112005526</v>
      </c>
      <c r="F2552" s="457"/>
      <c r="G2552" s="458"/>
      <c r="H2552" s="394"/>
      <c r="I2552" s="356" t="s">
        <v>228</v>
      </c>
      <c r="J2552" s="269" t="s">
        <v>289</v>
      </c>
      <c r="K2552" s="268"/>
      <c r="L2552" s="460"/>
      <c r="M2552" s="397"/>
      <c r="N2552" s="397"/>
      <c r="O2552" s="397"/>
      <c r="P2552" s="397"/>
      <c r="Q2552" s="397"/>
      <c r="R2552" s="397"/>
      <c r="S2552" s="397"/>
      <c r="T2552" s="397"/>
      <c r="U2552" s="397"/>
      <c r="V2552" s="397"/>
      <c r="W2552" s="397" t="s">
        <v>2920</v>
      </c>
      <c r="X2552" s="397"/>
      <c r="Y2552" s="397"/>
    </row>
    <row r="2553" spans="1:25" ht="25.5" x14ac:dyDescent="0.2">
      <c r="A2553" s="179">
        <v>5113</v>
      </c>
      <c r="B2553" s="391" t="s">
        <v>1654</v>
      </c>
      <c r="C2553" s="356" t="s">
        <v>229</v>
      </c>
      <c r="D2553" s="456">
        <v>13</v>
      </c>
      <c r="E2553" s="393">
        <v>5113001121</v>
      </c>
      <c r="F2553" s="457"/>
      <c r="G2553" s="458"/>
      <c r="H2553" s="394"/>
      <c r="I2553" s="356" t="s">
        <v>229</v>
      </c>
      <c r="J2553" s="459" t="s">
        <v>289</v>
      </c>
      <c r="K2553" s="268"/>
      <c r="L2553" s="460"/>
      <c r="M2553" s="397"/>
      <c r="N2553" s="397"/>
      <c r="O2553" s="397"/>
      <c r="P2553" s="397"/>
      <c r="Q2553" s="397"/>
      <c r="R2553" s="397"/>
      <c r="S2553" s="397"/>
      <c r="T2553" s="397"/>
      <c r="U2553" s="397"/>
      <c r="V2553" s="397"/>
      <c r="W2553" s="397" t="s">
        <v>2920</v>
      </c>
      <c r="X2553" s="397"/>
      <c r="Y2553" s="397"/>
    </row>
    <row r="2554" spans="1:25" ht="38.25" x14ac:dyDescent="0.2">
      <c r="A2554" s="237">
        <v>5114</v>
      </c>
      <c r="B2554" s="391" t="s">
        <v>1655</v>
      </c>
      <c r="C2554" s="356" t="s">
        <v>229</v>
      </c>
      <c r="D2554" s="456">
        <v>7</v>
      </c>
      <c r="E2554" s="393">
        <v>5114001635</v>
      </c>
      <c r="F2554" s="457"/>
      <c r="G2554" s="458"/>
      <c r="H2554" s="394"/>
      <c r="I2554" s="356" t="s">
        <v>229</v>
      </c>
      <c r="J2554" s="269" t="s">
        <v>286</v>
      </c>
      <c r="K2554" s="268"/>
      <c r="L2554" s="460"/>
      <c r="M2554" s="397"/>
      <c r="N2554" s="397"/>
      <c r="O2554" s="397"/>
      <c r="P2554" s="397"/>
      <c r="Q2554" s="397"/>
      <c r="R2554" s="397"/>
      <c r="S2554" s="397"/>
      <c r="T2554" s="397"/>
      <c r="U2554" s="397"/>
      <c r="V2554" s="397"/>
      <c r="W2554" s="397" t="s">
        <v>2920</v>
      </c>
      <c r="X2554" s="397"/>
      <c r="Y2554" s="397"/>
    </row>
    <row r="2555" spans="1:25" ht="39" customHeight="1" x14ac:dyDescent="0.2">
      <c r="A2555" s="179">
        <v>5115</v>
      </c>
      <c r="B2555" s="391" t="s">
        <v>1656</v>
      </c>
      <c r="C2555" s="182" t="s">
        <v>230</v>
      </c>
      <c r="D2555" s="456">
        <v>7</v>
      </c>
      <c r="E2555" s="393">
        <v>5115005008</v>
      </c>
      <c r="F2555" s="457"/>
      <c r="G2555" s="458"/>
      <c r="H2555" s="394"/>
      <c r="I2555" s="182" t="s">
        <v>230</v>
      </c>
      <c r="J2555" s="269" t="s">
        <v>285</v>
      </c>
      <c r="K2555" s="268"/>
      <c r="L2555" s="460"/>
      <c r="M2555" s="397"/>
      <c r="N2555" s="397"/>
      <c r="O2555" s="397"/>
      <c r="P2555" s="397"/>
      <c r="Q2555" s="397"/>
      <c r="R2555" s="397"/>
      <c r="S2555" s="397"/>
      <c r="T2555" s="397"/>
      <c r="U2555" s="397"/>
      <c r="V2555" s="397"/>
      <c r="W2555" s="397" t="s">
        <v>2920</v>
      </c>
      <c r="X2555" s="397" t="s">
        <v>2920</v>
      </c>
      <c r="Y2555" s="397"/>
    </row>
    <row r="2556" spans="1:25" ht="51" x14ac:dyDescent="0.2">
      <c r="A2556" s="179">
        <v>5116</v>
      </c>
      <c r="B2556" s="391" t="s">
        <v>1657</v>
      </c>
      <c r="C2556" s="356" t="s">
        <v>229</v>
      </c>
      <c r="D2556" s="456">
        <v>13</v>
      </c>
      <c r="E2556" s="393">
        <v>5116001218</v>
      </c>
      <c r="F2556" s="457"/>
      <c r="G2556" s="458"/>
      <c r="H2556" s="394"/>
      <c r="I2556" s="356" t="s">
        <v>229</v>
      </c>
      <c r="J2556" s="459" t="s">
        <v>295</v>
      </c>
      <c r="K2556" s="268"/>
      <c r="L2556" s="460"/>
      <c r="M2556" s="397"/>
      <c r="N2556" s="397"/>
      <c r="O2556" s="397"/>
      <c r="P2556" s="397"/>
      <c r="Q2556" s="397"/>
      <c r="R2556" s="397"/>
      <c r="S2556" s="397"/>
      <c r="T2556" s="397"/>
      <c r="U2556" s="397"/>
      <c r="V2556" s="397"/>
      <c r="W2556" s="397" t="s">
        <v>2920</v>
      </c>
      <c r="X2556" s="397"/>
      <c r="Y2556" s="397"/>
    </row>
    <row r="2557" spans="1:25" ht="39" customHeight="1" x14ac:dyDescent="0.2">
      <c r="A2557" s="179">
        <v>5117</v>
      </c>
      <c r="B2557" s="391" t="s">
        <v>1658</v>
      </c>
      <c r="C2557" s="182" t="s">
        <v>230</v>
      </c>
      <c r="D2557" s="456">
        <v>9</v>
      </c>
      <c r="E2557" s="393">
        <v>5117005014</v>
      </c>
      <c r="F2557" s="457"/>
      <c r="G2557" s="458"/>
      <c r="H2557" s="394"/>
      <c r="I2557" s="182" t="s">
        <v>230</v>
      </c>
      <c r="J2557" s="269" t="s">
        <v>289</v>
      </c>
      <c r="K2557" s="268"/>
      <c r="L2557" s="460"/>
      <c r="M2557" s="397"/>
      <c r="N2557" s="397"/>
      <c r="O2557" s="397"/>
      <c r="P2557" s="397"/>
      <c r="Q2557" s="397"/>
      <c r="R2557" s="397"/>
      <c r="S2557" s="397"/>
      <c r="T2557" s="397"/>
      <c r="U2557" s="397"/>
      <c r="V2557" s="397"/>
      <c r="W2557" s="397" t="s">
        <v>2920</v>
      </c>
      <c r="X2557" s="397"/>
      <c r="Y2557" s="397"/>
    </row>
    <row r="2558" spans="1:25" ht="25.5" x14ac:dyDescent="0.2">
      <c r="A2558" s="237">
        <v>5118</v>
      </c>
      <c r="B2558" s="391" t="s">
        <v>1659</v>
      </c>
      <c r="C2558" s="356" t="s">
        <v>228</v>
      </c>
      <c r="D2558" s="456">
        <v>7</v>
      </c>
      <c r="E2558" s="393">
        <v>5118005528</v>
      </c>
      <c r="F2558" s="457"/>
      <c r="G2558" s="458"/>
      <c r="H2558" s="394"/>
      <c r="I2558" s="356" t="s">
        <v>228</v>
      </c>
      <c r="J2558" s="459" t="s">
        <v>289</v>
      </c>
      <c r="K2558" s="268"/>
      <c r="L2558" s="460"/>
      <c r="M2558" s="397"/>
      <c r="N2558" s="397"/>
      <c r="O2558" s="397"/>
      <c r="P2558" s="397"/>
      <c r="Q2558" s="397"/>
      <c r="R2558" s="397"/>
      <c r="S2558" s="397"/>
      <c r="T2558" s="397"/>
      <c r="U2558" s="397"/>
      <c r="V2558" s="397"/>
      <c r="W2558" s="397"/>
      <c r="X2558" s="397" t="s">
        <v>2920</v>
      </c>
      <c r="Y2558" s="397"/>
    </row>
    <row r="2559" spans="1:25" ht="25.5" x14ac:dyDescent="0.2">
      <c r="A2559" s="179">
        <v>5119</v>
      </c>
      <c r="B2559" s="391" t="s">
        <v>1660</v>
      </c>
      <c r="C2559" s="356" t="s">
        <v>228</v>
      </c>
      <c r="D2559" s="456">
        <v>7</v>
      </c>
      <c r="E2559" s="393">
        <v>5119005509</v>
      </c>
      <c r="F2559" s="457"/>
      <c r="G2559" s="458"/>
      <c r="H2559" s="394"/>
      <c r="I2559" s="356" t="s">
        <v>228</v>
      </c>
      <c r="J2559" s="459" t="s">
        <v>300</v>
      </c>
      <c r="K2559" s="268"/>
      <c r="L2559" s="460"/>
      <c r="M2559" s="397"/>
      <c r="N2559" s="397"/>
      <c r="O2559" s="397"/>
      <c r="P2559" s="397"/>
      <c r="Q2559" s="397"/>
      <c r="R2559" s="397"/>
      <c r="S2559" s="397"/>
      <c r="T2559" s="397"/>
      <c r="U2559" s="397"/>
      <c r="V2559" s="397"/>
      <c r="W2559" s="397"/>
      <c r="X2559" s="397" t="s">
        <v>2920</v>
      </c>
      <c r="Y2559" s="397"/>
    </row>
    <row r="2560" spans="1:25" ht="25.5" x14ac:dyDescent="0.2">
      <c r="A2560" s="179">
        <v>5120</v>
      </c>
      <c r="B2560" s="391" t="s">
        <v>1661</v>
      </c>
      <c r="C2560" s="356" t="s">
        <v>228</v>
      </c>
      <c r="D2560" s="456">
        <v>7</v>
      </c>
      <c r="E2560" s="393">
        <v>5120005520</v>
      </c>
      <c r="F2560" s="457"/>
      <c r="G2560" s="458"/>
      <c r="H2560" s="394"/>
      <c r="I2560" s="356" t="s">
        <v>228</v>
      </c>
      <c r="J2560" s="269" t="s">
        <v>289</v>
      </c>
      <c r="K2560" s="268"/>
      <c r="L2560" s="460"/>
      <c r="M2560" s="397"/>
      <c r="N2560" s="397"/>
      <c r="O2560" s="397"/>
      <c r="P2560" s="397"/>
      <c r="Q2560" s="397"/>
      <c r="R2560" s="397"/>
      <c r="S2560" s="397"/>
      <c r="T2560" s="397"/>
      <c r="U2560" s="397"/>
      <c r="V2560" s="397"/>
      <c r="W2560" s="397"/>
      <c r="X2560" s="397" t="s">
        <v>2920</v>
      </c>
      <c r="Y2560" s="397"/>
    </row>
    <row r="2561" spans="1:25" ht="25.5" x14ac:dyDescent="0.2">
      <c r="A2561" s="179">
        <v>5121</v>
      </c>
      <c r="B2561" s="391" t="s">
        <v>1662</v>
      </c>
      <c r="C2561" s="356" t="s">
        <v>228</v>
      </c>
      <c r="D2561" s="456">
        <v>7</v>
      </c>
      <c r="E2561" s="393">
        <v>5121000000</v>
      </c>
      <c r="F2561" s="457"/>
      <c r="G2561" s="458"/>
      <c r="H2561" s="394"/>
      <c r="I2561" s="356" t="s">
        <v>228</v>
      </c>
      <c r="J2561" s="269" t="s">
        <v>286</v>
      </c>
      <c r="K2561" s="268"/>
      <c r="L2561" s="460"/>
      <c r="M2561" s="397"/>
      <c r="N2561" s="397"/>
      <c r="O2561" s="397"/>
      <c r="P2561" s="397"/>
      <c r="Q2561" s="397"/>
      <c r="R2561" s="397"/>
      <c r="S2561" s="397"/>
      <c r="T2561" s="397"/>
      <c r="U2561" s="397"/>
      <c r="V2561" s="397"/>
      <c r="W2561" s="397"/>
      <c r="X2561" s="397" t="s">
        <v>2920</v>
      </c>
      <c r="Y2561" s="186" t="s">
        <v>2920</v>
      </c>
    </row>
    <row r="2562" spans="1:25" ht="25.5" x14ac:dyDescent="0.2">
      <c r="A2562" s="237">
        <v>5122</v>
      </c>
      <c r="B2562" s="391" t="s">
        <v>1663</v>
      </c>
      <c r="C2562" s="356" t="s">
        <v>228</v>
      </c>
      <c r="D2562" s="456">
        <v>7</v>
      </c>
      <c r="E2562" s="393">
        <v>5122000000</v>
      </c>
      <c r="F2562" s="457"/>
      <c r="G2562" s="458"/>
      <c r="H2562" s="394"/>
      <c r="I2562" s="356" t="s">
        <v>228</v>
      </c>
      <c r="J2562" s="269" t="s">
        <v>285</v>
      </c>
      <c r="K2562" s="268"/>
      <c r="L2562" s="460"/>
      <c r="M2562" s="397"/>
      <c r="N2562" s="397"/>
      <c r="O2562" s="397"/>
      <c r="P2562" s="397"/>
      <c r="Q2562" s="397"/>
      <c r="R2562" s="397"/>
      <c r="S2562" s="397"/>
      <c r="T2562" s="397"/>
      <c r="U2562" s="397"/>
      <c r="V2562" s="397"/>
      <c r="W2562" s="397"/>
      <c r="X2562" s="397" t="s">
        <v>2920</v>
      </c>
      <c r="Y2562" s="186" t="s">
        <v>2920</v>
      </c>
    </row>
    <row r="2563" spans="1:25" ht="39" customHeight="1" x14ac:dyDescent="0.2">
      <c r="A2563" s="179">
        <v>5123</v>
      </c>
      <c r="B2563" s="391" t="s">
        <v>1664</v>
      </c>
      <c r="C2563" s="182" t="s">
        <v>230</v>
      </c>
      <c r="D2563" s="456">
        <v>7</v>
      </c>
      <c r="E2563" s="393">
        <v>5123005008</v>
      </c>
      <c r="F2563" s="457"/>
      <c r="G2563" s="458"/>
      <c r="H2563" s="394"/>
      <c r="I2563" s="182" t="s">
        <v>230</v>
      </c>
      <c r="J2563" s="269" t="s">
        <v>285</v>
      </c>
      <c r="K2563" s="268"/>
      <c r="L2563" s="460"/>
      <c r="M2563" s="397"/>
      <c r="N2563" s="397"/>
      <c r="O2563" s="397"/>
      <c r="P2563" s="397"/>
      <c r="Q2563" s="397"/>
      <c r="R2563" s="397"/>
      <c r="S2563" s="397"/>
      <c r="T2563" s="397"/>
      <c r="U2563" s="397"/>
      <c r="V2563" s="397"/>
      <c r="W2563" s="397"/>
      <c r="X2563" s="397" t="s">
        <v>2920</v>
      </c>
      <c r="Y2563" s="186" t="s">
        <v>2920</v>
      </c>
    </row>
    <row r="2564" spans="1:25" ht="39" customHeight="1" x14ac:dyDescent="0.2">
      <c r="A2564" s="179">
        <v>5124</v>
      </c>
      <c r="B2564" s="391" t="s">
        <v>1128</v>
      </c>
      <c r="C2564" s="182" t="s">
        <v>230</v>
      </c>
      <c r="D2564" s="456">
        <v>7</v>
      </c>
      <c r="E2564" s="393">
        <v>5124005009</v>
      </c>
      <c r="F2564" s="457"/>
      <c r="G2564" s="458"/>
      <c r="H2564" s="394"/>
      <c r="I2564" s="182" t="s">
        <v>230</v>
      </c>
      <c r="J2564" s="269" t="s">
        <v>285</v>
      </c>
      <c r="K2564" s="268"/>
      <c r="L2564" s="460"/>
      <c r="M2564" s="397"/>
      <c r="N2564" s="397"/>
      <c r="O2564" s="397"/>
      <c r="P2564" s="397"/>
      <c r="Q2564" s="397"/>
      <c r="R2564" s="397"/>
      <c r="S2564" s="397"/>
      <c r="T2564" s="397"/>
      <c r="U2564" s="397"/>
      <c r="V2564" s="397"/>
      <c r="W2564" s="397"/>
      <c r="X2564" s="397" t="s">
        <v>2920</v>
      </c>
      <c r="Y2564" s="186" t="s">
        <v>2920</v>
      </c>
    </row>
    <row r="2565" spans="1:25" ht="39" customHeight="1" x14ac:dyDescent="0.2">
      <c r="A2565" s="179">
        <v>5125</v>
      </c>
      <c r="B2565" s="391" t="s">
        <v>1665</v>
      </c>
      <c r="C2565" s="182" t="s">
        <v>230</v>
      </c>
      <c r="D2565" s="456">
        <v>7</v>
      </c>
      <c r="E2565" s="393">
        <v>5125005008</v>
      </c>
      <c r="F2565" s="457"/>
      <c r="G2565" s="458"/>
      <c r="H2565" s="394"/>
      <c r="I2565" s="182" t="s">
        <v>230</v>
      </c>
      <c r="J2565" s="269" t="s">
        <v>285</v>
      </c>
      <c r="K2565" s="268"/>
      <c r="L2565" s="460"/>
      <c r="M2565" s="397"/>
      <c r="N2565" s="397"/>
      <c r="O2565" s="397"/>
      <c r="P2565" s="397"/>
      <c r="Q2565" s="397"/>
      <c r="R2565" s="397"/>
      <c r="S2565" s="397"/>
      <c r="T2565" s="397"/>
      <c r="U2565" s="397"/>
      <c r="V2565" s="397"/>
      <c r="W2565" s="397"/>
      <c r="X2565" s="397" t="s">
        <v>2920</v>
      </c>
      <c r="Y2565" s="186" t="s">
        <v>2920</v>
      </c>
    </row>
    <row r="2566" spans="1:25" ht="25.5" x14ac:dyDescent="0.2">
      <c r="A2566" s="237">
        <v>5126</v>
      </c>
      <c r="B2566" s="391" t="s">
        <v>1666</v>
      </c>
      <c r="C2566" s="356" t="s">
        <v>229</v>
      </c>
      <c r="D2566" s="456">
        <v>7</v>
      </c>
      <c r="E2566" s="393">
        <v>5126001912</v>
      </c>
      <c r="F2566" s="457"/>
      <c r="G2566" s="458"/>
      <c r="H2566" s="394"/>
      <c r="I2566" s="356" t="s">
        <v>229</v>
      </c>
      <c r="J2566" s="459" t="s">
        <v>286</v>
      </c>
      <c r="K2566" s="268"/>
      <c r="L2566" s="460"/>
      <c r="M2566" s="397"/>
      <c r="N2566" s="397"/>
      <c r="O2566" s="397"/>
      <c r="P2566" s="397"/>
      <c r="Q2566" s="397"/>
      <c r="R2566" s="397"/>
      <c r="S2566" s="397"/>
      <c r="T2566" s="397"/>
      <c r="U2566" s="397"/>
      <c r="V2566" s="397"/>
      <c r="W2566" s="397"/>
      <c r="X2566" s="397" t="s">
        <v>2920</v>
      </c>
      <c r="Y2566" s="397"/>
    </row>
    <row r="2567" spans="1:25" ht="25.5" x14ac:dyDescent="0.2">
      <c r="A2567" s="179">
        <v>5127</v>
      </c>
      <c r="B2567" s="391" t="s">
        <v>1667</v>
      </c>
      <c r="C2567" s="356" t="s">
        <v>229</v>
      </c>
      <c r="D2567" s="456">
        <v>7</v>
      </c>
      <c r="E2567" s="393">
        <v>5127001103</v>
      </c>
      <c r="F2567" s="457"/>
      <c r="G2567" s="458"/>
      <c r="H2567" s="394"/>
      <c r="I2567" s="356" t="s">
        <v>229</v>
      </c>
      <c r="J2567" s="269" t="s">
        <v>3169</v>
      </c>
      <c r="K2567" s="268"/>
      <c r="L2567" s="460"/>
      <c r="M2567" s="397"/>
      <c r="N2567" s="397"/>
      <c r="O2567" s="397"/>
      <c r="P2567" s="397"/>
      <c r="Q2567" s="397"/>
      <c r="R2567" s="397"/>
      <c r="S2567" s="397"/>
      <c r="T2567" s="397"/>
      <c r="U2567" s="397"/>
      <c r="V2567" s="397"/>
      <c r="W2567" s="397"/>
      <c r="X2567" s="397" t="s">
        <v>2920</v>
      </c>
      <c r="Y2567" s="186" t="s">
        <v>2920</v>
      </c>
    </row>
    <row r="2568" spans="1:25" ht="25.5" x14ac:dyDescent="0.2">
      <c r="A2568" s="179">
        <v>5128</v>
      </c>
      <c r="B2568" s="391" t="s">
        <v>1668</v>
      </c>
      <c r="C2568" s="356" t="s">
        <v>229</v>
      </c>
      <c r="D2568" s="456">
        <v>7</v>
      </c>
      <c r="E2568" s="393">
        <v>5128001127</v>
      </c>
      <c r="F2568" s="457"/>
      <c r="G2568" s="458"/>
      <c r="H2568" s="394"/>
      <c r="I2568" s="356" t="s">
        <v>229</v>
      </c>
      <c r="J2568" s="459" t="s">
        <v>286</v>
      </c>
      <c r="K2568" s="268"/>
      <c r="L2568" s="460"/>
      <c r="M2568" s="397"/>
      <c r="N2568" s="397"/>
      <c r="O2568" s="397"/>
      <c r="P2568" s="397"/>
      <c r="Q2568" s="397"/>
      <c r="R2568" s="397"/>
      <c r="S2568" s="397"/>
      <c r="T2568" s="397"/>
      <c r="U2568" s="397"/>
      <c r="V2568" s="397"/>
      <c r="W2568" s="397"/>
      <c r="X2568" s="397" t="s">
        <v>2920</v>
      </c>
      <c r="Y2568" s="397"/>
    </row>
    <row r="2569" spans="1:25" ht="30" customHeight="1" x14ac:dyDescent="0.2">
      <c r="A2569" s="179">
        <v>5129</v>
      </c>
      <c r="B2569" s="391" t="s">
        <v>1669</v>
      </c>
      <c r="C2569" s="356" t="s">
        <v>229</v>
      </c>
      <c r="D2569" s="456">
        <v>7</v>
      </c>
      <c r="E2569" s="393">
        <v>5129001114</v>
      </c>
      <c r="F2569" s="457"/>
      <c r="G2569" s="458"/>
      <c r="H2569" s="394"/>
      <c r="I2569" s="356" t="s">
        <v>229</v>
      </c>
      <c r="J2569" s="459" t="s">
        <v>285</v>
      </c>
      <c r="K2569" s="268"/>
      <c r="L2569" s="460"/>
      <c r="M2569" s="397"/>
      <c r="N2569" s="397"/>
      <c r="O2569" s="397"/>
      <c r="P2569" s="397"/>
      <c r="Q2569" s="397"/>
      <c r="R2569" s="397"/>
      <c r="S2569" s="397"/>
      <c r="T2569" s="397"/>
      <c r="U2569" s="397"/>
      <c r="V2569" s="397"/>
      <c r="W2569" s="397"/>
      <c r="X2569" s="397" t="s">
        <v>2920</v>
      </c>
      <c r="Y2569" s="397"/>
    </row>
    <row r="2570" spans="1:25" ht="38.25" x14ac:dyDescent="0.2">
      <c r="A2570" s="237">
        <v>5130</v>
      </c>
      <c r="B2570" s="391" t="s">
        <v>1670</v>
      </c>
      <c r="C2570" s="356" t="s">
        <v>229</v>
      </c>
      <c r="D2570" s="456">
        <v>7</v>
      </c>
      <c r="E2570" s="393">
        <v>5130000000</v>
      </c>
      <c r="F2570" s="457"/>
      <c r="G2570" s="458"/>
      <c r="H2570" s="394"/>
      <c r="I2570" s="356" t="s">
        <v>229</v>
      </c>
      <c r="J2570" s="269" t="s">
        <v>289</v>
      </c>
      <c r="K2570" s="268"/>
      <c r="L2570" s="460"/>
      <c r="M2570" s="397"/>
      <c r="N2570" s="397"/>
      <c r="O2570" s="397"/>
      <c r="P2570" s="397"/>
      <c r="Q2570" s="397"/>
      <c r="R2570" s="397"/>
      <c r="S2570" s="397"/>
      <c r="T2570" s="397"/>
      <c r="U2570" s="397"/>
      <c r="V2570" s="397"/>
      <c r="W2570" s="397"/>
      <c r="X2570" s="397" t="s">
        <v>2920</v>
      </c>
      <c r="Y2570" s="186" t="s">
        <v>2920</v>
      </c>
    </row>
    <row r="2571" spans="1:25" ht="38.25" x14ac:dyDescent="0.2">
      <c r="A2571" s="179">
        <v>5131</v>
      </c>
      <c r="B2571" s="391" t="s">
        <v>1671</v>
      </c>
      <c r="C2571" s="356" t="s">
        <v>229</v>
      </c>
      <c r="D2571" s="456">
        <v>7</v>
      </c>
      <c r="E2571" s="393">
        <v>5131001215</v>
      </c>
      <c r="F2571" s="457"/>
      <c r="G2571" s="458"/>
      <c r="H2571" s="394"/>
      <c r="I2571" s="356" t="s">
        <v>229</v>
      </c>
      <c r="J2571" s="459" t="s">
        <v>285</v>
      </c>
      <c r="K2571" s="268"/>
      <c r="L2571" s="460"/>
      <c r="M2571" s="397"/>
      <c r="N2571" s="397"/>
      <c r="O2571" s="397"/>
      <c r="P2571" s="397"/>
      <c r="Q2571" s="397"/>
      <c r="R2571" s="397"/>
      <c r="S2571" s="397"/>
      <c r="T2571" s="397"/>
      <c r="U2571" s="397"/>
      <c r="V2571" s="397"/>
      <c r="W2571" s="397"/>
      <c r="X2571" s="397" t="s">
        <v>2920</v>
      </c>
      <c r="Y2571" s="397"/>
    </row>
    <row r="2572" spans="1:25" ht="25.5" x14ac:dyDescent="0.2">
      <c r="A2572" s="179">
        <v>5132</v>
      </c>
      <c r="B2572" s="391" t="s">
        <v>1672</v>
      </c>
      <c r="C2572" s="356" t="s">
        <v>229</v>
      </c>
      <c r="D2572" s="456">
        <v>7</v>
      </c>
      <c r="E2572" s="393">
        <v>5132001330</v>
      </c>
      <c r="F2572" s="457"/>
      <c r="G2572" s="458"/>
      <c r="H2572" s="394"/>
      <c r="I2572" s="356" t="s">
        <v>229</v>
      </c>
      <c r="J2572" s="459" t="s">
        <v>295</v>
      </c>
      <c r="K2572" s="268"/>
      <c r="L2572" s="460"/>
      <c r="M2572" s="397"/>
      <c r="N2572" s="397"/>
      <c r="O2572" s="397"/>
      <c r="P2572" s="397"/>
      <c r="Q2572" s="397"/>
      <c r="R2572" s="397"/>
      <c r="S2572" s="397"/>
      <c r="T2572" s="397"/>
      <c r="U2572" s="397"/>
      <c r="V2572" s="397"/>
      <c r="W2572" s="397"/>
      <c r="X2572" s="397" t="s">
        <v>2920</v>
      </c>
      <c r="Y2572" s="397"/>
    </row>
    <row r="2573" spans="1:25" ht="38.25" x14ac:dyDescent="0.2">
      <c r="A2573" s="179">
        <v>5133</v>
      </c>
      <c r="B2573" s="391" t="s">
        <v>1673</v>
      </c>
      <c r="C2573" s="356" t="s">
        <v>229</v>
      </c>
      <c r="D2573" s="456">
        <v>7</v>
      </c>
      <c r="E2573" s="393">
        <v>5133001346</v>
      </c>
      <c r="F2573" s="457"/>
      <c r="G2573" s="458"/>
      <c r="H2573" s="394"/>
      <c r="I2573" s="356" t="s">
        <v>229</v>
      </c>
      <c r="J2573" s="459" t="s">
        <v>300</v>
      </c>
      <c r="K2573" s="268"/>
      <c r="L2573" s="460"/>
      <c r="M2573" s="397"/>
      <c r="N2573" s="397"/>
      <c r="O2573" s="397"/>
      <c r="P2573" s="397"/>
      <c r="Q2573" s="397"/>
      <c r="R2573" s="397"/>
      <c r="S2573" s="397"/>
      <c r="T2573" s="397"/>
      <c r="U2573" s="397"/>
      <c r="V2573" s="397"/>
      <c r="W2573" s="397"/>
      <c r="X2573" s="397" t="s">
        <v>2920</v>
      </c>
      <c r="Y2573" s="397"/>
    </row>
    <row r="2574" spans="1:25" ht="51" x14ac:dyDescent="0.2">
      <c r="A2574" s="237">
        <v>5134</v>
      </c>
      <c r="B2574" s="391" t="s">
        <v>1674</v>
      </c>
      <c r="C2574" s="356" t="s">
        <v>229</v>
      </c>
      <c r="D2574" s="456">
        <v>7</v>
      </c>
      <c r="E2574" s="393">
        <v>5134001535</v>
      </c>
      <c r="F2574" s="457"/>
      <c r="G2574" s="458"/>
      <c r="H2574" s="394"/>
      <c r="I2574" s="356" t="s">
        <v>229</v>
      </c>
      <c r="J2574" s="269" t="s">
        <v>286</v>
      </c>
      <c r="K2574" s="268"/>
      <c r="L2574" s="460"/>
      <c r="M2574" s="397"/>
      <c r="N2574" s="397"/>
      <c r="O2574" s="397"/>
      <c r="P2574" s="397"/>
      <c r="Q2574" s="397"/>
      <c r="R2574" s="397"/>
      <c r="S2574" s="397"/>
      <c r="T2574" s="397"/>
      <c r="U2574" s="397"/>
      <c r="V2574" s="397"/>
      <c r="W2574" s="397"/>
      <c r="X2574" s="397" t="s">
        <v>2920</v>
      </c>
      <c r="Y2574" s="186" t="s">
        <v>2920</v>
      </c>
    </row>
    <row r="2575" spans="1:25" ht="38.25" x14ac:dyDescent="0.2">
      <c r="A2575" s="179">
        <v>5135</v>
      </c>
      <c r="B2575" s="391" t="s">
        <v>1675</v>
      </c>
      <c r="C2575" s="356" t="s">
        <v>229</v>
      </c>
      <c r="D2575" s="456">
        <v>7</v>
      </c>
      <c r="E2575" s="393">
        <v>5135001340</v>
      </c>
      <c r="F2575" s="457"/>
      <c r="G2575" s="458"/>
      <c r="H2575" s="394"/>
      <c r="I2575" s="356" t="s">
        <v>229</v>
      </c>
      <c r="J2575" s="459" t="s">
        <v>286</v>
      </c>
      <c r="K2575" s="268"/>
      <c r="L2575" s="460"/>
      <c r="M2575" s="397"/>
      <c r="N2575" s="397"/>
      <c r="O2575" s="397"/>
      <c r="P2575" s="397"/>
      <c r="Q2575" s="397"/>
      <c r="R2575" s="397"/>
      <c r="S2575" s="397"/>
      <c r="T2575" s="397"/>
      <c r="U2575" s="397"/>
      <c r="V2575" s="397"/>
      <c r="W2575" s="397"/>
      <c r="X2575" s="397" t="s">
        <v>2920</v>
      </c>
      <c r="Y2575" s="397"/>
    </row>
    <row r="2576" spans="1:25" ht="38.25" x14ac:dyDescent="0.2">
      <c r="A2576" s="179">
        <v>5136</v>
      </c>
      <c r="B2576" s="391" t="s">
        <v>1676</v>
      </c>
      <c r="C2576" s="356" t="s">
        <v>229</v>
      </c>
      <c r="D2576" s="456">
        <v>7</v>
      </c>
      <c r="E2576" s="393">
        <v>5136001318</v>
      </c>
      <c r="F2576" s="457"/>
      <c r="G2576" s="458"/>
      <c r="H2576" s="394"/>
      <c r="I2576" s="356" t="s">
        <v>229</v>
      </c>
      <c r="J2576" s="459" t="s">
        <v>285</v>
      </c>
      <c r="K2576" s="268"/>
      <c r="L2576" s="460"/>
      <c r="M2576" s="397"/>
      <c r="N2576" s="397"/>
      <c r="O2576" s="397"/>
      <c r="P2576" s="397"/>
      <c r="Q2576" s="397"/>
      <c r="R2576" s="397"/>
      <c r="S2576" s="397"/>
      <c r="T2576" s="397"/>
      <c r="U2576" s="397"/>
      <c r="V2576" s="397"/>
      <c r="W2576" s="397"/>
      <c r="X2576" s="397" t="s">
        <v>2920</v>
      </c>
      <c r="Y2576" s="397"/>
    </row>
    <row r="2577" spans="1:25" ht="38.25" x14ac:dyDescent="0.2">
      <c r="A2577" s="179">
        <v>5137</v>
      </c>
      <c r="B2577" s="391" t="s">
        <v>1677</v>
      </c>
      <c r="C2577" s="356" t="s">
        <v>229</v>
      </c>
      <c r="D2577" s="456">
        <v>7</v>
      </c>
      <c r="E2577" s="393">
        <v>5137001614</v>
      </c>
      <c r="F2577" s="457"/>
      <c r="G2577" s="458"/>
      <c r="H2577" s="394"/>
      <c r="I2577" s="356" t="s">
        <v>229</v>
      </c>
      <c r="J2577" s="459" t="s">
        <v>285</v>
      </c>
      <c r="K2577" s="268"/>
      <c r="L2577" s="460"/>
      <c r="M2577" s="397"/>
      <c r="N2577" s="397"/>
      <c r="O2577" s="397"/>
      <c r="P2577" s="397"/>
      <c r="Q2577" s="397"/>
      <c r="R2577" s="397"/>
      <c r="S2577" s="397"/>
      <c r="T2577" s="397"/>
      <c r="U2577" s="397"/>
      <c r="V2577" s="397"/>
      <c r="W2577" s="397"/>
      <c r="X2577" s="397" t="s">
        <v>2920</v>
      </c>
      <c r="Y2577" s="397"/>
    </row>
    <row r="2578" spans="1:25" ht="38.25" x14ac:dyDescent="0.2">
      <c r="A2578" s="237">
        <v>5138</v>
      </c>
      <c r="B2578" s="391" t="s">
        <v>1678</v>
      </c>
      <c r="C2578" s="356" t="s">
        <v>229</v>
      </c>
      <c r="D2578" s="456">
        <v>7</v>
      </c>
      <c r="E2578" s="393">
        <v>5138001611</v>
      </c>
      <c r="F2578" s="457"/>
      <c r="G2578" s="458"/>
      <c r="H2578" s="394"/>
      <c r="I2578" s="356" t="s">
        <v>229</v>
      </c>
      <c r="J2578" s="269" t="s">
        <v>285</v>
      </c>
      <c r="K2578" s="268"/>
      <c r="L2578" s="460"/>
      <c r="M2578" s="397"/>
      <c r="N2578" s="397"/>
      <c r="O2578" s="397"/>
      <c r="P2578" s="397"/>
      <c r="Q2578" s="397"/>
      <c r="R2578" s="397"/>
      <c r="S2578" s="397"/>
      <c r="T2578" s="397"/>
      <c r="U2578" s="397"/>
      <c r="V2578" s="397"/>
      <c r="W2578" s="397"/>
      <c r="X2578" s="397" t="s">
        <v>2920</v>
      </c>
      <c r="Y2578" s="397"/>
    </row>
    <row r="2579" spans="1:25" ht="38.25" x14ac:dyDescent="0.2">
      <c r="A2579" s="179">
        <v>5139</v>
      </c>
      <c r="B2579" s="391" t="s">
        <v>1679</v>
      </c>
      <c r="C2579" s="356" t="s">
        <v>229</v>
      </c>
      <c r="D2579" s="456">
        <v>7</v>
      </c>
      <c r="E2579" s="393">
        <v>5139001530</v>
      </c>
      <c r="F2579" s="457"/>
      <c r="G2579" s="458"/>
      <c r="H2579" s="394"/>
      <c r="I2579" s="356" t="s">
        <v>229</v>
      </c>
      <c r="J2579" s="459" t="s">
        <v>289</v>
      </c>
      <c r="K2579" s="268"/>
      <c r="L2579" s="460"/>
      <c r="M2579" s="397"/>
      <c r="N2579" s="397"/>
      <c r="O2579" s="397"/>
      <c r="P2579" s="397"/>
      <c r="Q2579" s="397"/>
      <c r="R2579" s="397"/>
      <c r="S2579" s="397"/>
      <c r="T2579" s="397"/>
      <c r="U2579" s="397"/>
      <c r="V2579" s="397"/>
      <c r="W2579" s="397"/>
      <c r="X2579" s="397" t="s">
        <v>2920</v>
      </c>
      <c r="Y2579" s="397"/>
    </row>
    <row r="2580" spans="1:25" ht="38.25" x14ac:dyDescent="0.2">
      <c r="A2580" s="179">
        <v>5140</v>
      </c>
      <c r="B2580" s="391" t="s">
        <v>1680</v>
      </c>
      <c r="C2580" s="356" t="s">
        <v>229</v>
      </c>
      <c r="D2580" s="456">
        <v>7</v>
      </c>
      <c r="E2580" s="393">
        <v>5140001502</v>
      </c>
      <c r="F2580" s="457"/>
      <c r="G2580" s="458"/>
      <c r="H2580" s="394"/>
      <c r="I2580" s="356" t="s">
        <v>229</v>
      </c>
      <c r="J2580" s="459" t="s">
        <v>3169</v>
      </c>
      <c r="K2580" s="268"/>
      <c r="L2580" s="460"/>
      <c r="M2580" s="397"/>
      <c r="N2580" s="397"/>
      <c r="O2580" s="397"/>
      <c r="P2580" s="397"/>
      <c r="Q2580" s="397"/>
      <c r="R2580" s="397"/>
      <c r="S2580" s="397"/>
      <c r="T2580" s="397"/>
      <c r="U2580" s="397"/>
      <c r="V2580" s="397"/>
      <c r="W2580" s="397"/>
      <c r="X2580" s="397" t="s">
        <v>2920</v>
      </c>
      <c r="Y2580" s="397"/>
    </row>
    <row r="2581" spans="1:25" ht="25.5" x14ac:dyDescent="0.2">
      <c r="A2581" s="179">
        <v>5141</v>
      </c>
      <c r="B2581" s="391" t="s">
        <v>1681</v>
      </c>
      <c r="C2581" s="356" t="s">
        <v>229</v>
      </c>
      <c r="D2581" s="456">
        <v>7</v>
      </c>
      <c r="E2581" s="393">
        <v>5141001533</v>
      </c>
      <c r="F2581" s="457"/>
      <c r="G2581" s="458"/>
      <c r="H2581" s="394"/>
      <c r="I2581" s="356" t="s">
        <v>229</v>
      </c>
      <c r="J2581" s="459" t="s">
        <v>289</v>
      </c>
      <c r="K2581" s="268"/>
      <c r="L2581" s="460"/>
      <c r="M2581" s="397"/>
      <c r="N2581" s="397"/>
      <c r="O2581" s="397"/>
      <c r="P2581" s="397"/>
      <c r="Q2581" s="397"/>
      <c r="R2581" s="397"/>
      <c r="S2581" s="397"/>
      <c r="T2581" s="397"/>
      <c r="U2581" s="397"/>
      <c r="V2581" s="397"/>
      <c r="W2581" s="397"/>
      <c r="X2581" s="397" t="s">
        <v>2920</v>
      </c>
      <c r="Y2581" s="397"/>
    </row>
    <row r="2582" spans="1:25" ht="42" customHeight="1" x14ac:dyDescent="0.2">
      <c r="A2582" s="179">
        <v>5142</v>
      </c>
      <c r="B2582" s="391" t="s">
        <v>1682</v>
      </c>
      <c r="C2582" s="356" t="s">
        <v>229</v>
      </c>
      <c r="D2582" s="456">
        <v>7</v>
      </c>
      <c r="E2582" s="393">
        <v>5142001210</v>
      </c>
      <c r="F2582" s="457"/>
      <c r="G2582" s="458"/>
      <c r="H2582" s="394"/>
      <c r="I2582" s="356" t="s">
        <v>229</v>
      </c>
      <c r="J2582" s="459" t="s">
        <v>3169</v>
      </c>
      <c r="K2582" s="268"/>
      <c r="L2582" s="460"/>
      <c r="M2582" s="397"/>
      <c r="N2582" s="397"/>
      <c r="O2582" s="397"/>
      <c r="P2582" s="397"/>
      <c r="Q2582" s="397"/>
      <c r="R2582" s="397"/>
      <c r="S2582" s="397"/>
      <c r="T2582" s="397"/>
      <c r="U2582" s="397"/>
      <c r="V2582" s="397"/>
      <c r="W2582" s="397"/>
      <c r="X2582" s="397" t="s">
        <v>2920</v>
      </c>
      <c r="Y2582" s="397"/>
    </row>
    <row r="2583" spans="1:25" ht="27.75" customHeight="1" x14ac:dyDescent="0.2">
      <c r="A2583" s="237">
        <v>5143</v>
      </c>
      <c r="B2583" s="391" t="s">
        <v>1683</v>
      </c>
      <c r="C2583" s="356" t="s">
        <v>229</v>
      </c>
      <c r="D2583" s="456">
        <v>7</v>
      </c>
      <c r="E2583" s="393">
        <v>5143001522</v>
      </c>
      <c r="F2583" s="457"/>
      <c r="G2583" s="458"/>
      <c r="H2583" s="394"/>
      <c r="I2583" s="356" t="s">
        <v>229</v>
      </c>
      <c r="J2583" s="459" t="s">
        <v>295</v>
      </c>
      <c r="K2583" s="268"/>
      <c r="L2583" s="460"/>
      <c r="M2583" s="397"/>
      <c r="N2583" s="397"/>
      <c r="O2583" s="397"/>
      <c r="P2583" s="397"/>
      <c r="Q2583" s="397"/>
      <c r="R2583" s="397"/>
      <c r="S2583" s="397"/>
      <c r="T2583" s="397"/>
      <c r="U2583" s="397"/>
      <c r="V2583" s="397"/>
      <c r="W2583" s="397"/>
      <c r="X2583" s="397" t="s">
        <v>2920</v>
      </c>
      <c r="Y2583" s="397"/>
    </row>
    <row r="2584" spans="1:25" ht="38.25" x14ac:dyDescent="0.2">
      <c r="A2584" s="179">
        <v>5144</v>
      </c>
      <c r="B2584" s="391" t="s">
        <v>1684</v>
      </c>
      <c r="C2584" s="356" t="s">
        <v>229</v>
      </c>
      <c r="D2584" s="456">
        <v>13</v>
      </c>
      <c r="E2584" s="393">
        <v>5144001108</v>
      </c>
      <c r="F2584" s="457"/>
      <c r="G2584" s="458"/>
      <c r="H2584" s="394"/>
      <c r="I2584" s="356" t="s">
        <v>229</v>
      </c>
      <c r="J2584" s="459" t="s">
        <v>3169</v>
      </c>
      <c r="K2584" s="268"/>
      <c r="L2584" s="460"/>
      <c r="M2584" s="397"/>
      <c r="N2584" s="397"/>
      <c r="O2584" s="397"/>
      <c r="P2584" s="397"/>
      <c r="Q2584" s="397"/>
      <c r="R2584" s="397"/>
      <c r="S2584" s="397"/>
      <c r="T2584" s="397"/>
      <c r="U2584" s="397"/>
      <c r="V2584" s="397"/>
      <c r="W2584" s="397" t="s">
        <v>2920</v>
      </c>
      <c r="X2584" s="397"/>
      <c r="Y2584" s="397"/>
    </row>
    <row r="2585" spans="1:25" ht="39" customHeight="1" x14ac:dyDescent="0.2">
      <c r="A2585" s="179">
        <v>5145</v>
      </c>
      <c r="B2585" s="391" t="s">
        <v>1685</v>
      </c>
      <c r="C2585" s="182" t="s">
        <v>230</v>
      </c>
      <c r="D2585" s="456">
        <v>7</v>
      </c>
      <c r="E2585" s="393">
        <v>5145000000</v>
      </c>
      <c r="F2585" s="457"/>
      <c r="G2585" s="458"/>
      <c r="H2585" s="394"/>
      <c r="I2585" s="182" t="s">
        <v>230</v>
      </c>
      <c r="J2585" s="269" t="s">
        <v>286</v>
      </c>
      <c r="K2585" s="268"/>
      <c r="L2585" s="460"/>
      <c r="M2585" s="397"/>
      <c r="N2585" s="397"/>
      <c r="O2585" s="397"/>
      <c r="P2585" s="397"/>
      <c r="Q2585" s="397"/>
      <c r="R2585" s="397"/>
      <c r="S2585" s="397"/>
      <c r="T2585" s="397"/>
      <c r="U2585" s="397"/>
      <c r="V2585" s="397"/>
      <c r="W2585" s="397" t="s">
        <v>2920</v>
      </c>
      <c r="X2585" s="397" t="s">
        <v>2920</v>
      </c>
      <c r="Y2585" s="397"/>
    </row>
    <row r="2586" spans="1:25" ht="31.5" customHeight="1" x14ac:dyDescent="0.2">
      <c r="A2586" s="179">
        <v>5146</v>
      </c>
      <c r="B2586" s="391" t="s">
        <v>1686</v>
      </c>
      <c r="C2586" s="356" t="s">
        <v>229</v>
      </c>
      <c r="D2586" s="456">
        <v>7</v>
      </c>
      <c r="E2586" s="393">
        <v>5146001522</v>
      </c>
      <c r="F2586" s="457"/>
      <c r="G2586" s="458"/>
      <c r="H2586" s="394"/>
      <c r="I2586" s="356" t="s">
        <v>229</v>
      </c>
      <c r="J2586" s="459" t="s">
        <v>295</v>
      </c>
      <c r="K2586" s="268"/>
      <c r="L2586" s="460"/>
      <c r="M2586" s="397"/>
      <c r="N2586" s="397"/>
      <c r="O2586" s="397"/>
      <c r="P2586" s="397"/>
      <c r="Q2586" s="397"/>
      <c r="R2586" s="397"/>
      <c r="S2586" s="397"/>
      <c r="T2586" s="397"/>
      <c r="U2586" s="397"/>
      <c r="V2586" s="397"/>
      <c r="W2586" s="397"/>
      <c r="X2586" s="397" t="s">
        <v>2920</v>
      </c>
      <c r="Y2586" s="397"/>
    </row>
    <row r="2587" spans="1:25" ht="38.25" x14ac:dyDescent="0.2">
      <c r="A2587" s="237">
        <v>5147</v>
      </c>
      <c r="B2587" s="391" t="s">
        <v>1687</v>
      </c>
      <c r="C2587" s="356" t="s">
        <v>229</v>
      </c>
      <c r="D2587" s="456">
        <v>7</v>
      </c>
      <c r="E2587" s="393">
        <v>5147001518</v>
      </c>
      <c r="F2587" s="457"/>
      <c r="G2587" s="458"/>
      <c r="H2587" s="394"/>
      <c r="I2587" s="356" t="s">
        <v>229</v>
      </c>
      <c r="J2587" s="459" t="s">
        <v>295</v>
      </c>
      <c r="K2587" s="268"/>
      <c r="L2587" s="460"/>
      <c r="M2587" s="397"/>
      <c r="N2587" s="397"/>
      <c r="O2587" s="397"/>
      <c r="P2587" s="397"/>
      <c r="Q2587" s="397"/>
      <c r="R2587" s="397"/>
      <c r="S2587" s="397"/>
      <c r="T2587" s="397"/>
      <c r="U2587" s="397"/>
      <c r="V2587" s="397"/>
      <c r="W2587" s="397"/>
      <c r="X2587" s="397" t="s">
        <v>2920</v>
      </c>
      <c r="Y2587" s="397"/>
    </row>
    <row r="2588" spans="1:25" ht="38.25" x14ac:dyDescent="0.2">
      <c r="A2588" s="179">
        <v>5148</v>
      </c>
      <c r="B2588" s="391" t="s">
        <v>1688</v>
      </c>
      <c r="C2588" s="182" t="s">
        <v>226</v>
      </c>
      <c r="D2588" s="456">
        <v>7</v>
      </c>
      <c r="E2588" s="393">
        <v>5148004001</v>
      </c>
      <c r="F2588" s="457"/>
      <c r="G2588" s="458"/>
      <c r="H2588" s="394"/>
      <c r="I2588" s="182" t="s">
        <v>226</v>
      </c>
      <c r="J2588" s="459" t="s">
        <v>3169</v>
      </c>
      <c r="K2588" s="268"/>
      <c r="L2588" s="460"/>
      <c r="M2588" s="397"/>
      <c r="N2588" s="397"/>
      <c r="O2588" s="397"/>
      <c r="P2588" s="397"/>
      <c r="Q2588" s="397"/>
      <c r="R2588" s="397"/>
      <c r="S2588" s="397"/>
      <c r="T2588" s="397"/>
      <c r="U2588" s="397"/>
      <c r="V2588" s="397"/>
      <c r="W2588" s="397"/>
      <c r="X2588" s="397" t="s">
        <v>2920</v>
      </c>
      <c r="Y2588" s="397" t="s">
        <v>2920</v>
      </c>
    </row>
    <row r="2589" spans="1:25" ht="38.25" x14ac:dyDescent="0.2">
      <c r="A2589" s="179">
        <v>5149</v>
      </c>
      <c r="B2589" s="391" t="s">
        <v>1689</v>
      </c>
      <c r="C2589" s="356" t="s">
        <v>229</v>
      </c>
      <c r="D2589" s="456">
        <v>7</v>
      </c>
      <c r="E2589" s="393">
        <v>5149001330</v>
      </c>
      <c r="F2589" s="457"/>
      <c r="G2589" s="458"/>
      <c r="H2589" s="394"/>
      <c r="I2589" s="356" t="s">
        <v>229</v>
      </c>
      <c r="J2589" s="459" t="s">
        <v>295</v>
      </c>
      <c r="K2589" s="268"/>
      <c r="L2589" s="460"/>
      <c r="M2589" s="397"/>
      <c r="N2589" s="397"/>
      <c r="O2589" s="397"/>
      <c r="P2589" s="397"/>
      <c r="Q2589" s="397"/>
      <c r="R2589" s="397"/>
      <c r="S2589" s="397"/>
      <c r="T2589" s="397"/>
      <c r="U2589" s="397"/>
      <c r="V2589" s="397"/>
      <c r="W2589" s="397"/>
      <c r="X2589" s="397" t="s">
        <v>2920</v>
      </c>
      <c r="Y2589" s="397"/>
    </row>
    <row r="2590" spans="1:25" ht="38.25" x14ac:dyDescent="0.2">
      <c r="A2590" s="179">
        <v>5150</v>
      </c>
      <c r="B2590" s="391" t="s">
        <v>1690</v>
      </c>
      <c r="C2590" s="356" t="s">
        <v>229</v>
      </c>
      <c r="D2590" s="456">
        <v>7</v>
      </c>
      <c r="E2590" s="393">
        <v>5150001530</v>
      </c>
      <c r="F2590" s="457"/>
      <c r="G2590" s="458"/>
      <c r="H2590" s="394"/>
      <c r="I2590" s="356" t="s">
        <v>229</v>
      </c>
      <c r="J2590" s="459" t="s">
        <v>289</v>
      </c>
      <c r="K2590" s="268"/>
      <c r="L2590" s="460"/>
      <c r="M2590" s="397"/>
      <c r="N2590" s="397"/>
      <c r="O2590" s="397"/>
      <c r="P2590" s="397"/>
      <c r="Q2590" s="397"/>
      <c r="R2590" s="397"/>
      <c r="S2590" s="397"/>
      <c r="T2590" s="397"/>
      <c r="U2590" s="397"/>
      <c r="V2590" s="397"/>
      <c r="W2590" s="397"/>
      <c r="X2590" s="397" t="s">
        <v>2920</v>
      </c>
      <c r="Y2590" s="397"/>
    </row>
    <row r="2591" spans="1:25" ht="63.75" x14ac:dyDescent="0.2">
      <c r="A2591" s="179">
        <v>5151</v>
      </c>
      <c r="B2591" s="391" t="s">
        <v>1691</v>
      </c>
      <c r="C2591" s="356" t="s">
        <v>229</v>
      </c>
      <c r="D2591" s="456">
        <v>7</v>
      </c>
      <c r="E2591" s="393">
        <v>5151001538</v>
      </c>
      <c r="F2591" s="457"/>
      <c r="G2591" s="458"/>
      <c r="H2591" s="394"/>
      <c r="I2591" s="356" t="s">
        <v>229</v>
      </c>
      <c r="J2591" s="459" t="s">
        <v>300</v>
      </c>
      <c r="K2591" s="268"/>
      <c r="L2591" s="460"/>
      <c r="M2591" s="397"/>
      <c r="N2591" s="397"/>
      <c r="O2591" s="397"/>
      <c r="P2591" s="397"/>
      <c r="Q2591" s="397"/>
      <c r="R2591" s="397"/>
      <c r="S2591" s="397"/>
      <c r="T2591" s="397"/>
      <c r="U2591" s="397"/>
      <c r="V2591" s="397"/>
      <c r="W2591" s="397"/>
      <c r="X2591" s="397" t="s">
        <v>2920</v>
      </c>
      <c r="Y2591" s="397"/>
    </row>
    <row r="2592" spans="1:25" ht="38.25" x14ac:dyDescent="0.2">
      <c r="A2592" s="179">
        <v>5152</v>
      </c>
      <c r="B2592" s="391" t="s">
        <v>1692</v>
      </c>
      <c r="C2592" s="356" t="s">
        <v>229</v>
      </c>
      <c r="D2592" s="456">
        <v>7</v>
      </c>
      <c r="E2592" s="393">
        <v>5152001130</v>
      </c>
      <c r="F2592" s="457"/>
      <c r="G2592" s="458"/>
      <c r="H2592" s="394"/>
      <c r="I2592" s="356" t="s">
        <v>229</v>
      </c>
      <c r="J2592" s="459" t="s">
        <v>300</v>
      </c>
      <c r="K2592" s="268"/>
      <c r="L2592" s="460"/>
      <c r="M2592" s="397"/>
      <c r="N2592" s="397"/>
      <c r="O2592" s="397"/>
      <c r="P2592" s="397"/>
      <c r="Q2592" s="397"/>
      <c r="R2592" s="397"/>
      <c r="S2592" s="397"/>
      <c r="T2592" s="397"/>
      <c r="U2592" s="397"/>
      <c r="V2592" s="397"/>
      <c r="W2592" s="397"/>
      <c r="X2592" s="397" t="s">
        <v>2920</v>
      </c>
      <c r="Y2592" s="397"/>
    </row>
    <row r="2593" spans="1:25" ht="38.25" x14ac:dyDescent="0.2">
      <c r="A2593" s="179">
        <v>5153</v>
      </c>
      <c r="B2593" s="391" t="s">
        <v>1693</v>
      </c>
      <c r="C2593" s="356" t="s">
        <v>229</v>
      </c>
      <c r="D2593" s="456">
        <v>7</v>
      </c>
      <c r="E2593" s="393">
        <v>5153001401</v>
      </c>
      <c r="F2593" s="457"/>
      <c r="G2593" s="458"/>
      <c r="H2593" s="394"/>
      <c r="I2593" s="356" t="s">
        <v>229</v>
      </c>
      <c r="J2593" s="269" t="s">
        <v>3169</v>
      </c>
      <c r="K2593" s="268"/>
      <c r="L2593" s="460"/>
      <c r="M2593" s="397"/>
      <c r="N2593" s="397"/>
      <c r="O2593" s="397"/>
      <c r="P2593" s="397"/>
      <c r="Q2593" s="397"/>
      <c r="R2593" s="397"/>
      <c r="S2593" s="397"/>
      <c r="T2593" s="397"/>
      <c r="U2593" s="397"/>
      <c r="V2593" s="397"/>
      <c r="W2593" s="397"/>
      <c r="X2593" s="397" t="s">
        <v>2920</v>
      </c>
      <c r="Y2593" s="397"/>
    </row>
    <row r="2594" spans="1:25" ht="38.25" x14ac:dyDescent="0.2">
      <c r="A2594" s="179">
        <v>5154</v>
      </c>
      <c r="B2594" s="391" t="s">
        <v>1694</v>
      </c>
      <c r="C2594" s="356" t="s">
        <v>229</v>
      </c>
      <c r="D2594" s="456">
        <v>7</v>
      </c>
      <c r="E2594" s="393">
        <v>5154001411</v>
      </c>
      <c r="F2594" s="457"/>
      <c r="G2594" s="458"/>
      <c r="H2594" s="394"/>
      <c r="I2594" s="356" t="s">
        <v>229</v>
      </c>
      <c r="J2594" s="269" t="s">
        <v>285</v>
      </c>
      <c r="K2594" s="268"/>
      <c r="L2594" s="460"/>
      <c r="M2594" s="397"/>
      <c r="N2594" s="397"/>
      <c r="O2594" s="397"/>
      <c r="P2594" s="397"/>
      <c r="Q2594" s="397"/>
      <c r="R2594" s="397"/>
      <c r="S2594" s="397"/>
      <c r="T2594" s="397"/>
      <c r="U2594" s="397"/>
      <c r="V2594" s="397"/>
      <c r="W2594" s="397"/>
      <c r="X2594" s="397" t="s">
        <v>2920</v>
      </c>
      <c r="Y2594" s="397"/>
    </row>
    <row r="2595" spans="1:25" ht="38.25" x14ac:dyDescent="0.2">
      <c r="A2595" s="179">
        <v>5155</v>
      </c>
      <c r="B2595" s="391" t="s">
        <v>1695</v>
      </c>
      <c r="C2595" s="356" t="s">
        <v>229</v>
      </c>
      <c r="D2595" s="456">
        <v>7</v>
      </c>
      <c r="E2595" s="393">
        <v>5155001310</v>
      </c>
      <c r="F2595" s="457"/>
      <c r="G2595" s="458"/>
      <c r="H2595" s="394"/>
      <c r="I2595" s="356" t="s">
        <v>229</v>
      </c>
      <c r="J2595" s="459" t="s">
        <v>3169</v>
      </c>
      <c r="K2595" s="268"/>
      <c r="L2595" s="460"/>
      <c r="M2595" s="397"/>
      <c r="N2595" s="397"/>
      <c r="O2595" s="397"/>
      <c r="P2595" s="397"/>
      <c r="Q2595" s="397"/>
      <c r="R2595" s="397"/>
      <c r="S2595" s="397"/>
      <c r="T2595" s="397"/>
      <c r="U2595" s="397"/>
      <c r="V2595" s="397"/>
      <c r="W2595" s="397"/>
      <c r="X2595" s="397" t="s">
        <v>2920</v>
      </c>
      <c r="Y2595" s="397"/>
    </row>
    <row r="2596" spans="1:25" ht="38.25" x14ac:dyDescent="0.2">
      <c r="A2596" s="179">
        <v>5156</v>
      </c>
      <c r="B2596" s="391" t="s">
        <v>1696</v>
      </c>
      <c r="C2596" s="356" t="s">
        <v>229</v>
      </c>
      <c r="D2596" s="456">
        <v>7</v>
      </c>
      <c r="E2596" s="393">
        <v>5156001101</v>
      </c>
      <c r="F2596" s="457"/>
      <c r="G2596" s="458"/>
      <c r="H2596" s="394"/>
      <c r="I2596" s="356" t="s">
        <v>229</v>
      </c>
      <c r="J2596" s="459" t="s">
        <v>3169</v>
      </c>
      <c r="K2596" s="268"/>
      <c r="L2596" s="460"/>
      <c r="M2596" s="397"/>
      <c r="N2596" s="397"/>
      <c r="O2596" s="397"/>
      <c r="P2596" s="397"/>
      <c r="Q2596" s="397"/>
      <c r="R2596" s="397"/>
      <c r="S2596" s="397"/>
      <c r="T2596" s="397"/>
      <c r="U2596" s="397"/>
      <c r="V2596" s="397"/>
      <c r="W2596" s="397"/>
      <c r="X2596" s="397" t="s">
        <v>2920</v>
      </c>
      <c r="Y2596" s="397"/>
    </row>
    <row r="2597" spans="1:25" ht="38.25" x14ac:dyDescent="0.2">
      <c r="A2597" s="179">
        <v>5157</v>
      </c>
      <c r="B2597" s="391" t="s">
        <v>1697</v>
      </c>
      <c r="C2597" s="356" t="s">
        <v>229</v>
      </c>
      <c r="D2597" s="456">
        <v>7</v>
      </c>
      <c r="E2597" s="393">
        <v>5157001402</v>
      </c>
      <c r="F2597" s="457"/>
      <c r="G2597" s="458"/>
      <c r="H2597" s="394"/>
      <c r="I2597" s="356" t="s">
        <v>229</v>
      </c>
      <c r="J2597" s="269" t="s">
        <v>3169</v>
      </c>
      <c r="K2597" s="268"/>
      <c r="L2597" s="460"/>
      <c r="M2597" s="397"/>
      <c r="N2597" s="397"/>
      <c r="O2597" s="397"/>
      <c r="P2597" s="397"/>
      <c r="Q2597" s="397"/>
      <c r="R2597" s="397"/>
      <c r="S2597" s="397"/>
      <c r="T2597" s="397"/>
      <c r="U2597" s="397"/>
      <c r="V2597" s="397"/>
      <c r="W2597" s="397"/>
      <c r="X2597" s="397" t="s">
        <v>2920</v>
      </c>
      <c r="Y2597" s="397"/>
    </row>
    <row r="2598" spans="1:25" ht="38.25" x14ac:dyDescent="0.2">
      <c r="A2598" s="179">
        <v>5158</v>
      </c>
      <c r="B2598" s="391" t="s">
        <v>1698</v>
      </c>
      <c r="C2598" s="356" t="s">
        <v>229</v>
      </c>
      <c r="D2598" s="456">
        <v>7</v>
      </c>
      <c r="E2598" s="393">
        <v>5158001105</v>
      </c>
      <c r="F2598" s="457"/>
      <c r="G2598" s="458"/>
      <c r="H2598" s="394"/>
      <c r="I2598" s="356" t="s">
        <v>229</v>
      </c>
      <c r="J2598" s="459" t="s">
        <v>3169</v>
      </c>
      <c r="K2598" s="268"/>
      <c r="L2598" s="460"/>
      <c r="M2598" s="397"/>
      <c r="N2598" s="397"/>
      <c r="O2598" s="397"/>
      <c r="P2598" s="397"/>
      <c r="Q2598" s="397"/>
      <c r="R2598" s="397"/>
      <c r="S2598" s="397"/>
      <c r="T2598" s="397"/>
      <c r="U2598" s="397"/>
      <c r="V2598" s="397"/>
      <c r="W2598" s="397"/>
      <c r="X2598" s="397" t="s">
        <v>2920</v>
      </c>
      <c r="Y2598" s="397"/>
    </row>
    <row r="2599" spans="1:25" ht="25.5" x14ac:dyDescent="0.2">
      <c r="A2599" s="179">
        <v>5159</v>
      </c>
      <c r="B2599" s="391" t="s">
        <v>1699</v>
      </c>
      <c r="C2599" s="356" t="s">
        <v>229</v>
      </c>
      <c r="D2599" s="456">
        <v>7</v>
      </c>
      <c r="E2599" s="393">
        <v>5159001120</v>
      </c>
      <c r="F2599" s="457"/>
      <c r="G2599" s="458"/>
      <c r="H2599" s="394"/>
      <c r="I2599" s="356" t="s">
        <v>229</v>
      </c>
      <c r="J2599" s="459" t="s">
        <v>289</v>
      </c>
      <c r="K2599" s="268"/>
      <c r="L2599" s="460"/>
      <c r="M2599" s="397"/>
      <c r="N2599" s="397"/>
      <c r="O2599" s="397"/>
      <c r="P2599" s="397"/>
      <c r="Q2599" s="397"/>
      <c r="R2599" s="397"/>
      <c r="S2599" s="397"/>
      <c r="T2599" s="397"/>
      <c r="U2599" s="397"/>
      <c r="V2599" s="397"/>
      <c r="W2599" s="397"/>
      <c r="X2599" s="397" t="s">
        <v>2920</v>
      </c>
      <c r="Y2599" s="397"/>
    </row>
    <row r="2600" spans="1:25" ht="38.25" x14ac:dyDescent="0.2">
      <c r="A2600" s="179">
        <v>5160</v>
      </c>
      <c r="B2600" s="391" t="s">
        <v>1700</v>
      </c>
      <c r="C2600" s="356" t="s">
        <v>229</v>
      </c>
      <c r="D2600" s="456">
        <v>7</v>
      </c>
      <c r="E2600" s="393">
        <v>5160001203</v>
      </c>
      <c r="F2600" s="457"/>
      <c r="G2600" s="458"/>
      <c r="H2600" s="394"/>
      <c r="I2600" s="356" t="s">
        <v>229</v>
      </c>
      <c r="J2600" s="459" t="s">
        <v>3169</v>
      </c>
      <c r="K2600" s="268"/>
      <c r="L2600" s="460"/>
      <c r="M2600" s="397"/>
      <c r="N2600" s="397"/>
      <c r="O2600" s="397"/>
      <c r="P2600" s="397"/>
      <c r="Q2600" s="397"/>
      <c r="R2600" s="397"/>
      <c r="S2600" s="397"/>
      <c r="T2600" s="397"/>
      <c r="U2600" s="397"/>
      <c r="V2600" s="397"/>
      <c r="W2600" s="397"/>
      <c r="X2600" s="397" t="s">
        <v>2920</v>
      </c>
      <c r="Y2600" s="397"/>
    </row>
    <row r="2601" spans="1:25" ht="38.25" x14ac:dyDescent="0.2">
      <c r="A2601" s="179">
        <v>5161</v>
      </c>
      <c r="B2601" s="391" t="s">
        <v>1701</v>
      </c>
      <c r="C2601" s="356" t="s">
        <v>229</v>
      </c>
      <c r="D2601" s="456">
        <v>7</v>
      </c>
      <c r="E2601" s="393">
        <v>5161000000</v>
      </c>
      <c r="F2601" s="457"/>
      <c r="G2601" s="458"/>
      <c r="H2601" s="394"/>
      <c r="I2601" s="356" t="s">
        <v>229</v>
      </c>
      <c r="J2601" s="459" t="s">
        <v>289</v>
      </c>
      <c r="K2601" s="268"/>
      <c r="L2601" s="460"/>
      <c r="M2601" s="397"/>
      <c r="N2601" s="397"/>
      <c r="O2601" s="397"/>
      <c r="P2601" s="397"/>
      <c r="Q2601" s="397"/>
      <c r="R2601" s="397"/>
      <c r="S2601" s="397"/>
      <c r="T2601" s="397"/>
      <c r="U2601" s="397"/>
      <c r="V2601" s="397"/>
      <c r="W2601" s="397"/>
      <c r="X2601" s="397" t="s">
        <v>2920</v>
      </c>
      <c r="Y2601" s="397"/>
    </row>
    <row r="2602" spans="1:25" ht="39" customHeight="1" x14ac:dyDescent="0.2">
      <c r="A2602" s="179">
        <v>5162</v>
      </c>
      <c r="B2602" s="391" t="s">
        <v>1702</v>
      </c>
      <c r="C2602" s="182" t="s">
        <v>230</v>
      </c>
      <c r="D2602" s="456">
        <v>9</v>
      </c>
      <c r="E2602" s="393">
        <v>5162000000</v>
      </c>
      <c r="F2602" s="457"/>
      <c r="G2602" s="458"/>
      <c r="H2602" s="394"/>
      <c r="I2602" s="182" t="s">
        <v>230</v>
      </c>
      <c r="J2602" s="269" t="s">
        <v>2797</v>
      </c>
      <c r="K2602" s="268"/>
      <c r="L2602" s="460"/>
      <c r="M2602" s="397"/>
      <c r="N2602" s="397"/>
      <c r="O2602" s="397"/>
      <c r="P2602" s="397"/>
      <c r="Q2602" s="397"/>
      <c r="R2602" s="397"/>
      <c r="S2602" s="397"/>
      <c r="T2602" s="397"/>
      <c r="U2602" s="397"/>
      <c r="V2602" s="397"/>
      <c r="W2602" s="397"/>
      <c r="X2602" s="397" t="s">
        <v>2920</v>
      </c>
      <c r="Y2602" s="186" t="s">
        <v>2920</v>
      </c>
    </row>
    <row r="2603" spans="1:25" ht="38.25" x14ac:dyDescent="0.2">
      <c r="A2603" s="179">
        <v>5163</v>
      </c>
      <c r="B2603" s="391" t="s">
        <v>1703</v>
      </c>
      <c r="C2603" s="356" t="s">
        <v>229</v>
      </c>
      <c r="D2603" s="456">
        <v>7</v>
      </c>
      <c r="E2603" s="393">
        <v>5163001537</v>
      </c>
      <c r="F2603" s="457"/>
      <c r="G2603" s="458"/>
      <c r="H2603" s="394"/>
      <c r="I2603" s="356" t="s">
        <v>229</v>
      </c>
      <c r="J2603" s="459" t="s">
        <v>286</v>
      </c>
      <c r="K2603" s="268"/>
      <c r="L2603" s="460"/>
      <c r="M2603" s="397"/>
      <c r="N2603" s="397"/>
      <c r="O2603" s="397"/>
      <c r="P2603" s="397"/>
      <c r="Q2603" s="397"/>
      <c r="R2603" s="397"/>
      <c r="S2603" s="397"/>
      <c r="T2603" s="397"/>
      <c r="U2603" s="397"/>
      <c r="V2603" s="397"/>
      <c r="W2603" s="397"/>
      <c r="X2603" s="397" t="s">
        <v>2920</v>
      </c>
      <c r="Y2603" s="397"/>
    </row>
    <row r="2604" spans="1:25" ht="25.5" x14ac:dyDescent="0.2">
      <c r="A2604" s="179">
        <v>5164</v>
      </c>
      <c r="B2604" s="391" t="s">
        <v>1704</v>
      </c>
      <c r="C2604" s="356" t="s">
        <v>229</v>
      </c>
      <c r="D2604" s="456">
        <v>7</v>
      </c>
      <c r="E2604" s="393">
        <v>5164001206</v>
      </c>
      <c r="F2604" s="457"/>
      <c r="G2604" s="458"/>
      <c r="H2604" s="394"/>
      <c r="I2604" s="356" t="s">
        <v>229</v>
      </c>
      <c r="J2604" s="459" t="s">
        <v>3169</v>
      </c>
      <c r="K2604" s="268"/>
      <c r="L2604" s="460"/>
      <c r="M2604" s="397"/>
      <c r="N2604" s="397"/>
      <c r="O2604" s="397"/>
      <c r="P2604" s="397"/>
      <c r="Q2604" s="397"/>
      <c r="R2604" s="397"/>
      <c r="S2604" s="397"/>
      <c r="T2604" s="397"/>
      <c r="U2604" s="397"/>
      <c r="V2604" s="397"/>
      <c r="W2604" s="397"/>
      <c r="X2604" s="397" t="s">
        <v>2920</v>
      </c>
      <c r="Y2604" s="397"/>
    </row>
    <row r="2605" spans="1:25" ht="38.25" x14ac:dyDescent="0.2">
      <c r="A2605" s="179">
        <v>5165</v>
      </c>
      <c r="B2605" s="391" t="s">
        <v>1705</v>
      </c>
      <c r="C2605" s="356" t="s">
        <v>229</v>
      </c>
      <c r="D2605" s="456">
        <v>7</v>
      </c>
      <c r="E2605" s="393">
        <v>5165001635</v>
      </c>
      <c r="F2605" s="457"/>
      <c r="G2605" s="458"/>
      <c r="H2605" s="394"/>
      <c r="I2605" s="356" t="s">
        <v>229</v>
      </c>
      <c r="J2605" s="459" t="s">
        <v>286</v>
      </c>
      <c r="K2605" s="268"/>
      <c r="L2605" s="460"/>
      <c r="M2605" s="397"/>
      <c r="N2605" s="397"/>
      <c r="O2605" s="397"/>
      <c r="P2605" s="397"/>
      <c r="Q2605" s="397"/>
      <c r="R2605" s="397"/>
      <c r="S2605" s="397"/>
      <c r="T2605" s="397"/>
      <c r="U2605" s="397"/>
      <c r="V2605" s="397"/>
      <c r="W2605" s="397"/>
      <c r="X2605" s="397" t="s">
        <v>2920</v>
      </c>
      <c r="Y2605" s="397"/>
    </row>
    <row r="2606" spans="1:25" ht="38.25" x14ac:dyDescent="0.2">
      <c r="A2606" s="179">
        <v>5166</v>
      </c>
      <c r="B2606" s="391" t="s">
        <v>1706</v>
      </c>
      <c r="C2606" s="356" t="s">
        <v>229</v>
      </c>
      <c r="D2606" s="456">
        <v>7</v>
      </c>
      <c r="E2606" s="393">
        <v>5166001230</v>
      </c>
      <c r="F2606" s="457"/>
      <c r="G2606" s="458"/>
      <c r="H2606" s="394"/>
      <c r="I2606" s="356" t="s">
        <v>229</v>
      </c>
      <c r="J2606" s="459" t="s">
        <v>300</v>
      </c>
      <c r="K2606" s="268"/>
      <c r="L2606" s="460"/>
      <c r="M2606" s="397"/>
      <c r="N2606" s="397"/>
      <c r="O2606" s="397"/>
      <c r="P2606" s="397"/>
      <c r="Q2606" s="397"/>
      <c r="R2606" s="397"/>
      <c r="S2606" s="397"/>
      <c r="T2606" s="397"/>
      <c r="U2606" s="397"/>
      <c r="V2606" s="397"/>
      <c r="W2606" s="397"/>
      <c r="X2606" s="397" t="s">
        <v>2920</v>
      </c>
      <c r="Y2606" s="397"/>
    </row>
    <row r="2607" spans="1:25" ht="38.25" x14ac:dyDescent="0.2">
      <c r="A2607" s="179">
        <v>5167</v>
      </c>
      <c r="B2607" s="391" t="s">
        <v>1707</v>
      </c>
      <c r="C2607" s="356" t="s">
        <v>229</v>
      </c>
      <c r="D2607" s="456">
        <v>7</v>
      </c>
      <c r="E2607" s="393">
        <v>5167001339</v>
      </c>
      <c r="F2607" s="457"/>
      <c r="G2607" s="458"/>
      <c r="H2607" s="394"/>
      <c r="I2607" s="356" t="s">
        <v>229</v>
      </c>
      <c r="J2607" s="459" t="s">
        <v>286</v>
      </c>
      <c r="K2607" s="268"/>
      <c r="L2607" s="460"/>
      <c r="M2607" s="397"/>
      <c r="N2607" s="397"/>
      <c r="O2607" s="397"/>
      <c r="P2607" s="397"/>
      <c r="Q2607" s="397"/>
      <c r="R2607" s="397"/>
      <c r="S2607" s="397"/>
      <c r="T2607" s="397"/>
      <c r="U2607" s="397"/>
      <c r="V2607" s="397"/>
      <c r="W2607" s="397"/>
      <c r="X2607" s="397" t="s">
        <v>2920</v>
      </c>
      <c r="Y2607" s="397"/>
    </row>
    <row r="2608" spans="1:25" ht="38.25" x14ac:dyDescent="0.2">
      <c r="A2608" s="179">
        <v>5168</v>
      </c>
      <c r="B2608" s="391" t="s">
        <v>1708</v>
      </c>
      <c r="C2608" s="356" t="s">
        <v>229</v>
      </c>
      <c r="D2608" s="456">
        <v>7</v>
      </c>
      <c r="E2608" s="393">
        <v>5168001309</v>
      </c>
      <c r="F2608" s="457"/>
      <c r="G2608" s="458"/>
      <c r="H2608" s="394"/>
      <c r="I2608" s="356" t="s">
        <v>229</v>
      </c>
      <c r="J2608" s="459" t="s">
        <v>3169</v>
      </c>
      <c r="K2608" s="268"/>
      <c r="L2608" s="460"/>
      <c r="M2608" s="397"/>
      <c r="N2608" s="397"/>
      <c r="O2608" s="397"/>
      <c r="P2608" s="397"/>
      <c r="Q2608" s="397"/>
      <c r="R2608" s="397"/>
      <c r="S2608" s="397"/>
      <c r="T2608" s="397"/>
      <c r="U2608" s="397"/>
      <c r="V2608" s="397"/>
      <c r="W2608" s="397"/>
      <c r="X2608" s="397" t="s">
        <v>2920</v>
      </c>
      <c r="Y2608" s="397"/>
    </row>
    <row r="2609" spans="1:25" ht="38.25" x14ac:dyDescent="0.2">
      <c r="A2609" s="179">
        <v>5169</v>
      </c>
      <c r="B2609" s="391" t="s">
        <v>1709</v>
      </c>
      <c r="C2609" s="356" t="s">
        <v>229</v>
      </c>
      <c r="D2609" s="456">
        <v>7</v>
      </c>
      <c r="E2609" s="393">
        <v>5169001514</v>
      </c>
      <c r="F2609" s="457"/>
      <c r="G2609" s="458"/>
      <c r="H2609" s="394"/>
      <c r="I2609" s="356" t="s">
        <v>229</v>
      </c>
      <c r="J2609" s="459" t="s">
        <v>285</v>
      </c>
      <c r="K2609" s="268"/>
      <c r="L2609" s="460"/>
      <c r="M2609" s="397"/>
      <c r="N2609" s="397"/>
      <c r="O2609" s="397"/>
      <c r="P2609" s="397"/>
      <c r="Q2609" s="397"/>
      <c r="R2609" s="397"/>
      <c r="S2609" s="397"/>
      <c r="T2609" s="397"/>
      <c r="U2609" s="397"/>
      <c r="V2609" s="397"/>
      <c r="W2609" s="397"/>
      <c r="X2609" s="397" t="s">
        <v>2920</v>
      </c>
      <c r="Y2609" s="397"/>
    </row>
    <row r="2610" spans="1:25" ht="25.5" x14ac:dyDescent="0.2">
      <c r="A2610" s="179">
        <v>5170</v>
      </c>
      <c r="B2610" s="391" t="s">
        <v>1710</v>
      </c>
      <c r="C2610" s="356" t="s">
        <v>229</v>
      </c>
      <c r="D2610" s="456">
        <v>7</v>
      </c>
      <c r="E2610" s="393">
        <v>5170001335</v>
      </c>
      <c r="F2610" s="457"/>
      <c r="G2610" s="458"/>
      <c r="H2610" s="394"/>
      <c r="I2610" s="356" t="s">
        <v>229</v>
      </c>
      <c r="J2610" s="459" t="s">
        <v>289</v>
      </c>
      <c r="K2610" s="268"/>
      <c r="L2610" s="460"/>
      <c r="M2610" s="397"/>
      <c r="N2610" s="397"/>
      <c r="O2610" s="397"/>
      <c r="P2610" s="397"/>
      <c r="Q2610" s="397"/>
      <c r="R2610" s="397"/>
      <c r="S2610" s="397"/>
      <c r="T2610" s="397"/>
      <c r="U2610" s="397"/>
      <c r="V2610" s="397"/>
      <c r="W2610" s="397"/>
      <c r="X2610" s="397"/>
      <c r="Y2610" s="397"/>
    </row>
    <row r="2611" spans="1:25" ht="25.5" x14ac:dyDescent="0.2">
      <c r="A2611" s="179">
        <v>5171</v>
      </c>
      <c r="B2611" s="391" t="s">
        <v>1711</v>
      </c>
      <c r="C2611" s="356" t="s">
        <v>229</v>
      </c>
      <c r="D2611" s="456">
        <v>7</v>
      </c>
      <c r="E2611" s="393">
        <v>5171001113</v>
      </c>
      <c r="F2611" s="457"/>
      <c r="G2611" s="458"/>
      <c r="H2611" s="394"/>
      <c r="I2611" s="356" t="s">
        <v>229</v>
      </c>
      <c r="J2611" s="459" t="s">
        <v>285</v>
      </c>
      <c r="K2611" s="268"/>
      <c r="L2611" s="460"/>
      <c r="M2611" s="397"/>
      <c r="N2611" s="397"/>
      <c r="O2611" s="397"/>
      <c r="P2611" s="397"/>
      <c r="Q2611" s="397"/>
      <c r="R2611" s="397"/>
      <c r="S2611" s="397"/>
      <c r="T2611" s="397"/>
      <c r="U2611" s="397"/>
      <c r="V2611" s="397"/>
      <c r="W2611" s="397"/>
      <c r="X2611" s="397" t="s">
        <v>2920</v>
      </c>
      <c r="Y2611" s="397"/>
    </row>
    <row r="2612" spans="1:25" ht="38.25" x14ac:dyDescent="0.2">
      <c r="A2612" s="179">
        <v>5172</v>
      </c>
      <c r="B2612" s="391" t="s">
        <v>1712</v>
      </c>
      <c r="C2612" s="356" t="s">
        <v>229</v>
      </c>
      <c r="D2612" s="456">
        <v>7</v>
      </c>
      <c r="E2612" s="393">
        <v>5172001108</v>
      </c>
      <c r="F2612" s="457"/>
      <c r="G2612" s="458"/>
      <c r="H2612" s="394"/>
      <c r="I2612" s="356" t="s">
        <v>229</v>
      </c>
      <c r="J2612" s="459" t="s">
        <v>3169</v>
      </c>
      <c r="K2612" s="268"/>
      <c r="L2612" s="460"/>
      <c r="M2612" s="397"/>
      <c r="N2612" s="397"/>
      <c r="O2612" s="397"/>
      <c r="P2612" s="397"/>
      <c r="Q2612" s="397"/>
      <c r="R2612" s="397"/>
      <c r="S2612" s="397"/>
      <c r="T2612" s="397"/>
      <c r="U2612" s="397"/>
      <c r="V2612" s="397"/>
      <c r="W2612" s="397"/>
      <c r="X2612" s="397" t="s">
        <v>2920</v>
      </c>
      <c r="Y2612" s="397"/>
    </row>
    <row r="2613" spans="1:25" ht="38.25" x14ac:dyDescent="0.2">
      <c r="A2613" s="179">
        <v>5173</v>
      </c>
      <c r="B2613" s="391" t="s">
        <v>1713</v>
      </c>
      <c r="C2613" s="356" t="s">
        <v>229</v>
      </c>
      <c r="D2613" s="456">
        <v>7</v>
      </c>
      <c r="E2613" s="393">
        <v>5173001103</v>
      </c>
      <c r="F2613" s="457"/>
      <c r="G2613" s="458"/>
      <c r="H2613" s="394"/>
      <c r="I2613" s="356" t="s">
        <v>229</v>
      </c>
      <c r="J2613" s="459" t="s">
        <v>3169</v>
      </c>
      <c r="K2613" s="268"/>
      <c r="L2613" s="460"/>
      <c r="M2613" s="397"/>
      <c r="N2613" s="397"/>
      <c r="O2613" s="397"/>
      <c r="P2613" s="397"/>
      <c r="Q2613" s="397"/>
      <c r="R2613" s="397"/>
      <c r="S2613" s="397"/>
      <c r="T2613" s="397"/>
      <c r="U2613" s="397"/>
      <c r="V2613" s="397"/>
      <c r="W2613" s="397"/>
      <c r="X2613" s="397" t="s">
        <v>2920</v>
      </c>
      <c r="Y2613" s="397"/>
    </row>
    <row r="2614" spans="1:25" ht="38.25" x14ac:dyDescent="0.2">
      <c r="A2614" s="179">
        <v>5174</v>
      </c>
      <c r="B2614" s="391" t="s">
        <v>1714</v>
      </c>
      <c r="C2614" s="356" t="s">
        <v>229</v>
      </c>
      <c r="D2614" s="456">
        <v>7</v>
      </c>
      <c r="E2614" s="393">
        <v>5174001210</v>
      </c>
      <c r="F2614" s="457"/>
      <c r="G2614" s="458"/>
      <c r="H2614" s="394"/>
      <c r="I2614" s="356" t="s">
        <v>229</v>
      </c>
      <c r="J2614" s="269" t="s">
        <v>3169</v>
      </c>
      <c r="K2614" s="268"/>
      <c r="L2614" s="460"/>
      <c r="M2614" s="397"/>
      <c r="N2614" s="397"/>
      <c r="O2614" s="397"/>
      <c r="P2614" s="397"/>
      <c r="Q2614" s="397"/>
      <c r="R2614" s="397"/>
      <c r="S2614" s="397"/>
      <c r="T2614" s="397"/>
      <c r="U2614" s="397"/>
      <c r="V2614" s="397"/>
      <c r="W2614" s="397"/>
      <c r="X2614" s="397" t="s">
        <v>2920</v>
      </c>
      <c r="Y2614" s="186" t="s">
        <v>2920</v>
      </c>
    </row>
    <row r="2615" spans="1:25" ht="25.5" x14ac:dyDescent="0.2">
      <c r="A2615" s="179">
        <v>5175</v>
      </c>
      <c r="B2615" s="391" t="s">
        <v>1715</v>
      </c>
      <c r="C2615" s="356" t="s">
        <v>229</v>
      </c>
      <c r="D2615" s="456">
        <v>7</v>
      </c>
      <c r="E2615" s="393">
        <v>5175001314</v>
      </c>
      <c r="F2615" s="457"/>
      <c r="G2615" s="458"/>
      <c r="H2615" s="394"/>
      <c r="I2615" s="356" t="s">
        <v>229</v>
      </c>
      <c r="J2615" s="269" t="s">
        <v>285</v>
      </c>
      <c r="K2615" s="268"/>
      <c r="L2615" s="460"/>
      <c r="M2615" s="397"/>
      <c r="N2615" s="397"/>
      <c r="O2615" s="397"/>
      <c r="P2615" s="397"/>
      <c r="Q2615" s="397"/>
      <c r="R2615" s="397"/>
      <c r="S2615" s="397"/>
      <c r="T2615" s="397"/>
      <c r="U2615" s="397"/>
      <c r="V2615" s="397"/>
      <c r="W2615" s="397"/>
      <c r="X2615" s="397" t="s">
        <v>2920</v>
      </c>
      <c r="Y2615" s="186" t="s">
        <v>2920</v>
      </c>
    </row>
    <row r="2616" spans="1:25" ht="38.25" x14ac:dyDescent="0.2">
      <c r="A2616" s="179">
        <v>5176</v>
      </c>
      <c r="B2616" s="391" t="s">
        <v>1716</v>
      </c>
      <c r="C2616" s="356" t="s">
        <v>229</v>
      </c>
      <c r="D2616" s="456">
        <v>7</v>
      </c>
      <c r="E2616" s="393">
        <v>5176001405</v>
      </c>
      <c r="F2616" s="457"/>
      <c r="G2616" s="458"/>
      <c r="H2616" s="394"/>
      <c r="I2616" s="356" t="s">
        <v>229</v>
      </c>
      <c r="J2616" s="269" t="s">
        <v>3169</v>
      </c>
      <c r="K2616" s="268"/>
      <c r="L2616" s="460"/>
      <c r="M2616" s="397"/>
      <c r="N2616" s="397"/>
      <c r="O2616" s="397"/>
      <c r="P2616" s="397"/>
      <c r="Q2616" s="397"/>
      <c r="R2616" s="397"/>
      <c r="S2616" s="397"/>
      <c r="T2616" s="397"/>
      <c r="U2616" s="397"/>
      <c r="V2616" s="397"/>
      <c r="W2616" s="397"/>
      <c r="X2616" s="397" t="s">
        <v>2920</v>
      </c>
      <c r="Y2616" s="397"/>
    </row>
    <row r="2617" spans="1:25" ht="38.25" x14ac:dyDescent="0.2">
      <c r="A2617" s="179">
        <v>5177</v>
      </c>
      <c r="B2617" s="391" t="s">
        <v>1717</v>
      </c>
      <c r="C2617" s="356" t="s">
        <v>229</v>
      </c>
      <c r="D2617" s="456">
        <v>13</v>
      </c>
      <c r="E2617" s="393">
        <v>5177001531</v>
      </c>
      <c r="F2617" s="457"/>
      <c r="G2617" s="458"/>
      <c r="H2617" s="394"/>
      <c r="I2617" s="356" t="s">
        <v>229</v>
      </c>
      <c r="J2617" s="459" t="s">
        <v>289</v>
      </c>
      <c r="K2617" s="268"/>
      <c r="L2617" s="460"/>
      <c r="M2617" s="397"/>
      <c r="N2617" s="397"/>
      <c r="O2617" s="397"/>
      <c r="P2617" s="397"/>
      <c r="Q2617" s="397"/>
      <c r="R2617" s="397"/>
      <c r="S2617" s="397"/>
      <c r="T2617" s="397"/>
      <c r="U2617" s="397"/>
      <c r="V2617" s="397"/>
      <c r="W2617" s="397"/>
      <c r="X2617" s="397" t="s">
        <v>2920</v>
      </c>
      <c r="Y2617" s="397"/>
    </row>
    <row r="2618" spans="1:25" ht="39" customHeight="1" x14ac:dyDescent="0.2">
      <c r="A2618" s="179">
        <v>5178</v>
      </c>
      <c r="B2618" s="391" t="s">
        <v>1718</v>
      </c>
      <c r="C2618" s="182" t="s">
        <v>230</v>
      </c>
      <c r="D2618" s="456">
        <v>7</v>
      </c>
      <c r="E2618" s="393">
        <v>5178005009</v>
      </c>
      <c r="F2618" s="457"/>
      <c r="G2618" s="458"/>
      <c r="H2618" s="394"/>
      <c r="I2618" s="182" t="s">
        <v>230</v>
      </c>
      <c r="J2618" s="269" t="s">
        <v>2797</v>
      </c>
      <c r="K2618" s="268"/>
      <c r="L2618" s="460"/>
      <c r="M2618" s="397"/>
      <c r="N2618" s="397"/>
      <c r="O2618" s="397"/>
      <c r="P2618" s="397"/>
      <c r="Q2618" s="397"/>
      <c r="R2618" s="397"/>
      <c r="S2618" s="397"/>
      <c r="T2618" s="397"/>
      <c r="U2618" s="397"/>
      <c r="V2618" s="397"/>
      <c r="W2618" s="397"/>
      <c r="X2618" s="397" t="s">
        <v>2920</v>
      </c>
      <c r="Y2618" s="186" t="s">
        <v>2920</v>
      </c>
    </row>
    <row r="2619" spans="1:25" ht="25.5" x14ac:dyDescent="0.2">
      <c r="A2619" s="179">
        <v>5179</v>
      </c>
      <c r="B2619" s="391" t="s">
        <v>1719</v>
      </c>
      <c r="C2619" s="47" t="s">
        <v>231</v>
      </c>
      <c r="D2619" s="456">
        <v>1</v>
      </c>
      <c r="E2619" s="393">
        <v>5179000000</v>
      </c>
      <c r="F2619" s="457"/>
      <c r="G2619" s="458"/>
      <c r="H2619" s="394"/>
      <c r="I2619" s="47" t="s">
        <v>231</v>
      </c>
      <c r="J2619" s="269" t="s">
        <v>2797</v>
      </c>
      <c r="K2619" s="268"/>
      <c r="L2619" s="460"/>
      <c r="M2619" s="397"/>
      <c r="N2619" s="397"/>
      <c r="O2619" s="397"/>
      <c r="P2619" s="397"/>
      <c r="Q2619" s="397"/>
      <c r="R2619" s="397"/>
      <c r="S2619" s="397"/>
      <c r="T2619" s="397"/>
      <c r="U2619" s="397"/>
      <c r="V2619" s="397"/>
      <c r="W2619" s="397"/>
      <c r="X2619" s="397" t="s">
        <v>2920</v>
      </c>
      <c r="Y2619" s="186" t="s">
        <v>2920</v>
      </c>
    </row>
    <row r="2620" spans="1:25" ht="25.5" x14ac:dyDescent="0.2">
      <c r="A2620" s="179">
        <v>5180</v>
      </c>
      <c r="B2620" s="391" t="s">
        <v>1720</v>
      </c>
      <c r="C2620" s="182" t="s">
        <v>224</v>
      </c>
      <c r="D2620" s="456">
        <v>16</v>
      </c>
      <c r="E2620" s="393">
        <v>5180000000</v>
      </c>
      <c r="F2620" s="457"/>
      <c r="G2620" s="458"/>
      <c r="H2620" s="394"/>
      <c r="I2620" s="182" t="s">
        <v>224</v>
      </c>
      <c r="J2620" s="269" t="s">
        <v>2797</v>
      </c>
      <c r="K2620" s="268"/>
      <c r="L2620" s="460"/>
      <c r="M2620" s="397"/>
      <c r="N2620" s="397"/>
      <c r="O2620" s="397"/>
      <c r="P2620" s="397"/>
      <c r="Q2620" s="397"/>
      <c r="R2620" s="397"/>
      <c r="S2620" s="397"/>
      <c r="T2620" s="397"/>
      <c r="U2620" s="397"/>
      <c r="V2620" s="397"/>
      <c r="W2620" s="397"/>
      <c r="X2620" s="397" t="s">
        <v>2920</v>
      </c>
      <c r="Y2620" s="397"/>
    </row>
    <row r="2621" spans="1:25" x14ac:dyDescent="0.2">
      <c r="A2621" s="179">
        <v>5181</v>
      </c>
      <c r="B2621" s="391" t="s">
        <v>1721</v>
      </c>
      <c r="C2621" s="356" t="s">
        <v>229</v>
      </c>
      <c r="D2621" s="456">
        <v>13</v>
      </c>
      <c r="E2621" s="393">
        <v>5181000000</v>
      </c>
      <c r="F2621" s="457"/>
      <c r="G2621" s="458"/>
      <c r="H2621" s="394"/>
      <c r="I2621" s="356" t="s">
        <v>229</v>
      </c>
      <c r="J2621" s="269" t="s">
        <v>2797</v>
      </c>
      <c r="K2621" s="268"/>
      <c r="L2621" s="460"/>
      <c r="M2621" s="397"/>
      <c r="N2621" s="397"/>
      <c r="O2621" s="397"/>
      <c r="P2621" s="397"/>
      <c r="Q2621" s="397"/>
      <c r="R2621" s="397"/>
      <c r="S2621" s="397"/>
      <c r="T2621" s="397"/>
      <c r="U2621" s="397"/>
      <c r="V2621" s="397"/>
      <c r="W2621" s="397"/>
      <c r="X2621" s="397"/>
      <c r="Y2621" s="397"/>
    </row>
    <row r="2622" spans="1:25" ht="25.5" x14ac:dyDescent="0.2">
      <c r="A2622" s="179">
        <v>5182</v>
      </c>
      <c r="B2622" s="391" t="s">
        <v>1722</v>
      </c>
      <c r="C2622" s="182" t="s">
        <v>235</v>
      </c>
      <c r="D2622" s="456">
        <v>11</v>
      </c>
      <c r="E2622" s="393">
        <v>5182000000</v>
      </c>
      <c r="F2622" s="457"/>
      <c r="G2622" s="458"/>
      <c r="H2622" s="394"/>
      <c r="I2622" s="182" t="s">
        <v>235</v>
      </c>
      <c r="J2622" s="269" t="s">
        <v>286</v>
      </c>
      <c r="K2622" s="268"/>
      <c r="L2622" s="460"/>
      <c r="M2622" s="397"/>
      <c r="N2622" s="397"/>
      <c r="O2622" s="397"/>
      <c r="P2622" s="397"/>
      <c r="Q2622" s="397"/>
      <c r="R2622" s="397"/>
      <c r="S2622" s="397"/>
      <c r="T2622" s="397"/>
      <c r="U2622" s="397"/>
      <c r="V2622" s="397"/>
      <c r="W2622" s="397"/>
      <c r="X2622" s="397" t="s">
        <v>2920</v>
      </c>
      <c r="Y2622" s="186" t="s">
        <v>2920</v>
      </c>
    </row>
    <row r="2623" spans="1:25" ht="25.5" x14ac:dyDescent="0.2">
      <c r="A2623" s="179">
        <v>5183</v>
      </c>
      <c r="B2623" s="391" t="s">
        <v>1723</v>
      </c>
      <c r="C2623" s="356" t="s">
        <v>228</v>
      </c>
      <c r="D2623" s="456">
        <v>15</v>
      </c>
      <c r="E2623" s="393">
        <v>5183000000</v>
      </c>
      <c r="F2623" s="457"/>
      <c r="G2623" s="458"/>
      <c r="H2623" s="394"/>
      <c r="I2623" s="356" t="s">
        <v>228</v>
      </c>
      <c r="J2623" s="269" t="s">
        <v>2797</v>
      </c>
      <c r="K2623" s="268"/>
      <c r="L2623" s="460"/>
      <c r="M2623" s="397"/>
      <c r="N2623" s="397"/>
      <c r="O2623" s="397"/>
      <c r="P2623" s="397"/>
      <c r="Q2623" s="397"/>
      <c r="R2623" s="397"/>
      <c r="S2623" s="397"/>
      <c r="T2623" s="397"/>
      <c r="U2623" s="397"/>
      <c r="V2623" s="397"/>
      <c r="W2623" s="397"/>
      <c r="X2623" s="397" t="s">
        <v>2920</v>
      </c>
      <c r="Y2623" s="397"/>
    </row>
    <row r="2624" spans="1:25" ht="25.5" x14ac:dyDescent="0.2">
      <c r="A2624" s="179">
        <v>5184</v>
      </c>
      <c r="B2624" s="391" t="s">
        <v>1724</v>
      </c>
      <c r="C2624" s="356" t="s">
        <v>229</v>
      </c>
      <c r="D2624" s="456">
        <v>7</v>
      </c>
      <c r="E2624" s="393">
        <v>5184001110</v>
      </c>
      <c r="F2624" s="457"/>
      <c r="G2624" s="458"/>
      <c r="H2624" s="394"/>
      <c r="I2624" s="356" t="s">
        <v>229</v>
      </c>
      <c r="J2624" s="459" t="s">
        <v>285</v>
      </c>
      <c r="K2624" s="268"/>
      <c r="L2624" s="460"/>
      <c r="M2624" s="397"/>
      <c r="N2624" s="397"/>
      <c r="O2624" s="397"/>
      <c r="P2624" s="397"/>
      <c r="Q2624" s="397"/>
      <c r="R2624" s="397"/>
      <c r="S2624" s="397"/>
      <c r="T2624" s="397"/>
      <c r="U2624" s="397"/>
      <c r="V2624" s="397"/>
      <c r="W2624" s="397"/>
      <c r="X2624" s="397" t="s">
        <v>2920</v>
      </c>
      <c r="Y2624" s="397"/>
    </row>
    <row r="2625" spans="1:25" ht="38.25" x14ac:dyDescent="0.2">
      <c r="A2625" s="179">
        <v>5185</v>
      </c>
      <c r="B2625" s="391" t="s">
        <v>1725</v>
      </c>
      <c r="C2625" s="356" t="s">
        <v>229</v>
      </c>
      <c r="D2625" s="456">
        <v>7</v>
      </c>
      <c r="E2625" s="393">
        <v>5185001103</v>
      </c>
      <c r="F2625" s="457"/>
      <c r="G2625" s="458"/>
      <c r="H2625" s="394"/>
      <c r="I2625" s="356" t="s">
        <v>229</v>
      </c>
      <c r="J2625" s="459" t="s">
        <v>3169</v>
      </c>
      <c r="K2625" s="268"/>
      <c r="L2625" s="460"/>
      <c r="M2625" s="397"/>
      <c r="N2625" s="397"/>
      <c r="O2625" s="397"/>
      <c r="P2625" s="397"/>
      <c r="Q2625" s="397"/>
      <c r="R2625" s="397"/>
      <c r="S2625" s="397"/>
      <c r="T2625" s="397"/>
      <c r="U2625" s="397"/>
      <c r="V2625" s="397"/>
      <c r="W2625" s="397"/>
      <c r="X2625" s="397" t="s">
        <v>2920</v>
      </c>
      <c r="Y2625" s="397"/>
    </row>
    <row r="2626" spans="1:25" ht="38.25" x14ac:dyDescent="0.2">
      <c r="A2626" s="179">
        <v>5186</v>
      </c>
      <c r="B2626" s="391" t="s">
        <v>1726</v>
      </c>
      <c r="C2626" s="356" t="s">
        <v>229</v>
      </c>
      <c r="D2626" s="456">
        <v>7</v>
      </c>
      <c r="E2626" s="393">
        <v>5186001202</v>
      </c>
      <c r="F2626" s="457"/>
      <c r="G2626" s="458"/>
      <c r="H2626" s="394"/>
      <c r="I2626" s="356" t="s">
        <v>229</v>
      </c>
      <c r="J2626" s="459" t="s">
        <v>3169</v>
      </c>
      <c r="K2626" s="268"/>
      <c r="L2626" s="460"/>
      <c r="M2626" s="397"/>
      <c r="N2626" s="397"/>
      <c r="O2626" s="397"/>
      <c r="P2626" s="397"/>
      <c r="Q2626" s="397"/>
      <c r="R2626" s="397"/>
      <c r="S2626" s="397"/>
      <c r="T2626" s="397"/>
      <c r="U2626" s="397"/>
      <c r="V2626" s="397"/>
      <c r="W2626" s="397"/>
      <c r="X2626" s="397" t="s">
        <v>2920</v>
      </c>
      <c r="Y2626" s="397"/>
    </row>
    <row r="2627" spans="1:25" ht="51" x14ac:dyDescent="0.2">
      <c r="A2627" s="179">
        <v>5187</v>
      </c>
      <c r="B2627" s="391" t="s">
        <v>1727</v>
      </c>
      <c r="C2627" s="356" t="s">
        <v>229</v>
      </c>
      <c r="D2627" s="456">
        <v>7</v>
      </c>
      <c r="E2627" s="393">
        <v>5187001408</v>
      </c>
      <c r="F2627" s="457"/>
      <c r="G2627" s="458"/>
      <c r="H2627" s="394"/>
      <c r="I2627" s="356" t="s">
        <v>229</v>
      </c>
      <c r="J2627" s="269" t="s">
        <v>3169</v>
      </c>
      <c r="K2627" s="268"/>
      <c r="L2627" s="460"/>
      <c r="M2627" s="397"/>
      <c r="N2627" s="397"/>
      <c r="O2627" s="397"/>
      <c r="P2627" s="397"/>
      <c r="Q2627" s="397"/>
      <c r="R2627" s="397"/>
      <c r="S2627" s="397"/>
      <c r="T2627" s="397"/>
      <c r="U2627" s="397"/>
      <c r="V2627" s="397"/>
      <c r="W2627" s="397"/>
      <c r="X2627" s="397" t="s">
        <v>2920</v>
      </c>
      <c r="Y2627" s="397"/>
    </row>
    <row r="2628" spans="1:25" ht="38.25" x14ac:dyDescent="0.2">
      <c r="A2628" s="179">
        <v>5188</v>
      </c>
      <c r="B2628" s="391" t="s">
        <v>1728</v>
      </c>
      <c r="C2628" s="356" t="s">
        <v>229</v>
      </c>
      <c r="D2628" s="456">
        <v>7</v>
      </c>
      <c r="E2628" s="393">
        <v>5188001215</v>
      </c>
      <c r="F2628" s="457"/>
      <c r="G2628" s="458"/>
      <c r="H2628" s="394"/>
      <c r="I2628" s="356" t="s">
        <v>229</v>
      </c>
      <c r="J2628" s="459" t="s">
        <v>285</v>
      </c>
      <c r="K2628" s="268"/>
      <c r="L2628" s="460"/>
      <c r="M2628" s="397"/>
      <c r="N2628" s="397"/>
      <c r="O2628" s="397"/>
      <c r="P2628" s="397"/>
      <c r="Q2628" s="397"/>
      <c r="R2628" s="397"/>
      <c r="S2628" s="397"/>
      <c r="T2628" s="397"/>
      <c r="U2628" s="397"/>
      <c r="V2628" s="397"/>
      <c r="W2628" s="397"/>
      <c r="X2628" s="397" t="s">
        <v>2920</v>
      </c>
      <c r="Y2628" s="397"/>
    </row>
    <row r="2629" spans="1:25" ht="25.5" x14ac:dyDescent="0.2">
      <c r="A2629" s="179">
        <v>5189</v>
      </c>
      <c r="B2629" s="391" t="s">
        <v>1729</v>
      </c>
      <c r="C2629" s="356" t="s">
        <v>229</v>
      </c>
      <c r="D2629" s="456">
        <v>7</v>
      </c>
      <c r="E2629" s="393">
        <v>5189001220</v>
      </c>
      <c r="F2629" s="457"/>
      <c r="G2629" s="458"/>
      <c r="H2629" s="394"/>
      <c r="I2629" s="356" t="s">
        <v>229</v>
      </c>
      <c r="J2629" s="459" t="s">
        <v>295</v>
      </c>
      <c r="K2629" s="268"/>
      <c r="L2629" s="460"/>
      <c r="M2629" s="397"/>
      <c r="N2629" s="397"/>
      <c r="O2629" s="397"/>
      <c r="P2629" s="397"/>
      <c r="Q2629" s="397"/>
      <c r="R2629" s="397"/>
      <c r="S2629" s="397"/>
      <c r="T2629" s="397"/>
      <c r="U2629" s="397"/>
      <c r="V2629" s="397"/>
      <c r="W2629" s="397"/>
      <c r="X2629" s="397" t="s">
        <v>2920</v>
      </c>
      <c r="Y2629" s="397"/>
    </row>
    <row r="2630" spans="1:25" ht="51" x14ac:dyDescent="0.2">
      <c r="A2630" s="179">
        <v>5190</v>
      </c>
      <c r="B2630" s="391" t="s">
        <v>1730</v>
      </c>
      <c r="C2630" s="356" t="s">
        <v>229</v>
      </c>
      <c r="D2630" s="456">
        <v>7</v>
      </c>
      <c r="E2630" s="393">
        <v>5190001613</v>
      </c>
      <c r="F2630" s="457"/>
      <c r="G2630" s="458"/>
      <c r="H2630" s="394"/>
      <c r="I2630" s="356" t="s">
        <v>229</v>
      </c>
      <c r="J2630" s="269" t="s">
        <v>285</v>
      </c>
      <c r="K2630" s="268"/>
      <c r="L2630" s="460"/>
      <c r="M2630" s="397"/>
      <c r="N2630" s="397"/>
      <c r="O2630" s="397"/>
      <c r="P2630" s="397"/>
      <c r="Q2630" s="397"/>
      <c r="R2630" s="397"/>
      <c r="S2630" s="397"/>
      <c r="T2630" s="397"/>
      <c r="U2630" s="397"/>
      <c r="V2630" s="397"/>
      <c r="W2630" s="397"/>
      <c r="X2630" s="397" t="s">
        <v>2920</v>
      </c>
      <c r="Y2630" s="397"/>
    </row>
    <row r="2631" spans="1:25" ht="38.25" x14ac:dyDescent="0.2">
      <c r="A2631" s="179">
        <v>5191</v>
      </c>
      <c r="B2631" s="391" t="s">
        <v>1731</v>
      </c>
      <c r="C2631" s="356" t="s">
        <v>229</v>
      </c>
      <c r="D2631" s="456">
        <v>7</v>
      </c>
      <c r="E2631" s="393">
        <v>5191001905</v>
      </c>
      <c r="F2631" s="457"/>
      <c r="G2631" s="458"/>
      <c r="H2631" s="394"/>
      <c r="I2631" s="356" t="s">
        <v>229</v>
      </c>
      <c r="J2631" s="459" t="s">
        <v>295</v>
      </c>
      <c r="K2631" s="268"/>
      <c r="L2631" s="460"/>
      <c r="M2631" s="397"/>
      <c r="N2631" s="397"/>
      <c r="O2631" s="397"/>
      <c r="P2631" s="397"/>
      <c r="Q2631" s="397"/>
      <c r="R2631" s="397"/>
      <c r="S2631" s="397"/>
      <c r="T2631" s="397"/>
      <c r="U2631" s="397"/>
      <c r="V2631" s="397"/>
      <c r="W2631" s="397"/>
      <c r="X2631" s="397" t="s">
        <v>2920</v>
      </c>
      <c r="Y2631" s="397"/>
    </row>
    <row r="2632" spans="1:25" ht="38.25" x14ac:dyDescent="0.2">
      <c r="A2632" s="179">
        <v>5192</v>
      </c>
      <c r="B2632" s="391" t="s">
        <v>1732</v>
      </c>
      <c r="C2632" s="356" t="s">
        <v>229</v>
      </c>
      <c r="D2632" s="456">
        <v>7</v>
      </c>
      <c r="E2632" s="393">
        <v>5192001518</v>
      </c>
      <c r="F2632" s="457"/>
      <c r="G2632" s="458"/>
      <c r="H2632" s="394"/>
      <c r="I2632" s="356" t="s">
        <v>229</v>
      </c>
      <c r="J2632" s="459" t="s">
        <v>295</v>
      </c>
      <c r="K2632" s="268"/>
      <c r="L2632" s="460"/>
      <c r="M2632" s="397"/>
      <c r="N2632" s="397"/>
      <c r="O2632" s="397"/>
      <c r="P2632" s="397"/>
      <c r="Q2632" s="397"/>
      <c r="R2632" s="397"/>
      <c r="S2632" s="397"/>
      <c r="T2632" s="397"/>
      <c r="U2632" s="397"/>
      <c r="V2632" s="397"/>
      <c r="W2632" s="397"/>
      <c r="X2632" s="397" t="s">
        <v>2920</v>
      </c>
      <c r="Y2632" s="397"/>
    </row>
    <row r="2633" spans="1:25" ht="25.5" x14ac:dyDescent="0.2">
      <c r="A2633" s="179">
        <v>5193</v>
      </c>
      <c r="B2633" s="391" t="s">
        <v>1733</v>
      </c>
      <c r="C2633" s="182" t="s">
        <v>226</v>
      </c>
      <c r="D2633" s="456">
        <v>7</v>
      </c>
      <c r="E2633" s="393">
        <v>5193004003</v>
      </c>
      <c r="F2633" s="457"/>
      <c r="G2633" s="458"/>
      <c r="H2633" s="394"/>
      <c r="I2633" s="182" t="s">
        <v>226</v>
      </c>
      <c r="J2633" s="459" t="s">
        <v>285</v>
      </c>
      <c r="K2633" s="268"/>
      <c r="L2633" s="460"/>
      <c r="M2633" s="397"/>
      <c r="N2633" s="397"/>
      <c r="O2633" s="397"/>
      <c r="P2633" s="397"/>
      <c r="Q2633" s="397"/>
      <c r="R2633" s="397"/>
      <c r="S2633" s="397"/>
      <c r="T2633" s="397"/>
      <c r="U2633" s="397"/>
      <c r="V2633" s="397"/>
      <c r="W2633" s="397"/>
      <c r="X2633" s="397" t="s">
        <v>2920</v>
      </c>
      <c r="Y2633" s="397"/>
    </row>
    <row r="2634" spans="1:25" ht="38.25" x14ac:dyDescent="0.2">
      <c r="A2634" s="179">
        <v>5194</v>
      </c>
      <c r="B2634" s="391" t="s">
        <v>1734</v>
      </c>
      <c r="C2634" s="356" t="s">
        <v>228</v>
      </c>
      <c r="D2634" s="456">
        <v>7</v>
      </c>
      <c r="E2634" s="393">
        <v>5194005523</v>
      </c>
      <c r="F2634" s="457"/>
      <c r="G2634" s="458"/>
      <c r="H2634" s="394"/>
      <c r="I2634" s="356" t="s">
        <v>228</v>
      </c>
      <c r="J2634" s="459" t="s">
        <v>289</v>
      </c>
      <c r="K2634" s="268"/>
      <c r="L2634" s="460"/>
      <c r="M2634" s="397"/>
      <c r="N2634" s="397"/>
      <c r="O2634" s="397"/>
      <c r="P2634" s="397"/>
      <c r="Q2634" s="397"/>
      <c r="R2634" s="397"/>
      <c r="S2634" s="397"/>
      <c r="T2634" s="397"/>
      <c r="U2634" s="397"/>
      <c r="V2634" s="397"/>
      <c r="W2634" s="397"/>
      <c r="X2634" s="397" t="s">
        <v>2920</v>
      </c>
      <c r="Y2634" s="397"/>
    </row>
    <row r="2635" spans="1:25" ht="25.5" x14ac:dyDescent="0.2">
      <c r="A2635" s="179">
        <v>5195</v>
      </c>
      <c r="B2635" s="391" t="s">
        <v>1735</v>
      </c>
      <c r="C2635" s="356" t="s">
        <v>229</v>
      </c>
      <c r="D2635" s="456">
        <v>13</v>
      </c>
      <c r="E2635" s="393">
        <v>5195000000</v>
      </c>
      <c r="F2635" s="457"/>
      <c r="G2635" s="458"/>
      <c r="H2635" s="394"/>
      <c r="I2635" s="356" t="s">
        <v>229</v>
      </c>
      <c r="J2635" s="269" t="s">
        <v>2797</v>
      </c>
      <c r="K2635" s="268"/>
      <c r="L2635" s="460"/>
      <c r="M2635" s="397"/>
      <c r="N2635" s="397"/>
      <c r="O2635" s="397"/>
      <c r="P2635" s="397"/>
      <c r="Q2635" s="397"/>
      <c r="R2635" s="397"/>
      <c r="S2635" s="397"/>
      <c r="T2635" s="397"/>
      <c r="U2635" s="397"/>
      <c r="V2635" s="397"/>
      <c r="W2635" s="397"/>
      <c r="X2635" s="397" t="s">
        <v>2920</v>
      </c>
      <c r="Y2635" s="186" t="s">
        <v>2920</v>
      </c>
    </row>
    <row r="2636" spans="1:25" ht="38.25" x14ac:dyDescent="0.2">
      <c r="A2636" s="179">
        <v>5196</v>
      </c>
      <c r="B2636" s="391" t="s">
        <v>1736</v>
      </c>
      <c r="C2636" s="356" t="s">
        <v>229</v>
      </c>
      <c r="D2636" s="456">
        <v>13</v>
      </c>
      <c r="E2636" s="393">
        <v>5196001215</v>
      </c>
      <c r="F2636" s="457"/>
      <c r="G2636" s="458"/>
      <c r="H2636" s="394"/>
      <c r="I2636" s="356" t="s">
        <v>229</v>
      </c>
      <c r="J2636" s="459" t="s">
        <v>285</v>
      </c>
      <c r="K2636" s="268"/>
      <c r="L2636" s="460"/>
      <c r="M2636" s="397"/>
      <c r="N2636" s="397"/>
      <c r="O2636" s="397"/>
      <c r="P2636" s="397"/>
      <c r="Q2636" s="397"/>
      <c r="R2636" s="397"/>
      <c r="S2636" s="397"/>
      <c r="T2636" s="397"/>
      <c r="U2636" s="397"/>
      <c r="V2636" s="397"/>
      <c r="W2636" s="397"/>
      <c r="X2636" s="397" t="s">
        <v>2920</v>
      </c>
      <c r="Y2636" s="397"/>
    </row>
    <row r="2637" spans="1:25" ht="38.25" x14ac:dyDescent="0.2">
      <c r="A2637" s="179">
        <v>5197</v>
      </c>
      <c r="B2637" s="391" t="s">
        <v>1737</v>
      </c>
      <c r="C2637" s="356" t="s">
        <v>229</v>
      </c>
      <c r="D2637" s="456">
        <v>13</v>
      </c>
      <c r="E2637" s="393">
        <v>5197001210</v>
      </c>
      <c r="F2637" s="457"/>
      <c r="G2637" s="458"/>
      <c r="H2637" s="394"/>
      <c r="I2637" s="356" t="s">
        <v>229</v>
      </c>
      <c r="J2637" s="459" t="s">
        <v>3169</v>
      </c>
      <c r="K2637" s="268"/>
      <c r="L2637" s="460"/>
      <c r="M2637" s="397"/>
      <c r="N2637" s="397"/>
      <c r="O2637" s="397"/>
      <c r="P2637" s="397"/>
      <c r="Q2637" s="397"/>
      <c r="R2637" s="397"/>
      <c r="S2637" s="397"/>
      <c r="T2637" s="397"/>
      <c r="U2637" s="397"/>
      <c r="V2637" s="397"/>
      <c r="W2637" s="397"/>
      <c r="X2637" s="397" t="s">
        <v>2920</v>
      </c>
      <c r="Y2637" s="397"/>
    </row>
    <row r="2638" spans="1:25" ht="76.5" x14ac:dyDescent="0.2">
      <c r="A2638" s="179">
        <v>5198</v>
      </c>
      <c r="B2638" s="391" t="s">
        <v>1738</v>
      </c>
      <c r="C2638" s="356" t="s">
        <v>229</v>
      </c>
      <c r="D2638" s="456">
        <v>13</v>
      </c>
      <c r="E2638" s="393">
        <v>5198001227</v>
      </c>
      <c r="F2638" s="457"/>
      <c r="G2638" s="458"/>
      <c r="H2638" s="394"/>
      <c r="I2638" s="356" t="s">
        <v>229</v>
      </c>
      <c r="J2638" s="459" t="s">
        <v>286</v>
      </c>
      <c r="K2638" s="268"/>
      <c r="L2638" s="460"/>
      <c r="M2638" s="397"/>
      <c r="N2638" s="397"/>
      <c r="O2638" s="397"/>
      <c r="P2638" s="397"/>
      <c r="Q2638" s="397"/>
      <c r="R2638" s="397"/>
      <c r="S2638" s="397"/>
      <c r="T2638" s="397"/>
      <c r="U2638" s="397"/>
      <c r="V2638" s="397"/>
      <c r="W2638" s="397"/>
      <c r="X2638" s="397" t="s">
        <v>2920</v>
      </c>
      <c r="Y2638" s="397"/>
    </row>
    <row r="2639" spans="1:25" ht="38.25" x14ac:dyDescent="0.2">
      <c r="A2639" s="179">
        <v>5199</v>
      </c>
      <c r="B2639" s="391" t="s">
        <v>1739</v>
      </c>
      <c r="C2639" s="356" t="s">
        <v>229</v>
      </c>
      <c r="D2639" s="456">
        <v>7</v>
      </c>
      <c r="E2639" s="393">
        <v>5199001414</v>
      </c>
      <c r="F2639" s="457"/>
      <c r="G2639" s="458"/>
      <c r="H2639" s="394"/>
      <c r="I2639" s="356" t="s">
        <v>229</v>
      </c>
      <c r="J2639" s="459" t="s">
        <v>289</v>
      </c>
      <c r="K2639" s="268"/>
      <c r="L2639" s="460"/>
      <c r="M2639" s="397"/>
      <c r="N2639" s="397"/>
      <c r="O2639" s="397"/>
      <c r="P2639" s="397"/>
      <c r="Q2639" s="397"/>
      <c r="R2639" s="397"/>
      <c r="S2639" s="397"/>
      <c r="T2639" s="397"/>
      <c r="U2639" s="397"/>
      <c r="V2639" s="397"/>
      <c r="W2639" s="397"/>
      <c r="X2639" s="397" t="s">
        <v>2920</v>
      </c>
      <c r="Y2639" s="397"/>
    </row>
    <row r="2640" spans="1:25" ht="39" customHeight="1" x14ac:dyDescent="0.2">
      <c r="A2640" s="179">
        <v>5200</v>
      </c>
      <c r="B2640" s="391" t="s">
        <v>1740</v>
      </c>
      <c r="C2640" s="182" t="s">
        <v>230</v>
      </c>
      <c r="D2640" s="456">
        <v>9</v>
      </c>
      <c r="E2640" s="393">
        <v>5200005009</v>
      </c>
      <c r="F2640" s="457"/>
      <c r="G2640" s="458"/>
      <c r="H2640" s="394"/>
      <c r="I2640" s="182" t="s">
        <v>230</v>
      </c>
      <c r="J2640" s="269" t="s">
        <v>285</v>
      </c>
      <c r="K2640" s="268"/>
      <c r="L2640" s="460"/>
      <c r="M2640" s="397"/>
      <c r="N2640" s="397"/>
      <c r="O2640" s="397"/>
      <c r="P2640" s="397"/>
      <c r="Q2640" s="397"/>
      <c r="R2640" s="397"/>
      <c r="S2640" s="397"/>
      <c r="T2640" s="397"/>
      <c r="U2640" s="397"/>
      <c r="V2640" s="397"/>
      <c r="W2640" s="397"/>
      <c r="X2640" s="397" t="s">
        <v>2920</v>
      </c>
      <c r="Y2640" s="397"/>
    </row>
    <row r="2641" spans="1:25" ht="25.5" x14ac:dyDescent="0.2">
      <c r="A2641" s="179">
        <v>5201</v>
      </c>
      <c r="B2641" s="391" t="s">
        <v>1741</v>
      </c>
      <c r="C2641" s="356" t="s">
        <v>229</v>
      </c>
      <c r="D2641" s="456">
        <v>7</v>
      </c>
      <c r="E2641" s="393">
        <v>5201001526</v>
      </c>
      <c r="F2641" s="457"/>
      <c r="G2641" s="458"/>
      <c r="H2641" s="394"/>
      <c r="I2641" s="356" t="s">
        <v>229</v>
      </c>
      <c r="J2641" s="459" t="s">
        <v>289</v>
      </c>
      <c r="K2641" s="268"/>
      <c r="L2641" s="460"/>
      <c r="M2641" s="397"/>
      <c r="N2641" s="397"/>
      <c r="O2641" s="397"/>
      <c r="P2641" s="397"/>
      <c r="Q2641" s="397"/>
      <c r="R2641" s="397"/>
      <c r="S2641" s="397"/>
      <c r="T2641" s="397"/>
      <c r="U2641" s="397"/>
      <c r="V2641" s="397"/>
      <c r="W2641" s="397"/>
      <c r="X2641" s="397" t="s">
        <v>2920</v>
      </c>
      <c r="Y2641" s="397"/>
    </row>
    <row r="2642" spans="1:25" ht="38.25" x14ac:dyDescent="0.2">
      <c r="A2642" s="179">
        <v>5202</v>
      </c>
      <c r="B2642" s="391" t="s">
        <v>1742</v>
      </c>
      <c r="C2642" s="356" t="s">
        <v>229</v>
      </c>
      <c r="D2642" s="456">
        <v>7</v>
      </c>
      <c r="E2642" s="393">
        <v>5202001236</v>
      </c>
      <c r="F2642" s="457"/>
      <c r="G2642" s="458"/>
      <c r="H2642" s="394"/>
      <c r="I2642" s="356" t="s">
        <v>229</v>
      </c>
      <c r="J2642" s="459" t="s">
        <v>289</v>
      </c>
      <c r="K2642" s="268"/>
      <c r="L2642" s="460"/>
      <c r="M2642" s="397"/>
      <c r="N2642" s="397"/>
      <c r="O2642" s="397"/>
      <c r="P2642" s="397"/>
      <c r="Q2642" s="397"/>
      <c r="R2642" s="397"/>
      <c r="S2642" s="397"/>
      <c r="T2642" s="397"/>
      <c r="U2642" s="397"/>
      <c r="V2642" s="397"/>
      <c r="W2642" s="397"/>
      <c r="X2642" s="397" t="s">
        <v>2920</v>
      </c>
      <c r="Y2642" s="397"/>
    </row>
    <row r="2643" spans="1:25" ht="51" x14ac:dyDescent="0.2">
      <c r="A2643" s="179">
        <v>5203</v>
      </c>
      <c r="B2643" s="391" t="s">
        <v>1743</v>
      </c>
      <c r="C2643" s="356" t="s">
        <v>229</v>
      </c>
      <c r="D2643" s="456">
        <v>7</v>
      </c>
      <c r="E2643" s="393">
        <v>5203001622</v>
      </c>
      <c r="F2643" s="457"/>
      <c r="G2643" s="458"/>
      <c r="H2643" s="394"/>
      <c r="I2643" s="356" t="s">
        <v>229</v>
      </c>
      <c r="J2643" s="459" t="s">
        <v>3169</v>
      </c>
      <c r="K2643" s="268"/>
      <c r="L2643" s="460"/>
      <c r="M2643" s="397"/>
      <c r="N2643" s="397"/>
      <c r="O2643" s="397"/>
      <c r="P2643" s="397"/>
      <c r="Q2643" s="397"/>
      <c r="R2643" s="397"/>
      <c r="S2643" s="397"/>
      <c r="T2643" s="397"/>
      <c r="U2643" s="397"/>
      <c r="V2643" s="397"/>
      <c r="W2643" s="397"/>
      <c r="X2643" s="397" t="s">
        <v>2920</v>
      </c>
      <c r="Y2643" s="397"/>
    </row>
    <row r="2644" spans="1:25" ht="39" customHeight="1" x14ac:dyDescent="0.2">
      <c r="A2644" s="179">
        <v>5204</v>
      </c>
      <c r="B2644" s="391" t="s">
        <v>1744</v>
      </c>
      <c r="C2644" s="182" t="s">
        <v>230</v>
      </c>
      <c r="D2644" s="456">
        <v>7</v>
      </c>
      <c r="E2644" s="393">
        <v>5204005003</v>
      </c>
      <c r="F2644" s="457"/>
      <c r="G2644" s="458"/>
      <c r="H2644" s="394"/>
      <c r="I2644" s="182" t="s">
        <v>230</v>
      </c>
      <c r="J2644" s="459" t="s">
        <v>286</v>
      </c>
      <c r="K2644" s="268"/>
      <c r="L2644" s="460"/>
      <c r="M2644" s="397"/>
      <c r="N2644" s="397"/>
      <c r="O2644" s="397"/>
      <c r="P2644" s="397"/>
      <c r="Q2644" s="397"/>
      <c r="R2644" s="397"/>
      <c r="S2644" s="397"/>
      <c r="T2644" s="397"/>
      <c r="U2644" s="397"/>
      <c r="V2644" s="397"/>
      <c r="W2644" s="397"/>
      <c r="X2644" s="397" t="s">
        <v>2920</v>
      </c>
      <c r="Y2644" s="397"/>
    </row>
    <row r="2645" spans="1:25" ht="39" customHeight="1" x14ac:dyDescent="0.2">
      <c r="A2645" s="179">
        <v>5205</v>
      </c>
      <c r="B2645" s="391" t="s">
        <v>1745</v>
      </c>
      <c r="C2645" s="182" t="s">
        <v>230</v>
      </c>
      <c r="D2645" s="456">
        <v>7</v>
      </c>
      <c r="E2645" s="393">
        <v>5205005006</v>
      </c>
      <c r="F2645" s="457"/>
      <c r="G2645" s="458"/>
      <c r="H2645" s="394"/>
      <c r="I2645" s="182" t="s">
        <v>230</v>
      </c>
      <c r="J2645" s="459" t="s">
        <v>286</v>
      </c>
      <c r="K2645" s="268"/>
      <c r="L2645" s="460"/>
      <c r="M2645" s="397"/>
      <c r="N2645" s="397"/>
      <c r="O2645" s="397"/>
      <c r="P2645" s="397"/>
      <c r="Q2645" s="397"/>
      <c r="R2645" s="397"/>
      <c r="S2645" s="397"/>
      <c r="T2645" s="397"/>
      <c r="U2645" s="397"/>
      <c r="V2645" s="397"/>
      <c r="W2645" s="397"/>
      <c r="X2645" s="397" t="s">
        <v>2920</v>
      </c>
      <c r="Y2645" s="397"/>
    </row>
    <row r="2646" spans="1:25" ht="25.5" x14ac:dyDescent="0.2">
      <c r="A2646" s="179">
        <v>5206</v>
      </c>
      <c r="B2646" s="391" t="s">
        <v>1746</v>
      </c>
      <c r="C2646" s="356" t="s">
        <v>229</v>
      </c>
      <c r="D2646" s="456">
        <v>7</v>
      </c>
      <c r="E2646" s="393">
        <v>5206001508</v>
      </c>
      <c r="F2646" s="457"/>
      <c r="G2646" s="458"/>
      <c r="H2646" s="394"/>
      <c r="I2646" s="356" t="s">
        <v>229</v>
      </c>
      <c r="J2646" s="459" t="s">
        <v>3169</v>
      </c>
      <c r="K2646" s="268"/>
      <c r="L2646" s="460"/>
      <c r="M2646" s="397"/>
      <c r="N2646" s="397"/>
      <c r="O2646" s="397"/>
      <c r="P2646" s="397"/>
      <c r="Q2646" s="397"/>
      <c r="R2646" s="397"/>
      <c r="S2646" s="397"/>
      <c r="T2646" s="397"/>
      <c r="U2646" s="397"/>
      <c r="V2646" s="397"/>
      <c r="W2646" s="397"/>
      <c r="X2646" s="397" t="s">
        <v>2920</v>
      </c>
      <c r="Y2646" s="397"/>
    </row>
    <row r="2647" spans="1:25" ht="51" x14ac:dyDescent="0.2">
      <c r="A2647" s="179">
        <v>5207</v>
      </c>
      <c r="B2647" s="391" t="s">
        <v>1747</v>
      </c>
      <c r="C2647" s="356" t="s">
        <v>229</v>
      </c>
      <c r="D2647" s="456">
        <v>7</v>
      </c>
      <c r="E2647" s="393">
        <v>5207001502</v>
      </c>
      <c r="F2647" s="457"/>
      <c r="G2647" s="458"/>
      <c r="H2647" s="394"/>
      <c r="I2647" s="356" t="s">
        <v>229</v>
      </c>
      <c r="J2647" s="269" t="s">
        <v>3169</v>
      </c>
      <c r="K2647" s="268"/>
      <c r="L2647" s="460"/>
      <c r="M2647" s="397"/>
      <c r="N2647" s="397"/>
      <c r="O2647" s="397"/>
      <c r="P2647" s="397"/>
      <c r="Q2647" s="397"/>
      <c r="R2647" s="397"/>
      <c r="S2647" s="397"/>
      <c r="T2647" s="397"/>
      <c r="U2647" s="397"/>
      <c r="V2647" s="397"/>
      <c r="W2647" s="397"/>
      <c r="X2647" s="397" t="s">
        <v>2920</v>
      </c>
      <c r="Y2647" s="397"/>
    </row>
    <row r="2648" spans="1:25" ht="38.25" x14ac:dyDescent="0.2">
      <c r="A2648" s="179">
        <v>5208</v>
      </c>
      <c r="B2648" s="391" t="s">
        <v>1748</v>
      </c>
      <c r="C2648" s="356" t="s">
        <v>229</v>
      </c>
      <c r="D2648" s="456">
        <v>7</v>
      </c>
      <c r="E2648" s="393">
        <v>5208001315</v>
      </c>
      <c r="F2648" s="457"/>
      <c r="G2648" s="458"/>
      <c r="H2648" s="394"/>
      <c r="I2648" s="356" t="s">
        <v>229</v>
      </c>
      <c r="J2648" s="269" t="s">
        <v>285</v>
      </c>
      <c r="K2648" s="268"/>
      <c r="L2648" s="460"/>
      <c r="M2648" s="397"/>
      <c r="N2648" s="397"/>
      <c r="O2648" s="397"/>
      <c r="P2648" s="397"/>
      <c r="Q2648" s="397"/>
      <c r="R2648" s="397"/>
      <c r="S2648" s="397"/>
      <c r="T2648" s="397"/>
      <c r="U2648" s="397"/>
      <c r="V2648" s="397"/>
      <c r="W2648" s="397"/>
      <c r="X2648" s="397" t="s">
        <v>2920</v>
      </c>
      <c r="Y2648" s="186" t="s">
        <v>2920</v>
      </c>
    </row>
    <row r="2649" spans="1:25" ht="51" x14ac:dyDescent="0.2">
      <c r="A2649" s="179">
        <v>5209</v>
      </c>
      <c r="B2649" s="391" t="s">
        <v>1749</v>
      </c>
      <c r="C2649" s="356" t="s">
        <v>229</v>
      </c>
      <c r="D2649" s="456">
        <v>7</v>
      </c>
      <c r="E2649" s="393">
        <v>5209001538</v>
      </c>
      <c r="F2649" s="457"/>
      <c r="G2649" s="458"/>
      <c r="H2649" s="394"/>
      <c r="I2649" s="356" t="s">
        <v>229</v>
      </c>
      <c r="J2649" s="269" t="s">
        <v>300</v>
      </c>
      <c r="K2649" s="268"/>
      <c r="L2649" s="460"/>
      <c r="M2649" s="397"/>
      <c r="N2649" s="397"/>
      <c r="O2649" s="397"/>
      <c r="P2649" s="397"/>
      <c r="Q2649" s="397"/>
      <c r="R2649" s="397"/>
      <c r="S2649" s="397"/>
      <c r="T2649" s="397"/>
      <c r="U2649" s="397"/>
      <c r="V2649" s="397"/>
      <c r="W2649" s="397"/>
      <c r="X2649" s="397" t="s">
        <v>2920</v>
      </c>
      <c r="Y2649" s="397"/>
    </row>
    <row r="2650" spans="1:25" ht="38.25" x14ac:dyDescent="0.2">
      <c r="A2650" s="179">
        <v>5210</v>
      </c>
      <c r="B2650" s="391" t="s">
        <v>1750</v>
      </c>
      <c r="C2650" s="356" t="s">
        <v>229</v>
      </c>
      <c r="D2650" s="456">
        <v>13</v>
      </c>
      <c r="E2650" s="393">
        <v>5210001346</v>
      </c>
      <c r="F2650" s="457"/>
      <c r="G2650" s="458"/>
      <c r="H2650" s="394"/>
      <c r="I2650" s="356" t="s">
        <v>229</v>
      </c>
      <c r="J2650" s="459" t="s">
        <v>300</v>
      </c>
      <c r="K2650" s="268"/>
      <c r="L2650" s="460"/>
      <c r="M2650" s="397"/>
      <c r="N2650" s="397"/>
      <c r="O2650" s="397"/>
      <c r="P2650" s="397"/>
      <c r="Q2650" s="397"/>
      <c r="R2650" s="397"/>
      <c r="S2650" s="397"/>
      <c r="T2650" s="397"/>
      <c r="U2650" s="397"/>
      <c r="V2650" s="397"/>
      <c r="W2650" s="397"/>
      <c r="X2650" s="397" t="s">
        <v>2920</v>
      </c>
      <c r="Y2650" s="397"/>
    </row>
    <row r="2651" spans="1:25" ht="25.5" x14ac:dyDescent="0.2">
      <c r="A2651" s="237">
        <v>5211</v>
      </c>
      <c r="B2651" s="391" t="s">
        <v>1751</v>
      </c>
      <c r="C2651" s="356" t="s">
        <v>229</v>
      </c>
      <c r="D2651" s="456">
        <v>7</v>
      </c>
      <c r="E2651" s="393">
        <v>5211001127</v>
      </c>
      <c r="F2651" s="457"/>
      <c r="G2651" s="458"/>
      <c r="H2651" s="394"/>
      <c r="I2651" s="356" t="s">
        <v>229</v>
      </c>
      <c r="J2651" s="459" t="s">
        <v>286</v>
      </c>
      <c r="K2651" s="268"/>
      <c r="L2651" s="460"/>
      <c r="M2651" s="397"/>
      <c r="N2651" s="397"/>
      <c r="O2651" s="397"/>
      <c r="P2651" s="397"/>
      <c r="Q2651" s="397"/>
      <c r="R2651" s="397"/>
      <c r="S2651" s="397"/>
      <c r="T2651" s="397"/>
      <c r="U2651" s="397"/>
      <c r="V2651" s="397"/>
      <c r="W2651" s="397"/>
      <c r="X2651" s="397" t="s">
        <v>2920</v>
      </c>
      <c r="Y2651" s="397"/>
    </row>
    <row r="2652" spans="1:25" x14ac:dyDescent="0.2">
      <c r="A2652" s="237">
        <v>5212</v>
      </c>
      <c r="B2652" s="391" t="s">
        <v>1752</v>
      </c>
      <c r="C2652" s="356" t="s">
        <v>228</v>
      </c>
      <c r="D2652" s="456">
        <v>7</v>
      </c>
      <c r="E2652" s="393">
        <v>5212005511</v>
      </c>
      <c r="F2652" s="457"/>
      <c r="G2652" s="458"/>
      <c r="H2652" s="394"/>
      <c r="I2652" s="356" t="s">
        <v>228</v>
      </c>
      <c r="J2652" s="269" t="s">
        <v>289</v>
      </c>
      <c r="K2652" s="268"/>
      <c r="L2652" s="460"/>
      <c r="M2652" s="397"/>
      <c r="N2652" s="397"/>
      <c r="O2652" s="397"/>
      <c r="P2652" s="397"/>
      <c r="Q2652" s="397"/>
      <c r="R2652" s="397"/>
      <c r="S2652" s="397"/>
      <c r="T2652" s="397"/>
      <c r="U2652" s="397"/>
      <c r="V2652" s="397"/>
      <c r="W2652" s="397"/>
      <c r="X2652" s="397" t="s">
        <v>2920</v>
      </c>
      <c r="Y2652" s="186" t="s">
        <v>2920</v>
      </c>
    </row>
    <row r="2653" spans="1:25" ht="38.25" x14ac:dyDescent="0.2">
      <c r="A2653" s="179">
        <v>5213</v>
      </c>
      <c r="B2653" s="391" t="s">
        <v>1753</v>
      </c>
      <c r="C2653" s="356" t="s">
        <v>229</v>
      </c>
      <c r="D2653" s="456">
        <v>13</v>
      </c>
      <c r="E2653" s="393">
        <v>5213001411</v>
      </c>
      <c r="F2653" s="457"/>
      <c r="G2653" s="458"/>
      <c r="H2653" s="394"/>
      <c r="I2653" s="356" t="s">
        <v>229</v>
      </c>
      <c r="J2653" s="269" t="s">
        <v>285</v>
      </c>
      <c r="K2653" s="268"/>
      <c r="L2653" s="460"/>
      <c r="M2653" s="397"/>
      <c r="N2653" s="397"/>
      <c r="O2653" s="397"/>
      <c r="P2653" s="397"/>
      <c r="Q2653" s="397"/>
      <c r="R2653" s="397"/>
      <c r="S2653" s="397"/>
      <c r="T2653" s="397"/>
      <c r="U2653" s="397"/>
      <c r="V2653" s="397"/>
      <c r="W2653" s="397"/>
      <c r="X2653" s="397" t="s">
        <v>2920</v>
      </c>
      <c r="Y2653" s="397"/>
    </row>
    <row r="2654" spans="1:25" ht="38.25" x14ac:dyDescent="0.2">
      <c r="A2654" s="237">
        <v>5214</v>
      </c>
      <c r="B2654" s="391" t="s">
        <v>1754</v>
      </c>
      <c r="C2654" s="356" t="s">
        <v>229</v>
      </c>
      <c r="D2654" s="456">
        <v>13</v>
      </c>
      <c r="E2654" s="393">
        <v>5214001330</v>
      </c>
      <c r="F2654" s="457"/>
      <c r="G2654" s="458"/>
      <c r="H2654" s="394"/>
      <c r="I2654" s="356" t="s">
        <v>229</v>
      </c>
      <c r="J2654" s="459" t="s">
        <v>295</v>
      </c>
      <c r="K2654" s="268"/>
      <c r="L2654" s="460"/>
      <c r="M2654" s="397"/>
      <c r="N2654" s="397"/>
      <c r="O2654" s="397"/>
      <c r="P2654" s="397"/>
      <c r="Q2654" s="397"/>
      <c r="R2654" s="397"/>
      <c r="S2654" s="397"/>
      <c r="T2654" s="397"/>
      <c r="U2654" s="397"/>
      <c r="V2654" s="397"/>
      <c r="W2654" s="397"/>
      <c r="X2654" s="397" t="s">
        <v>2920</v>
      </c>
      <c r="Y2654" s="397"/>
    </row>
    <row r="2655" spans="1:25" ht="38.25" x14ac:dyDescent="0.2">
      <c r="A2655" s="237">
        <v>5215</v>
      </c>
      <c r="B2655" s="391" t="s">
        <v>1755</v>
      </c>
      <c r="C2655" s="356" t="s">
        <v>229</v>
      </c>
      <c r="D2655" s="456">
        <v>13</v>
      </c>
      <c r="E2655" s="393">
        <v>5215001906</v>
      </c>
      <c r="F2655" s="457"/>
      <c r="G2655" s="458"/>
      <c r="H2655" s="394"/>
      <c r="I2655" s="356" t="s">
        <v>229</v>
      </c>
      <c r="J2655" s="459" t="s">
        <v>295</v>
      </c>
      <c r="K2655" s="268"/>
      <c r="L2655" s="460"/>
      <c r="M2655" s="397"/>
      <c r="N2655" s="397"/>
      <c r="O2655" s="397"/>
      <c r="P2655" s="397"/>
      <c r="Q2655" s="397"/>
      <c r="R2655" s="397"/>
      <c r="S2655" s="397"/>
      <c r="T2655" s="397"/>
      <c r="U2655" s="397"/>
      <c r="V2655" s="397"/>
      <c r="W2655" s="397"/>
      <c r="X2655" s="397" t="s">
        <v>2920</v>
      </c>
      <c r="Y2655" s="397"/>
    </row>
    <row r="2656" spans="1:25" ht="36.75" customHeight="1" x14ac:dyDescent="0.2">
      <c r="A2656" s="237">
        <v>5216</v>
      </c>
      <c r="B2656" s="391" t="s">
        <v>1756</v>
      </c>
      <c r="C2656" s="356" t="s">
        <v>229</v>
      </c>
      <c r="D2656" s="456">
        <v>13</v>
      </c>
      <c r="E2656" s="393">
        <v>5216001906</v>
      </c>
      <c r="F2656" s="457"/>
      <c r="G2656" s="458"/>
      <c r="H2656" s="394"/>
      <c r="I2656" s="356" t="s">
        <v>229</v>
      </c>
      <c r="J2656" s="459" t="s">
        <v>295</v>
      </c>
      <c r="K2656" s="268"/>
      <c r="L2656" s="460"/>
      <c r="M2656" s="397"/>
      <c r="N2656" s="397"/>
      <c r="O2656" s="397"/>
      <c r="P2656" s="397"/>
      <c r="Q2656" s="397"/>
      <c r="R2656" s="397"/>
      <c r="S2656" s="397"/>
      <c r="T2656" s="397"/>
      <c r="U2656" s="397"/>
      <c r="V2656" s="397"/>
      <c r="W2656" s="397"/>
      <c r="X2656" s="397" t="s">
        <v>2920</v>
      </c>
      <c r="Y2656" s="397"/>
    </row>
    <row r="2657" spans="1:25" ht="36.75" customHeight="1" x14ac:dyDescent="0.2">
      <c r="A2657" s="237">
        <v>5217</v>
      </c>
      <c r="B2657" s="391" t="s">
        <v>1757</v>
      </c>
      <c r="C2657" s="356" t="s">
        <v>229</v>
      </c>
      <c r="D2657" s="456">
        <v>7</v>
      </c>
      <c r="E2657" s="393">
        <v>5217001105</v>
      </c>
      <c r="F2657" s="457"/>
      <c r="G2657" s="458"/>
      <c r="H2657" s="394"/>
      <c r="I2657" s="356" t="s">
        <v>229</v>
      </c>
      <c r="J2657" s="459" t="s">
        <v>3169</v>
      </c>
      <c r="K2657" s="268"/>
      <c r="L2657" s="460"/>
      <c r="M2657" s="397"/>
      <c r="N2657" s="397"/>
      <c r="O2657" s="397"/>
      <c r="P2657" s="397"/>
      <c r="Q2657" s="397"/>
      <c r="R2657" s="397"/>
      <c r="S2657" s="397"/>
      <c r="T2657" s="397"/>
      <c r="U2657" s="397"/>
      <c r="V2657" s="397"/>
      <c r="W2657" s="397"/>
      <c r="X2657" s="397" t="s">
        <v>2920</v>
      </c>
      <c r="Y2657" s="397"/>
    </row>
    <row r="2658" spans="1:25" ht="36.75" customHeight="1" x14ac:dyDescent="0.2">
      <c r="A2658" s="237">
        <v>5218</v>
      </c>
      <c r="B2658" s="391" t="s">
        <v>1758</v>
      </c>
      <c r="C2658" s="182" t="s">
        <v>230</v>
      </c>
      <c r="D2658" s="456">
        <v>7</v>
      </c>
      <c r="E2658" s="393">
        <v>5218005009</v>
      </c>
      <c r="F2658" s="457"/>
      <c r="G2658" s="458"/>
      <c r="H2658" s="394"/>
      <c r="I2658" s="182" t="s">
        <v>230</v>
      </c>
      <c r="J2658" s="269" t="s">
        <v>285</v>
      </c>
      <c r="K2658" s="268"/>
      <c r="L2658" s="460"/>
      <c r="M2658" s="397"/>
      <c r="N2658" s="397"/>
      <c r="O2658" s="397"/>
      <c r="P2658" s="397"/>
      <c r="Q2658" s="397"/>
      <c r="R2658" s="397"/>
      <c r="S2658" s="397"/>
      <c r="T2658" s="397"/>
      <c r="U2658" s="397"/>
      <c r="V2658" s="397"/>
      <c r="W2658" s="397"/>
      <c r="X2658" s="397" t="s">
        <v>2920</v>
      </c>
      <c r="Y2658" s="397"/>
    </row>
    <row r="2659" spans="1:25" ht="36.75" customHeight="1" x14ac:dyDescent="0.2">
      <c r="A2659" s="237">
        <v>5219</v>
      </c>
      <c r="B2659" s="391" t="s">
        <v>1759</v>
      </c>
      <c r="C2659" s="182" t="s">
        <v>230</v>
      </c>
      <c r="D2659" s="456">
        <v>9</v>
      </c>
      <c r="E2659" s="393">
        <v>5219005004</v>
      </c>
      <c r="F2659" s="457"/>
      <c r="G2659" s="458"/>
      <c r="H2659" s="394"/>
      <c r="I2659" s="182" t="s">
        <v>230</v>
      </c>
      <c r="J2659" s="459" t="s">
        <v>286</v>
      </c>
      <c r="K2659" s="268"/>
      <c r="L2659" s="460"/>
      <c r="M2659" s="397"/>
      <c r="N2659" s="397"/>
      <c r="O2659" s="397"/>
      <c r="P2659" s="397"/>
      <c r="Q2659" s="397"/>
      <c r="R2659" s="397"/>
      <c r="S2659" s="397"/>
      <c r="T2659" s="397"/>
      <c r="U2659" s="397"/>
      <c r="V2659" s="397"/>
      <c r="W2659" s="397"/>
      <c r="X2659" s="397" t="s">
        <v>2920</v>
      </c>
      <c r="Y2659" s="397"/>
    </row>
    <row r="2660" spans="1:25" ht="36.75" customHeight="1" x14ac:dyDescent="0.2">
      <c r="A2660" s="237">
        <v>5220</v>
      </c>
      <c r="B2660" s="391" t="s">
        <v>641</v>
      </c>
      <c r="C2660" s="182" t="s">
        <v>224</v>
      </c>
      <c r="D2660" s="456">
        <v>7</v>
      </c>
      <c r="E2660" s="393">
        <v>5220000000</v>
      </c>
      <c r="F2660" s="457"/>
      <c r="G2660" s="458"/>
      <c r="H2660" s="394"/>
      <c r="I2660" s="182" t="s">
        <v>224</v>
      </c>
      <c r="J2660" s="269" t="s">
        <v>2797</v>
      </c>
      <c r="K2660" s="268"/>
      <c r="L2660" s="463" t="s">
        <v>3054</v>
      </c>
      <c r="M2660" s="397"/>
      <c r="N2660" s="397"/>
      <c r="O2660" s="397"/>
      <c r="P2660" s="397"/>
      <c r="Q2660" s="397"/>
      <c r="R2660" s="397"/>
      <c r="S2660" s="397"/>
      <c r="T2660" s="397"/>
      <c r="U2660" s="397"/>
      <c r="V2660" s="397"/>
      <c r="W2660" s="397"/>
      <c r="X2660" s="397"/>
      <c r="Y2660" s="186" t="s">
        <v>2920</v>
      </c>
    </row>
    <row r="2661" spans="1:25" ht="36.75" customHeight="1" x14ac:dyDescent="0.2">
      <c r="A2661" s="237">
        <v>5221</v>
      </c>
      <c r="B2661" s="391" t="s">
        <v>486</v>
      </c>
      <c r="C2661" s="182" t="s">
        <v>3296</v>
      </c>
      <c r="D2661" s="456">
        <v>10</v>
      </c>
      <c r="E2661" s="393">
        <v>5221000000</v>
      </c>
      <c r="F2661" s="457"/>
      <c r="G2661" s="458"/>
      <c r="H2661" s="394"/>
      <c r="I2661" s="182" t="s">
        <v>3296</v>
      </c>
      <c r="J2661" s="269" t="s">
        <v>2797</v>
      </c>
      <c r="K2661" s="268"/>
      <c r="L2661" s="463" t="s">
        <v>3055</v>
      </c>
      <c r="M2661" s="397"/>
      <c r="N2661" s="397"/>
      <c r="O2661" s="397"/>
      <c r="P2661" s="397"/>
      <c r="Q2661" s="397"/>
      <c r="R2661" s="397"/>
      <c r="S2661" s="397"/>
      <c r="T2661" s="397"/>
      <c r="U2661" s="397"/>
      <c r="V2661" s="397"/>
      <c r="W2661" s="397"/>
      <c r="X2661" s="397"/>
      <c r="Y2661" s="186" t="s">
        <v>2920</v>
      </c>
    </row>
    <row r="2662" spans="1:25" ht="36.75" customHeight="1" x14ac:dyDescent="0.2">
      <c r="A2662" s="237">
        <v>5222</v>
      </c>
      <c r="B2662" s="391" t="s">
        <v>1760</v>
      </c>
      <c r="C2662" s="182" t="s">
        <v>230</v>
      </c>
      <c r="D2662" s="456">
        <v>9</v>
      </c>
      <c r="E2662" s="393">
        <v>5222005009</v>
      </c>
      <c r="F2662" s="457"/>
      <c r="G2662" s="458"/>
      <c r="H2662" s="394"/>
      <c r="I2662" s="182" t="s">
        <v>230</v>
      </c>
      <c r="J2662" s="269" t="s">
        <v>285</v>
      </c>
      <c r="K2662" s="268"/>
      <c r="L2662" s="463"/>
      <c r="M2662" s="397"/>
      <c r="N2662" s="397"/>
      <c r="O2662" s="397"/>
      <c r="P2662" s="397"/>
      <c r="Q2662" s="397"/>
      <c r="R2662" s="397"/>
      <c r="S2662" s="397"/>
      <c r="T2662" s="397"/>
      <c r="U2662" s="397"/>
      <c r="V2662" s="397"/>
      <c r="W2662" s="397"/>
      <c r="X2662" s="397" t="s">
        <v>2920</v>
      </c>
      <c r="Y2662" s="397" t="s">
        <v>2920</v>
      </c>
    </row>
    <row r="2663" spans="1:25" ht="30.75" customHeight="1" x14ac:dyDescent="0.2">
      <c r="A2663" s="237">
        <v>5223</v>
      </c>
      <c r="B2663" s="391" t="s">
        <v>1761</v>
      </c>
      <c r="C2663" s="356" t="s">
        <v>229</v>
      </c>
      <c r="D2663" s="456">
        <v>7</v>
      </c>
      <c r="E2663" s="393">
        <v>5223001318</v>
      </c>
      <c r="F2663" s="457"/>
      <c r="G2663" s="458"/>
      <c r="H2663" s="394"/>
      <c r="I2663" s="356" t="s">
        <v>229</v>
      </c>
      <c r="J2663" s="269" t="s">
        <v>285</v>
      </c>
      <c r="K2663" s="268"/>
      <c r="L2663" s="463"/>
      <c r="M2663" s="397"/>
      <c r="N2663" s="397"/>
      <c r="O2663" s="397"/>
      <c r="P2663" s="397"/>
      <c r="Q2663" s="397"/>
      <c r="R2663" s="397"/>
      <c r="S2663" s="397"/>
      <c r="T2663" s="397"/>
      <c r="U2663" s="397"/>
      <c r="V2663" s="397"/>
      <c r="W2663" s="397"/>
      <c r="X2663" s="397"/>
      <c r="Y2663" s="397" t="s">
        <v>2920</v>
      </c>
    </row>
    <row r="2664" spans="1:25" ht="25.5" x14ac:dyDescent="0.2">
      <c r="A2664" s="237">
        <v>5224</v>
      </c>
      <c r="B2664" s="391" t="s">
        <v>1762</v>
      </c>
      <c r="C2664" s="356" t="s">
        <v>229</v>
      </c>
      <c r="D2664" s="456">
        <v>7</v>
      </c>
      <c r="E2664" s="393">
        <v>5224001627</v>
      </c>
      <c r="F2664" s="457"/>
      <c r="G2664" s="458"/>
      <c r="H2664" s="394"/>
      <c r="I2664" s="356" t="s">
        <v>229</v>
      </c>
      <c r="J2664" s="269" t="s">
        <v>295</v>
      </c>
      <c r="K2664" s="268"/>
      <c r="L2664" s="463"/>
      <c r="M2664" s="397"/>
      <c r="N2664" s="397"/>
      <c r="O2664" s="397"/>
      <c r="P2664" s="397"/>
      <c r="Q2664" s="397"/>
      <c r="R2664" s="397"/>
      <c r="S2664" s="397"/>
      <c r="T2664" s="397"/>
      <c r="U2664" s="397"/>
      <c r="V2664" s="397"/>
      <c r="W2664" s="397"/>
      <c r="X2664" s="397"/>
      <c r="Y2664" s="397" t="s">
        <v>2920</v>
      </c>
    </row>
    <row r="2665" spans="1:25" ht="25.5" x14ac:dyDescent="0.2">
      <c r="A2665" s="237">
        <v>5225</v>
      </c>
      <c r="B2665" s="391" t="s">
        <v>1763</v>
      </c>
      <c r="C2665" s="356" t="s">
        <v>229</v>
      </c>
      <c r="D2665" s="456">
        <v>7</v>
      </c>
      <c r="E2665" s="393">
        <v>5225000000</v>
      </c>
      <c r="F2665" s="457"/>
      <c r="G2665" s="458"/>
      <c r="H2665" s="394"/>
      <c r="I2665" s="356" t="s">
        <v>229</v>
      </c>
      <c r="J2665" s="269" t="s">
        <v>3169</v>
      </c>
      <c r="K2665" s="268"/>
      <c r="L2665" s="463"/>
      <c r="M2665" s="397"/>
      <c r="N2665" s="397"/>
      <c r="O2665" s="397"/>
      <c r="P2665" s="397"/>
      <c r="Q2665" s="397"/>
      <c r="R2665" s="397"/>
      <c r="S2665" s="397"/>
      <c r="T2665" s="397"/>
      <c r="U2665" s="397"/>
      <c r="V2665" s="397"/>
      <c r="W2665" s="397"/>
      <c r="X2665" s="397"/>
      <c r="Y2665" s="397" t="s">
        <v>2920</v>
      </c>
    </row>
    <row r="2666" spans="1:25" ht="38.25" x14ac:dyDescent="0.2">
      <c r="A2666" s="237">
        <v>5226</v>
      </c>
      <c r="B2666" s="391" t="s">
        <v>1764</v>
      </c>
      <c r="C2666" s="356" t="s">
        <v>229</v>
      </c>
      <c r="D2666" s="456">
        <v>7</v>
      </c>
      <c r="E2666" s="393">
        <v>5226001217</v>
      </c>
      <c r="F2666" s="457"/>
      <c r="G2666" s="458"/>
      <c r="H2666" s="394"/>
      <c r="I2666" s="356" t="s">
        <v>229</v>
      </c>
      <c r="J2666" s="269" t="s">
        <v>285</v>
      </c>
      <c r="K2666" s="268"/>
      <c r="L2666" s="463"/>
      <c r="M2666" s="397"/>
      <c r="N2666" s="397"/>
      <c r="O2666" s="397"/>
      <c r="P2666" s="397"/>
      <c r="Q2666" s="397"/>
      <c r="R2666" s="397"/>
      <c r="S2666" s="397"/>
      <c r="T2666" s="397"/>
      <c r="U2666" s="397"/>
      <c r="V2666" s="397"/>
      <c r="W2666" s="397"/>
      <c r="X2666" s="397"/>
      <c r="Y2666" s="397" t="s">
        <v>2920</v>
      </c>
    </row>
    <row r="2667" spans="1:25" ht="38.25" x14ac:dyDescent="0.2">
      <c r="A2667" s="237">
        <v>5227</v>
      </c>
      <c r="B2667" s="391" t="s">
        <v>1765</v>
      </c>
      <c r="C2667" s="356" t="s">
        <v>229</v>
      </c>
      <c r="D2667" s="456">
        <v>7</v>
      </c>
      <c r="E2667" s="393">
        <v>5227001501</v>
      </c>
      <c r="F2667" s="457"/>
      <c r="G2667" s="458"/>
      <c r="H2667" s="394"/>
      <c r="I2667" s="356" t="s">
        <v>229</v>
      </c>
      <c r="J2667" s="269" t="s">
        <v>3169</v>
      </c>
      <c r="K2667" s="268"/>
      <c r="L2667" s="463"/>
      <c r="M2667" s="397"/>
      <c r="N2667" s="397"/>
      <c r="O2667" s="397"/>
      <c r="P2667" s="397"/>
      <c r="Q2667" s="397"/>
      <c r="R2667" s="397"/>
      <c r="S2667" s="397"/>
      <c r="T2667" s="397"/>
      <c r="U2667" s="397"/>
      <c r="V2667" s="397"/>
      <c r="W2667" s="397"/>
      <c r="X2667" s="397"/>
      <c r="Y2667" s="397" t="s">
        <v>2920</v>
      </c>
    </row>
    <row r="2668" spans="1:25" ht="25.5" x14ac:dyDescent="0.2">
      <c r="A2668" s="237">
        <v>5228</v>
      </c>
      <c r="B2668" s="391" t="s">
        <v>1766</v>
      </c>
      <c r="C2668" s="356" t="s">
        <v>229</v>
      </c>
      <c r="D2668" s="456">
        <v>7</v>
      </c>
      <c r="E2668" s="393">
        <v>5228000000</v>
      </c>
      <c r="F2668" s="457"/>
      <c r="G2668" s="458"/>
      <c r="H2668" s="394"/>
      <c r="I2668" s="356" t="s">
        <v>229</v>
      </c>
      <c r="J2668" s="269" t="s">
        <v>285</v>
      </c>
      <c r="K2668" s="268"/>
      <c r="L2668" s="463"/>
      <c r="M2668" s="397"/>
      <c r="N2668" s="397"/>
      <c r="O2668" s="397"/>
      <c r="P2668" s="397"/>
      <c r="Q2668" s="397"/>
      <c r="R2668" s="397"/>
      <c r="S2668" s="397"/>
      <c r="T2668" s="397"/>
      <c r="U2668" s="397"/>
      <c r="V2668" s="397"/>
      <c r="W2668" s="397"/>
      <c r="X2668" s="397"/>
      <c r="Y2668" s="397" t="s">
        <v>2920</v>
      </c>
    </row>
    <row r="2669" spans="1:25" ht="25.5" x14ac:dyDescent="0.2">
      <c r="A2669" s="237">
        <v>5229</v>
      </c>
      <c r="B2669" s="391" t="s">
        <v>1767</v>
      </c>
      <c r="C2669" s="356" t="s">
        <v>229</v>
      </c>
      <c r="D2669" s="456">
        <v>7</v>
      </c>
      <c r="E2669" s="393">
        <v>5229001114</v>
      </c>
      <c r="F2669" s="457"/>
      <c r="G2669" s="458"/>
      <c r="H2669" s="394"/>
      <c r="I2669" s="356" t="s">
        <v>229</v>
      </c>
      <c r="J2669" s="269" t="s">
        <v>285</v>
      </c>
      <c r="K2669" s="268"/>
      <c r="L2669" s="463"/>
      <c r="M2669" s="397"/>
      <c r="N2669" s="397"/>
      <c r="O2669" s="397"/>
      <c r="P2669" s="397"/>
      <c r="Q2669" s="397"/>
      <c r="R2669" s="397"/>
      <c r="S2669" s="397"/>
      <c r="T2669" s="397"/>
      <c r="U2669" s="397"/>
      <c r="V2669" s="397"/>
      <c r="W2669" s="397"/>
      <c r="X2669" s="397"/>
      <c r="Y2669" s="397" t="s">
        <v>2920</v>
      </c>
    </row>
    <row r="2670" spans="1:25" ht="38.25" x14ac:dyDescent="0.2">
      <c r="A2670" s="237">
        <v>5230</v>
      </c>
      <c r="B2670" s="391" t="s">
        <v>1768</v>
      </c>
      <c r="C2670" s="356" t="s">
        <v>229</v>
      </c>
      <c r="D2670" s="456">
        <v>7</v>
      </c>
      <c r="E2670" s="393">
        <v>5230001611</v>
      </c>
      <c r="F2670" s="457"/>
      <c r="G2670" s="458"/>
      <c r="H2670" s="394"/>
      <c r="I2670" s="356" t="s">
        <v>229</v>
      </c>
      <c r="J2670" s="269" t="s">
        <v>285</v>
      </c>
      <c r="K2670" s="268"/>
      <c r="L2670" s="463"/>
      <c r="M2670" s="397"/>
      <c r="N2670" s="397"/>
      <c r="O2670" s="397"/>
      <c r="P2670" s="397"/>
      <c r="Q2670" s="397"/>
      <c r="R2670" s="397"/>
      <c r="S2670" s="397"/>
      <c r="T2670" s="397"/>
      <c r="U2670" s="397"/>
      <c r="V2670" s="397"/>
      <c r="W2670" s="397"/>
      <c r="X2670" s="397"/>
      <c r="Y2670" s="397" t="s">
        <v>2920</v>
      </c>
    </row>
    <row r="2671" spans="1:25" ht="25.5" x14ac:dyDescent="0.2">
      <c r="A2671" s="237">
        <v>5231</v>
      </c>
      <c r="B2671" s="391" t="s">
        <v>1769</v>
      </c>
      <c r="C2671" s="356" t="s">
        <v>229</v>
      </c>
      <c r="D2671" s="456">
        <v>7</v>
      </c>
      <c r="E2671" s="393">
        <v>5231001129</v>
      </c>
      <c r="F2671" s="457"/>
      <c r="G2671" s="458"/>
      <c r="H2671" s="394"/>
      <c r="I2671" s="356" t="s">
        <v>229</v>
      </c>
      <c r="J2671" s="269" t="s">
        <v>300</v>
      </c>
      <c r="K2671" s="268"/>
      <c r="L2671" s="463"/>
      <c r="M2671" s="397"/>
      <c r="N2671" s="397"/>
      <c r="O2671" s="397"/>
      <c r="P2671" s="397"/>
      <c r="Q2671" s="397"/>
      <c r="R2671" s="397"/>
      <c r="S2671" s="397"/>
      <c r="T2671" s="397"/>
      <c r="U2671" s="397"/>
      <c r="V2671" s="397"/>
      <c r="W2671" s="397"/>
      <c r="X2671" s="397"/>
      <c r="Y2671" s="397" t="s">
        <v>2920</v>
      </c>
    </row>
    <row r="2672" spans="1:25" ht="25.5" x14ac:dyDescent="0.2">
      <c r="A2672" s="237">
        <v>5232</v>
      </c>
      <c r="B2672" s="391" t="s">
        <v>1770</v>
      </c>
      <c r="C2672" s="356" t="s">
        <v>229</v>
      </c>
      <c r="D2672" s="456">
        <v>7</v>
      </c>
      <c r="E2672" s="393">
        <v>5232001330</v>
      </c>
      <c r="F2672" s="457"/>
      <c r="G2672" s="458"/>
      <c r="H2672" s="394"/>
      <c r="I2672" s="356" t="s">
        <v>229</v>
      </c>
      <c r="J2672" s="269" t="s">
        <v>295</v>
      </c>
      <c r="K2672" s="268"/>
      <c r="L2672" s="463"/>
      <c r="M2672" s="397"/>
      <c r="N2672" s="397"/>
      <c r="O2672" s="397"/>
      <c r="P2672" s="397"/>
      <c r="Q2672" s="397"/>
      <c r="R2672" s="397"/>
      <c r="S2672" s="397"/>
      <c r="T2672" s="397"/>
      <c r="U2672" s="397"/>
      <c r="V2672" s="397"/>
      <c r="W2672" s="397"/>
      <c r="X2672" s="397"/>
      <c r="Y2672" s="397" t="s">
        <v>2920</v>
      </c>
    </row>
    <row r="2673" spans="1:25" ht="38.25" x14ac:dyDescent="0.2">
      <c r="A2673" s="237">
        <v>5233</v>
      </c>
      <c r="B2673" s="391" t="s">
        <v>1771</v>
      </c>
      <c r="C2673" s="356" t="s">
        <v>229</v>
      </c>
      <c r="D2673" s="456">
        <v>7</v>
      </c>
      <c r="E2673" s="393">
        <v>5233001211</v>
      </c>
      <c r="F2673" s="457"/>
      <c r="G2673" s="458"/>
      <c r="H2673" s="394"/>
      <c r="I2673" s="356" t="s">
        <v>229</v>
      </c>
      <c r="J2673" s="269" t="s">
        <v>285</v>
      </c>
      <c r="K2673" s="268"/>
      <c r="L2673" s="463"/>
      <c r="M2673" s="397"/>
      <c r="N2673" s="397"/>
      <c r="O2673" s="397"/>
      <c r="P2673" s="397"/>
      <c r="Q2673" s="397"/>
      <c r="R2673" s="397"/>
      <c r="S2673" s="397"/>
      <c r="T2673" s="397"/>
      <c r="U2673" s="397"/>
      <c r="V2673" s="397"/>
      <c r="W2673" s="397"/>
      <c r="X2673" s="397"/>
      <c r="Y2673" s="397" t="s">
        <v>2920</v>
      </c>
    </row>
    <row r="2674" spans="1:25" ht="25.5" x14ac:dyDescent="0.2">
      <c r="A2674" s="237">
        <v>5234</v>
      </c>
      <c r="B2674" s="391" t="s">
        <v>1772</v>
      </c>
      <c r="C2674" s="356" t="s">
        <v>229</v>
      </c>
      <c r="D2674" s="456">
        <v>7</v>
      </c>
      <c r="E2674" s="393">
        <v>5234001614</v>
      </c>
      <c r="F2674" s="457"/>
      <c r="G2674" s="458"/>
      <c r="H2674" s="394"/>
      <c r="I2674" s="356" t="s">
        <v>229</v>
      </c>
      <c r="J2674" s="269" t="s">
        <v>285</v>
      </c>
      <c r="K2674" s="268"/>
      <c r="L2674" s="463"/>
      <c r="M2674" s="397"/>
      <c r="N2674" s="397"/>
      <c r="O2674" s="397"/>
      <c r="P2674" s="397"/>
      <c r="Q2674" s="397"/>
      <c r="R2674" s="397"/>
      <c r="S2674" s="397"/>
      <c r="T2674" s="397"/>
      <c r="U2674" s="397"/>
      <c r="V2674" s="397"/>
      <c r="W2674" s="397"/>
      <c r="X2674" s="397"/>
      <c r="Y2674" s="397" t="s">
        <v>2920</v>
      </c>
    </row>
    <row r="2675" spans="1:25" ht="25.5" x14ac:dyDescent="0.2">
      <c r="A2675" s="237">
        <v>5235</v>
      </c>
      <c r="B2675" s="391" t="s">
        <v>1773</v>
      </c>
      <c r="C2675" s="356" t="s">
        <v>229</v>
      </c>
      <c r="D2675" s="456">
        <v>7</v>
      </c>
      <c r="E2675" s="393">
        <v>5235001101</v>
      </c>
      <c r="F2675" s="457"/>
      <c r="G2675" s="458"/>
      <c r="H2675" s="394"/>
      <c r="I2675" s="356" t="s">
        <v>229</v>
      </c>
      <c r="J2675" s="269" t="s">
        <v>3169</v>
      </c>
      <c r="K2675" s="268"/>
      <c r="L2675" s="463"/>
      <c r="M2675" s="397"/>
      <c r="N2675" s="397"/>
      <c r="O2675" s="397"/>
      <c r="P2675" s="397"/>
      <c r="Q2675" s="397"/>
      <c r="R2675" s="397"/>
      <c r="S2675" s="397"/>
      <c r="T2675" s="397"/>
      <c r="U2675" s="397"/>
      <c r="V2675" s="397"/>
      <c r="W2675" s="397"/>
      <c r="X2675" s="397"/>
      <c r="Y2675" s="397" t="s">
        <v>2920</v>
      </c>
    </row>
    <row r="2676" spans="1:25" ht="38.25" x14ac:dyDescent="0.2">
      <c r="A2676" s="237">
        <v>5236</v>
      </c>
      <c r="B2676" s="391" t="s">
        <v>1774</v>
      </c>
      <c r="C2676" s="356" t="s">
        <v>229</v>
      </c>
      <c r="D2676" s="456">
        <v>7</v>
      </c>
      <c r="E2676" s="393">
        <v>5236001307</v>
      </c>
      <c r="F2676" s="457"/>
      <c r="G2676" s="458"/>
      <c r="H2676" s="394"/>
      <c r="I2676" s="356" t="s">
        <v>229</v>
      </c>
      <c r="J2676" s="269" t="s">
        <v>3169</v>
      </c>
      <c r="K2676" s="268"/>
      <c r="L2676" s="463"/>
      <c r="M2676" s="397"/>
      <c r="N2676" s="397"/>
      <c r="O2676" s="397"/>
      <c r="P2676" s="397"/>
      <c r="Q2676" s="397"/>
      <c r="R2676" s="397"/>
      <c r="S2676" s="397"/>
      <c r="T2676" s="397"/>
      <c r="U2676" s="397"/>
      <c r="V2676" s="397"/>
      <c r="W2676" s="397"/>
      <c r="X2676" s="397"/>
      <c r="Y2676" s="397" t="s">
        <v>2920</v>
      </c>
    </row>
    <row r="2677" spans="1:25" ht="38.25" x14ac:dyDescent="0.2">
      <c r="A2677" s="237">
        <v>5237</v>
      </c>
      <c r="B2677" s="391" t="s">
        <v>1775</v>
      </c>
      <c r="C2677" s="356" t="s">
        <v>229</v>
      </c>
      <c r="D2677" s="456">
        <v>7</v>
      </c>
      <c r="E2677" s="393">
        <v>5237001328</v>
      </c>
      <c r="F2677" s="457"/>
      <c r="G2677" s="458"/>
      <c r="H2677" s="394"/>
      <c r="I2677" s="356" t="s">
        <v>229</v>
      </c>
      <c r="J2677" s="269" t="s">
        <v>295</v>
      </c>
      <c r="K2677" s="268"/>
      <c r="L2677" s="463"/>
      <c r="M2677" s="397"/>
      <c r="N2677" s="397"/>
      <c r="O2677" s="397"/>
      <c r="P2677" s="397"/>
      <c r="Q2677" s="397"/>
      <c r="R2677" s="397"/>
      <c r="S2677" s="397"/>
      <c r="T2677" s="397"/>
      <c r="U2677" s="397"/>
      <c r="V2677" s="397"/>
      <c r="W2677" s="397"/>
      <c r="X2677" s="397"/>
      <c r="Y2677" s="397" t="s">
        <v>2920</v>
      </c>
    </row>
    <row r="2678" spans="1:25" ht="38.25" x14ac:dyDescent="0.2">
      <c r="A2678" s="237">
        <v>5238</v>
      </c>
      <c r="B2678" s="391" t="s">
        <v>1776</v>
      </c>
      <c r="C2678" s="182" t="s">
        <v>230</v>
      </c>
      <c r="D2678" s="456">
        <v>7</v>
      </c>
      <c r="E2678" s="393">
        <v>5238005003</v>
      </c>
      <c r="F2678" s="457"/>
      <c r="G2678" s="458"/>
      <c r="H2678" s="394"/>
      <c r="I2678" s="182" t="s">
        <v>230</v>
      </c>
      <c r="J2678" s="269" t="s">
        <v>286</v>
      </c>
      <c r="K2678" s="268"/>
      <c r="L2678" s="463"/>
      <c r="M2678" s="397"/>
      <c r="N2678" s="397"/>
      <c r="O2678" s="397"/>
      <c r="P2678" s="397"/>
      <c r="Q2678" s="397"/>
      <c r="R2678" s="397"/>
      <c r="S2678" s="397"/>
      <c r="T2678" s="397"/>
      <c r="U2678" s="397"/>
      <c r="V2678" s="397"/>
      <c r="W2678" s="397"/>
      <c r="X2678" s="397"/>
      <c r="Y2678" s="397" t="s">
        <v>2920</v>
      </c>
    </row>
    <row r="2679" spans="1:25" ht="25.5" x14ac:dyDescent="0.2">
      <c r="A2679" s="237">
        <v>5239</v>
      </c>
      <c r="B2679" s="391" t="s">
        <v>1777</v>
      </c>
      <c r="C2679" s="182" t="s">
        <v>230</v>
      </c>
      <c r="D2679" s="456">
        <v>7</v>
      </c>
      <c r="E2679" s="393">
        <v>5239005003</v>
      </c>
      <c r="F2679" s="457"/>
      <c r="G2679" s="458"/>
      <c r="H2679" s="394"/>
      <c r="I2679" s="182" t="s">
        <v>230</v>
      </c>
      <c r="J2679" s="269" t="s">
        <v>286</v>
      </c>
      <c r="K2679" s="268"/>
      <c r="L2679" s="463"/>
      <c r="M2679" s="397"/>
      <c r="N2679" s="397"/>
      <c r="O2679" s="397"/>
      <c r="P2679" s="397"/>
      <c r="Q2679" s="397"/>
      <c r="R2679" s="397"/>
      <c r="S2679" s="397"/>
      <c r="T2679" s="397"/>
      <c r="U2679" s="397"/>
      <c r="V2679" s="397"/>
      <c r="W2679" s="397"/>
      <c r="X2679" s="397"/>
      <c r="Y2679" s="397" t="s">
        <v>2920</v>
      </c>
    </row>
    <row r="2680" spans="1:25" ht="42" customHeight="1" x14ac:dyDescent="0.2">
      <c r="A2680" s="237">
        <v>5240</v>
      </c>
      <c r="B2680" s="391" t="s">
        <v>1778</v>
      </c>
      <c r="C2680" s="182" t="s">
        <v>230</v>
      </c>
      <c r="D2680" s="456">
        <v>7</v>
      </c>
      <c r="E2680" s="393">
        <v>5240005008</v>
      </c>
      <c r="F2680" s="457"/>
      <c r="G2680" s="458"/>
      <c r="H2680" s="394"/>
      <c r="I2680" s="182" t="s">
        <v>230</v>
      </c>
      <c r="J2680" s="269" t="s">
        <v>285</v>
      </c>
      <c r="K2680" s="268"/>
      <c r="L2680" s="463"/>
      <c r="M2680" s="397"/>
      <c r="N2680" s="397"/>
      <c r="O2680" s="397"/>
      <c r="P2680" s="397"/>
      <c r="Q2680" s="397"/>
      <c r="R2680" s="397"/>
      <c r="S2680" s="397"/>
      <c r="T2680" s="397"/>
      <c r="U2680" s="397"/>
      <c r="V2680" s="397"/>
      <c r="W2680" s="397"/>
      <c r="X2680" s="397"/>
      <c r="Y2680" s="397" t="s">
        <v>2920</v>
      </c>
    </row>
    <row r="2681" spans="1:25" ht="38.25" x14ac:dyDescent="0.2">
      <c r="A2681" s="237">
        <v>5241</v>
      </c>
      <c r="B2681" s="391" t="s">
        <v>1779</v>
      </c>
      <c r="C2681" s="356" t="s">
        <v>229</v>
      </c>
      <c r="D2681" s="456">
        <v>13</v>
      </c>
      <c r="E2681" s="393">
        <v>5241001108</v>
      </c>
      <c r="F2681" s="457"/>
      <c r="G2681" s="458"/>
      <c r="H2681" s="394"/>
      <c r="I2681" s="356" t="s">
        <v>229</v>
      </c>
      <c r="J2681" s="459" t="s">
        <v>3169</v>
      </c>
      <c r="K2681" s="268"/>
      <c r="L2681" s="463"/>
      <c r="M2681" s="397"/>
      <c r="N2681" s="397"/>
      <c r="O2681" s="397"/>
      <c r="P2681" s="397"/>
      <c r="Q2681" s="397"/>
      <c r="R2681" s="397"/>
      <c r="S2681" s="397"/>
      <c r="T2681" s="397"/>
      <c r="U2681" s="397"/>
      <c r="V2681" s="397"/>
      <c r="W2681" s="397"/>
      <c r="X2681" s="397" t="s">
        <v>2920</v>
      </c>
      <c r="Y2681" s="397" t="s">
        <v>2920</v>
      </c>
    </row>
    <row r="2682" spans="1:25" ht="38.25" x14ac:dyDescent="0.2">
      <c r="A2682" s="237">
        <v>5242</v>
      </c>
      <c r="B2682" s="391" t="s">
        <v>1780</v>
      </c>
      <c r="C2682" s="356" t="s">
        <v>229</v>
      </c>
      <c r="D2682" s="456">
        <v>7</v>
      </c>
      <c r="E2682" s="393">
        <v>5242001107</v>
      </c>
      <c r="F2682" s="457"/>
      <c r="G2682" s="458"/>
      <c r="H2682" s="394"/>
      <c r="I2682" s="356" t="s">
        <v>229</v>
      </c>
      <c r="J2682" s="269" t="s">
        <v>3169</v>
      </c>
      <c r="K2682" s="268"/>
      <c r="L2682" s="463"/>
      <c r="M2682" s="397"/>
      <c r="N2682" s="397"/>
      <c r="O2682" s="397"/>
      <c r="P2682" s="397"/>
      <c r="Q2682" s="397"/>
      <c r="R2682" s="397"/>
      <c r="S2682" s="397"/>
      <c r="T2682" s="397"/>
      <c r="U2682" s="397"/>
      <c r="V2682" s="397"/>
      <c r="W2682" s="397"/>
      <c r="X2682" s="397" t="s">
        <v>2920</v>
      </c>
      <c r="Y2682" s="397"/>
    </row>
    <row r="2683" spans="1:25" ht="38.25" x14ac:dyDescent="0.2">
      <c r="A2683" s="237">
        <v>5243</v>
      </c>
      <c r="B2683" s="391" t="s">
        <v>1781</v>
      </c>
      <c r="C2683" s="356" t="s">
        <v>228</v>
      </c>
      <c r="D2683" s="456">
        <v>15</v>
      </c>
      <c r="E2683" s="393">
        <v>5243005509</v>
      </c>
      <c r="F2683" s="457"/>
      <c r="G2683" s="458"/>
      <c r="H2683" s="394"/>
      <c r="I2683" s="356" t="s">
        <v>228</v>
      </c>
      <c r="J2683" s="269" t="s">
        <v>285</v>
      </c>
      <c r="K2683" s="268"/>
      <c r="L2683" s="463"/>
      <c r="M2683" s="397"/>
      <c r="N2683" s="397"/>
      <c r="O2683" s="397"/>
      <c r="P2683" s="397"/>
      <c r="Q2683" s="397"/>
      <c r="R2683" s="397"/>
      <c r="S2683" s="397"/>
      <c r="T2683" s="397"/>
      <c r="U2683" s="397"/>
      <c r="V2683" s="397"/>
      <c r="W2683" s="397"/>
      <c r="X2683" s="397"/>
      <c r="Y2683" s="397" t="s">
        <v>2920</v>
      </c>
    </row>
    <row r="2684" spans="1:25" ht="25.5" x14ac:dyDescent="0.2">
      <c r="A2684" s="237">
        <v>5244</v>
      </c>
      <c r="B2684" s="391" t="s">
        <v>1782</v>
      </c>
      <c r="C2684" s="356" t="s">
        <v>228</v>
      </c>
      <c r="D2684" s="456">
        <v>15</v>
      </c>
      <c r="E2684" s="393">
        <v>5244005515</v>
      </c>
      <c r="F2684" s="457"/>
      <c r="G2684" s="458"/>
      <c r="H2684" s="394"/>
      <c r="I2684" s="356" t="s">
        <v>228</v>
      </c>
      <c r="J2684" s="269" t="s">
        <v>295</v>
      </c>
      <c r="K2684" s="268"/>
      <c r="L2684" s="463"/>
      <c r="M2684" s="397"/>
      <c r="N2684" s="397"/>
      <c r="O2684" s="397"/>
      <c r="P2684" s="397"/>
      <c r="Q2684" s="397"/>
      <c r="R2684" s="397"/>
      <c r="S2684" s="397"/>
      <c r="T2684" s="397"/>
      <c r="U2684" s="397"/>
      <c r="V2684" s="397"/>
      <c r="W2684" s="397"/>
      <c r="X2684" s="397"/>
      <c r="Y2684" s="397" t="s">
        <v>2920</v>
      </c>
    </row>
    <row r="2685" spans="1:25" ht="25.5" x14ac:dyDescent="0.2">
      <c r="A2685" s="237">
        <v>5245</v>
      </c>
      <c r="B2685" s="391" t="s">
        <v>1783</v>
      </c>
      <c r="C2685" s="356" t="s">
        <v>228</v>
      </c>
      <c r="D2685" s="456">
        <v>15</v>
      </c>
      <c r="E2685" s="393">
        <v>5245005515</v>
      </c>
      <c r="F2685" s="457"/>
      <c r="G2685" s="458"/>
      <c r="H2685" s="394"/>
      <c r="I2685" s="356" t="s">
        <v>228</v>
      </c>
      <c r="J2685" s="269" t="s">
        <v>295</v>
      </c>
      <c r="K2685" s="268"/>
      <c r="L2685" s="463"/>
      <c r="M2685" s="397"/>
      <c r="N2685" s="397"/>
      <c r="O2685" s="397"/>
      <c r="P2685" s="397"/>
      <c r="Q2685" s="397"/>
      <c r="R2685" s="397"/>
      <c r="S2685" s="397"/>
      <c r="T2685" s="397"/>
      <c r="U2685" s="397"/>
      <c r="V2685" s="397"/>
      <c r="W2685" s="397"/>
      <c r="X2685" s="397"/>
      <c r="Y2685" s="397" t="s">
        <v>2920</v>
      </c>
    </row>
    <row r="2686" spans="1:25" ht="25.5" x14ac:dyDescent="0.2">
      <c r="A2686" s="237">
        <v>5246</v>
      </c>
      <c r="B2686" s="391" t="s">
        <v>1784</v>
      </c>
      <c r="C2686" s="356" t="s">
        <v>228</v>
      </c>
      <c r="D2686" s="456">
        <v>15</v>
      </c>
      <c r="E2686" s="393">
        <v>5246005520</v>
      </c>
      <c r="F2686" s="457"/>
      <c r="G2686" s="458"/>
      <c r="H2686" s="394"/>
      <c r="I2686" s="356" t="s">
        <v>228</v>
      </c>
      <c r="J2686" s="269" t="s">
        <v>289</v>
      </c>
      <c r="K2686" s="268"/>
      <c r="L2686" s="463"/>
      <c r="M2686" s="397"/>
      <c r="N2686" s="397"/>
      <c r="O2686" s="397"/>
      <c r="P2686" s="397"/>
      <c r="Q2686" s="397"/>
      <c r="R2686" s="397"/>
      <c r="S2686" s="397"/>
      <c r="T2686" s="397"/>
      <c r="U2686" s="397"/>
      <c r="V2686" s="397"/>
      <c r="W2686" s="397"/>
      <c r="X2686" s="397"/>
      <c r="Y2686" s="397" t="s">
        <v>2920</v>
      </c>
    </row>
    <row r="2687" spans="1:25" ht="38.25" x14ac:dyDescent="0.2">
      <c r="A2687" s="237">
        <v>5247</v>
      </c>
      <c r="B2687" s="391" t="s">
        <v>1785</v>
      </c>
      <c r="C2687" s="356" t="s">
        <v>228</v>
      </c>
      <c r="D2687" s="456">
        <v>15</v>
      </c>
      <c r="E2687" s="393">
        <v>5247005525</v>
      </c>
      <c r="F2687" s="457"/>
      <c r="G2687" s="458"/>
      <c r="H2687" s="394"/>
      <c r="I2687" s="356" t="s">
        <v>228</v>
      </c>
      <c r="J2687" s="269" t="s">
        <v>289</v>
      </c>
      <c r="K2687" s="268"/>
      <c r="L2687" s="463"/>
      <c r="M2687" s="397"/>
      <c r="N2687" s="397"/>
      <c r="O2687" s="397"/>
      <c r="P2687" s="397"/>
      <c r="Q2687" s="397"/>
      <c r="R2687" s="397"/>
      <c r="S2687" s="397"/>
      <c r="T2687" s="397"/>
      <c r="U2687" s="397"/>
      <c r="V2687" s="397"/>
      <c r="W2687" s="397"/>
      <c r="X2687" s="397"/>
      <c r="Y2687" s="397" t="s">
        <v>2920</v>
      </c>
    </row>
    <row r="2688" spans="1:25" ht="35.25" customHeight="1" x14ac:dyDescent="0.2">
      <c r="A2688" s="237">
        <v>5248</v>
      </c>
      <c r="B2688" s="391" t="s">
        <v>1786</v>
      </c>
      <c r="C2688" s="356" t="s">
        <v>228</v>
      </c>
      <c r="D2688" s="456">
        <v>15</v>
      </c>
      <c r="E2688" s="393">
        <v>5248005526</v>
      </c>
      <c r="F2688" s="457"/>
      <c r="G2688" s="458"/>
      <c r="H2688" s="394"/>
      <c r="I2688" s="356" t="s">
        <v>228</v>
      </c>
      <c r="J2688" s="269" t="s">
        <v>289</v>
      </c>
      <c r="K2688" s="268"/>
      <c r="L2688" s="463"/>
      <c r="M2688" s="397"/>
      <c r="N2688" s="397"/>
      <c r="O2688" s="397"/>
      <c r="P2688" s="397"/>
      <c r="Q2688" s="397"/>
      <c r="R2688" s="397"/>
      <c r="S2688" s="397"/>
      <c r="T2688" s="397"/>
      <c r="U2688" s="397"/>
      <c r="V2688" s="397"/>
      <c r="W2688" s="397"/>
      <c r="X2688" s="397"/>
      <c r="Y2688" s="397" t="s">
        <v>2920</v>
      </c>
    </row>
    <row r="2689" spans="1:25" ht="36.75" customHeight="1" x14ac:dyDescent="0.2">
      <c r="A2689" s="237">
        <v>5249</v>
      </c>
      <c r="B2689" s="391" t="s">
        <v>1787</v>
      </c>
      <c r="C2689" s="182" t="s">
        <v>224</v>
      </c>
      <c r="D2689" s="456">
        <v>7</v>
      </c>
      <c r="E2689" s="393">
        <v>5249000000</v>
      </c>
      <c r="F2689" s="457"/>
      <c r="G2689" s="458"/>
      <c r="H2689" s="394"/>
      <c r="I2689" s="182" t="s">
        <v>224</v>
      </c>
      <c r="J2689" s="459" t="s">
        <v>295</v>
      </c>
      <c r="K2689" s="268"/>
      <c r="L2689" s="463"/>
      <c r="M2689" s="397"/>
      <c r="N2689" s="397"/>
      <c r="O2689" s="397"/>
      <c r="P2689" s="397"/>
      <c r="Q2689" s="397"/>
      <c r="R2689" s="397"/>
      <c r="S2689" s="397"/>
      <c r="T2689" s="397"/>
      <c r="U2689" s="397"/>
      <c r="V2689" s="397"/>
      <c r="W2689" s="397"/>
      <c r="X2689" s="397" t="s">
        <v>2920</v>
      </c>
      <c r="Y2689" s="397" t="s">
        <v>2920</v>
      </c>
    </row>
    <row r="2690" spans="1:25" ht="36.75" customHeight="1" x14ac:dyDescent="0.2">
      <c r="A2690" s="237">
        <v>5250</v>
      </c>
      <c r="B2690" s="391" t="s">
        <v>3717</v>
      </c>
      <c r="C2690" s="182" t="s">
        <v>226</v>
      </c>
      <c r="D2690" s="456">
        <v>10</v>
      </c>
      <c r="E2690" s="393">
        <v>5250004000</v>
      </c>
      <c r="F2690" s="457"/>
      <c r="G2690" s="458"/>
      <c r="H2690" s="394"/>
      <c r="I2690" s="182" t="s">
        <v>226</v>
      </c>
      <c r="J2690" s="269" t="s">
        <v>2797</v>
      </c>
      <c r="K2690" s="268"/>
      <c r="L2690" s="463"/>
      <c r="M2690" s="397"/>
      <c r="N2690" s="397"/>
      <c r="O2690" s="397"/>
      <c r="P2690" s="397"/>
      <c r="Q2690" s="397"/>
      <c r="R2690" s="397"/>
      <c r="S2690" s="397"/>
      <c r="T2690" s="397"/>
      <c r="U2690" s="397"/>
      <c r="V2690" s="397"/>
      <c r="W2690" s="397"/>
      <c r="X2690" s="397" t="s">
        <v>2920</v>
      </c>
      <c r="Y2690" s="397" t="s">
        <v>2920</v>
      </c>
    </row>
    <row r="2691" spans="1:25" ht="36.75" customHeight="1" x14ac:dyDescent="0.2">
      <c r="A2691" s="237">
        <v>5251</v>
      </c>
      <c r="B2691" s="391" t="s">
        <v>1788</v>
      </c>
      <c r="C2691" s="182" t="s">
        <v>230</v>
      </c>
      <c r="D2691" s="456">
        <v>9</v>
      </c>
      <c r="E2691" s="393">
        <v>5251000000</v>
      </c>
      <c r="F2691" s="457"/>
      <c r="G2691" s="458"/>
      <c r="H2691" s="394"/>
      <c r="I2691" s="182" t="s">
        <v>230</v>
      </c>
      <c r="J2691" s="269" t="s">
        <v>2797</v>
      </c>
      <c r="K2691" s="268"/>
      <c r="L2691" s="463"/>
      <c r="M2691" s="397"/>
      <c r="N2691" s="397"/>
      <c r="O2691" s="397"/>
      <c r="P2691" s="397"/>
      <c r="Q2691" s="397"/>
      <c r="R2691" s="397"/>
      <c r="S2691" s="397"/>
      <c r="T2691" s="397"/>
      <c r="U2691" s="397"/>
      <c r="V2691" s="397"/>
      <c r="W2691" s="397"/>
      <c r="X2691" s="397" t="s">
        <v>2920</v>
      </c>
      <c r="Y2691" s="397" t="s">
        <v>2920</v>
      </c>
    </row>
    <row r="2692" spans="1:25" ht="24.75" customHeight="1" x14ac:dyDescent="0.2">
      <c r="A2692" s="237">
        <v>5252</v>
      </c>
      <c r="B2692" s="391" t="s">
        <v>1789</v>
      </c>
      <c r="C2692" s="182" t="s">
        <v>230</v>
      </c>
      <c r="D2692" s="456">
        <v>7</v>
      </c>
      <c r="E2692" s="393">
        <v>5252000000</v>
      </c>
      <c r="F2692" s="457"/>
      <c r="G2692" s="458"/>
      <c r="H2692" s="394"/>
      <c r="I2692" s="182" t="s">
        <v>230</v>
      </c>
      <c r="J2692" s="269" t="s">
        <v>2797</v>
      </c>
      <c r="K2692" s="268"/>
      <c r="L2692" s="463"/>
      <c r="M2692" s="397"/>
      <c r="N2692" s="397"/>
      <c r="O2692" s="397"/>
      <c r="P2692" s="397"/>
      <c r="Q2692" s="397"/>
      <c r="R2692" s="397"/>
      <c r="S2692" s="397"/>
      <c r="T2692" s="397"/>
      <c r="U2692" s="397"/>
      <c r="V2692" s="397"/>
      <c r="W2692" s="397"/>
      <c r="X2692" s="397" t="s">
        <v>2920</v>
      </c>
      <c r="Y2692" s="397" t="s">
        <v>2920</v>
      </c>
    </row>
    <row r="2693" spans="1:25" ht="36.75" customHeight="1" x14ac:dyDescent="0.2">
      <c r="A2693" s="237">
        <v>5253</v>
      </c>
      <c r="B2693" s="391" t="s">
        <v>1790</v>
      </c>
      <c r="C2693" s="356" t="s">
        <v>228</v>
      </c>
      <c r="D2693" s="456">
        <v>15</v>
      </c>
      <c r="E2693" s="393">
        <v>5253005517</v>
      </c>
      <c r="F2693" s="457"/>
      <c r="G2693" s="458"/>
      <c r="H2693" s="394"/>
      <c r="I2693" s="356" t="s">
        <v>228</v>
      </c>
      <c r="J2693" s="269" t="s">
        <v>295</v>
      </c>
      <c r="K2693" s="268"/>
      <c r="L2693" s="463"/>
      <c r="M2693" s="397"/>
      <c r="N2693" s="397"/>
      <c r="O2693" s="397"/>
      <c r="P2693" s="397"/>
      <c r="Q2693" s="397"/>
      <c r="R2693" s="397"/>
      <c r="S2693" s="397"/>
      <c r="T2693" s="397"/>
      <c r="U2693" s="397"/>
      <c r="V2693" s="397"/>
      <c r="W2693" s="397"/>
      <c r="X2693" s="397" t="s">
        <v>2920</v>
      </c>
      <c r="Y2693" s="397" t="s">
        <v>2920</v>
      </c>
    </row>
    <row r="2694" spans="1:25" s="272" customFormat="1" ht="36.75" customHeight="1" x14ac:dyDescent="0.2">
      <c r="A2694" s="39">
        <v>5254</v>
      </c>
      <c r="B2694" s="406" t="s">
        <v>1791</v>
      </c>
      <c r="C2694" s="182" t="s">
        <v>226</v>
      </c>
      <c r="D2694" s="464">
        <v>10</v>
      </c>
      <c r="E2694" s="412">
        <v>5254000000</v>
      </c>
      <c r="F2694" s="465"/>
      <c r="G2694" s="466"/>
      <c r="H2694" s="409"/>
      <c r="I2694" s="182" t="s">
        <v>226</v>
      </c>
      <c r="J2694" s="90" t="s">
        <v>2797</v>
      </c>
      <c r="K2694" s="54"/>
      <c r="L2694" s="467"/>
      <c r="M2694" s="415"/>
      <c r="N2694" s="415"/>
      <c r="O2694" s="415"/>
      <c r="P2694" s="415"/>
      <c r="Q2694" s="415"/>
      <c r="R2694" s="415"/>
      <c r="S2694" s="415"/>
      <c r="T2694" s="415"/>
      <c r="U2694" s="415"/>
      <c r="V2694" s="415"/>
      <c r="W2694" s="415"/>
      <c r="X2694" s="415"/>
      <c r="Y2694" s="415" t="s">
        <v>2920</v>
      </c>
    </row>
    <row r="2695" spans="1:25" ht="36.75" customHeight="1" x14ac:dyDescent="0.2">
      <c r="A2695" s="237">
        <v>5255</v>
      </c>
      <c r="B2695" s="391" t="s">
        <v>1792</v>
      </c>
      <c r="C2695" s="356" t="s">
        <v>229</v>
      </c>
      <c r="D2695" s="456">
        <v>13</v>
      </c>
      <c r="E2695" s="393">
        <v>5255001508</v>
      </c>
      <c r="F2695" s="457"/>
      <c r="G2695" s="458"/>
      <c r="H2695" s="394"/>
      <c r="I2695" s="356" t="s">
        <v>229</v>
      </c>
      <c r="J2695" s="459" t="s">
        <v>3169</v>
      </c>
      <c r="K2695" s="268"/>
      <c r="L2695" s="463"/>
      <c r="M2695" s="397"/>
      <c r="N2695" s="397"/>
      <c r="O2695" s="397"/>
      <c r="P2695" s="397"/>
      <c r="Q2695" s="397"/>
      <c r="R2695" s="397"/>
      <c r="S2695" s="397"/>
      <c r="T2695" s="397"/>
      <c r="U2695" s="397"/>
      <c r="V2695" s="397"/>
      <c r="W2695" s="397"/>
      <c r="X2695" s="397"/>
      <c r="Y2695" s="397" t="s">
        <v>2920</v>
      </c>
    </row>
    <row r="2696" spans="1:25" ht="36.75" customHeight="1" x14ac:dyDescent="0.2">
      <c r="A2696" s="237">
        <v>5256</v>
      </c>
      <c r="B2696" s="391" t="s">
        <v>1793</v>
      </c>
      <c r="C2696" s="356" t="s">
        <v>229</v>
      </c>
      <c r="D2696" s="456">
        <v>13</v>
      </c>
      <c r="E2696" s="393">
        <v>5256000000</v>
      </c>
      <c r="F2696" s="457"/>
      <c r="G2696" s="458"/>
      <c r="H2696" s="394"/>
      <c r="I2696" s="356" t="s">
        <v>229</v>
      </c>
      <c r="J2696" s="269" t="s">
        <v>236</v>
      </c>
      <c r="K2696" s="268"/>
      <c r="L2696" s="463"/>
      <c r="M2696" s="397"/>
      <c r="N2696" s="397"/>
      <c r="O2696" s="397"/>
      <c r="P2696" s="397"/>
      <c r="Q2696" s="397"/>
      <c r="R2696" s="397"/>
      <c r="S2696" s="397"/>
      <c r="T2696" s="397"/>
      <c r="U2696" s="397"/>
      <c r="V2696" s="397"/>
      <c r="W2696" s="397"/>
      <c r="X2696" s="397"/>
      <c r="Y2696" s="397" t="s">
        <v>2920</v>
      </c>
    </row>
    <row r="2697" spans="1:25" ht="36.75" customHeight="1" x14ac:dyDescent="0.2">
      <c r="A2697" s="237">
        <v>5257</v>
      </c>
      <c r="B2697" s="391" t="s">
        <v>1794</v>
      </c>
      <c r="C2697" s="182" t="s">
        <v>226</v>
      </c>
      <c r="D2697" s="456">
        <v>7</v>
      </c>
      <c r="E2697" s="393">
        <v>5257004003</v>
      </c>
      <c r="F2697" s="457"/>
      <c r="G2697" s="458"/>
      <c r="H2697" s="394"/>
      <c r="I2697" s="182" t="s">
        <v>226</v>
      </c>
      <c r="J2697" s="269" t="s">
        <v>285</v>
      </c>
      <c r="K2697" s="268"/>
      <c r="L2697" s="463"/>
      <c r="M2697" s="397"/>
      <c r="N2697" s="397"/>
      <c r="O2697" s="397"/>
      <c r="P2697" s="397"/>
      <c r="Q2697" s="397"/>
      <c r="R2697" s="397"/>
      <c r="S2697" s="397"/>
      <c r="T2697" s="397"/>
      <c r="U2697" s="397"/>
      <c r="V2697" s="397"/>
      <c r="W2697" s="397"/>
      <c r="X2697" s="397"/>
      <c r="Y2697" s="397" t="s">
        <v>2920</v>
      </c>
    </row>
    <row r="2698" spans="1:25" ht="36.75" customHeight="1" x14ac:dyDescent="0.2">
      <c r="A2698" s="237">
        <v>5258</v>
      </c>
      <c r="B2698" s="391" t="s">
        <v>1795</v>
      </c>
      <c r="C2698" s="182" t="s">
        <v>226</v>
      </c>
      <c r="D2698" s="456">
        <v>7</v>
      </c>
      <c r="E2698" s="393">
        <v>5258004004</v>
      </c>
      <c r="F2698" s="457"/>
      <c r="G2698" s="458"/>
      <c r="H2698" s="394"/>
      <c r="I2698" s="182" t="s">
        <v>226</v>
      </c>
      <c r="J2698" s="269" t="s">
        <v>286</v>
      </c>
      <c r="K2698" s="268"/>
      <c r="L2698" s="463"/>
      <c r="M2698" s="397"/>
      <c r="N2698" s="397"/>
      <c r="O2698" s="397"/>
      <c r="P2698" s="397"/>
      <c r="Q2698" s="397"/>
      <c r="R2698" s="397"/>
      <c r="S2698" s="397"/>
      <c r="T2698" s="397"/>
      <c r="U2698" s="397"/>
      <c r="V2698" s="397"/>
      <c r="W2698" s="397"/>
      <c r="X2698" s="397"/>
      <c r="Y2698" s="397" t="s">
        <v>2920</v>
      </c>
    </row>
    <row r="2699" spans="1:25" ht="36.75" customHeight="1" x14ac:dyDescent="0.2">
      <c r="A2699" s="237">
        <v>5259</v>
      </c>
      <c r="B2699" s="391" t="s">
        <v>3183</v>
      </c>
      <c r="C2699" s="356" t="s">
        <v>228</v>
      </c>
      <c r="D2699" s="456">
        <v>7</v>
      </c>
      <c r="E2699" s="393">
        <v>5259000000</v>
      </c>
      <c r="F2699" s="457"/>
      <c r="G2699" s="458"/>
      <c r="H2699" s="394"/>
      <c r="I2699" s="356" t="s">
        <v>228</v>
      </c>
      <c r="J2699" s="459" t="s">
        <v>289</v>
      </c>
      <c r="K2699" s="268"/>
      <c r="L2699" s="463"/>
      <c r="M2699" s="397"/>
      <c r="N2699" s="397"/>
      <c r="O2699" s="397"/>
      <c r="P2699" s="397"/>
      <c r="Q2699" s="397"/>
      <c r="R2699" s="397"/>
      <c r="S2699" s="397"/>
      <c r="T2699" s="397"/>
      <c r="U2699" s="397"/>
      <c r="V2699" s="397"/>
      <c r="W2699" s="397"/>
      <c r="X2699" s="397"/>
      <c r="Y2699" s="397"/>
    </row>
    <row r="2700" spans="1:25" ht="36.75" customHeight="1" x14ac:dyDescent="0.2">
      <c r="A2700" s="237">
        <v>5260</v>
      </c>
      <c r="B2700" s="391" t="s">
        <v>1796</v>
      </c>
      <c r="C2700" s="356" t="s">
        <v>229</v>
      </c>
      <c r="D2700" s="456">
        <v>7</v>
      </c>
      <c r="E2700" s="393">
        <v>5260001309</v>
      </c>
      <c r="F2700" s="457"/>
      <c r="G2700" s="458"/>
      <c r="H2700" s="394"/>
      <c r="I2700" s="356" t="s">
        <v>229</v>
      </c>
      <c r="J2700" s="269" t="s">
        <v>3169</v>
      </c>
      <c r="K2700" s="268"/>
      <c r="L2700" s="463"/>
      <c r="M2700" s="397"/>
      <c r="N2700" s="397"/>
      <c r="O2700" s="397"/>
      <c r="P2700" s="397"/>
      <c r="Q2700" s="397"/>
      <c r="R2700" s="397"/>
      <c r="S2700" s="397"/>
      <c r="T2700" s="397"/>
      <c r="U2700" s="397"/>
      <c r="V2700" s="397"/>
      <c r="W2700" s="397"/>
      <c r="X2700" s="397"/>
      <c r="Y2700" s="397" t="s">
        <v>2920</v>
      </c>
    </row>
    <row r="2701" spans="1:25" ht="36.75" customHeight="1" x14ac:dyDescent="0.2">
      <c r="A2701" s="237">
        <v>5261</v>
      </c>
      <c r="B2701" s="391" t="s">
        <v>1797</v>
      </c>
      <c r="C2701" s="356" t="s">
        <v>229</v>
      </c>
      <c r="D2701" s="456">
        <v>7</v>
      </c>
      <c r="E2701" s="393">
        <v>5261001112</v>
      </c>
      <c r="F2701" s="457"/>
      <c r="G2701" s="458"/>
      <c r="H2701" s="394"/>
      <c r="I2701" s="356" t="s">
        <v>229</v>
      </c>
      <c r="J2701" s="269" t="s">
        <v>285</v>
      </c>
      <c r="K2701" s="268"/>
      <c r="L2701" s="463"/>
      <c r="M2701" s="397"/>
      <c r="N2701" s="397"/>
      <c r="O2701" s="397"/>
      <c r="P2701" s="397"/>
      <c r="Q2701" s="397"/>
      <c r="R2701" s="397"/>
      <c r="S2701" s="397"/>
      <c r="T2701" s="397"/>
      <c r="U2701" s="397"/>
      <c r="V2701" s="397"/>
      <c r="W2701" s="397"/>
      <c r="X2701" s="397"/>
      <c r="Y2701" s="397" t="s">
        <v>2920</v>
      </c>
    </row>
    <row r="2702" spans="1:25" ht="36.75" customHeight="1" x14ac:dyDescent="0.2">
      <c r="A2702" s="237">
        <v>5262</v>
      </c>
      <c r="B2702" s="391" t="s">
        <v>1798</v>
      </c>
      <c r="C2702" s="356" t="s">
        <v>229</v>
      </c>
      <c r="D2702" s="456">
        <v>7</v>
      </c>
      <c r="E2702" s="393">
        <v>5262001502</v>
      </c>
      <c r="F2702" s="457"/>
      <c r="G2702" s="458"/>
      <c r="H2702" s="394"/>
      <c r="I2702" s="356" t="s">
        <v>229</v>
      </c>
      <c r="J2702" s="269" t="s">
        <v>3169</v>
      </c>
      <c r="K2702" s="268"/>
      <c r="L2702" s="463"/>
      <c r="M2702" s="397"/>
      <c r="N2702" s="397"/>
      <c r="O2702" s="397"/>
      <c r="P2702" s="397"/>
      <c r="Q2702" s="397"/>
      <c r="R2702" s="397"/>
      <c r="S2702" s="397"/>
      <c r="T2702" s="397"/>
      <c r="U2702" s="397"/>
      <c r="V2702" s="397"/>
      <c r="W2702" s="397"/>
      <c r="X2702" s="397"/>
      <c r="Y2702" s="397" t="s">
        <v>2920</v>
      </c>
    </row>
    <row r="2703" spans="1:25" ht="36.75" customHeight="1" x14ac:dyDescent="0.2">
      <c r="A2703" s="237">
        <v>5263</v>
      </c>
      <c r="B2703" s="391" t="s">
        <v>1799</v>
      </c>
      <c r="C2703" s="356" t="s">
        <v>229</v>
      </c>
      <c r="D2703" s="456">
        <v>7</v>
      </c>
      <c r="E2703" s="393">
        <v>5263001117</v>
      </c>
      <c r="F2703" s="457"/>
      <c r="G2703" s="458"/>
      <c r="H2703" s="394"/>
      <c r="I2703" s="356" t="s">
        <v>229</v>
      </c>
      <c r="J2703" s="269" t="s">
        <v>295</v>
      </c>
      <c r="K2703" s="268"/>
      <c r="L2703" s="463"/>
      <c r="M2703" s="397"/>
      <c r="N2703" s="397"/>
      <c r="O2703" s="397"/>
      <c r="P2703" s="397"/>
      <c r="Q2703" s="397"/>
      <c r="R2703" s="397"/>
      <c r="S2703" s="397"/>
      <c r="T2703" s="397"/>
      <c r="U2703" s="397"/>
      <c r="V2703" s="397"/>
      <c r="W2703" s="397"/>
      <c r="X2703" s="397"/>
      <c r="Y2703" s="397" t="s">
        <v>2920</v>
      </c>
    </row>
    <row r="2704" spans="1:25" ht="36.75" customHeight="1" x14ac:dyDescent="0.2">
      <c r="A2704" s="237">
        <v>5264</v>
      </c>
      <c r="B2704" s="391" t="s">
        <v>1800</v>
      </c>
      <c r="C2704" s="356" t="s">
        <v>229</v>
      </c>
      <c r="D2704" s="456">
        <v>7</v>
      </c>
      <c r="E2704" s="393">
        <v>5264001635</v>
      </c>
      <c r="F2704" s="457"/>
      <c r="G2704" s="458"/>
      <c r="H2704" s="394"/>
      <c r="I2704" s="356" t="s">
        <v>229</v>
      </c>
      <c r="J2704" s="269" t="s">
        <v>286</v>
      </c>
      <c r="K2704" s="268"/>
      <c r="L2704" s="463"/>
      <c r="M2704" s="397"/>
      <c r="N2704" s="397"/>
      <c r="O2704" s="397"/>
      <c r="P2704" s="397"/>
      <c r="Q2704" s="397"/>
      <c r="R2704" s="397"/>
      <c r="S2704" s="397"/>
      <c r="T2704" s="397"/>
      <c r="U2704" s="397"/>
      <c r="V2704" s="397"/>
      <c r="W2704" s="397"/>
      <c r="X2704" s="397"/>
      <c r="Y2704" s="397" t="s">
        <v>2920</v>
      </c>
    </row>
    <row r="2705" spans="1:25" s="272" customFormat="1" ht="36.75" customHeight="1" x14ac:dyDescent="0.2">
      <c r="A2705" s="39">
        <v>5265</v>
      </c>
      <c r="B2705" s="406" t="s">
        <v>1801</v>
      </c>
      <c r="C2705" s="356" t="s">
        <v>229</v>
      </c>
      <c r="D2705" s="464">
        <v>7</v>
      </c>
      <c r="E2705" s="412">
        <v>5265001128</v>
      </c>
      <c r="F2705" s="465"/>
      <c r="G2705" s="466"/>
      <c r="H2705" s="409"/>
      <c r="I2705" s="356" t="s">
        <v>229</v>
      </c>
      <c r="J2705" s="90" t="s">
        <v>300</v>
      </c>
      <c r="K2705" s="54"/>
      <c r="L2705" s="467"/>
      <c r="M2705" s="415"/>
      <c r="N2705" s="415"/>
      <c r="O2705" s="415"/>
      <c r="P2705" s="415"/>
      <c r="Q2705" s="415"/>
      <c r="R2705" s="415"/>
      <c r="S2705" s="415"/>
      <c r="T2705" s="415"/>
      <c r="U2705" s="415"/>
      <c r="V2705" s="415"/>
      <c r="W2705" s="415"/>
      <c r="X2705" s="415"/>
      <c r="Y2705" s="415" t="s">
        <v>2920</v>
      </c>
    </row>
    <row r="2706" spans="1:25" ht="36.75" customHeight="1" x14ac:dyDescent="0.2">
      <c r="A2706" s="237">
        <v>5266</v>
      </c>
      <c r="B2706" s="391" t="s">
        <v>1802</v>
      </c>
      <c r="C2706" s="356" t="s">
        <v>229</v>
      </c>
      <c r="D2706" s="456">
        <v>7</v>
      </c>
      <c r="E2706" s="393">
        <v>5266001344</v>
      </c>
      <c r="F2706" s="457"/>
      <c r="G2706" s="458"/>
      <c r="H2706" s="394"/>
      <c r="I2706" s="356" t="s">
        <v>229</v>
      </c>
      <c r="J2706" s="269" t="s">
        <v>300</v>
      </c>
      <c r="K2706" s="268"/>
      <c r="L2706" s="463"/>
      <c r="M2706" s="397"/>
      <c r="N2706" s="397"/>
      <c r="O2706" s="397"/>
      <c r="P2706" s="397"/>
      <c r="Q2706" s="397"/>
      <c r="R2706" s="397"/>
      <c r="S2706" s="397"/>
      <c r="T2706" s="397"/>
      <c r="U2706" s="397"/>
      <c r="V2706" s="397"/>
      <c r="W2706" s="397"/>
      <c r="X2706" s="397"/>
      <c r="Y2706" s="397" t="s">
        <v>2920</v>
      </c>
    </row>
    <row r="2707" spans="1:25" ht="36.75" customHeight="1" x14ac:dyDescent="0.2">
      <c r="A2707" s="237">
        <v>5267</v>
      </c>
      <c r="B2707" s="391" t="s">
        <v>1803</v>
      </c>
      <c r="C2707" s="356" t="s">
        <v>229</v>
      </c>
      <c r="D2707" s="456">
        <v>7</v>
      </c>
      <c r="E2707" s="393">
        <v>5267001118</v>
      </c>
      <c r="F2707" s="457"/>
      <c r="G2707" s="458"/>
      <c r="H2707" s="394"/>
      <c r="I2707" s="356" t="s">
        <v>229</v>
      </c>
      <c r="J2707" s="269" t="s">
        <v>295</v>
      </c>
      <c r="K2707" s="268"/>
      <c r="L2707" s="463"/>
      <c r="M2707" s="397"/>
      <c r="N2707" s="397"/>
      <c r="O2707" s="397"/>
      <c r="P2707" s="397"/>
      <c r="Q2707" s="397"/>
      <c r="R2707" s="397"/>
      <c r="S2707" s="397"/>
      <c r="T2707" s="397"/>
      <c r="U2707" s="397"/>
      <c r="V2707" s="397"/>
      <c r="W2707" s="397"/>
      <c r="X2707" s="397"/>
      <c r="Y2707" s="397" t="s">
        <v>2920</v>
      </c>
    </row>
    <row r="2708" spans="1:25" ht="36.75" customHeight="1" x14ac:dyDescent="0.2">
      <c r="A2708" s="237">
        <v>5268</v>
      </c>
      <c r="B2708" s="391" t="s">
        <v>1804</v>
      </c>
      <c r="C2708" s="356" t="s">
        <v>229</v>
      </c>
      <c r="D2708" s="456">
        <v>7</v>
      </c>
      <c r="E2708" s="393">
        <v>5268001336</v>
      </c>
      <c r="F2708" s="457"/>
      <c r="G2708" s="458"/>
      <c r="H2708" s="394"/>
      <c r="I2708" s="356" t="s">
        <v>229</v>
      </c>
      <c r="J2708" s="269" t="s">
        <v>289</v>
      </c>
      <c r="K2708" s="268"/>
      <c r="L2708" s="463"/>
      <c r="M2708" s="397"/>
      <c r="N2708" s="397"/>
      <c r="O2708" s="397"/>
      <c r="P2708" s="397"/>
      <c r="Q2708" s="397"/>
      <c r="R2708" s="397"/>
      <c r="S2708" s="397"/>
      <c r="T2708" s="397"/>
      <c r="U2708" s="397"/>
      <c r="V2708" s="397"/>
      <c r="W2708" s="397"/>
      <c r="X2708" s="397"/>
      <c r="Y2708" s="397" t="s">
        <v>2920</v>
      </c>
    </row>
    <row r="2709" spans="1:25" ht="36.75" customHeight="1" x14ac:dyDescent="0.2">
      <c r="A2709" s="237">
        <v>5269</v>
      </c>
      <c r="B2709" s="391" t="s">
        <v>1805</v>
      </c>
      <c r="C2709" s="356" t="s">
        <v>229</v>
      </c>
      <c r="D2709" s="456">
        <v>7</v>
      </c>
      <c r="E2709" s="393">
        <v>5269001109</v>
      </c>
      <c r="F2709" s="457"/>
      <c r="G2709" s="458"/>
      <c r="H2709" s="394"/>
      <c r="I2709" s="356" t="s">
        <v>229</v>
      </c>
      <c r="J2709" s="269" t="s">
        <v>285</v>
      </c>
      <c r="K2709" s="268"/>
      <c r="L2709" s="463"/>
      <c r="M2709" s="397"/>
      <c r="N2709" s="397"/>
      <c r="O2709" s="397"/>
      <c r="P2709" s="397"/>
      <c r="Q2709" s="397"/>
      <c r="R2709" s="397"/>
      <c r="S2709" s="397"/>
      <c r="T2709" s="397"/>
      <c r="U2709" s="397"/>
      <c r="V2709" s="397"/>
      <c r="W2709" s="397"/>
      <c r="X2709" s="397"/>
      <c r="Y2709" s="397" t="s">
        <v>2920</v>
      </c>
    </row>
    <row r="2710" spans="1:25" ht="36.75" customHeight="1" x14ac:dyDescent="0.2">
      <c r="A2710" s="237">
        <v>5270</v>
      </c>
      <c r="B2710" s="391" t="s">
        <v>1806</v>
      </c>
      <c r="C2710" s="356" t="s">
        <v>229</v>
      </c>
      <c r="D2710" s="456">
        <v>7</v>
      </c>
      <c r="E2710" s="393">
        <v>5270001529</v>
      </c>
      <c r="F2710" s="457"/>
      <c r="G2710" s="458"/>
      <c r="H2710" s="394"/>
      <c r="I2710" s="356" t="s">
        <v>229</v>
      </c>
      <c r="J2710" s="269" t="s">
        <v>289</v>
      </c>
      <c r="K2710" s="268"/>
      <c r="L2710" s="463"/>
      <c r="M2710" s="397"/>
      <c r="N2710" s="397"/>
      <c r="O2710" s="397"/>
      <c r="P2710" s="397"/>
      <c r="Q2710" s="397"/>
      <c r="R2710" s="397"/>
      <c r="S2710" s="397"/>
      <c r="T2710" s="397"/>
      <c r="U2710" s="397"/>
      <c r="V2710" s="397"/>
      <c r="W2710" s="397"/>
      <c r="X2710" s="397"/>
      <c r="Y2710" s="397" t="s">
        <v>2920</v>
      </c>
    </row>
    <row r="2711" spans="1:25" ht="36.75" customHeight="1" x14ac:dyDescent="0.2">
      <c r="A2711" s="237">
        <v>5271</v>
      </c>
      <c r="B2711" s="391" t="s">
        <v>1807</v>
      </c>
      <c r="C2711" s="356" t="s">
        <v>229</v>
      </c>
      <c r="D2711" s="456">
        <v>7</v>
      </c>
      <c r="E2711" s="393">
        <v>5271001236</v>
      </c>
      <c r="F2711" s="457"/>
      <c r="G2711" s="458"/>
      <c r="H2711" s="394"/>
      <c r="I2711" s="356" t="s">
        <v>229</v>
      </c>
      <c r="J2711" s="269" t="s">
        <v>289</v>
      </c>
      <c r="K2711" s="268"/>
      <c r="L2711" s="463"/>
      <c r="M2711" s="397"/>
      <c r="N2711" s="397"/>
      <c r="O2711" s="397"/>
      <c r="P2711" s="397"/>
      <c r="Q2711" s="397"/>
      <c r="R2711" s="397"/>
      <c r="S2711" s="397"/>
      <c r="T2711" s="397"/>
      <c r="U2711" s="397"/>
      <c r="V2711" s="397"/>
      <c r="W2711" s="397"/>
      <c r="X2711" s="397"/>
      <c r="Y2711" s="397"/>
    </row>
    <row r="2712" spans="1:25" ht="36.75" customHeight="1" x14ac:dyDescent="0.2">
      <c r="A2712" s="237">
        <v>5272</v>
      </c>
      <c r="B2712" s="391" t="s">
        <v>1808</v>
      </c>
      <c r="C2712" s="356" t="s">
        <v>229</v>
      </c>
      <c r="D2712" s="456">
        <v>7</v>
      </c>
      <c r="E2712" s="393">
        <v>5272001121</v>
      </c>
      <c r="F2712" s="457"/>
      <c r="G2712" s="458"/>
      <c r="H2712" s="394"/>
      <c r="I2712" s="356" t="s">
        <v>229</v>
      </c>
      <c r="J2712" s="269" t="s">
        <v>289</v>
      </c>
      <c r="K2712" s="268"/>
      <c r="L2712" s="463"/>
      <c r="M2712" s="397"/>
      <c r="N2712" s="397"/>
      <c r="O2712" s="397"/>
      <c r="P2712" s="397"/>
      <c r="Q2712" s="397"/>
      <c r="R2712" s="397"/>
      <c r="S2712" s="397"/>
      <c r="T2712" s="397"/>
      <c r="U2712" s="397"/>
      <c r="V2712" s="397"/>
      <c r="W2712" s="397"/>
      <c r="X2712" s="397"/>
      <c r="Y2712" s="397" t="s">
        <v>2920</v>
      </c>
    </row>
    <row r="2713" spans="1:25" ht="36.75" customHeight="1" x14ac:dyDescent="0.2">
      <c r="A2713" s="237">
        <v>5273</v>
      </c>
      <c r="B2713" s="391" t="s">
        <v>1809</v>
      </c>
      <c r="C2713" s="356" t="s">
        <v>229</v>
      </c>
      <c r="D2713" s="456">
        <v>7</v>
      </c>
      <c r="E2713" s="393">
        <v>5273001220</v>
      </c>
      <c r="F2713" s="457"/>
      <c r="G2713" s="458"/>
      <c r="H2713" s="394"/>
      <c r="I2713" s="356" t="s">
        <v>229</v>
      </c>
      <c r="J2713" s="269" t="s">
        <v>295</v>
      </c>
      <c r="K2713" s="268"/>
      <c r="L2713" s="463"/>
      <c r="M2713" s="397"/>
      <c r="N2713" s="397"/>
      <c r="O2713" s="397"/>
      <c r="P2713" s="397"/>
      <c r="Q2713" s="397"/>
      <c r="R2713" s="397"/>
      <c r="S2713" s="397"/>
      <c r="T2713" s="397"/>
      <c r="U2713" s="397"/>
      <c r="V2713" s="397"/>
      <c r="W2713" s="397"/>
      <c r="X2713" s="397"/>
      <c r="Y2713" s="397" t="s">
        <v>2920</v>
      </c>
    </row>
    <row r="2714" spans="1:25" ht="36.75" customHeight="1" x14ac:dyDescent="0.2">
      <c r="A2714" s="237">
        <v>5274</v>
      </c>
      <c r="B2714" s="391" t="s">
        <v>1810</v>
      </c>
      <c r="C2714" s="356" t="s">
        <v>229</v>
      </c>
      <c r="D2714" s="456">
        <v>7</v>
      </c>
      <c r="E2714" s="393">
        <v>5274001108</v>
      </c>
      <c r="F2714" s="457"/>
      <c r="G2714" s="458"/>
      <c r="H2714" s="394"/>
      <c r="I2714" s="356" t="s">
        <v>229</v>
      </c>
      <c r="J2714" s="269" t="s">
        <v>3169</v>
      </c>
      <c r="K2714" s="268"/>
      <c r="L2714" s="463"/>
      <c r="M2714" s="397"/>
      <c r="N2714" s="397"/>
      <c r="O2714" s="397"/>
      <c r="P2714" s="397"/>
      <c r="Q2714" s="397"/>
      <c r="R2714" s="397"/>
      <c r="S2714" s="397"/>
      <c r="T2714" s="397"/>
      <c r="U2714" s="397"/>
      <c r="V2714" s="397"/>
      <c r="W2714" s="397"/>
      <c r="X2714" s="397"/>
      <c r="Y2714" s="397" t="s">
        <v>2920</v>
      </c>
    </row>
    <row r="2715" spans="1:25" ht="36.75" customHeight="1" x14ac:dyDescent="0.2">
      <c r="A2715" s="237">
        <v>5275</v>
      </c>
      <c r="B2715" s="391" t="s">
        <v>1811</v>
      </c>
      <c r="C2715" s="356" t="s">
        <v>229</v>
      </c>
      <c r="D2715" s="456">
        <v>7</v>
      </c>
      <c r="E2715" s="393">
        <v>5275001210</v>
      </c>
      <c r="F2715" s="457"/>
      <c r="G2715" s="458"/>
      <c r="H2715" s="394"/>
      <c r="I2715" s="356" t="s">
        <v>229</v>
      </c>
      <c r="J2715" s="269" t="s">
        <v>3169</v>
      </c>
      <c r="K2715" s="268"/>
      <c r="L2715" s="463"/>
      <c r="M2715" s="397"/>
      <c r="N2715" s="397"/>
      <c r="O2715" s="397"/>
      <c r="P2715" s="397"/>
      <c r="Q2715" s="397"/>
      <c r="R2715" s="397"/>
      <c r="S2715" s="397"/>
      <c r="T2715" s="397"/>
      <c r="U2715" s="397"/>
      <c r="V2715" s="397"/>
      <c r="W2715" s="397"/>
      <c r="X2715" s="397"/>
      <c r="Y2715" s="397" t="s">
        <v>2920</v>
      </c>
    </row>
    <row r="2716" spans="1:25" ht="36.75" customHeight="1" x14ac:dyDescent="0.2">
      <c r="A2716" s="237">
        <v>5276</v>
      </c>
      <c r="B2716" s="391" t="s">
        <v>1812</v>
      </c>
      <c r="C2716" s="356" t="s">
        <v>229</v>
      </c>
      <c r="D2716" s="456">
        <v>7</v>
      </c>
      <c r="E2716" s="393">
        <v>5276001401</v>
      </c>
      <c r="F2716" s="457"/>
      <c r="G2716" s="458"/>
      <c r="H2716" s="394"/>
      <c r="I2716" s="356" t="s">
        <v>229</v>
      </c>
      <c r="J2716" s="269" t="s">
        <v>3169</v>
      </c>
      <c r="K2716" s="268"/>
      <c r="L2716" s="463"/>
      <c r="M2716" s="397"/>
      <c r="N2716" s="397"/>
      <c r="O2716" s="397"/>
      <c r="P2716" s="397"/>
      <c r="Q2716" s="397"/>
      <c r="R2716" s="397"/>
      <c r="S2716" s="397"/>
      <c r="T2716" s="397"/>
      <c r="U2716" s="397"/>
      <c r="V2716" s="397"/>
      <c r="W2716" s="397"/>
      <c r="X2716" s="397"/>
      <c r="Y2716" s="397" t="s">
        <v>2920</v>
      </c>
    </row>
    <row r="2717" spans="1:25" ht="36.75" customHeight="1" x14ac:dyDescent="0.2">
      <c r="A2717" s="237">
        <v>5277</v>
      </c>
      <c r="B2717" s="391" t="s">
        <v>1813</v>
      </c>
      <c r="C2717" s="182" t="s">
        <v>230</v>
      </c>
      <c r="D2717" s="456">
        <v>7</v>
      </c>
      <c r="E2717" s="393">
        <v>5277005008</v>
      </c>
      <c r="F2717" s="457"/>
      <c r="G2717" s="458"/>
      <c r="H2717" s="394"/>
      <c r="I2717" s="182" t="s">
        <v>230</v>
      </c>
      <c r="J2717" s="269" t="s">
        <v>285</v>
      </c>
      <c r="K2717" s="268"/>
      <c r="L2717" s="463"/>
      <c r="M2717" s="397"/>
      <c r="N2717" s="397"/>
      <c r="O2717" s="397"/>
      <c r="P2717" s="397"/>
      <c r="Q2717" s="397"/>
      <c r="R2717" s="397"/>
      <c r="S2717" s="397"/>
      <c r="T2717" s="397"/>
      <c r="U2717" s="397"/>
      <c r="V2717" s="397"/>
      <c r="W2717" s="397"/>
      <c r="X2717" s="397"/>
      <c r="Y2717" s="397" t="s">
        <v>2920</v>
      </c>
    </row>
    <row r="2718" spans="1:25" ht="36.75" customHeight="1" x14ac:dyDescent="0.2">
      <c r="A2718" s="237">
        <v>5278</v>
      </c>
      <c r="B2718" s="391" t="s">
        <v>1814</v>
      </c>
      <c r="C2718" s="182" t="s">
        <v>230</v>
      </c>
      <c r="D2718" s="456">
        <v>9</v>
      </c>
      <c r="E2718" s="393">
        <v>5278005003</v>
      </c>
      <c r="F2718" s="457"/>
      <c r="G2718" s="458"/>
      <c r="H2718" s="394"/>
      <c r="I2718" s="182" t="s">
        <v>230</v>
      </c>
      <c r="J2718" s="269" t="s">
        <v>286</v>
      </c>
      <c r="K2718" s="268"/>
      <c r="L2718" s="463"/>
      <c r="M2718" s="397"/>
      <c r="N2718" s="397"/>
      <c r="O2718" s="397"/>
      <c r="P2718" s="397"/>
      <c r="Q2718" s="397"/>
      <c r="R2718" s="397"/>
      <c r="S2718" s="397"/>
      <c r="T2718" s="397"/>
      <c r="U2718" s="397"/>
      <c r="V2718" s="397"/>
      <c r="W2718" s="397"/>
      <c r="X2718" s="397"/>
      <c r="Y2718" s="397" t="s">
        <v>2920</v>
      </c>
    </row>
    <row r="2719" spans="1:25" ht="36.75" customHeight="1" x14ac:dyDescent="0.2">
      <c r="A2719" s="237">
        <v>5279</v>
      </c>
      <c r="B2719" s="391" t="s">
        <v>1815</v>
      </c>
      <c r="C2719" s="182" t="s">
        <v>230</v>
      </c>
      <c r="D2719" s="456">
        <v>7</v>
      </c>
      <c r="E2719" s="393">
        <v>5279005006</v>
      </c>
      <c r="F2719" s="457"/>
      <c r="G2719" s="458"/>
      <c r="H2719" s="394"/>
      <c r="I2719" s="182" t="s">
        <v>230</v>
      </c>
      <c r="J2719" s="269" t="s">
        <v>286</v>
      </c>
      <c r="K2719" s="268"/>
      <c r="L2719" s="463"/>
      <c r="M2719" s="397"/>
      <c r="N2719" s="397"/>
      <c r="O2719" s="397"/>
      <c r="P2719" s="397"/>
      <c r="Q2719" s="397"/>
      <c r="R2719" s="397"/>
      <c r="S2719" s="397"/>
      <c r="T2719" s="397"/>
      <c r="U2719" s="397"/>
      <c r="V2719" s="397"/>
      <c r="W2719" s="397"/>
      <c r="X2719" s="397"/>
      <c r="Y2719" s="397" t="s">
        <v>2920</v>
      </c>
    </row>
    <row r="2720" spans="1:25" ht="36.75" customHeight="1" x14ac:dyDescent="0.2">
      <c r="A2720" s="237">
        <v>5280</v>
      </c>
      <c r="B2720" s="391" t="s">
        <v>1816</v>
      </c>
      <c r="C2720" s="356" t="s">
        <v>229</v>
      </c>
      <c r="D2720" s="456">
        <v>7</v>
      </c>
      <c r="E2720" s="393">
        <v>5280001310</v>
      </c>
      <c r="F2720" s="457"/>
      <c r="G2720" s="458"/>
      <c r="H2720" s="394"/>
      <c r="I2720" s="356" t="s">
        <v>229</v>
      </c>
      <c r="J2720" s="269" t="s">
        <v>3169</v>
      </c>
      <c r="K2720" s="268"/>
      <c r="L2720" s="463"/>
      <c r="M2720" s="397"/>
      <c r="N2720" s="397"/>
      <c r="O2720" s="397"/>
      <c r="P2720" s="397"/>
      <c r="Q2720" s="397"/>
      <c r="R2720" s="397"/>
      <c r="S2720" s="397"/>
      <c r="T2720" s="397"/>
      <c r="U2720" s="397"/>
      <c r="V2720" s="397"/>
      <c r="W2720" s="397"/>
      <c r="X2720" s="397"/>
      <c r="Y2720" s="397" t="s">
        <v>2920</v>
      </c>
    </row>
    <row r="2721" spans="1:25" ht="36.75" customHeight="1" x14ac:dyDescent="0.2">
      <c r="A2721" s="237">
        <v>5281</v>
      </c>
      <c r="B2721" s="391" t="s">
        <v>1817</v>
      </c>
      <c r="C2721" s="356" t="s">
        <v>229</v>
      </c>
      <c r="D2721" s="456">
        <v>7</v>
      </c>
      <c r="E2721" s="393">
        <v>5281001408</v>
      </c>
      <c r="F2721" s="457"/>
      <c r="G2721" s="458"/>
      <c r="H2721" s="394"/>
      <c r="I2721" s="356" t="s">
        <v>229</v>
      </c>
      <c r="J2721" s="269" t="s">
        <v>3169</v>
      </c>
      <c r="K2721" s="268"/>
      <c r="L2721" s="463"/>
      <c r="M2721" s="397"/>
      <c r="N2721" s="397"/>
      <c r="O2721" s="397"/>
      <c r="P2721" s="397"/>
      <c r="Q2721" s="397"/>
      <c r="R2721" s="397"/>
      <c r="S2721" s="397"/>
      <c r="T2721" s="397"/>
      <c r="U2721" s="397"/>
      <c r="V2721" s="397"/>
      <c r="W2721" s="397"/>
      <c r="X2721" s="397"/>
      <c r="Y2721" s="397" t="s">
        <v>2920</v>
      </c>
    </row>
    <row r="2722" spans="1:25" ht="30.75" customHeight="1" x14ac:dyDescent="0.2">
      <c r="A2722" s="237">
        <v>5282</v>
      </c>
      <c r="B2722" s="391" t="s">
        <v>1818</v>
      </c>
      <c r="C2722" s="356" t="s">
        <v>229</v>
      </c>
      <c r="D2722" s="456">
        <v>13</v>
      </c>
      <c r="E2722" s="393">
        <v>5282001508</v>
      </c>
      <c r="F2722" s="457"/>
      <c r="G2722" s="458"/>
      <c r="H2722" s="394"/>
      <c r="I2722" s="356" t="s">
        <v>229</v>
      </c>
      <c r="J2722" s="269" t="s">
        <v>3169</v>
      </c>
      <c r="K2722" s="268"/>
      <c r="L2722" s="463"/>
      <c r="M2722" s="397"/>
      <c r="N2722" s="397"/>
      <c r="O2722" s="397"/>
      <c r="P2722" s="397"/>
      <c r="Q2722" s="397"/>
      <c r="R2722" s="397"/>
      <c r="S2722" s="397"/>
      <c r="T2722" s="397"/>
      <c r="U2722" s="397"/>
      <c r="V2722" s="397"/>
      <c r="W2722" s="397"/>
      <c r="X2722" s="397"/>
      <c r="Y2722" s="397" t="s">
        <v>2920</v>
      </c>
    </row>
    <row r="2723" spans="1:25" ht="36.75" customHeight="1" x14ac:dyDescent="0.2">
      <c r="A2723" s="237">
        <v>5283</v>
      </c>
      <c r="B2723" s="391" t="s">
        <v>1819</v>
      </c>
      <c r="C2723" s="356" t="s">
        <v>229</v>
      </c>
      <c r="D2723" s="456">
        <v>7</v>
      </c>
      <c r="E2723" s="393">
        <v>5283001307</v>
      </c>
      <c r="F2723" s="457"/>
      <c r="G2723" s="458"/>
      <c r="H2723" s="394"/>
      <c r="I2723" s="356" t="s">
        <v>229</v>
      </c>
      <c r="J2723" s="269" t="s">
        <v>3169</v>
      </c>
      <c r="K2723" s="268"/>
      <c r="L2723" s="463"/>
      <c r="M2723" s="397"/>
      <c r="N2723" s="397"/>
      <c r="O2723" s="397"/>
      <c r="P2723" s="397"/>
      <c r="Q2723" s="397"/>
      <c r="R2723" s="397"/>
      <c r="S2723" s="397"/>
      <c r="T2723" s="397"/>
      <c r="U2723" s="397"/>
      <c r="V2723" s="397"/>
      <c r="W2723" s="397"/>
      <c r="X2723" s="397"/>
      <c r="Y2723" s="397" t="s">
        <v>2920</v>
      </c>
    </row>
    <row r="2724" spans="1:25" ht="31.5" customHeight="1" x14ac:dyDescent="0.2">
      <c r="A2724" s="237">
        <v>5284</v>
      </c>
      <c r="B2724" s="391" t="s">
        <v>1820</v>
      </c>
      <c r="C2724" s="356" t="s">
        <v>229</v>
      </c>
      <c r="D2724" s="456">
        <v>7</v>
      </c>
      <c r="E2724" s="393">
        <v>5284001104</v>
      </c>
      <c r="F2724" s="457"/>
      <c r="G2724" s="458"/>
      <c r="H2724" s="394"/>
      <c r="I2724" s="356" t="s">
        <v>229</v>
      </c>
      <c r="J2724" s="269" t="s">
        <v>3169</v>
      </c>
      <c r="K2724" s="268"/>
      <c r="L2724" s="463"/>
      <c r="M2724" s="397"/>
      <c r="N2724" s="397"/>
      <c r="O2724" s="397"/>
      <c r="P2724" s="397"/>
      <c r="Q2724" s="397"/>
      <c r="R2724" s="397"/>
      <c r="S2724" s="397"/>
      <c r="T2724" s="397"/>
      <c r="U2724" s="397"/>
      <c r="V2724" s="397"/>
      <c r="W2724" s="397"/>
      <c r="X2724" s="397"/>
      <c r="Y2724" s="397" t="s">
        <v>2920</v>
      </c>
    </row>
    <row r="2725" spans="1:25" ht="36.75" customHeight="1" x14ac:dyDescent="0.2">
      <c r="A2725" s="237">
        <v>5285</v>
      </c>
      <c r="B2725" s="391" t="s">
        <v>1821</v>
      </c>
      <c r="C2725" s="356" t="s">
        <v>229</v>
      </c>
      <c r="D2725" s="456">
        <v>7</v>
      </c>
      <c r="E2725" s="393">
        <v>5285001514</v>
      </c>
      <c r="F2725" s="457"/>
      <c r="G2725" s="458"/>
      <c r="H2725" s="394"/>
      <c r="I2725" s="356" t="s">
        <v>229</v>
      </c>
      <c r="J2725" s="269" t="s">
        <v>285</v>
      </c>
      <c r="K2725" s="268"/>
      <c r="L2725" s="463"/>
      <c r="M2725" s="397"/>
      <c r="N2725" s="397"/>
      <c r="O2725" s="397"/>
      <c r="P2725" s="397"/>
      <c r="Q2725" s="397"/>
      <c r="R2725" s="397"/>
      <c r="S2725" s="397"/>
      <c r="T2725" s="397"/>
      <c r="U2725" s="397"/>
      <c r="V2725" s="397"/>
      <c r="W2725" s="397"/>
      <c r="X2725" s="397"/>
      <c r="Y2725" s="397" t="s">
        <v>2920</v>
      </c>
    </row>
    <row r="2726" spans="1:25" ht="36.75" customHeight="1" x14ac:dyDescent="0.2">
      <c r="A2726" s="237">
        <v>5286</v>
      </c>
      <c r="B2726" s="391" t="s">
        <v>1822</v>
      </c>
      <c r="C2726" s="356" t="s">
        <v>229</v>
      </c>
      <c r="D2726" s="456">
        <v>7</v>
      </c>
      <c r="E2726" s="393">
        <v>5286001602</v>
      </c>
      <c r="F2726" s="457"/>
      <c r="G2726" s="458"/>
      <c r="H2726" s="394"/>
      <c r="I2726" s="356" t="s">
        <v>229</v>
      </c>
      <c r="J2726" s="269" t="s">
        <v>3169</v>
      </c>
      <c r="K2726" s="268"/>
      <c r="L2726" s="463"/>
      <c r="M2726" s="397"/>
      <c r="N2726" s="397"/>
      <c r="O2726" s="397"/>
      <c r="P2726" s="397"/>
      <c r="Q2726" s="397"/>
      <c r="R2726" s="397"/>
      <c r="S2726" s="397"/>
      <c r="T2726" s="397"/>
      <c r="U2726" s="397"/>
      <c r="V2726" s="397"/>
      <c r="W2726" s="397"/>
      <c r="X2726" s="397"/>
      <c r="Y2726" s="397" t="s">
        <v>2920</v>
      </c>
    </row>
    <row r="2727" spans="1:25" ht="36.75" customHeight="1" x14ac:dyDescent="0.2">
      <c r="A2727" s="237">
        <v>5287</v>
      </c>
      <c r="B2727" s="391" t="s">
        <v>1823</v>
      </c>
      <c r="C2727" s="356" t="s">
        <v>229</v>
      </c>
      <c r="D2727" s="456">
        <v>7</v>
      </c>
      <c r="E2727" s="393">
        <v>5287001402</v>
      </c>
      <c r="F2727" s="457"/>
      <c r="G2727" s="458"/>
      <c r="H2727" s="394"/>
      <c r="I2727" s="356" t="s">
        <v>229</v>
      </c>
      <c r="J2727" s="269" t="s">
        <v>3169</v>
      </c>
      <c r="K2727" s="268"/>
      <c r="L2727" s="463"/>
      <c r="M2727" s="397"/>
      <c r="N2727" s="397"/>
      <c r="O2727" s="397"/>
      <c r="P2727" s="397"/>
      <c r="Q2727" s="397"/>
      <c r="R2727" s="397"/>
      <c r="S2727" s="397"/>
      <c r="T2727" s="397"/>
      <c r="U2727" s="397"/>
      <c r="V2727" s="397"/>
      <c r="W2727" s="397"/>
      <c r="X2727" s="397"/>
      <c r="Y2727" s="397" t="s">
        <v>2920</v>
      </c>
    </row>
    <row r="2728" spans="1:25" ht="36.75" customHeight="1" x14ac:dyDescent="0.2">
      <c r="A2728" s="237">
        <v>5288</v>
      </c>
      <c r="B2728" s="391" t="s">
        <v>1824</v>
      </c>
      <c r="C2728" s="182" t="s">
        <v>224</v>
      </c>
      <c r="D2728" s="456">
        <v>16</v>
      </c>
      <c r="E2728" s="393">
        <v>5288006000</v>
      </c>
      <c r="F2728" s="457"/>
      <c r="G2728" s="458"/>
      <c r="H2728" s="394">
        <v>6000</v>
      </c>
      <c r="I2728" s="182" t="s">
        <v>224</v>
      </c>
      <c r="J2728" s="269" t="s">
        <v>3169</v>
      </c>
      <c r="K2728" s="268"/>
      <c r="L2728" s="463"/>
      <c r="M2728" s="397"/>
      <c r="N2728" s="397"/>
      <c r="O2728" s="397"/>
      <c r="P2728" s="397"/>
      <c r="Q2728" s="397"/>
      <c r="R2728" s="397"/>
      <c r="S2728" s="397"/>
      <c r="T2728" s="397"/>
      <c r="U2728" s="397"/>
      <c r="V2728" s="397"/>
      <c r="W2728" s="397"/>
      <c r="X2728" s="397"/>
      <c r="Y2728" s="397"/>
    </row>
    <row r="2729" spans="1:25" ht="36.75" customHeight="1" x14ac:dyDescent="0.2">
      <c r="A2729" s="237">
        <v>5289</v>
      </c>
      <c r="B2729" s="391" t="s">
        <v>1825</v>
      </c>
      <c r="C2729" s="356" t="s">
        <v>229</v>
      </c>
      <c r="D2729" s="456">
        <v>7</v>
      </c>
      <c r="E2729" s="393">
        <v>5289001112</v>
      </c>
      <c r="F2729" s="457"/>
      <c r="G2729" s="458"/>
      <c r="H2729" s="394"/>
      <c r="I2729" s="356" t="s">
        <v>229</v>
      </c>
      <c r="J2729" s="269" t="s">
        <v>285</v>
      </c>
      <c r="K2729" s="268"/>
      <c r="L2729" s="463"/>
      <c r="M2729" s="397"/>
      <c r="N2729" s="397"/>
      <c r="O2729" s="397"/>
      <c r="P2729" s="397"/>
      <c r="Q2729" s="397"/>
      <c r="R2729" s="397"/>
      <c r="S2729" s="397"/>
      <c r="T2729" s="397"/>
      <c r="U2729" s="397"/>
      <c r="V2729" s="397"/>
      <c r="W2729" s="397"/>
      <c r="X2729" s="397"/>
      <c r="Y2729" s="397" t="s">
        <v>2920</v>
      </c>
    </row>
    <row r="2730" spans="1:25" ht="36.75" customHeight="1" x14ac:dyDescent="0.2">
      <c r="A2730" s="237">
        <v>5290</v>
      </c>
      <c r="B2730" s="391" t="s">
        <v>1826</v>
      </c>
      <c r="C2730" s="356" t="s">
        <v>229</v>
      </c>
      <c r="D2730" s="456">
        <v>7</v>
      </c>
      <c r="E2730" s="393">
        <v>5290001406</v>
      </c>
      <c r="F2730" s="457"/>
      <c r="G2730" s="458"/>
      <c r="H2730" s="394"/>
      <c r="I2730" s="356" t="s">
        <v>229</v>
      </c>
      <c r="J2730" s="269" t="s">
        <v>3169</v>
      </c>
      <c r="K2730" s="268"/>
      <c r="L2730" s="463"/>
      <c r="M2730" s="397"/>
      <c r="N2730" s="397"/>
      <c r="O2730" s="397"/>
      <c r="P2730" s="397"/>
      <c r="Q2730" s="397"/>
      <c r="R2730" s="397"/>
      <c r="S2730" s="397"/>
      <c r="T2730" s="397"/>
      <c r="U2730" s="397"/>
      <c r="V2730" s="397"/>
      <c r="W2730" s="397"/>
      <c r="X2730" s="397"/>
      <c r="Y2730" s="397" t="s">
        <v>2920</v>
      </c>
    </row>
    <row r="2731" spans="1:25" ht="36.75" customHeight="1" x14ac:dyDescent="0.2">
      <c r="A2731" s="237">
        <v>5291</v>
      </c>
      <c r="B2731" s="391" t="s">
        <v>1827</v>
      </c>
      <c r="C2731" s="356" t="s">
        <v>229</v>
      </c>
      <c r="D2731" s="456">
        <v>7</v>
      </c>
      <c r="E2731" s="393">
        <v>5291001521</v>
      </c>
      <c r="F2731" s="457"/>
      <c r="G2731" s="458"/>
      <c r="H2731" s="394"/>
      <c r="I2731" s="356" t="s">
        <v>229</v>
      </c>
      <c r="J2731" s="269" t="s">
        <v>295</v>
      </c>
      <c r="K2731" s="268"/>
      <c r="L2731" s="463"/>
      <c r="M2731" s="397"/>
      <c r="N2731" s="397"/>
      <c r="O2731" s="397"/>
      <c r="P2731" s="397"/>
      <c r="Q2731" s="397"/>
      <c r="R2731" s="397"/>
      <c r="S2731" s="397"/>
      <c r="T2731" s="397"/>
      <c r="U2731" s="397"/>
      <c r="V2731" s="397"/>
      <c r="W2731" s="397"/>
      <c r="X2731" s="397"/>
      <c r="Y2731" s="397" t="s">
        <v>2920</v>
      </c>
    </row>
    <row r="2732" spans="1:25" ht="36.75" customHeight="1" x14ac:dyDescent="0.2">
      <c r="A2732" s="237">
        <v>5292</v>
      </c>
      <c r="B2732" s="391" t="s">
        <v>1828</v>
      </c>
      <c r="C2732" s="356" t="s">
        <v>229</v>
      </c>
      <c r="D2732" s="456">
        <v>7</v>
      </c>
      <c r="E2732" s="393">
        <v>5292001330</v>
      </c>
      <c r="F2732" s="457"/>
      <c r="G2732" s="458"/>
      <c r="H2732" s="394"/>
      <c r="I2732" s="356" t="s">
        <v>229</v>
      </c>
      <c r="J2732" s="269" t="s">
        <v>295</v>
      </c>
      <c r="K2732" s="268"/>
      <c r="L2732" s="463"/>
      <c r="M2732" s="397"/>
      <c r="N2732" s="397"/>
      <c r="O2732" s="397"/>
      <c r="P2732" s="397"/>
      <c r="Q2732" s="397"/>
      <c r="R2732" s="397"/>
      <c r="S2732" s="397"/>
      <c r="T2732" s="397"/>
      <c r="U2732" s="397"/>
      <c r="V2732" s="397"/>
      <c r="W2732" s="397"/>
      <c r="X2732" s="397"/>
      <c r="Y2732" s="397" t="s">
        <v>2920</v>
      </c>
    </row>
    <row r="2733" spans="1:25" ht="36.75" customHeight="1" x14ac:dyDescent="0.2">
      <c r="A2733" s="237">
        <v>5293</v>
      </c>
      <c r="B2733" s="391" t="s">
        <v>1829</v>
      </c>
      <c r="C2733" s="356" t="s">
        <v>229</v>
      </c>
      <c r="D2733" s="456">
        <v>7</v>
      </c>
      <c r="E2733" s="393">
        <v>5293001232</v>
      </c>
      <c r="F2733" s="457"/>
      <c r="G2733" s="458"/>
      <c r="H2733" s="394"/>
      <c r="I2733" s="356" t="s">
        <v>229</v>
      </c>
      <c r="J2733" s="269" t="s">
        <v>300</v>
      </c>
      <c r="K2733" s="268"/>
      <c r="L2733" s="463"/>
      <c r="M2733" s="397"/>
      <c r="N2733" s="397"/>
      <c r="O2733" s="397"/>
      <c r="P2733" s="397"/>
      <c r="Q2733" s="397"/>
      <c r="R2733" s="397"/>
      <c r="S2733" s="397"/>
      <c r="T2733" s="397"/>
      <c r="U2733" s="397"/>
      <c r="V2733" s="397"/>
      <c r="W2733" s="397"/>
      <c r="X2733" s="397"/>
      <c r="Y2733" s="397" t="s">
        <v>2920</v>
      </c>
    </row>
    <row r="2734" spans="1:25" ht="36.75" customHeight="1" x14ac:dyDescent="0.2">
      <c r="A2734" s="237">
        <v>5294</v>
      </c>
      <c r="B2734" s="391" t="s">
        <v>1830</v>
      </c>
      <c r="C2734" s="356" t="s">
        <v>229</v>
      </c>
      <c r="D2734" s="456">
        <v>7</v>
      </c>
      <c r="E2734" s="393">
        <v>5294001110</v>
      </c>
      <c r="F2734" s="457"/>
      <c r="G2734" s="458"/>
      <c r="H2734" s="394"/>
      <c r="I2734" s="356" t="s">
        <v>229</v>
      </c>
      <c r="J2734" s="269" t="s">
        <v>285</v>
      </c>
      <c r="K2734" s="268"/>
      <c r="L2734" s="463"/>
      <c r="M2734" s="397"/>
      <c r="N2734" s="397"/>
      <c r="O2734" s="397"/>
      <c r="P2734" s="397"/>
      <c r="Q2734" s="397"/>
      <c r="R2734" s="397"/>
      <c r="S2734" s="397"/>
      <c r="T2734" s="397"/>
      <c r="U2734" s="397"/>
      <c r="V2734" s="397"/>
      <c r="W2734" s="397"/>
      <c r="X2734" s="397"/>
      <c r="Y2734" s="397" t="s">
        <v>2920</v>
      </c>
    </row>
    <row r="2735" spans="1:25" ht="36.75" customHeight="1" x14ac:dyDescent="0.2">
      <c r="A2735" s="237">
        <v>5295</v>
      </c>
      <c r="B2735" s="391" t="s">
        <v>1831</v>
      </c>
      <c r="C2735" s="356" t="s">
        <v>229</v>
      </c>
      <c r="D2735" s="456">
        <v>13</v>
      </c>
      <c r="E2735" s="393">
        <v>5295001905</v>
      </c>
      <c r="F2735" s="457"/>
      <c r="G2735" s="458"/>
      <c r="H2735" s="394"/>
      <c r="I2735" s="356" t="s">
        <v>229</v>
      </c>
      <c r="J2735" s="269" t="s">
        <v>295</v>
      </c>
      <c r="K2735" s="268"/>
      <c r="L2735" s="463"/>
      <c r="M2735" s="397"/>
      <c r="N2735" s="397"/>
      <c r="O2735" s="397"/>
      <c r="P2735" s="397"/>
      <c r="Q2735" s="397"/>
      <c r="R2735" s="397"/>
      <c r="S2735" s="397"/>
      <c r="T2735" s="397"/>
      <c r="U2735" s="397"/>
      <c r="V2735" s="397"/>
      <c r="W2735" s="397"/>
      <c r="X2735" s="397"/>
      <c r="Y2735" s="397" t="s">
        <v>2920</v>
      </c>
    </row>
    <row r="2736" spans="1:25" ht="36.75" customHeight="1" x14ac:dyDescent="0.2">
      <c r="A2736" s="237">
        <v>5296</v>
      </c>
      <c r="B2736" s="391" t="s">
        <v>1832</v>
      </c>
      <c r="C2736" s="356" t="s">
        <v>229</v>
      </c>
      <c r="D2736" s="456">
        <v>13</v>
      </c>
      <c r="E2736" s="393">
        <v>5296001110</v>
      </c>
      <c r="F2736" s="457"/>
      <c r="G2736" s="458"/>
      <c r="H2736" s="394"/>
      <c r="I2736" s="356" t="s">
        <v>229</v>
      </c>
      <c r="J2736" s="269" t="s">
        <v>285</v>
      </c>
      <c r="K2736" s="268"/>
      <c r="L2736" s="463"/>
      <c r="M2736" s="397"/>
      <c r="N2736" s="397"/>
      <c r="O2736" s="397"/>
      <c r="P2736" s="397"/>
      <c r="Q2736" s="397"/>
      <c r="R2736" s="397"/>
      <c r="S2736" s="397"/>
      <c r="T2736" s="397"/>
      <c r="U2736" s="397"/>
      <c r="V2736" s="397"/>
      <c r="W2736" s="397"/>
      <c r="X2736" s="397"/>
      <c r="Y2736" s="397" t="s">
        <v>2920</v>
      </c>
    </row>
    <row r="2737" spans="1:25" ht="36.75" customHeight="1" x14ac:dyDescent="0.2">
      <c r="A2737" s="237">
        <v>5297</v>
      </c>
      <c r="B2737" s="391" t="s">
        <v>1833</v>
      </c>
      <c r="C2737" s="356" t="s">
        <v>229</v>
      </c>
      <c r="D2737" s="456">
        <v>13</v>
      </c>
      <c r="E2737" s="393">
        <v>5297001905</v>
      </c>
      <c r="F2737" s="457"/>
      <c r="G2737" s="458"/>
      <c r="H2737" s="394"/>
      <c r="I2737" s="356" t="s">
        <v>229</v>
      </c>
      <c r="J2737" s="269" t="s">
        <v>295</v>
      </c>
      <c r="K2737" s="268"/>
      <c r="L2737" s="463"/>
      <c r="M2737" s="397"/>
      <c r="N2737" s="397"/>
      <c r="O2737" s="397"/>
      <c r="P2737" s="397"/>
      <c r="Q2737" s="397"/>
      <c r="R2737" s="397"/>
      <c r="S2737" s="397"/>
      <c r="T2737" s="397"/>
      <c r="U2737" s="397"/>
      <c r="V2737" s="397"/>
      <c r="W2737" s="397"/>
      <c r="X2737" s="397"/>
      <c r="Y2737" s="397" t="s">
        <v>2920</v>
      </c>
    </row>
    <row r="2738" spans="1:25" ht="36.75" customHeight="1" x14ac:dyDescent="0.2">
      <c r="A2738" s="237">
        <v>5298</v>
      </c>
      <c r="B2738" s="391" t="s">
        <v>1834</v>
      </c>
      <c r="C2738" s="356" t="s">
        <v>229</v>
      </c>
      <c r="D2738" s="456">
        <v>13</v>
      </c>
      <c r="E2738" s="393">
        <v>5298001502</v>
      </c>
      <c r="F2738" s="457"/>
      <c r="G2738" s="458"/>
      <c r="H2738" s="394"/>
      <c r="I2738" s="356" t="s">
        <v>229</v>
      </c>
      <c r="J2738" s="269" t="s">
        <v>3169</v>
      </c>
      <c r="K2738" s="268"/>
      <c r="L2738" s="463"/>
      <c r="M2738" s="397"/>
      <c r="N2738" s="397"/>
      <c r="O2738" s="397"/>
      <c r="P2738" s="397"/>
      <c r="Q2738" s="397"/>
      <c r="R2738" s="397"/>
      <c r="S2738" s="397"/>
      <c r="T2738" s="397"/>
      <c r="U2738" s="397"/>
      <c r="V2738" s="397"/>
      <c r="W2738" s="397"/>
      <c r="X2738" s="397"/>
      <c r="Y2738" s="397" t="s">
        <v>2920</v>
      </c>
    </row>
    <row r="2739" spans="1:25" ht="36.75" customHeight="1" x14ac:dyDescent="0.2">
      <c r="A2739" s="237">
        <v>5299</v>
      </c>
      <c r="B2739" s="391" t="s">
        <v>1835</v>
      </c>
      <c r="C2739" s="356" t="s">
        <v>229</v>
      </c>
      <c r="D2739" s="456">
        <v>13</v>
      </c>
      <c r="E2739" s="393">
        <v>5299001217</v>
      </c>
      <c r="F2739" s="457"/>
      <c r="G2739" s="458"/>
      <c r="H2739" s="394"/>
      <c r="I2739" s="356" t="s">
        <v>229</v>
      </c>
      <c r="J2739" s="269" t="s">
        <v>285</v>
      </c>
      <c r="K2739" s="268"/>
      <c r="L2739" s="463"/>
      <c r="M2739" s="397"/>
      <c r="N2739" s="397"/>
      <c r="O2739" s="397"/>
      <c r="P2739" s="397"/>
      <c r="Q2739" s="397"/>
      <c r="R2739" s="397"/>
      <c r="S2739" s="397"/>
      <c r="T2739" s="397"/>
      <c r="U2739" s="397"/>
      <c r="V2739" s="397"/>
      <c r="W2739" s="397"/>
      <c r="X2739" s="397"/>
      <c r="Y2739" s="397" t="s">
        <v>2920</v>
      </c>
    </row>
    <row r="2740" spans="1:25" ht="36.75" customHeight="1" x14ac:dyDescent="0.2">
      <c r="A2740" s="237">
        <v>5300</v>
      </c>
      <c r="B2740" s="391" t="s">
        <v>1836</v>
      </c>
      <c r="C2740" s="356" t="s">
        <v>229</v>
      </c>
      <c r="D2740" s="456">
        <v>13</v>
      </c>
      <c r="E2740" s="393">
        <v>5300001817</v>
      </c>
      <c r="F2740" s="457"/>
      <c r="G2740" s="458"/>
      <c r="H2740" s="394"/>
      <c r="I2740" s="356" t="s">
        <v>229</v>
      </c>
      <c r="J2740" s="269" t="s">
        <v>295</v>
      </c>
      <c r="K2740" s="268"/>
      <c r="L2740" s="463"/>
      <c r="M2740" s="397"/>
      <c r="N2740" s="397"/>
      <c r="O2740" s="397"/>
      <c r="P2740" s="397"/>
      <c r="Q2740" s="397"/>
      <c r="R2740" s="397"/>
      <c r="S2740" s="397"/>
      <c r="T2740" s="397"/>
      <c r="U2740" s="397"/>
      <c r="V2740" s="397"/>
      <c r="W2740" s="397"/>
      <c r="X2740" s="397"/>
      <c r="Y2740" s="397" t="s">
        <v>2920</v>
      </c>
    </row>
    <row r="2741" spans="1:25" ht="36.75" customHeight="1" x14ac:dyDescent="0.2">
      <c r="A2741" s="237">
        <v>5301</v>
      </c>
      <c r="B2741" s="391" t="s">
        <v>1837</v>
      </c>
      <c r="C2741" s="182" t="s">
        <v>230</v>
      </c>
      <c r="D2741" s="456">
        <v>7</v>
      </c>
      <c r="E2741" s="393">
        <v>5301005008</v>
      </c>
      <c r="F2741" s="457"/>
      <c r="G2741" s="458"/>
      <c r="H2741" s="394"/>
      <c r="I2741" s="182" t="s">
        <v>230</v>
      </c>
      <c r="J2741" s="269" t="s">
        <v>285</v>
      </c>
      <c r="K2741" s="268"/>
      <c r="L2741" s="463"/>
      <c r="M2741" s="397"/>
      <c r="N2741" s="397"/>
      <c r="O2741" s="397"/>
      <c r="P2741" s="397"/>
      <c r="Q2741" s="397"/>
      <c r="R2741" s="397"/>
      <c r="S2741" s="397"/>
      <c r="T2741" s="397"/>
      <c r="U2741" s="397"/>
      <c r="V2741" s="397"/>
      <c r="W2741" s="397"/>
      <c r="X2741" s="397"/>
      <c r="Y2741" s="397" t="s">
        <v>2920</v>
      </c>
    </row>
    <row r="2742" spans="1:25" ht="36.75" customHeight="1" x14ac:dyDescent="0.2">
      <c r="A2742" s="237">
        <v>5302</v>
      </c>
      <c r="B2742" s="391" t="s">
        <v>1838</v>
      </c>
      <c r="C2742" s="356" t="s">
        <v>229</v>
      </c>
      <c r="D2742" s="456">
        <v>7</v>
      </c>
      <c r="E2742" s="393">
        <v>5302001901</v>
      </c>
      <c r="F2742" s="457"/>
      <c r="G2742" s="458"/>
      <c r="H2742" s="394"/>
      <c r="I2742" s="356" t="s">
        <v>229</v>
      </c>
      <c r="J2742" s="269" t="s">
        <v>3169</v>
      </c>
      <c r="K2742" s="268"/>
      <c r="L2742" s="463"/>
      <c r="M2742" s="397"/>
      <c r="N2742" s="397"/>
      <c r="O2742" s="397"/>
      <c r="P2742" s="397"/>
      <c r="Q2742" s="397"/>
      <c r="R2742" s="397"/>
      <c r="S2742" s="397"/>
      <c r="T2742" s="397"/>
      <c r="U2742" s="397"/>
      <c r="V2742" s="397"/>
      <c r="W2742" s="397"/>
      <c r="X2742" s="397"/>
      <c r="Y2742" s="397" t="s">
        <v>2920</v>
      </c>
    </row>
    <row r="2743" spans="1:25" ht="36.75" customHeight="1" x14ac:dyDescent="0.2">
      <c r="A2743" s="237">
        <v>5303</v>
      </c>
      <c r="B2743" s="391" t="s">
        <v>1839</v>
      </c>
      <c r="C2743" s="356" t="s">
        <v>229</v>
      </c>
      <c r="D2743" s="456">
        <v>7</v>
      </c>
      <c r="E2743" s="393">
        <v>5303001315</v>
      </c>
      <c r="F2743" s="457"/>
      <c r="G2743" s="458"/>
      <c r="H2743" s="394"/>
      <c r="I2743" s="356" t="s">
        <v>229</v>
      </c>
      <c r="J2743" s="269" t="s">
        <v>285</v>
      </c>
      <c r="K2743" s="268"/>
      <c r="L2743" s="463"/>
      <c r="M2743" s="397"/>
      <c r="N2743" s="397"/>
      <c r="O2743" s="397"/>
      <c r="P2743" s="397"/>
      <c r="Q2743" s="397"/>
      <c r="R2743" s="397"/>
      <c r="S2743" s="397"/>
      <c r="T2743" s="397"/>
      <c r="U2743" s="397"/>
      <c r="V2743" s="397"/>
      <c r="W2743" s="397"/>
      <c r="X2743" s="397"/>
      <c r="Y2743" s="397" t="s">
        <v>2920</v>
      </c>
    </row>
    <row r="2744" spans="1:25" ht="36.75" customHeight="1" x14ac:dyDescent="0.2">
      <c r="A2744" s="237">
        <v>5304</v>
      </c>
      <c r="B2744" s="391" t="s">
        <v>1840</v>
      </c>
      <c r="C2744" s="356" t="s">
        <v>229</v>
      </c>
      <c r="D2744" s="456">
        <v>7</v>
      </c>
      <c r="E2744" s="393">
        <v>5304001344</v>
      </c>
      <c r="F2744" s="457"/>
      <c r="G2744" s="458"/>
      <c r="H2744" s="394"/>
      <c r="I2744" s="356" t="s">
        <v>229</v>
      </c>
      <c r="J2744" s="269" t="s">
        <v>300</v>
      </c>
      <c r="K2744" s="268"/>
      <c r="L2744" s="463"/>
      <c r="M2744" s="397"/>
      <c r="N2744" s="397"/>
      <c r="O2744" s="397"/>
      <c r="P2744" s="397"/>
      <c r="Q2744" s="397"/>
      <c r="R2744" s="397"/>
      <c r="S2744" s="397"/>
      <c r="T2744" s="397"/>
      <c r="U2744" s="397"/>
      <c r="V2744" s="397"/>
      <c r="W2744" s="397"/>
      <c r="X2744" s="397"/>
      <c r="Y2744" s="397" t="s">
        <v>2920</v>
      </c>
    </row>
    <row r="2745" spans="1:25" ht="36.75" customHeight="1" x14ac:dyDescent="0.2">
      <c r="A2745" s="237">
        <v>5305</v>
      </c>
      <c r="B2745" s="391" t="s">
        <v>1841</v>
      </c>
      <c r="C2745" s="356" t="s">
        <v>229</v>
      </c>
      <c r="D2745" s="456">
        <v>7.9</v>
      </c>
      <c r="E2745" s="393">
        <v>5305001116</v>
      </c>
      <c r="F2745" s="457"/>
      <c r="G2745" s="458"/>
      <c r="H2745" s="394"/>
      <c r="I2745" s="356" t="s">
        <v>229</v>
      </c>
      <c r="J2745" s="269" t="s">
        <v>295</v>
      </c>
      <c r="K2745" s="268"/>
      <c r="L2745" s="463"/>
      <c r="M2745" s="397"/>
      <c r="N2745" s="397"/>
      <c r="O2745" s="397"/>
      <c r="P2745" s="397"/>
      <c r="Q2745" s="397"/>
      <c r="R2745" s="397"/>
      <c r="S2745" s="397"/>
      <c r="T2745" s="397"/>
      <c r="U2745" s="397"/>
      <c r="V2745" s="397"/>
      <c r="W2745" s="397"/>
      <c r="X2745" s="397"/>
      <c r="Y2745" s="397" t="s">
        <v>2920</v>
      </c>
    </row>
    <row r="2746" spans="1:25" ht="36.75" customHeight="1" x14ac:dyDescent="0.2">
      <c r="A2746" s="237">
        <v>5306</v>
      </c>
      <c r="B2746" s="391" t="s">
        <v>1842</v>
      </c>
      <c r="C2746" s="182" t="s">
        <v>227</v>
      </c>
      <c r="D2746" s="456">
        <v>11</v>
      </c>
      <c r="E2746" s="393">
        <v>5306000000</v>
      </c>
      <c r="F2746" s="457"/>
      <c r="G2746" s="458"/>
      <c r="H2746" s="394"/>
      <c r="I2746" s="182" t="s">
        <v>227</v>
      </c>
      <c r="J2746" s="269" t="s">
        <v>2797</v>
      </c>
      <c r="K2746" s="268"/>
      <c r="L2746" s="463"/>
      <c r="M2746" s="397"/>
      <c r="N2746" s="397"/>
      <c r="O2746" s="397"/>
      <c r="P2746" s="397"/>
      <c r="Q2746" s="397"/>
      <c r="R2746" s="397"/>
      <c r="S2746" s="397"/>
      <c r="T2746" s="397"/>
      <c r="U2746" s="397"/>
      <c r="V2746" s="397"/>
      <c r="W2746" s="397"/>
      <c r="X2746" s="397"/>
      <c r="Y2746" s="397" t="s">
        <v>2920</v>
      </c>
    </row>
    <row r="2747" spans="1:25" ht="36.75" customHeight="1" x14ac:dyDescent="0.2">
      <c r="A2747" s="237">
        <v>5307</v>
      </c>
      <c r="B2747" s="391" t="s">
        <v>2771</v>
      </c>
      <c r="C2747" s="182" t="s">
        <v>235</v>
      </c>
      <c r="D2747" s="456">
        <v>11</v>
      </c>
      <c r="E2747" s="393">
        <v>5307000000</v>
      </c>
      <c r="F2747" s="457"/>
      <c r="G2747" s="458"/>
      <c r="H2747" s="394"/>
      <c r="I2747" s="182" t="s">
        <v>235</v>
      </c>
      <c r="J2747" s="269" t="s">
        <v>2797</v>
      </c>
      <c r="K2747" s="268"/>
      <c r="L2747" s="468" t="s">
        <v>3056</v>
      </c>
      <c r="M2747" s="397"/>
      <c r="N2747" s="397"/>
      <c r="O2747" s="397"/>
      <c r="P2747" s="397"/>
      <c r="Q2747" s="397"/>
      <c r="R2747" s="397"/>
      <c r="S2747" s="397"/>
      <c r="T2747" s="397"/>
      <c r="U2747" s="397"/>
      <c r="V2747" s="397"/>
      <c r="W2747" s="397"/>
      <c r="X2747" s="397"/>
      <c r="Y2747" s="397"/>
    </row>
    <row r="2748" spans="1:25" ht="36.75" customHeight="1" x14ac:dyDescent="0.2">
      <c r="A2748" s="237">
        <v>5308</v>
      </c>
      <c r="B2748" s="391" t="s">
        <v>1843</v>
      </c>
      <c r="C2748" s="356" t="s">
        <v>229</v>
      </c>
      <c r="D2748" s="456">
        <v>13</v>
      </c>
      <c r="E2748" s="393">
        <v>5308001210</v>
      </c>
      <c r="F2748" s="457"/>
      <c r="G2748" s="458"/>
      <c r="H2748" s="394"/>
      <c r="I2748" s="356" t="s">
        <v>229</v>
      </c>
      <c r="J2748" s="269" t="s">
        <v>3169</v>
      </c>
      <c r="K2748" s="268"/>
      <c r="L2748" s="463"/>
      <c r="M2748" s="397"/>
      <c r="N2748" s="397"/>
      <c r="O2748" s="397"/>
      <c r="P2748" s="397"/>
      <c r="Q2748" s="397"/>
      <c r="R2748" s="397"/>
      <c r="S2748" s="397"/>
      <c r="T2748" s="397"/>
      <c r="U2748" s="397"/>
      <c r="V2748" s="397"/>
      <c r="W2748" s="397"/>
      <c r="X2748" s="397"/>
      <c r="Y2748" s="397" t="s">
        <v>2920</v>
      </c>
    </row>
    <row r="2749" spans="1:25" ht="36.75" customHeight="1" x14ac:dyDescent="0.2">
      <c r="A2749" s="237">
        <v>5309</v>
      </c>
      <c r="B2749" s="391" t="s">
        <v>1844</v>
      </c>
      <c r="C2749" s="182" t="s">
        <v>230</v>
      </c>
      <c r="D2749" s="456">
        <v>7</v>
      </c>
      <c r="E2749" s="393">
        <v>5309005009</v>
      </c>
      <c r="F2749" s="457"/>
      <c r="G2749" s="458"/>
      <c r="H2749" s="394"/>
      <c r="I2749" s="182" t="s">
        <v>230</v>
      </c>
      <c r="J2749" s="269" t="s">
        <v>285</v>
      </c>
      <c r="K2749" s="268"/>
      <c r="L2749" s="463"/>
      <c r="M2749" s="397"/>
      <c r="N2749" s="397"/>
      <c r="O2749" s="397"/>
      <c r="P2749" s="397"/>
      <c r="Q2749" s="397"/>
      <c r="R2749" s="397"/>
      <c r="S2749" s="397"/>
      <c r="T2749" s="397"/>
      <c r="U2749" s="397"/>
      <c r="V2749" s="397"/>
      <c r="W2749" s="397"/>
      <c r="X2749" s="397"/>
      <c r="Y2749" s="397" t="s">
        <v>2920</v>
      </c>
    </row>
    <row r="2750" spans="1:25" ht="36.75" customHeight="1" x14ac:dyDescent="0.2">
      <c r="A2750" s="237">
        <v>5310</v>
      </c>
      <c r="B2750" s="391" t="s">
        <v>1845</v>
      </c>
      <c r="C2750" s="182" t="s">
        <v>230</v>
      </c>
      <c r="D2750" s="456">
        <v>7</v>
      </c>
      <c r="E2750" s="393">
        <v>5310005009</v>
      </c>
      <c r="F2750" s="457"/>
      <c r="G2750" s="458"/>
      <c r="H2750" s="394"/>
      <c r="I2750" s="182" t="s">
        <v>230</v>
      </c>
      <c r="J2750" s="269" t="s">
        <v>285</v>
      </c>
      <c r="K2750" s="268"/>
      <c r="L2750" s="463"/>
      <c r="M2750" s="397"/>
      <c r="N2750" s="397"/>
      <c r="O2750" s="397"/>
      <c r="P2750" s="397"/>
      <c r="Q2750" s="397"/>
      <c r="R2750" s="397"/>
      <c r="S2750" s="397"/>
      <c r="T2750" s="397"/>
      <c r="U2750" s="397"/>
      <c r="V2750" s="397"/>
      <c r="W2750" s="397"/>
      <c r="X2750" s="397"/>
      <c r="Y2750" s="397" t="s">
        <v>2920</v>
      </c>
    </row>
    <row r="2751" spans="1:25" ht="36.75" customHeight="1" x14ac:dyDescent="0.2">
      <c r="A2751" s="237">
        <v>5311</v>
      </c>
      <c r="B2751" s="391" t="s">
        <v>1846</v>
      </c>
      <c r="C2751" s="182" t="s">
        <v>230</v>
      </c>
      <c r="D2751" s="456">
        <v>7</v>
      </c>
      <c r="E2751" s="393">
        <v>5311005008</v>
      </c>
      <c r="F2751" s="457"/>
      <c r="G2751" s="458"/>
      <c r="H2751" s="394"/>
      <c r="I2751" s="182" t="s">
        <v>230</v>
      </c>
      <c r="J2751" s="269" t="s">
        <v>285</v>
      </c>
      <c r="K2751" s="268"/>
      <c r="L2751" s="463"/>
      <c r="M2751" s="397"/>
      <c r="N2751" s="397"/>
      <c r="O2751" s="397"/>
      <c r="P2751" s="397"/>
      <c r="Q2751" s="397"/>
      <c r="R2751" s="397"/>
      <c r="S2751" s="397"/>
      <c r="T2751" s="397"/>
      <c r="U2751" s="397"/>
      <c r="V2751" s="397"/>
      <c r="W2751" s="397"/>
      <c r="X2751" s="397"/>
      <c r="Y2751" s="397" t="s">
        <v>2920</v>
      </c>
    </row>
    <row r="2752" spans="1:25" ht="36.75" customHeight="1" x14ac:dyDescent="0.2">
      <c r="A2752" s="237">
        <v>5312</v>
      </c>
      <c r="B2752" s="391" t="s">
        <v>1847</v>
      </c>
      <c r="C2752" s="356" t="s">
        <v>229</v>
      </c>
      <c r="D2752" s="456">
        <v>7</v>
      </c>
      <c r="E2752" s="393">
        <v>5312001609</v>
      </c>
      <c r="F2752" s="457"/>
      <c r="G2752" s="458"/>
      <c r="H2752" s="394"/>
      <c r="I2752" s="356" t="s">
        <v>229</v>
      </c>
      <c r="J2752" s="269" t="s">
        <v>3169</v>
      </c>
      <c r="K2752" s="268"/>
      <c r="L2752" s="463"/>
      <c r="M2752" s="397"/>
      <c r="N2752" s="397"/>
      <c r="O2752" s="397"/>
      <c r="P2752" s="397"/>
      <c r="Q2752" s="397"/>
      <c r="R2752" s="397"/>
      <c r="S2752" s="397"/>
      <c r="T2752" s="397"/>
      <c r="U2752" s="397"/>
      <c r="V2752" s="397"/>
      <c r="W2752" s="397"/>
      <c r="X2752" s="397"/>
      <c r="Y2752" s="397" t="s">
        <v>2920</v>
      </c>
    </row>
    <row r="2753" spans="1:25" ht="21.75" customHeight="1" x14ac:dyDescent="0.2">
      <c r="A2753" s="237">
        <v>5313</v>
      </c>
      <c r="B2753" s="391" t="s">
        <v>1848</v>
      </c>
      <c r="C2753" s="182" t="s">
        <v>248</v>
      </c>
      <c r="D2753" s="456">
        <v>3</v>
      </c>
      <c r="E2753" s="393">
        <v>5313000000</v>
      </c>
      <c r="F2753" s="457"/>
      <c r="G2753" s="458"/>
      <c r="H2753" s="394"/>
      <c r="I2753" s="182" t="s">
        <v>248</v>
      </c>
      <c r="J2753" s="269" t="s">
        <v>3174</v>
      </c>
      <c r="K2753" s="268"/>
      <c r="L2753" s="463"/>
      <c r="M2753" s="397"/>
      <c r="N2753" s="397"/>
      <c r="O2753" s="397"/>
      <c r="P2753" s="397"/>
      <c r="Q2753" s="397"/>
      <c r="R2753" s="397"/>
      <c r="S2753" s="397"/>
      <c r="T2753" s="397"/>
      <c r="U2753" s="397"/>
      <c r="V2753" s="397"/>
      <c r="W2753" s="397"/>
      <c r="X2753" s="397"/>
      <c r="Y2753" s="397" t="s">
        <v>2920</v>
      </c>
    </row>
    <row r="2754" spans="1:25" s="272" customFormat="1" ht="36.75" customHeight="1" x14ac:dyDescent="0.2">
      <c r="A2754" s="39">
        <v>5314</v>
      </c>
      <c r="B2754" s="406" t="s">
        <v>1849</v>
      </c>
      <c r="C2754" s="182" t="s">
        <v>226</v>
      </c>
      <c r="D2754" s="464">
        <v>7</v>
      </c>
      <c r="E2754" s="412">
        <v>5314000000</v>
      </c>
      <c r="F2754" s="465"/>
      <c r="G2754" s="466"/>
      <c r="H2754" s="409"/>
      <c r="I2754" s="182" t="s">
        <v>226</v>
      </c>
      <c r="J2754" s="90" t="s">
        <v>285</v>
      </c>
      <c r="K2754" s="54"/>
      <c r="L2754" s="467"/>
      <c r="M2754" s="415"/>
      <c r="N2754" s="415"/>
      <c r="O2754" s="415"/>
      <c r="P2754" s="415"/>
      <c r="Q2754" s="415"/>
      <c r="R2754" s="415"/>
      <c r="S2754" s="415"/>
      <c r="T2754" s="415"/>
      <c r="U2754" s="415"/>
      <c r="V2754" s="415"/>
      <c r="W2754" s="415"/>
      <c r="X2754" s="415"/>
      <c r="Y2754" s="415"/>
    </row>
    <row r="2755" spans="1:25" s="272" customFormat="1" ht="36.75" customHeight="1" x14ac:dyDescent="0.2">
      <c r="A2755" s="39">
        <v>5315</v>
      </c>
      <c r="B2755" s="406" t="s">
        <v>1850</v>
      </c>
      <c r="C2755" s="356" t="s">
        <v>228</v>
      </c>
      <c r="D2755" s="464">
        <v>7</v>
      </c>
      <c r="E2755" s="412">
        <v>5315000000</v>
      </c>
      <c r="F2755" s="465"/>
      <c r="G2755" s="466"/>
      <c r="H2755" s="409"/>
      <c r="I2755" s="356" t="s">
        <v>228</v>
      </c>
      <c r="J2755" s="90" t="s">
        <v>289</v>
      </c>
      <c r="K2755" s="54"/>
      <c r="L2755" s="467"/>
      <c r="M2755" s="415"/>
      <c r="N2755" s="415"/>
      <c r="O2755" s="415"/>
      <c r="P2755" s="415"/>
      <c r="Q2755" s="415"/>
      <c r="R2755" s="415"/>
      <c r="S2755" s="415"/>
      <c r="T2755" s="415"/>
      <c r="U2755" s="415"/>
      <c r="V2755" s="415"/>
      <c r="W2755" s="415"/>
      <c r="X2755" s="415"/>
      <c r="Y2755" s="415"/>
    </row>
    <row r="2756" spans="1:25" s="272" customFormat="1" ht="36.75" customHeight="1" x14ac:dyDescent="0.2">
      <c r="A2756" s="39">
        <v>5316</v>
      </c>
      <c r="B2756" s="406" t="s">
        <v>1851</v>
      </c>
      <c r="C2756" s="356" t="s">
        <v>228</v>
      </c>
      <c r="D2756" s="464">
        <v>7</v>
      </c>
      <c r="E2756" s="412">
        <v>5316000000</v>
      </c>
      <c r="F2756" s="465"/>
      <c r="G2756" s="466"/>
      <c r="H2756" s="409"/>
      <c r="I2756" s="356" t="s">
        <v>228</v>
      </c>
      <c r="J2756" s="90" t="s">
        <v>295</v>
      </c>
      <c r="K2756" s="54"/>
      <c r="L2756" s="467"/>
      <c r="M2756" s="415"/>
      <c r="N2756" s="415"/>
      <c r="O2756" s="415"/>
      <c r="P2756" s="415"/>
      <c r="Q2756" s="415"/>
      <c r="R2756" s="415"/>
      <c r="S2756" s="415"/>
      <c r="T2756" s="415"/>
      <c r="U2756" s="415"/>
      <c r="V2756" s="415"/>
      <c r="W2756" s="415"/>
      <c r="X2756" s="415"/>
      <c r="Y2756" s="415"/>
    </row>
    <row r="2757" spans="1:25" s="272" customFormat="1" ht="36.75" customHeight="1" x14ac:dyDescent="0.2">
      <c r="A2757" s="39">
        <v>5317</v>
      </c>
      <c r="B2757" s="406" t="s">
        <v>1852</v>
      </c>
      <c r="C2757" s="356" t="s">
        <v>228</v>
      </c>
      <c r="D2757" s="464">
        <v>7</v>
      </c>
      <c r="E2757" s="412">
        <v>5317000000</v>
      </c>
      <c r="F2757" s="465"/>
      <c r="G2757" s="466"/>
      <c r="H2757" s="409"/>
      <c r="I2757" s="356" t="s">
        <v>228</v>
      </c>
      <c r="J2757" s="90" t="s">
        <v>285</v>
      </c>
      <c r="K2757" s="54"/>
      <c r="L2757" s="467"/>
      <c r="M2757" s="415"/>
      <c r="N2757" s="415"/>
      <c r="O2757" s="415"/>
      <c r="P2757" s="415"/>
      <c r="Q2757" s="415"/>
      <c r="R2757" s="415"/>
      <c r="S2757" s="415"/>
      <c r="T2757" s="415"/>
      <c r="U2757" s="415"/>
      <c r="V2757" s="415"/>
      <c r="W2757" s="415"/>
      <c r="X2757" s="415"/>
      <c r="Y2757" s="415"/>
    </row>
    <row r="2758" spans="1:25" s="272" customFormat="1" ht="36.75" customHeight="1" x14ac:dyDescent="0.2">
      <c r="A2758" s="39">
        <v>5318</v>
      </c>
      <c r="B2758" s="406" t="s">
        <v>1853</v>
      </c>
      <c r="C2758" s="356" t="s">
        <v>228</v>
      </c>
      <c r="D2758" s="464">
        <v>7</v>
      </c>
      <c r="E2758" s="412">
        <v>5318000000</v>
      </c>
      <c r="F2758" s="465"/>
      <c r="G2758" s="466"/>
      <c r="H2758" s="409"/>
      <c r="I2758" s="356" t="s">
        <v>228</v>
      </c>
      <c r="J2758" s="90" t="s">
        <v>3169</v>
      </c>
      <c r="K2758" s="54"/>
      <c r="L2758" s="467"/>
      <c r="M2758" s="415"/>
      <c r="N2758" s="415"/>
      <c r="O2758" s="415"/>
      <c r="P2758" s="415"/>
      <c r="Q2758" s="415"/>
      <c r="R2758" s="415"/>
      <c r="S2758" s="415"/>
      <c r="T2758" s="415"/>
      <c r="U2758" s="415"/>
      <c r="V2758" s="415"/>
      <c r="W2758" s="415"/>
      <c r="X2758" s="415"/>
      <c r="Y2758" s="415"/>
    </row>
    <row r="2759" spans="1:25" s="272" customFormat="1" ht="36.75" customHeight="1" x14ac:dyDescent="0.2">
      <c r="A2759" s="39">
        <v>5319</v>
      </c>
      <c r="B2759" s="406" t="s">
        <v>1854</v>
      </c>
      <c r="C2759" s="356" t="s">
        <v>228</v>
      </c>
      <c r="D2759" s="464">
        <v>7</v>
      </c>
      <c r="E2759" s="412">
        <v>5319000000</v>
      </c>
      <c r="F2759" s="465"/>
      <c r="G2759" s="466"/>
      <c r="H2759" s="409"/>
      <c r="I2759" s="356" t="s">
        <v>228</v>
      </c>
      <c r="J2759" s="90" t="s">
        <v>286</v>
      </c>
      <c r="K2759" s="54"/>
      <c r="L2759" s="467"/>
      <c r="M2759" s="415"/>
      <c r="N2759" s="415"/>
      <c r="O2759" s="415"/>
      <c r="P2759" s="415"/>
      <c r="Q2759" s="415"/>
      <c r="R2759" s="415"/>
      <c r="S2759" s="415"/>
      <c r="T2759" s="415"/>
      <c r="U2759" s="415"/>
      <c r="V2759" s="415"/>
      <c r="W2759" s="415"/>
      <c r="X2759" s="415"/>
      <c r="Y2759" s="415"/>
    </row>
    <row r="2760" spans="1:25" s="272" customFormat="1" ht="36.75" customHeight="1" x14ac:dyDescent="0.2">
      <c r="A2760" s="39">
        <v>5320</v>
      </c>
      <c r="B2760" s="406" t="s">
        <v>1855</v>
      </c>
      <c r="C2760" s="356" t="s">
        <v>228</v>
      </c>
      <c r="D2760" s="464">
        <v>7</v>
      </c>
      <c r="E2760" s="412">
        <v>5320000000</v>
      </c>
      <c r="F2760" s="465"/>
      <c r="G2760" s="466"/>
      <c r="H2760" s="409"/>
      <c r="I2760" s="356" t="s">
        <v>228</v>
      </c>
      <c r="J2760" s="90" t="s">
        <v>295</v>
      </c>
      <c r="K2760" s="54"/>
      <c r="L2760" s="467"/>
      <c r="M2760" s="415"/>
      <c r="N2760" s="415"/>
      <c r="O2760" s="415"/>
      <c r="P2760" s="415"/>
      <c r="Q2760" s="415"/>
      <c r="R2760" s="415"/>
      <c r="S2760" s="415"/>
      <c r="T2760" s="415"/>
      <c r="U2760" s="415"/>
      <c r="V2760" s="415"/>
      <c r="W2760" s="415"/>
      <c r="X2760" s="415"/>
      <c r="Y2760" s="415"/>
    </row>
    <row r="2761" spans="1:25" s="272" customFormat="1" ht="36.75" customHeight="1" x14ac:dyDescent="0.2">
      <c r="A2761" s="39">
        <v>5321</v>
      </c>
      <c r="B2761" s="406" t="s">
        <v>1856</v>
      </c>
      <c r="C2761" s="356" t="s">
        <v>228</v>
      </c>
      <c r="D2761" s="464">
        <v>7</v>
      </c>
      <c r="E2761" s="412">
        <v>5321000000</v>
      </c>
      <c r="F2761" s="465"/>
      <c r="G2761" s="466"/>
      <c r="H2761" s="409"/>
      <c r="I2761" s="356" t="s">
        <v>228</v>
      </c>
      <c r="J2761" s="90" t="s">
        <v>285</v>
      </c>
      <c r="K2761" s="54"/>
      <c r="L2761" s="467"/>
      <c r="M2761" s="415"/>
      <c r="N2761" s="415"/>
      <c r="O2761" s="415"/>
      <c r="P2761" s="415"/>
      <c r="Q2761" s="415"/>
      <c r="R2761" s="415"/>
      <c r="S2761" s="415"/>
      <c r="T2761" s="415"/>
      <c r="U2761" s="415"/>
      <c r="V2761" s="415"/>
      <c r="W2761" s="415"/>
      <c r="X2761" s="415"/>
      <c r="Y2761" s="415"/>
    </row>
    <row r="2762" spans="1:25" s="272" customFormat="1" ht="36.75" customHeight="1" x14ac:dyDescent="0.2">
      <c r="A2762" s="39">
        <v>5322</v>
      </c>
      <c r="B2762" s="406" t="s">
        <v>1857</v>
      </c>
      <c r="C2762" s="356" t="s">
        <v>228</v>
      </c>
      <c r="D2762" s="464">
        <v>7</v>
      </c>
      <c r="E2762" s="412">
        <v>5322000000</v>
      </c>
      <c r="F2762" s="465"/>
      <c r="G2762" s="466"/>
      <c r="H2762" s="409"/>
      <c r="I2762" s="356" t="s">
        <v>228</v>
      </c>
      <c r="J2762" s="90" t="s">
        <v>289</v>
      </c>
      <c r="K2762" s="54"/>
      <c r="L2762" s="467"/>
      <c r="M2762" s="415"/>
      <c r="N2762" s="415"/>
      <c r="O2762" s="415"/>
      <c r="P2762" s="415"/>
      <c r="Q2762" s="415"/>
      <c r="R2762" s="415"/>
      <c r="S2762" s="415"/>
      <c r="T2762" s="415"/>
      <c r="U2762" s="415"/>
      <c r="V2762" s="415"/>
      <c r="W2762" s="415"/>
      <c r="X2762" s="415"/>
      <c r="Y2762" s="415"/>
    </row>
    <row r="2763" spans="1:25" s="272" customFormat="1" ht="36.75" customHeight="1" x14ac:dyDescent="0.2">
      <c r="A2763" s="39">
        <v>5323</v>
      </c>
      <c r="B2763" s="406" t="s">
        <v>1858</v>
      </c>
      <c r="C2763" s="356" t="s">
        <v>228</v>
      </c>
      <c r="D2763" s="464">
        <v>7</v>
      </c>
      <c r="E2763" s="412">
        <v>5323000000</v>
      </c>
      <c r="F2763" s="465"/>
      <c r="G2763" s="466"/>
      <c r="H2763" s="409"/>
      <c r="I2763" s="356" t="s">
        <v>228</v>
      </c>
      <c r="J2763" s="90" t="s">
        <v>289</v>
      </c>
      <c r="K2763" s="54"/>
      <c r="L2763" s="467"/>
      <c r="M2763" s="415"/>
      <c r="N2763" s="415"/>
      <c r="O2763" s="415"/>
      <c r="P2763" s="415"/>
      <c r="Q2763" s="415"/>
      <c r="R2763" s="415"/>
      <c r="S2763" s="415"/>
      <c r="T2763" s="415"/>
      <c r="U2763" s="415"/>
      <c r="V2763" s="415"/>
      <c r="W2763" s="415"/>
      <c r="X2763" s="415"/>
      <c r="Y2763" s="415"/>
    </row>
    <row r="2764" spans="1:25" s="272" customFormat="1" ht="36.75" customHeight="1" x14ac:dyDescent="0.2">
      <c r="A2764" s="39">
        <v>5324</v>
      </c>
      <c r="B2764" s="406" t="s">
        <v>1859</v>
      </c>
      <c r="C2764" s="356" t="s">
        <v>228</v>
      </c>
      <c r="D2764" s="464">
        <v>7</v>
      </c>
      <c r="E2764" s="412">
        <v>5324000000</v>
      </c>
      <c r="F2764" s="465"/>
      <c r="G2764" s="466"/>
      <c r="H2764" s="409"/>
      <c r="I2764" s="356" t="s">
        <v>228</v>
      </c>
      <c r="J2764" s="90" t="s">
        <v>295</v>
      </c>
      <c r="K2764" s="54"/>
      <c r="L2764" s="467"/>
      <c r="M2764" s="415"/>
      <c r="N2764" s="415"/>
      <c r="O2764" s="415"/>
      <c r="P2764" s="415"/>
      <c r="Q2764" s="415"/>
      <c r="R2764" s="415"/>
      <c r="S2764" s="415"/>
      <c r="T2764" s="415"/>
      <c r="U2764" s="415"/>
      <c r="V2764" s="415"/>
      <c r="W2764" s="415"/>
      <c r="X2764" s="415"/>
      <c r="Y2764" s="415"/>
    </row>
    <row r="2765" spans="1:25" s="272" customFormat="1" ht="36.75" customHeight="1" x14ac:dyDescent="0.2">
      <c r="A2765" s="39">
        <v>5325</v>
      </c>
      <c r="B2765" s="406" t="s">
        <v>1860</v>
      </c>
      <c r="C2765" s="356" t="s">
        <v>228</v>
      </c>
      <c r="D2765" s="464">
        <v>7</v>
      </c>
      <c r="E2765" s="412">
        <v>5325000000</v>
      </c>
      <c r="F2765" s="465"/>
      <c r="G2765" s="466"/>
      <c r="H2765" s="409"/>
      <c r="I2765" s="356" t="s">
        <v>228</v>
      </c>
      <c r="J2765" s="90" t="s">
        <v>285</v>
      </c>
      <c r="K2765" s="54"/>
      <c r="L2765" s="467"/>
      <c r="M2765" s="415"/>
      <c r="N2765" s="415"/>
      <c r="O2765" s="415"/>
      <c r="P2765" s="415"/>
      <c r="Q2765" s="415"/>
      <c r="R2765" s="415"/>
      <c r="S2765" s="415"/>
      <c r="T2765" s="415"/>
      <c r="U2765" s="415"/>
      <c r="V2765" s="415"/>
      <c r="W2765" s="415"/>
      <c r="X2765" s="415"/>
      <c r="Y2765" s="415"/>
    </row>
    <row r="2766" spans="1:25" s="272" customFormat="1" ht="36.75" customHeight="1" x14ac:dyDescent="0.2">
      <c r="A2766" s="39">
        <v>5326</v>
      </c>
      <c r="B2766" s="406" t="s">
        <v>1861</v>
      </c>
      <c r="C2766" s="356" t="s">
        <v>229</v>
      </c>
      <c r="D2766" s="464">
        <v>7</v>
      </c>
      <c r="E2766" s="412">
        <v>5326000000</v>
      </c>
      <c r="F2766" s="465"/>
      <c r="G2766" s="466"/>
      <c r="H2766" s="409"/>
      <c r="I2766" s="356" t="s">
        <v>229</v>
      </c>
      <c r="J2766" s="90" t="s">
        <v>3169</v>
      </c>
      <c r="K2766" s="54"/>
      <c r="L2766" s="467"/>
      <c r="M2766" s="415"/>
      <c r="N2766" s="415"/>
      <c r="O2766" s="415"/>
      <c r="P2766" s="415"/>
      <c r="Q2766" s="415"/>
      <c r="R2766" s="415"/>
      <c r="S2766" s="415"/>
      <c r="T2766" s="415"/>
      <c r="U2766" s="415"/>
      <c r="V2766" s="415"/>
      <c r="W2766" s="415"/>
      <c r="X2766" s="415"/>
      <c r="Y2766" s="415"/>
    </row>
    <row r="2767" spans="1:25" s="272" customFormat="1" ht="36.75" customHeight="1" x14ac:dyDescent="0.2">
      <c r="A2767" s="39">
        <v>5327</v>
      </c>
      <c r="B2767" s="406" t="s">
        <v>1862</v>
      </c>
      <c r="C2767" s="356" t="s">
        <v>229</v>
      </c>
      <c r="D2767" s="464">
        <v>7</v>
      </c>
      <c r="E2767" s="412">
        <v>5327000000</v>
      </c>
      <c r="F2767" s="465"/>
      <c r="G2767" s="466"/>
      <c r="H2767" s="409"/>
      <c r="I2767" s="356" t="s">
        <v>229</v>
      </c>
      <c r="J2767" s="90" t="s">
        <v>286</v>
      </c>
      <c r="K2767" s="54"/>
      <c r="L2767" s="467"/>
      <c r="M2767" s="415"/>
      <c r="N2767" s="415"/>
      <c r="O2767" s="415"/>
      <c r="P2767" s="415"/>
      <c r="Q2767" s="415"/>
      <c r="R2767" s="415"/>
      <c r="S2767" s="415"/>
      <c r="T2767" s="415"/>
      <c r="U2767" s="415"/>
      <c r="V2767" s="415"/>
      <c r="W2767" s="415"/>
      <c r="X2767" s="415"/>
      <c r="Y2767" s="415"/>
    </row>
    <row r="2768" spans="1:25" s="272" customFormat="1" ht="36.75" customHeight="1" x14ac:dyDescent="0.2">
      <c r="A2768" s="39">
        <v>5328</v>
      </c>
      <c r="B2768" s="406" t="s">
        <v>1863</v>
      </c>
      <c r="C2768" s="356" t="s">
        <v>229</v>
      </c>
      <c r="D2768" s="464">
        <v>7</v>
      </c>
      <c r="E2768" s="412">
        <v>5328000000</v>
      </c>
      <c r="F2768" s="465"/>
      <c r="G2768" s="466"/>
      <c r="H2768" s="409"/>
      <c r="I2768" s="356" t="s">
        <v>229</v>
      </c>
      <c r="J2768" s="90" t="s">
        <v>295</v>
      </c>
      <c r="K2768" s="54"/>
      <c r="L2768" s="467"/>
      <c r="M2768" s="415"/>
      <c r="N2768" s="415"/>
      <c r="O2768" s="415"/>
      <c r="P2768" s="415"/>
      <c r="Q2768" s="415"/>
      <c r="R2768" s="415"/>
      <c r="S2768" s="415"/>
      <c r="T2768" s="415"/>
      <c r="U2768" s="415"/>
      <c r="V2768" s="415"/>
      <c r="W2768" s="415"/>
      <c r="X2768" s="415"/>
      <c r="Y2768" s="415"/>
    </row>
    <row r="2769" spans="1:25" s="272" customFormat="1" ht="36.75" customHeight="1" x14ac:dyDescent="0.2">
      <c r="A2769" s="39">
        <v>5329</v>
      </c>
      <c r="B2769" s="406" t="s">
        <v>1864</v>
      </c>
      <c r="C2769" s="356" t="s">
        <v>229</v>
      </c>
      <c r="D2769" s="464">
        <v>7</v>
      </c>
      <c r="E2769" s="412">
        <v>5329000000</v>
      </c>
      <c r="F2769" s="465"/>
      <c r="G2769" s="466"/>
      <c r="H2769" s="409"/>
      <c r="I2769" s="356" t="s">
        <v>229</v>
      </c>
      <c r="J2769" s="90" t="s">
        <v>3169</v>
      </c>
      <c r="K2769" s="54"/>
      <c r="L2769" s="467"/>
      <c r="M2769" s="415"/>
      <c r="N2769" s="415"/>
      <c r="O2769" s="415"/>
      <c r="P2769" s="415"/>
      <c r="Q2769" s="415"/>
      <c r="R2769" s="415"/>
      <c r="S2769" s="415"/>
      <c r="T2769" s="415"/>
      <c r="U2769" s="415"/>
      <c r="V2769" s="415"/>
      <c r="W2769" s="415"/>
      <c r="X2769" s="415"/>
      <c r="Y2769" s="415"/>
    </row>
    <row r="2770" spans="1:25" s="272" customFormat="1" ht="36.75" customHeight="1" x14ac:dyDescent="0.2">
      <c r="A2770" s="39">
        <v>5330</v>
      </c>
      <c r="B2770" s="406" t="s">
        <v>1865</v>
      </c>
      <c r="C2770" s="356" t="s">
        <v>229</v>
      </c>
      <c r="D2770" s="464">
        <v>7</v>
      </c>
      <c r="E2770" s="412">
        <v>5330000000</v>
      </c>
      <c r="F2770" s="465"/>
      <c r="G2770" s="466"/>
      <c r="H2770" s="409"/>
      <c r="I2770" s="356" t="s">
        <v>229</v>
      </c>
      <c r="J2770" s="90" t="s">
        <v>300</v>
      </c>
      <c r="K2770" s="54"/>
      <c r="L2770" s="467"/>
      <c r="M2770" s="415"/>
      <c r="N2770" s="415"/>
      <c r="O2770" s="415"/>
      <c r="P2770" s="415"/>
      <c r="Q2770" s="415"/>
      <c r="R2770" s="415"/>
      <c r="S2770" s="415"/>
      <c r="T2770" s="415"/>
      <c r="U2770" s="415"/>
      <c r="V2770" s="415"/>
      <c r="W2770" s="415"/>
      <c r="X2770" s="415"/>
      <c r="Y2770" s="415"/>
    </row>
    <row r="2771" spans="1:25" s="272" customFormat="1" ht="36.75" customHeight="1" x14ac:dyDescent="0.2">
      <c r="A2771" s="39">
        <v>5331</v>
      </c>
      <c r="B2771" s="406" t="s">
        <v>1866</v>
      </c>
      <c r="C2771" s="356" t="s">
        <v>229</v>
      </c>
      <c r="D2771" s="464">
        <v>7</v>
      </c>
      <c r="E2771" s="412">
        <v>5331000000</v>
      </c>
      <c r="F2771" s="465"/>
      <c r="G2771" s="466"/>
      <c r="H2771" s="409"/>
      <c r="I2771" s="356" t="s">
        <v>229</v>
      </c>
      <c r="J2771" s="90" t="s">
        <v>295</v>
      </c>
      <c r="K2771" s="54"/>
      <c r="L2771" s="467"/>
      <c r="M2771" s="415"/>
      <c r="N2771" s="415"/>
      <c r="O2771" s="415"/>
      <c r="P2771" s="415"/>
      <c r="Q2771" s="415"/>
      <c r="R2771" s="415"/>
      <c r="S2771" s="415"/>
      <c r="T2771" s="415"/>
      <c r="U2771" s="415"/>
      <c r="V2771" s="415"/>
      <c r="W2771" s="415"/>
      <c r="X2771" s="415"/>
      <c r="Y2771" s="415"/>
    </row>
    <row r="2772" spans="1:25" s="272" customFormat="1" ht="36.75" customHeight="1" x14ac:dyDescent="0.2">
      <c r="A2772" s="39">
        <v>5332</v>
      </c>
      <c r="B2772" s="406" t="s">
        <v>1867</v>
      </c>
      <c r="C2772" s="356" t="s">
        <v>229</v>
      </c>
      <c r="D2772" s="464">
        <v>7</v>
      </c>
      <c r="E2772" s="412">
        <v>5332000000</v>
      </c>
      <c r="F2772" s="465"/>
      <c r="G2772" s="466"/>
      <c r="H2772" s="409"/>
      <c r="I2772" s="356" t="s">
        <v>229</v>
      </c>
      <c r="J2772" s="90" t="s">
        <v>286</v>
      </c>
      <c r="K2772" s="54"/>
      <c r="L2772" s="467"/>
      <c r="M2772" s="415"/>
      <c r="N2772" s="415"/>
      <c r="O2772" s="415"/>
      <c r="P2772" s="415"/>
      <c r="Q2772" s="415"/>
      <c r="R2772" s="415"/>
      <c r="S2772" s="415"/>
      <c r="T2772" s="415"/>
      <c r="U2772" s="415"/>
      <c r="V2772" s="415"/>
      <c r="W2772" s="415"/>
      <c r="X2772" s="415"/>
      <c r="Y2772" s="415"/>
    </row>
    <row r="2773" spans="1:25" s="272" customFormat="1" ht="36.75" customHeight="1" x14ac:dyDescent="0.2">
      <c r="A2773" s="39">
        <v>5333</v>
      </c>
      <c r="B2773" s="406" t="s">
        <v>1868</v>
      </c>
      <c r="C2773" s="182" t="s">
        <v>230</v>
      </c>
      <c r="D2773" s="464">
        <v>7</v>
      </c>
      <c r="E2773" s="412">
        <v>5333000000</v>
      </c>
      <c r="F2773" s="465"/>
      <c r="G2773" s="466"/>
      <c r="H2773" s="409"/>
      <c r="I2773" s="182" t="s">
        <v>230</v>
      </c>
      <c r="J2773" s="90" t="s">
        <v>300</v>
      </c>
      <c r="K2773" s="54"/>
      <c r="L2773" s="467"/>
      <c r="M2773" s="415"/>
      <c r="N2773" s="415"/>
      <c r="O2773" s="415"/>
      <c r="P2773" s="415"/>
      <c r="Q2773" s="415"/>
      <c r="R2773" s="415"/>
      <c r="S2773" s="415"/>
      <c r="T2773" s="415"/>
      <c r="U2773" s="415"/>
      <c r="V2773" s="415"/>
      <c r="W2773" s="415"/>
      <c r="X2773" s="415"/>
      <c r="Y2773" s="415"/>
    </row>
    <row r="2774" spans="1:25" s="272" customFormat="1" ht="36.75" customHeight="1" x14ac:dyDescent="0.2">
      <c r="A2774" s="39">
        <v>5334</v>
      </c>
      <c r="B2774" s="406" t="s">
        <v>1869</v>
      </c>
      <c r="C2774" s="182" t="s">
        <v>230</v>
      </c>
      <c r="D2774" s="464">
        <v>7</v>
      </c>
      <c r="E2774" s="412">
        <v>5334000000</v>
      </c>
      <c r="F2774" s="465"/>
      <c r="G2774" s="466"/>
      <c r="H2774" s="409"/>
      <c r="I2774" s="182" t="s">
        <v>230</v>
      </c>
      <c r="J2774" s="90" t="s">
        <v>286</v>
      </c>
      <c r="K2774" s="54"/>
      <c r="L2774" s="467"/>
      <c r="M2774" s="415"/>
      <c r="N2774" s="415"/>
      <c r="O2774" s="415"/>
      <c r="P2774" s="415"/>
      <c r="Q2774" s="415"/>
      <c r="R2774" s="415"/>
      <c r="S2774" s="415"/>
      <c r="T2774" s="415"/>
      <c r="U2774" s="415"/>
      <c r="V2774" s="415"/>
      <c r="W2774" s="415"/>
      <c r="X2774" s="415"/>
      <c r="Y2774" s="415"/>
    </row>
    <row r="2775" spans="1:25" s="272" customFormat="1" ht="36.75" customHeight="1" x14ac:dyDescent="0.2">
      <c r="A2775" s="39">
        <v>5335</v>
      </c>
      <c r="B2775" s="406" t="s">
        <v>1870</v>
      </c>
      <c r="C2775" s="182" t="s">
        <v>230</v>
      </c>
      <c r="D2775" s="464">
        <v>7</v>
      </c>
      <c r="E2775" s="412">
        <v>5335000000</v>
      </c>
      <c r="F2775" s="465"/>
      <c r="G2775" s="466"/>
      <c r="H2775" s="409"/>
      <c r="I2775" s="182" t="s">
        <v>230</v>
      </c>
      <c r="J2775" s="90" t="s">
        <v>285</v>
      </c>
      <c r="K2775" s="54"/>
      <c r="L2775" s="467"/>
      <c r="M2775" s="415"/>
      <c r="N2775" s="415"/>
      <c r="O2775" s="415"/>
      <c r="P2775" s="415"/>
      <c r="Q2775" s="415"/>
      <c r="R2775" s="415"/>
      <c r="S2775" s="415"/>
      <c r="T2775" s="415"/>
      <c r="U2775" s="415"/>
      <c r="V2775" s="415"/>
      <c r="W2775" s="415"/>
      <c r="X2775" s="415"/>
      <c r="Y2775" s="415"/>
    </row>
    <row r="2776" spans="1:25" s="272" customFormat="1" ht="36.75" customHeight="1" x14ac:dyDescent="0.2">
      <c r="A2776" s="39">
        <v>5336</v>
      </c>
      <c r="B2776" s="406" t="s">
        <v>1871</v>
      </c>
      <c r="C2776" s="182" t="s">
        <v>230</v>
      </c>
      <c r="D2776" s="464">
        <v>9</v>
      </c>
      <c r="E2776" s="412">
        <v>5336000000</v>
      </c>
      <c r="F2776" s="465"/>
      <c r="G2776" s="466"/>
      <c r="H2776" s="409"/>
      <c r="I2776" s="182" t="s">
        <v>230</v>
      </c>
      <c r="J2776" s="90" t="s">
        <v>286</v>
      </c>
      <c r="K2776" s="54"/>
      <c r="L2776" s="467"/>
      <c r="M2776" s="415"/>
      <c r="N2776" s="415"/>
      <c r="O2776" s="415"/>
      <c r="P2776" s="415"/>
      <c r="Q2776" s="415"/>
      <c r="R2776" s="415"/>
      <c r="S2776" s="415"/>
      <c r="T2776" s="415"/>
      <c r="U2776" s="415"/>
      <c r="V2776" s="415"/>
      <c r="W2776" s="415"/>
      <c r="X2776" s="415"/>
      <c r="Y2776" s="415"/>
    </row>
    <row r="2777" spans="1:25" s="272" customFormat="1" ht="21.75" customHeight="1" x14ac:dyDescent="0.2">
      <c r="A2777" s="39">
        <v>5337</v>
      </c>
      <c r="B2777" s="406" t="s">
        <v>1872</v>
      </c>
      <c r="C2777" s="53" t="s">
        <v>292</v>
      </c>
      <c r="D2777" s="464">
        <v>5</v>
      </c>
      <c r="E2777" s="412">
        <v>5337000000</v>
      </c>
      <c r="F2777" s="465"/>
      <c r="G2777" s="466"/>
      <c r="H2777" s="409"/>
      <c r="I2777" s="53" t="s">
        <v>292</v>
      </c>
      <c r="J2777" s="90" t="s">
        <v>3169</v>
      </c>
      <c r="K2777" s="54"/>
      <c r="L2777" s="467"/>
      <c r="M2777" s="415"/>
      <c r="N2777" s="415"/>
      <c r="O2777" s="415"/>
      <c r="P2777" s="415"/>
      <c r="Q2777" s="415"/>
      <c r="R2777" s="415"/>
      <c r="S2777" s="415"/>
      <c r="T2777" s="415"/>
      <c r="U2777" s="415"/>
      <c r="V2777" s="415"/>
      <c r="W2777" s="415"/>
      <c r="X2777" s="415"/>
      <c r="Y2777" s="415"/>
    </row>
    <row r="2778" spans="1:25" s="272" customFormat="1" ht="21.75" customHeight="1" x14ac:dyDescent="0.2">
      <c r="A2778" s="39">
        <v>5338</v>
      </c>
      <c r="B2778" s="406" t="s">
        <v>1873</v>
      </c>
      <c r="C2778" s="53" t="s">
        <v>292</v>
      </c>
      <c r="D2778" s="464">
        <v>2</v>
      </c>
      <c r="E2778" s="412">
        <v>5338000000</v>
      </c>
      <c r="F2778" s="465"/>
      <c r="G2778" s="466"/>
      <c r="H2778" s="409"/>
      <c r="I2778" s="53" t="s">
        <v>292</v>
      </c>
      <c r="J2778" s="90" t="s">
        <v>3169</v>
      </c>
      <c r="K2778" s="54"/>
      <c r="L2778" s="467"/>
      <c r="M2778" s="415"/>
      <c r="N2778" s="415"/>
      <c r="O2778" s="415"/>
      <c r="P2778" s="415"/>
      <c r="Q2778" s="415"/>
      <c r="R2778" s="415"/>
      <c r="S2778" s="415"/>
      <c r="T2778" s="415"/>
      <c r="U2778" s="415"/>
      <c r="V2778" s="415"/>
      <c r="W2778" s="415"/>
      <c r="X2778" s="415"/>
      <c r="Y2778" s="415"/>
    </row>
    <row r="2779" spans="1:25" s="272" customFormat="1" ht="21.75" customHeight="1" x14ac:dyDescent="0.2">
      <c r="A2779" s="39">
        <v>5339</v>
      </c>
      <c r="B2779" s="406" t="s">
        <v>1874</v>
      </c>
      <c r="C2779" s="53" t="s">
        <v>2399</v>
      </c>
      <c r="D2779" s="464" t="s">
        <v>2800</v>
      </c>
      <c r="E2779" s="412">
        <v>5339000000</v>
      </c>
      <c r="F2779" s="465"/>
      <c r="G2779" s="466"/>
      <c r="H2779" s="409"/>
      <c r="I2779" s="53" t="s">
        <v>2399</v>
      </c>
      <c r="J2779" s="90" t="s">
        <v>3169</v>
      </c>
      <c r="K2779" s="54"/>
      <c r="L2779" s="467"/>
      <c r="M2779" s="415"/>
      <c r="N2779" s="415"/>
      <c r="O2779" s="415"/>
      <c r="P2779" s="415"/>
      <c r="Q2779" s="415"/>
      <c r="R2779" s="415"/>
      <c r="S2779" s="415"/>
      <c r="T2779" s="415"/>
      <c r="U2779" s="415"/>
      <c r="V2779" s="415"/>
      <c r="W2779" s="415"/>
      <c r="X2779" s="415"/>
      <c r="Y2779" s="415"/>
    </row>
    <row r="2780" spans="1:25" s="272" customFormat="1" ht="36.75" customHeight="1" x14ac:dyDescent="0.2">
      <c r="A2780" s="39">
        <v>5340</v>
      </c>
      <c r="B2780" s="406" t="s">
        <v>1875</v>
      </c>
      <c r="C2780" s="356" t="s">
        <v>229</v>
      </c>
      <c r="D2780" s="464">
        <v>13</v>
      </c>
      <c r="E2780" s="412">
        <v>5340001907</v>
      </c>
      <c r="F2780" s="465"/>
      <c r="G2780" s="466"/>
      <c r="H2780" s="409"/>
      <c r="I2780" s="356" t="s">
        <v>229</v>
      </c>
      <c r="J2780" s="90" t="s">
        <v>289</v>
      </c>
      <c r="K2780" s="54"/>
      <c r="L2780" s="467"/>
      <c r="M2780" s="415"/>
      <c r="N2780" s="415"/>
      <c r="O2780" s="415"/>
      <c r="P2780" s="415"/>
      <c r="Q2780" s="415"/>
      <c r="R2780" s="415"/>
      <c r="S2780" s="415"/>
      <c r="T2780" s="415"/>
      <c r="U2780" s="415"/>
      <c r="V2780" s="415"/>
      <c r="W2780" s="415"/>
      <c r="X2780" s="415"/>
      <c r="Y2780" s="415" t="s">
        <v>2920</v>
      </c>
    </row>
    <row r="2781" spans="1:25" s="272" customFormat="1" ht="36.75" customHeight="1" x14ac:dyDescent="0.2">
      <c r="A2781" s="39">
        <v>5341</v>
      </c>
      <c r="B2781" s="406" t="s">
        <v>1876</v>
      </c>
      <c r="C2781" s="356" t="s">
        <v>229</v>
      </c>
      <c r="D2781" s="464">
        <v>13</v>
      </c>
      <c r="E2781" s="412">
        <v>5341001121</v>
      </c>
      <c r="F2781" s="465"/>
      <c r="G2781" s="466"/>
      <c r="H2781" s="409"/>
      <c r="I2781" s="356" t="s">
        <v>229</v>
      </c>
      <c r="J2781" s="90" t="s">
        <v>289</v>
      </c>
      <c r="K2781" s="54"/>
      <c r="L2781" s="467"/>
      <c r="M2781" s="415"/>
      <c r="N2781" s="415"/>
      <c r="O2781" s="415"/>
      <c r="P2781" s="415"/>
      <c r="Q2781" s="415"/>
      <c r="R2781" s="415"/>
      <c r="S2781" s="415"/>
      <c r="T2781" s="415"/>
      <c r="U2781" s="415"/>
      <c r="V2781" s="415"/>
      <c r="W2781" s="415"/>
      <c r="X2781" s="415"/>
      <c r="Y2781" s="415" t="s">
        <v>2920</v>
      </c>
    </row>
    <row r="2782" spans="1:25" s="272" customFormat="1" ht="36.75" customHeight="1" x14ac:dyDescent="0.2">
      <c r="A2782" s="39">
        <v>5342</v>
      </c>
      <c r="B2782" s="406" t="s">
        <v>1877</v>
      </c>
      <c r="C2782" s="356" t="s">
        <v>229</v>
      </c>
      <c r="D2782" s="464">
        <v>13</v>
      </c>
      <c r="E2782" s="412">
        <v>5342001315</v>
      </c>
      <c r="F2782" s="465"/>
      <c r="G2782" s="466"/>
      <c r="H2782" s="409"/>
      <c r="I2782" s="356" t="s">
        <v>229</v>
      </c>
      <c r="J2782" s="90" t="s">
        <v>285</v>
      </c>
      <c r="K2782" s="54"/>
      <c r="L2782" s="467"/>
      <c r="M2782" s="415"/>
      <c r="N2782" s="415"/>
      <c r="O2782" s="415"/>
      <c r="P2782" s="415"/>
      <c r="Q2782" s="415"/>
      <c r="R2782" s="415"/>
      <c r="S2782" s="415"/>
      <c r="T2782" s="415"/>
      <c r="U2782" s="415"/>
      <c r="V2782" s="415"/>
      <c r="W2782" s="415"/>
      <c r="X2782" s="415"/>
      <c r="Y2782" s="415" t="s">
        <v>2920</v>
      </c>
    </row>
    <row r="2783" spans="1:25" s="272" customFormat="1" ht="36.75" customHeight="1" x14ac:dyDescent="0.2">
      <c r="A2783" s="39">
        <v>5343</v>
      </c>
      <c r="B2783" s="406" t="s">
        <v>1878</v>
      </c>
      <c r="C2783" s="356" t="s">
        <v>229</v>
      </c>
      <c r="D2783" s="464">
        <v>13</v>
      </c>
      <c r="E2783" s="412">
        <v>5343001409</v>
      </c>
      <c r="F2783" s="465"/>
      <c r="G2783" s="466"/>
      <c r="H2783" s="409"/>
      <c r="I2783" s="356" t="s">
        <v>229</v>
      </c>
      <c r="J2783" s="90" t="s">
        <v>285</v>
      </c>
      <c r="K2783" s="54"/>
      <c r="L2783" s="467"/>
      <c r="M2783" s="415"/>
      <c r="N2783" s="415"/>
      <c r="O2783" s="415"/>
      <c r="P2783" s="415"/>
      <c r="Q2783" s="415"/>
      <c r="R2783" s="415"/>
      <c r="S2783" s="415"/>
      <c r="T2783" s="415"/>
      <c r="U2783" s="415"/>
      <c r="V2783" s="415"/>
      <c r="W2783" s="415"/>
      <c r="X2783" s="415"/>
      <c r="Y2783" s="415" t="s">
        <v>2920</v>
      </c>
    </row>
    <row r="2784" spans="1:25" s="340" customFormat="1" ht="22.5" customHeight="1" x14ac:dyDescent="0.2">
      <c r="A2784" s="337">
        <v>5344</v>
      </c>
      <c r="B2784" s="469" t="s">
        <v>3718</v>
      </c>
      <c r="C2784" s="97" t="s">
        <v>248</v>
      </c>
      <c r="D2784" s="470">
        <v>7</v>
      </c>
      <c r="E2784" s="471">
        <v>5344000000</v>
      </c>
      <c r="F2784" s="472"/>
      <c r="G2784" s="466"/>
      <c r="H2784" s="473"/>
      <c r="I2784" s="97" t="s">
        <v>248</v>
      </c>
      <c r="J2784" s="338" t="s">
        <v>3169</v>
      </c>
      <c r="K2784" s="339"/>
      <c r="L2784" s="474"/>
      <c r="M2784" s="415"/>
      <c r="N2784" s="415"/>
      <c r="O2784" s="415"/>
      <c r="P2784" s="415"/>
      <c r="Q2784" s="415"/>
      <c r="R2784" s="415"/>
      <c r="S2784" s="475"/>
      <c r="T2784" s="475"/>
      <c r="U2784" s="475"/>
      <c r="V2784" s="475"/>
      <c r="W2784" s="475"/>
      <c r="X2784" s="475"/>
      <c r="Y2784" s="475" t="s">
        <v>2920</v>
      </c>
    </row>
    <row r="2785" spans="1:25" s="272" customFormat="1" ht="36.75" customHeight="1" x14ac:dyDescent="0.2">
      <c r="A2785" s="39">
        <v>5345</v>
      </c>
      <c r="B2785" s="406" t="s">
        <v>1879</v>
      </c>
      <c r="C2785" s="356" t="s">
        <v>228</v>
      </c>
      <c r="D2785" s="464">
        <v>15</v>
      </c>
      <c r="E2785" s="412">
        <v>5345005504</v>
      </c>
      <c r="F2785" s="465"/>
      <c r="G2785" s="466"/>
      <c r="H2785" s="409"/>
      <c r="I2785" s="356" t="s">
        <v>228</v>
      </c>
      <c r="J2785" s="90" t="s">
        <v>286</v>
      </c>
      <c r="K2785" s="54"/>
      <c r="L2785" s="467"/>
      <c r="M2785" s="415"/>
      <c r="N2785" s="415"/>
      <c r="O2785" s="415"/>
      <c r="P2785" s="415"/>
      <c r="Q2785" s="415"/>
      <c r="R2785" s="415"/>
      <c r="S2785" s="415"/>
      <c r="T2785" s="415"/>
      <c r="U2785" s="415"/>
      <c r="V2785" s="415"/>
      <c r="W2785" s="415"/>
      <c r="X2785" s="415"/>
      <c r="Y2785" s="415" t="s">
        <v>2920</v>
      </c>
    </row>
    <row r="2786" spans="1:25" s="272" customFormat="1" ht="42.75" customHeight="1" x14ac:dyDescent="0.2">
      <c r="A2786" s="39">
        <v>5346</v>
      </c>
      <c r="B2786" s="406" t="s">
        <v>1880</v>
      </c>
      <c r="C2786" s="356" t="s">
        <v>229</v>
      </c>
      <c r="D2786" s="464">
        <v>13</v>
      </c>
      <c r="E2786" s="412">
        <v>5346001225</v>
      </c>
      <c r="F2786" s="465"/>
      <c r="G2786" s="466"/>
      <c r="H2786" s="409"/>
      <c r="I2786" s="356" t="s">
        <v>229</v>
      </c>
      <c r="J2786" s="90" t="s">
        <v>289</v>
      </c>
      <c r="K2786" s="54"/>
      <c r="L2786" s="467"/>
      <c r="M2786" s="415"/>
      <c r="N2786" s="415"/>
      <c r="O2786" s="415"/>
      <c r="P2786" s="415"/>
      <c r="Q2786" s="415"/>
      <c r="R2786" s="415"/>
      <c r="S2786" s="415"/>
      <c r="T2786" s="415"/>
      <c r="U2786" s="415"/>
      <c r="V2786" s="415"/>
      <c r="W2786" s="415"/>
      <c r="X2786" s="415"/>
      <c r="Y2786" s="415" t="s">
        <v>2920</v>
      </c>
    </row>
    <row r="2787" spans="1:25" s="272" customFormat="1" ht="33.75" customHeight="1" x14ac:dyDescent="0.2">
      <c r="A2787" s="39">
        <v>5347</v>
      </c>
      <c r="B2787" s="406" t="s">
        <v>1881</v>
      </c>
      <c r="C2787" s="356" t="s">
        <v>228</v>
      </c>
      <c r="D2787" s="464">
        <v>15</v>
      </c>
      <c r="E2787" s="412">
        <v>5347005517</v>
      </c>
      <c r="F2787" s="465"/>
      <c r="G2787" s="466"/>
      <c r="H2787" s="409"/>
      <c r="I2787" s="356" t="s">
        <v>228</v>
      </c>
      <c r="J2787" s="90" t="s">
        <v>2797</v>
      </c>
      <c r="K2787" s="54"/>
      <c r="L2787" s="467"/>
      <c r="M2787" s="415"/>
      <c r="N2787" s="415"/>
      <c r="O2787" s="415"/>
      <c r="P2787" s="415"/>
      <c r="Q2787" s="415"/>
      <c r="R2787" s="415"/>
      <c r="S2787" s="415"/>
      <c r="T2787" s="415"/>
      <c r="U2787" s="415"/>
      <c r="V2787" s="415"/>
      <c r="W2787" s="415"/>
      <c r="X2787" s="415"/>
      <c r="Y2787" s="415" t="s">
        <v>2920</v>
      </c>
    </row>
    <row r="2788" spans="1:25" s="272" customFormat="1" ht="48" customHeight="1" x14ac:dyDescent="0.2">
      <c r="A2788" s="39">
        <v>5348</v>
      </c>
      <c r="B2788" s="406" t="s">
        <v>1882</v>
      </c>
      <c r="C2788" s="182" t="s">
        <v>230</v>
      </c>
      <c r="D2788" s="464">
        <v>9</v>
      </c>
      <c r="E2788" s="412">
        <v>5348005014</v>
      </c>
      <c r="F2788" s="476"/>
      <c r="G2788" s="466"/>
      <c r="H2788" s="409"/>
      <c r="I2788" s="182" t="s">
        <v>230</v>
      </c>
      <c r="J2788" s="90" t="s">
        <v>289</v>
      </c>
      <c r="K2788" s="54"/>
      <c r="L2788" s="477"/>
      <c r="M2788" s="415"/>
      <c r="N2788" s="415"/>
      <c r="O2788" s="415"/>
      <c r="P2788" s="415"/>
      <c r="Q2788" s="415"/>
      <c r="R2788" s="415"/>
      <c r="S2788" s="415"/>
      <c r="T2788" s="415"/>
      <c r="U2788" s="415"/>
      <c r="V2788" s="415"/>
      <c r="W2788" s="415"/>
      <c r="X2788" s="415"/>
      <c r="Y2788" s="415" t="s">
        <v>2920</v>
      </c>
    </row>
    <row r="2789" spans="1:25" s="272" customFormat="1" ht="29.25" customHeight="1" x14ac:dyDescent="0.2">
      <c r="A2789" s="39">
        <v>5349</v>
      </c>
      <c r="B2789" s="406" t="s">
        <v>3364</v>
      </c>
      <c r="C2789" s="182" t="s">
        <v>245</v>
      </c>
      <c r="D2789" s="464">
        <v>12</v>
      </c>
      <c r="E2789" s="412">
        <v>5349002000</v>
      </c>
      <c r="F2789" s="465"/>
      <c r="G2789" s="466"/>
      <c r="H2789" s="409"/>
      <c r="I2789" s="182" t="s">
        <v>245</v>
      </c>
      <c r="J2789" s="90" t="s">
        <v>3347</v>
      </c>
      <c r="K2789" s="54"/>
      <c r="L2789" s="467"/>
      <c r="M2789" s="415"/>
      <c r="N2789" s="415"/>
      <c r="O2789" s="415"/>
      <c r="P2789" s="415"/>
      <c r="Q2789" s="415"/>
      <c r="R2789" s="415"/>
      <c r="S2789" s="415"/>
      <c r="T2789" s="415"/>
      <c r="U2789" s="415"/>
      <c r="V2789" s="415"/>
      <c r="W2789" s="415"/>
      <c r="X2789" s="415"/>
      <c r="Y2789" s="415"/>
    </row>
    <row r="2790" spans="1:25" s="272" customFormat="1" ht="59.25" customHeight="1" x14ac:dyDescent="0.2">
      <c r="A2790" s="39">
        <v>5350</v>
      </c>
      <c r="B2790" s="406" t="s">
        <v>1883</v>
      </c>
      <c r="C2790" s="356" t="s">
        <v>229</v>
      </c>
      <c r="D2790" s="464">
        <v>7</v>
      </c>
      <c r="E2790" s="412">
        <v>5350001205</v>
      </c>
      <c r="F2790" s="465"/>
      <c r="G2790" s="466"/>
      <c r="H2790" s="409"/>
      <c r="I2790" s="356" t="s">
        <v>229</v>
      </c>
      <c r="J2790" s="90" t="s">
        <v>3169</v>
      </c>
      <c r="K2790" s="54"/>
      <c r="L2790" s="467"/>
      <c r="M2790" s="415"/>
      <c r="N2790" s="415"/>
      <c r="O2790" s="415"/>
      <c r="P2790" s="415"/>
      <c r="Q2790" s="415"/>
      <c r="R2790" s="415"/>
      <c r="S2790" s="415"/>
      <c r="T2790" s="415"/>
      <c r="U2790" s="415"/>
      <c r="V2790" s="415"/>
      <c r="W2790" s="415"/>
      <c r="X2790" s="415"/>
      <c r="Y2790" s="415"/>
    </row>
    <row r="2791" spans="1:25" s="272" customFormat="1" ht="36.75" customHeight="1" x14ac:dyDescent="0.2">
      <c r="A2791" s="39">
        <v>5351</v>
      </c>
      <c r="B2791" s="406" t="s">
        <v>1884</v>
      </c>
      <c r="C2791" s="356" t="s">
        <v>229</v>
      </c>
      <c r="D2791" s="464">
        <v>7</v>
      </c>
      <c r="E2791" s="412">
        <v>5351001409</v>
      </c>
      <c r="F2791" s="465"/>
      <c r="G2791" s="466"/>
      <c r="H2791" s="409"/>
      <c r="I2791" s="356" t="s">
        <v>229</v>
      </c>
      <c r="J2791" s="90" t="s">
        <v>285</v>
      </c>
      <c r="K2791" s="54"/>
      <c r="L2791" s="467"/>
      <c r="M2791" s="415"/>
      <c r="N2791" s="415"/>
      <c r="O2791" s="415"/>
      <c r="P2791" s="415"/>
      <c r="Q2791" s="415"/>
      <c r="R2791" s="415"/>
      <c r="S2791" s="415"/>
      <c r="T2791" s="415"/>
      <c r="U2791" s="415"/>
      <c r="V2791" s="415"/>
      <c r="W2791" s="415"/>
      <c r="X2791" s="415"/>
      <c r="Y2791" s="415"/>
    </row>
    <row r="2792" spans="1:25" s="272" customFormat="1" ht="46.5" customHeight="1" x14ac:dyDescent="0.2">
      <c r="A2792" s="39">
        <v>5352</v>
      </c>
      <c r="B2792" s="406" t="s">
        <v>1885</v>
      </c>
      <c r="C2792" s="356" t="s">
        <v>229</v>
      </c>
      <c r="D2792" s="464">
        <v>7</v>
      </c>
      <c r="E2792" s="412">
        <v>5352001530</v>
      </c>
      <c r="F2792" s="465"/>
      <c r="G2792" s="466"/>
      <c r="H2792" s="409"/>
      <c r="I2792" s="356" t="s">
        <v>229</v>
      </c>
      <c r="J2792" s="90" t="s">
        <v>289</v>
      </c>
      <c r="K2792" s="54"/>
      <c r="L2792" s="467"/>
      <c r="M2792" s="415"/>
      <c r="N2792" s="415"/>
      <c r="O2792" s="415"/>
      <c r="P2792" s="415"/>
      <c r="Q2792" s="415"/>
      <c r="R2792" s="415"/>
      <c r="S2792" s="415"/>
      <c r="T2792" s="415"/>
      <c r="U2792" s="415"/>
      <c r="V2792" s="415"/>
      <c r="W2792" s="415"/>
      <c r="X2792" s="415"/>
      <c r="Y2792" s="415"/>
    </row>
    <row r="2793" spans="1:25" s="272" customFormat="1" ht="45.75" customHeight="1" x14ac:dyDescent="0.2">
      <c r="A2793" s="39">
        <v>5353</v>
      </c>
      <c r="B2793" s="406" t="s">
        <v>1886</v>
      </c>
      <c r="C2793" s="356" t="s">
        <v>229</v>
      </c>
      <c r="D2793" s="464">
        <v>7</v>
      </c>
      <c r="E2793" s="412">
        <v>5353001339</v>
      </c>
      <c r="F2793" s="465"/>
      <c r="G2793" s="466"/>
      <c r="H2793" s="409"/>
      <c r="I2793" s="356" t="s">
        <v>229</v>
      </c>
      <c r="J2793" s="90" t="s">
        <v>286</v>
      </c>
      <c r="K2793" s="54"/>
      <c r="L2793" s="467"/>
      <c r="M2793" s="415"/>
      <c r="N2793" s="415"/>
      <c r="O2793" s="415"/>
      <c r="P2793" s="415"/>
      <c r="Q2793" s="415"/>
      <c r="R2793" s="415"/>
      <c r="S2793" s="415"/>
      <c r="T2793" s="415"/>
      <c r="U2793" s="415"/>
      <c r="V2793" s="415"/>
      <c r="W2793" s="415"/>
      <c r="X2793" s="415"/>
      <c r="Y2793" s="415"/>
    </row>
    <row r="2794" spans="1:25" s="272" customFormat="1" ht="29.25" customHeight="1" x14ac:dyDescent="0.2">
      <c r="A2794" s="39">
        <v>5354</v>
      </c>
      <c r="B2794" s="406" t="s">
        <v>1887</v>
      </c>
      <c r="C2794" s="356" t="s">
        <v>229</v>
      </c>
      <c r="D2794" s="464">
        <v>7</v>
      </c>
      <c r="E2794" s="412">
        <v>5354001129</v>
      </c>
      <c r="F2794" s="465"/>
      <c r="G2794" s="466"/>
      <c r="H2794" s="409"/>
      <c r="I2794" s="356" t="s">
        <v>229</v>
      </c>
      <c r="J2794" s="90" t="s">
        <v>300</v>
      </c>
      <c r="K2794" s="54"/>
      <c r="L2794" s="467"/>
      <c r="M2794" s="415"/>
      <c r="N2794" s="415"/>
      <c r="O2794" s="415"/>
      <c r="P2794" s="415"/>
      <c r="Q2794" s="415"/>
      <c r="R2794" s="415"/>
      <c r="S2794" s="415"/>
      <c r="T2794" s="415"/>
      <c r="U2794" s="415"/>
      <c r="V2794" s="415"/>
      <c r="W2794" s="415"/>
      <c r="X2794" s="415"/>
      <c r="Y2794" s="415"/>
    </row>
    <row r="2795" spans="1:25" s="272" customFormat="1" ht="39" customHeight="1" x14ac:dyDescent="0.2">
      <c r="A2795" s="39">
        <v>5355</v>
      </c>
      <c r="B2795" s="406" t="s">
        <v>1888</v>
      </c>
      <c r="C2795" s="356" t="s">
        <v>229</v>
      </c>
      <c r="D2795" s="464">
        <v>7</v>
      </c>
      <c r="E2795" s="412">
        <v>5355001344</v>
      </c>
      <c r="F2795" s="465"/>
      <c r="G2795" s="466"/>
      <c r="H2795" s="409"/>
      <c r="I2795" s="356" t="s">
        <v>229</v>
      </c>
      <c r="J2795" s="90" t="s">
        <v>300</v>
      </c>
      <c r="K2795" s="54"/>
      <c r="L2795" s="467"/>
      <c r="M2795" s="415"/>
      <c r="N2795" s="415"/>
      <c r="O2795" s="415"/>
      <c r="P2795" s="415"/>
      <c r="Q2795" s="415"/>
      <c r="R2795" s="415"/>
      <c r="S2795" s="415"/>
      <c r="T2795" s="415"/>
      <c r="U2795" s="415"/>
      <c r="V2795" s="415"/>
      <c r="W2795" s="415"/>
      <c r="X2795" s="415"/>
      <c r="Y2795" s="415"/>
    </row>
    <row r="2796" spans="1:25" s="272" customFormat="1" ht="42.75" customHeight="1" x14ac:dyDescent="0.2">
      <c r="A2796" s="39">
        <v>5356</v>
      </c>
      <c r="B2796" s="406" t="s">
        <v>1889</v>
      </c>
      <c r="C2796" s="356" t="s">
        <v>229</v>
      </c>
      <c r="D2796" s="464">
        <v>7</v>
      </c>
      <c r="E2796" s="412">
        <v>5356001328</v>
      </c>
      <c r="F2796" s="465"/>
      <c r="G2796" s="466"/>
      <c r="H2796" s="409"/>
      <c r="I2796" s="356" t="s">
        <v>229</v>
      </c>
      <c r="J2796" s="90" t="s">
        <v>295</v>
      </c>
      <c r="K2796" s="54"/>
      <c r="L2796" s="467"/>
      <c r="M2796" s="415"/>
      <c r="N2796" s="415"/>
      <c r="O2796" s="415"/>
      <c r="P2796" s="415"/>
      <c r="Q2796" s="415"/>
      <c r="R2796" s="415"/>
      <c r="S2796" s="415"/>
      <c r="T2796" s="415"/>
      <c r="U2796" s="415"/>
      <c r="V2796" s="415"/>
      <c r="W2796" s="415"/>
      <c r="X2796" s="415"/>
      <c r="Y2796" s="415"/>
    </row>
    <row r="2797" spans="1:25" s="272" customFormat="1" ht="29.25" customHeight="1" x14ac:dyDescent="0.2">
      <c r="A2797" s="39">
        <v>5357</v>
      </c>
      <c r="B2797" s="406" t="s">
        <v>3813</v>
      </c>
      <c r="C2797" s="356" t="s">
        <v>229</v>
      </c>
      <c r="D2797" s="464">
        <v>7</v>
      </c>
      <c r="E2797" s="412">
        <v>5357001502</v>
      </c>
      <c r="F2797" s="465"/>
      <c r="G2797" s="466"/>
      <c r="H2797" s="409"/>
      <c r="I2797" s="356" t="s">
        <v>229</v>
      </c>
      <c r="J2797" s="90" t="s">
        <v>3169</v>
      </c>
      <c r="K2797" s="54"/>
      <c r="L2797" s="467"/>
      <c r="M2797" s="415"/>
      <c r="N2797" s="415"/>
      <c r="O2797" s="415"/>
      <c r="P2797" s="415"/>
      <c r="Q2797" s="415"/>
      <c r="R2797" s="415"/>
      <c r="S2797" s="415"/>
      <c r="T2797" s="415"/>
      <c r="U2797" s="415"/>
      <c r="V2797" s="415"/>
      <c r="W2797" s="415"/>
      <c r="X2797" s="415"/>
      <c r="Y2797" s="415"/>
    </row>
    <row r="2798" spans="1:25" ht="42.75" customHeight="1" x14ac:dyDescent="0.2">
      <c r="A2798" s="237">
        <v>5358</v>
      </c>
      <c r="B2798" s="391" t="s">
        <v>1890</v>
      </c>
      <c r="C2798" s="182" t="s">
        <v>226</v>
      </c>
      <c r="D2798" s="456">
        <v>10</v>
      </c>
      <c r="E2798" s="393">
        <v>5358004003</v>
      </c>
      <c r="F2798" s="457"/>
      <c r="G2798" s="458"/>
      <c r="H2798" s="394"/>
      <c r="I2798" s="182" t="s">
        <v>226</v>
      </c>
      <c r="J2798" s="269" t="s">
        <v>285</v>
      </c>
      <c r="K2798" s="268"/>
      <c r="L2798" s="463"/>
      <c r="M2798" s="397"/>
      <c r="N2798" s="397"/>
      <c r="O2798" s="397"/>
      <c r="P2798" s="397"/>
      <c r="Q2798" s="397"/>
      <c r="R2798" s="397"/>
      <c r="S2798" s="397"/>
      <c r="T2798" s="397"/>
      <c r="U2798" s="397"/>
      <c r="V2798" s="397"/>
      <c r="W2798" s="397"/>
      <c r="X2798" s="397"/>
      <c r="Y2798" s="397"/>
    </row>
    <row r="2799" spans="1:25" ht="36.75" customHeight="1" x14ac:dyDescent="0.2">
      <c r="A2799" s="237">
        <v>5359</v>
      </c>
      <c r="B2799" s="391" t="s">
        <v>1891</v>
      </c>
      <c r="C2799" s="182" t="s">
        <v>230</v>
      </c>
      <c r="D2799" s="456">
        <v>9</v>
      </c>
      <c r="E2799" s="393">
        <v>5359005003</v>
      </c>
      <c r="F2799" s="457"/>
      <c r="G2799" s="458"/>
      <c r="H2799" s="394"/>
      <c r="I2799" s="182" t="s">
        <v>230</v>
      </c>
      <c r="J2799" s="269" t="s">
        <v>286</v>
      </c>
      <c r="K2799" s="268"/>
      <c r="L2799" s="463"/>
      <c r="M2799" s="397"/>
      <c r="N2799" s="397"/>
      <c r="O2799" s="397"/>
      <c r="P2799" s="397"/>
      <c r="Q2799" s="397"/>
      <c r="R2799" s="397"/>
      <c r="S2799" s="397"/>
      <c r="T2799" s="397"/>
      <c r="U2799" s="397"/>
      <c r="V2799" s="397"/>
      <c r="W2799" s="397"/>
      <c r="X2799" s="397"/>
      <c r="Y2799" s="397"/>
    </row>
    <row r="2800" spans="1:25" ht="29.25" customHeight="1" x14ac:dyDescent="0.2">
      <c r="A2800" s="237">
        <v>5360</v>
      </c>
      <c r="B2800" s="391" t="s">
        <v>2772</v>
      </c>
      <c r="C2800" s="182" t="s">
        <v>224</v>
      </c>
      <c r="D2800" s="456">
        <v>7</v>
      </c>
      <c r="E2800" s="393">
        <v>5360000000</v>
      </c>
      <c r="F2800" s="457"/>
      <c r="G2800" s="458"/>
      <c r="H2800" s="394"/>
      <c r="I2800" s="182" t="s">
        <v>224</v>
      </c>
      <c r="J2800" s="269" t="s">
        <v>300</v>
      </c>
      <c r="K2800" s="268"/>
      <c r="L2800" s="468" t="s">
        <v>3057</v>
      </c>
      <c r="M2800" s="397"/>
      <c r="N2800" s="397"/>
      <c r="O2800" s="397"/>
      <c r="P2800" s="397"/>
      <c r="Q2800" s="397"/>
      <c r="R2800" s="397"/>
      <c r="S2800" s="397"/>
      <c r="T2800" s="397"/>
      <c r="U2800" s="397"/>
      <c r="V2800" s="397"/>
      <c r="W2800" s="397"/>
      <c r="X2800" s="397"/>
      <c r="Y2800" s="397"/>
    </row>
    <row r="2801" spans="1:25" ht="36.75" customHeight="1" x14ac:dyDescent="0.2">
      <c r="A2801" s="237">
        <v>5361</v>
      </c>
      <c r="B2801" s="391" t="s">
        <v>1892</v>
      </c>
      <c r="C2801" s="182" t="s">
        <v>230</v>
      </c>
      <c r="D2801" s="456">
        <v>9</v>
      </c>
      <c r="E2801" s="393">
        <v>5361005014</v>
      </c>
      <c r="F2801" s="457"/>
      <c r="G2801" s="458"/>
      <c r="H2801" s="394"/>
      <c r="I2801" s="182" t="s">
        <v>230</v>
      </c>
      <c r="J2801" s="269" t="s">
        <v>289</v>
      </c>
      <c r="K2801" s="268"/>
      <c r="L2801" s="463"/>
      <c r="M2801" s="397"/>
      <c r="N2801" s="397"/>
      <c r="O2801" s="397"/>
      <c r="P2801" s="397"/>
      <c r="Q2801" s="397"/>
      <c r="R2801" s="397"/>
      <c r="S2801" s="397"/>
      <c r="T2801" s="397"/>
      <c r="U2801" s="397"/>
      <c r="V2801" s="397"/>
      <c r="W2801" s="397"/>
      <c r="X2801" s="397"/>
      <c r="Y2801" s="397"/>
    </row>
    <row r="2802" spans="1:25" ht="26.25" customHeight="1" x14ac:dyDescent="0.2">
      <c r="A2802" s="237">
        <v>5362</v>
      </c>
      <c r="B2802" s="391" t="s">
        <v>1893</v>
      </c>
      <c r="C2802" s="182" t="s">
        <v>226</v>
      </c>
      <c r="D2802" s="456">
        <v>7</v>
      </c>
      <c r="E2802" s="393">
        <v>5362000000</v>
      </c>
      <c r="F2802" s="457"/>
      <c r="G2802" s="458"/>
      <c r="H2802" s="394"/>
      <c r="I2802" s="182" t="s">
        <v>226</v>
      </c>
      <c r="J2802" s="269" t="s">
        <v>285</v>
      </c>
      <c r="K2802" s="268"/>
      <c r="L2802" s="463"/>
      <c r="M2802" s="397"/>
      <c r="N2802" s="397"/>
      <c r="O2802" s="397"/>
      <c r="P2802" s="397"/>
      <c r="Q2802" s="397"/>
      <c r="R2802" s="397"/>
      <c r="S2802" s="397"/>
      <c r="T2802" s="397"/>
      <c r="U2802" s="397"/>
      <c r="V2802" s="397"/>
      <c r="W2802" s="397"/>
      <c r="X2802" s="397"/>
      <c r="Y2802" s="397"/>
    </row>
    <row r="2803" spans="1:25" ht="24.75" customHeight="1" x14ac:dyDescent="0.2">
      <c r="A2803" s="237">
        <v>5363</v>
      </c>
      <c r="B2803" s="391" t="s">
        <v>1894</v>
      </c>
      <c r="C2803" s="182" t="s">
        <v>230</v>
      </c>
      <c r="D2803" s="456">
        <v>7</v>
      </c>
      <c r="E2803" s="393">
        <v>5363000000</v>
      </c>
      <c r="F2803" s="457"/>
      <c r="G2803" s="458"/>
      <c r="H2803" s="394"/>
      <c r="I2803" s="182" t="s">
        <v>230</v>
      </c>
      <c r="J2803" s="269" t="s">
        <v>286</v>
      </c>
      <c r="K2803" s="268"/>
      <c r="L2803" s="463"/>
      <c r="M2803" s="397"/>
      <c r="N2803" s="397"/>
      <c r="O2803" s="397"/>
      <c r="P2803" s="397"/>
      <c r="Q2803" s="397"/>
      <c r="R2803" s="397"/>
      <c r="S2803" s="397"/>
      <c r="T2803" s="397"/>
      <c r="U2803" s="397"/>
      <c r="V2803" s="397"/>
      <c r="W2803" s="397"/>
      <c r="X2803" s="397"/>
      <c r="Y2803" s="397"/>
    </row>
    <row r="2804" spans="1:25" ht="40.5" customHeight="1" x14ac:dyDescent="0.2">
      <c r="A2804" s="237">
        <v>5364</v>
      </c>
      <c r="B2804" s="391" t="s">
        <v>1895</v>
      </c>
      <c r="C2804" s="356" t="s">
        <v>229</v>
      </c>
      <c r="D2804" s="456">
        <v>7</v>
      </c>
      <c r="E2804" s="393">
        <v>5364001316</v>
      </c>
      <c r="F2804" s="457"/>
      <c r="G2804" s="458"/>
      <c r="H2804" s="394"/>
      <c r="I2804" s="356" t="s">
        <v>229</v>
      </c>
      <c r="J2804" s="269" t="s">
        <v>285</v>
      </c>
      <c r="K2804" s="268"/>
      <c r="L2804" s="463"/>
      <c r="M2804" s="397"/>
      <c r="N2804" s="397"/>
      <c r="O2804" s="397"/>
      <c r="P2804" s="397"/>
      <c r="Q2804" s="397"/>
      <c r="R2804" s="397"/>
      <c r="S2804" s="397"/>
      <c r="T2804" s="397"/>
      <c r="U2804" s="397"/>
      <c r="V2804" s="397"/>
      <c r="W2804" s="397"/>
      <c r="X2804" s="397"/>
      <c r="Y2804" s="397"/>
    </row>
    <row r="2805" spans="1:25" ht="33" customHeight="1" x14ac:dyDescent="0.2">
      <c r="A2805" s="237">
        <v>5365</v>
      </c>
      <c r="B2805" s="391" t="s">
        <v>1896</v>
      </c>
      <c r="C2805" s="356" t="s">
        <v>229</v>
      </c>
      <c r="D2805" s="456">
        <v>7</v>
      </c>
      <c r="E2805" s="393">
        <v>5365001121</v>
      </c>
      <c r="F2805" s="457"/>
      <c r="G2805" s="458"/>
      <c r="H2805" s="394"/>
      <c r="I2805" s="356" t="s">
        <v>229</v>
      </c>
      <c r="J2805" s="269" t="s">
        <v>289</v>
      </c>
      <c r="K2805" s="268"/>
      <c r="L2805" s="463"/>
      <c r="M2805" s="397"/>
      <c r="N2805" s="397"/>
      <c r="O2805" s="397"/>
      <c r="P2805" s="397"/>
      <c r="Q2805" s="397"/>
      <c r="R2805" s="397"/>
      <c r="S2805" s="397"/>
      <c r="T2805" s="397"/>
      <c r="U2805" s="397"/>
      <c r="V2805" s="397"/>
      <c r="W2805" s="397"/>
      <c r="X2805" s="397"/>
      <c r="Y2805" s="397"/>
    </row>
    <row r="2806" spans="1:25" ht="40.5" customHeight="1" x14ac:dyDescent="0.2">
      <c r="A2806" s="237">
        <v>5366</v>
      </c>
      <c r="B2806" s="391" t="s">
        <v>1897</v>
      </c>
      <c r="C2806" s="356" t="s">
        <v>229</v>
      </c>
      <c r="D2806" s="456">
        <v>7</v>
      </c>
      <c r="E2806" s="393">
        <v>5366001348</v>
      </c>
      <c r="F2806" s="457"/>
      <c r="G2806" s="458"/>
      <c r="H2806" s="394"/>
      <c r="I2806" s="356" t="s">
        <v>229</v>
      </c>
      <c r="J2806" s="269" t="s">
        <v>300</v>
      </c>
      <c r="K2806" s="268"/>
      <c r="L2806" s="463"/>
      <c r="M2806" s="397"/>
      <c r="N2806" s="397"/>
      <c r="O2806" s="397"/>
      <c r="P2806" s="397"/>
      <c r="Q2806" s="397"/>
      <c r="R2806" s="397"/>
      <c r="S2806" s="397"/>
      <c r="T2806" s="397"/>
      <c r="U2806" s="397"/>
      <c r="V2806" s="397"/>
      <c r="W2806" s="397"/>
      <c r="X2806" s="397"/>
      <c r="Y2806" s="397"/>
    </row>
    <row r="2807" spans="1:25" ht="40.5" customHeight="1" x14ac:dyDescent="0.2">
      <c r="A2807" s="237">
        <v>5367</v>
      </c>
      <c r="B2807" s="391" t="s">
        <v>1898</v>
      </c>
      <c r="C2807" s="356" t="s">
        <v>229</v>
      </c>
      <c r="D2807" s="456">
        <v>7</v>
      </c>
      <c r="E2807" s="393">
        <v>5367001401</v>
      </c>
      <c r="F2807" s="457"/>
      <c r="G2807" s="458"/>
      <c r="H2807" s="394"/>
      <c r="I2807" s="356" t="s">
        <v>229</v>
      </c>
      <c r="J2807" s="269" t="s">
        <v>3169</v>
      </c>
      <c r="K2807" s="268"/>
      <c r="L2807" s="463"/>
      <c r="M2807" s="397"/>
      <c r="N2807" s="397"/>
      <c r="O2807" s="397"/>
      <c r="P2807" s="397"/>
      <c r="Q2807" s="397"/>
      <c r="R2807" s="397"/>
      <c r="S2807" s="397"/>
      <c r="T2807" s="397"/>
      <c r="U2807" s="397"/>
      <c r="V2807" s="397"/>
      <c r="W2807" s="397"/>
      <c r="X2807" s="397"/>
      <c r="Y2807" s="397"/>
    </row>
    <row r="2808" spans="1:25" ht="40.5" customHeight="1" x14ac:dyDescent="0.2">
      <c r="A2808" s="237">
        <v>5368</v>
      </c>
      <c r="B2808" s="391" t="s">
        <v>1899</v>
      </c>
      <c r="C2808" s="356" t="s">
        <v>229</v>
      </c>
      <c r="D2808" s="456">
        <v>7</v>
      </c>
      <c r="E2808" s="393">
        <v>5368001210</v>
      </c>
      <c r="F2808" s="457"/>
      <c r="G2808" s="458"/>
      <c r="H2808" s="394"/>
      <c r="I2808" s="356" t="s">
        <v>229</v>
      </c>
      <c r="J2808" s="269" t="s">
        <v>3169</v>
      </c>
      <c r="K2808" s="268"/>
      <c r="L2808" s="463"/>
      <c r="M2808" s="397"/>
      <c r="N2808" s="397"/>
      <c r="O2808" s="397"/>
      <c r="P2808" s="397"/>
      <c r="Q2808" s="397"/>
      <c r="R2808" s="397"/>
      <c r="S2808" s="397"/>
      <c r="T2808" s="397"/>
      <c r="U2808" s="397"/>
      <c r="V2808" s="397"/>
      <c r="W2808" s="397"/>
      <c r="X2808" s="397"/>
      <c r="Y2808" s="397"/>
    </row>
    <row r="2809" spans="1:25" ht="40.5" customHeight="1" x14ac:dyDescent="0.2">
      <c r="A2809" s="237">
        <v>5369</v>
      </c>
      <c r="B2809" s="391" t="s">
        <v>1900</v>
      </c>
      <c r="C2809" s="356" t="s">
        <v>229</v>
      </c>
      <c r="D2809" s="456">
        <v>7</v>
      </c>
      <c r="E2809" s="393">
        <v>5369001622</v>
      </c>
      <c r="F2809" s="457"/>
      <c r="G2809" s="458"/>
      <c r="H2809" s="394"/>
      <c r="I2809" s="356" t="s">
        <v>229</v>
      </c>
      <c r="J2809" s="269" t="s">
        <v>3169</v>
      </c>
      <c r="K2809" s="268"/>
      <c r="L2809" s="463"/>
      <c r="M2809" s="397"/>
      <c r="N2809" s="397"/>
      <c r="O2809" s="397"/>
      <c r="P2809" s="397"/>
      <c r="Q2809" s="397"/>
      <c r="R2809" s="397"/>
      <c r="S2809" s="397"/>
      <c r="T2809" s="397"/>
      <c r="U2809" s="397"/>
      <c r="V2809" s="397"/>
      <c r="W2809" s="397"/>
      <c r="X2809" s="397"/>
      <c r="Y2809" s="397"/>
    </row>
    <row r="2810" spans="1:25" ht="40.5" customHeight="1" x14ac:dyDescent="0.2">
      <c r="A2810" s="237">
        <v>5370</v>
      </c>
      <c r="B2810" s="391" t="s">
        <v>1901</v>
      </c>
      <c r="C2810" s="356" t="s">
        <v>229</v>
      </c>
      <c r="D2810" s="456">
        <v>7</v>
      </c>
      <c r="E2810" s="393">
        <v>5370001224</v>
      </c>
      <c r="F2810" s="457"/>
      <c r="G2810" s="458"/>
      <c r="H2810" s="394"/>
      <c r="I2810" s="356" t="s">
        <v>229</v>
      </c>
      <c r="J2810" s="269" t="s">
        <v>289</v>
      </c>
      <c r="K2810" s="268"/>
      <c r="L2810" s="463"/>
      <c r="M2810" s="397"/>
      <c r="N2810" s="397"/>
      <c r="O2810" s="397"/>
      <c r="P2810" s="397"/>
      <c r="Q2810" s="397"/>
      <c r="R2810" s="397"/>
      <c r="S2810" s="397"/>
      <c r="T2810" s="397"/>
      <c r="U2810" s="397"/>
      <c r="V2810" s="397"/>
      <c r="W2810" s="397"/>
      <c r="X2810" s="397"/>
      <c r="Y2810" s="397"/>
    </row>
    <row r="2811" spans="1:25" ht="40.5" customHeight="1" x14ac:dyDescent="0.2">
      <c r="A2811" s="237">
        <v>5371</v>
      </c>
      <c r="B2811" s="391" t="s">
        <v>1902</v>
      </c>
      <c r="C2811" s="356" t="s">
        <v>229</v>
      </c>
      <c r="D2811" s="456">
        <v>7</v>
      </c>
      <c r="E2811" s="393">
        <v>5371001624</v>
      </c>
      <c r="F2811" s="457"/>
      <c r="G2811" s="458"/>
      <c r="H2811" s="394"/>
      <c r="I2811" s="356" t="s">
        <v>229</v>
      </c>
      <c r="J2811" s="269" t="s">
        <v>295</v>
      </c>
      <c r="K2811" s="268"/>
      <c r="L2811" s="463"/>
      <c r="M2811" s="397"/>
      <c r="N2811" s="397"/>
      <c r="O2811" s="397"/>
      <c r="P2811" s="397"/>
      <c r="Q2811" s="397"/>
      <c r="R2811" s="397"/>
      <c r="S2811" s="397"/>
      <c r="T2811" s="397"/>
      <c r="U2811" s="397"/>
      <c r="V2811" s="397"/>
      <c r="W2811" s="397"/>
      <c r="X2811" s="397"/>
      <c r="Y2811" s="397"/>
    </row>
    <row r="2812" spans="1:25" ht="40.5" customHeight="1" x14ac:dyDescent="0.2">
      <c r="A2812" s="237">
        <v>5372</v>
      </c>
      <c r="B2812" s="391" t="s">
        <v>1903</v>
      </c>
      <c r="C2812" s="356" t="s">
        <v>229</v>
      </c>
      <c r="D2812" s="456">
        <v>7</v>
      </c>
      <c r="E2812" s="393">
        <v>5372001318</v>
      </c>
      <c r="F2812" s="457"/>
      <c r="G2812" s="458"/>
      <c r="H2812" s="394"/>
      <c r="I2812" s="356" t="s">
        <v>229</v>
      </c>
      <c r="J2812" s="269" t="s">
        <v>285</v>
      </c>
      <c r="K2812" s="268"/>
      <c r="L2812" s="463"/>
      <c r="M2812" s="397"/>
      <c r="N2812" s="397"/>
      <c r="O2812" s="397"/>
      <c r="P2812" s="397"/>
      <c r="Q2812" s="397"/>
      <c r="R2812" s="397"/>
      <c r="S2812" s="397"/>
      <c r="T2812" s="397"/>
      <c r="U2812" s="397"/>
      <c r="V2812" s="397"/>
      <c r="W2812" s="397"/>
      <c r="X2812" s="397"/>
      <c r="Y2812" s="397"/>
    </row>
    <row r="2813" spans="1:25" ht="40.5" customHeight="1" x14ac:dyDescent="0.2">
      <c r="A2813" s="237">
        <v>5373</v>
      </c>
      <c r="B2813" s="391" t="s">
        <v>1904</v>
      </c>
      <c r="C2813" s="356" t="s">
        <v>229</v>
      </c>
      <c r="D2813" s="456">
        <v>7</v>
      </c>
      <c r="E2813" s="393">
        <v>5373001222</v>
      </c>
      <c r="F2813" s="457"/>
      <c r="G2813" s="458"/>
      <c r="H2813" s="394"/>
      <c r="I2813" s="356" t="s">
        <v>229</v>
      </c>
      <c r="J2813" s="269" t="s">
        <v>289</v>
      </c>
      <c r="K2813" s="268"/>
      <c r="L2813" s="463"/>
      <c r="M2813" s="397"/>
      <c r="N2813" s="397"/>
      <c r="O2813" s="397"/>
      <c r="P2813" s="397"/>
      <c r="Q2813" s="397"/>
      <c r="R2813" s="397"/>
      <c r="S2813" s="397"/>
      <c r="T2813" s="397"/>
      <c r="U2813" s="397"/>
      <c r="V2813" s="397"/>
      <c r="W2813" s="397"/>
      <c r="X2813" s="397"/>
      <c r="Y2813" s="397"/>
    </row>
    <row r="2814" spans="1:25" ht="28.5" customHeight="1" x14ac:dyDescent="0.2">
      <c r="A2814" s="237">
        <v>5374</v>
      </c>
      <c r="B2814" s="391" t="s">
        <v>1905</v>
      </c>
      <c r="C2814" s="356" t="s">
        <v>229</v>
      </c>
      <c r="D2814" s="456">
        <v>7</v>
      </c>
      <c r="E2814" s="393">
        <v>5374001521</v>
      </c>
      <c r="F2814" s="457"/>
      <c r="G2814" s="458"/>
      <c r="H2814" s="394"/>
      <c r="I2814" s="356" t="s">
        <v>229</v>
      </c>
      <c r="J2814" s="269" t="s">
        <v>295</v>
      </c>
      <c r="K2814" s="268"/>
      <c r="L2814" s="463"/>
      <c r="M2814" s="397"/>
      <c r="N2814" s="397"/>
      <c r="O2814" s="397"/>
      <c r="P2814" s="397"/>
      <c r="Q2814" s="397"/>
      <c r="R2814" s="397"/>
      <c r="S2814" s="397"/>
      <c r="T2814" s="397"/>
      <c r="U2814" s="397"/>
      <c r="V2814" s="397"/>
      <c r="W2814" s="397"/>
      <c r="X2814" s="397"/>
      <c r="Y2814" s="397"/>
    </row>
    <row r="2815" spans="1:25" ht="28.5" customHeight="1" x14ac:dyDescent="0.2">
      <c r="A2815" s="237">
        <v>5375</v>
      </c>
      <c r="B2815" s="391" t="s">
        <v>1906</v>
      </c>
      <c r="C2815" s="356" t="s">
        <v>229</v>
      </c>
      <c r="D2815" s="456">
        <v>7</v>
      </c>
      <c r="E2815" s="393">
        <v>5375001908</v>
      </c>
      <c r="F2815" s="457"/>
      <c r="G2815" s="458"/>
      <c r="H2815" s="394"/>
      <c r="I2815" s="356" t="s">
        <v>229</v>
      </c>
      <c r="J2815" s="269" t="s">
        <v>289</v>
      </c>
      <c r="K2815" s="268"/>
      <c r="L2815" s="463"/>
      <c r="M2815" s="397"/>
      <c r="N2815" s="397"/>
      <c r="O2815" s="397"/>
      <c r="P2815" s="397"/>
      <c r="Q2815" s="397"/>
      <c r="R2815" s="397"/>
      <c r="S2815" s="397"/>
      <c r="T2815" s="397"/>
      <c r="U2815" s="397"/>
      <c r="V2815" s="397"/>
      <c r="W2815" s="397"/>
      <c r="X2815" s="397"/>
      <c r="Y2815" s="397"/>
    </row>
    <row r="2816" spans="1:25" ht="28.5" customHeight="1" x14ac:dyDescent="0.2">
      <c r="A2816" s="237">
        <v>5376</v>
      </c>
      <c r="B2816" s="391" t="s">
        <v>1907</v>
      </c>
      <c r="C2816" s="356" t="s">
        <v>229</v>
      </c>
      <c r="D2816" s="456">
        <v>7</v>
      </c>
      <c r="E2816" s="393">
        <v>5376001304</v>
      </c>
      <c r="F2816" s="457"/>
      <c r="G2816" s="458"/>
      <c r="H2816" s="394"/>
      <c r="I2816" s="356" t="s">
        <v>229</v>
      </c>
      <c r="J2816" s="269" t="s">
        <v>3169</v>
      </c>
      <c r="K2816" s="268"/>
      <c r="L2816" s="463"/>
      <c r="M2816" s="397"/>
      <c r="N2816" s="397"/>
      <c r="O2816" s="397"/>
      <c r="P2816" s="397"/>
      <c r="Q2816" s="397"/>
      <c r="R2816" s="397"/>
      <c r="S2816" s="397"/>
      <c r="T2816" s="397"/>
      <c r="U2816" s="397"/>
      <c r="V2816" s="397"/>
      <c r="W2816" s="397"/>
      <c r="X2816" s="397"/>
      <c r="Y2816" s="397"/>
    </row>
    <row r="2817" spans="1:25" ht="28.5" customHeight="1" x14ac:dyDescent="0.2">
      <c r="A2817" s="237">
        <v>5377</v>
      </c>
      <c r="B2817" s="391" t="s">
        <v>1908</v>
      </c>
      <c r="C2817" s="356" t="s">
        <v>229</v>
      </c>
      <c r="D2817" s="456">
        <v>7</v>
      </c>
      <c r="E2817" s="393">
        <v>5377001125</v>
      </c>
      <c r="F2817" s="457"/>
      <c r="G2817" s="458"/>
      <c r="H2817" s="394"/>
      <c r="I2817" s="356" t="s">
        <v>229</v>
      </c>
      <c r="J2817" s="269" t="s">
        <v>286</v>
      </c>
      <c r="K2817" s="268"/>
      <c r="L2817" s="463"/>
      <c r="M2817" s="397"/>
      <c r="N2817" s="397"/>
      <c r="O2817" s="397"/>
      <c r="P2817" s="397"/>
      <c r="Q2817" s="397"/>
      <c r="R2817" s="397"/>
      <c r="S2817" s="397"/>
      <c r="T2817" s="397"/>
      <c r="U2817" s="397"/>
      <c r="V2817" s="397"/>
      <c r="W2817" s="397"/>
      <c r="X2817" s="397"/>
      <c r="Y2817" s="397"/>
    </row>
    <row r="2818" spans="1:25" ht="37.5" customHeight="1" x14ac:dyDescent="0.2">
      <c r="A2818" s="237">
        <v>5378</v>
      </c>
      <c r="B2818" s="391" t="s">
        <v>1909</v>
      </c>
      <c r="C2818" s="182" t="s">
        <v>230</v>
      </c>
      <c r="D2818" s="456">
        <v>7</v>
      </c>
      <c r="E2818" s="393">
        <v>5378000000</v>
      </c>
      <c r="F2818" s="457"/>
      <c r="G2818" s="458"/>
      <c r="H2818" s="394"/>
      <c r="I2818" s="182" t="s">
        <v>230</v>
      </c>
      <c r="J2818" s="269" t="s">
        <v>285</v>
      </c>
      <c r="K2818" s="268"/>
      <c r="L2818" s="463"/>
      <c r="M2818" s="397"/>
      <c r="N2818" s="397"/>
      <c r="O2818" s="397"/>
      <c r="P2818" s="397"/>
      <c r="Q2818" s="397"/>
      <c r="R2818" s="397"/>
      <c r="S2818" s="397"/>
      <c r="T2818" s="397"/>
      <c r="U2818" s="397"/>
      <c r="V2818" s="397"/>
      <c r="W2818" s="397"/>
      <c r="X2818" s="397"/>
      <c r="Y2818" s="397"/>
    </row>
    <row r="2819" spans="1:25" ht="28.5" customHeight="1" x14ac:dyDescent="0.2">
      <c r="A2819" s="237">
        <v>5379</v>
      </c>
      <c r="B2819" s="391" t="s">
        <v>1910</v>
      </c>
      <c r="C2819" s="182" t="s">
        <v>230</v>
      </c>
      <c r="D2819" s="456">
        <v>7</v>
      </c>
      <c r="E2819" s="393">
        <v>5379005014</v>
      </c>
      <c r="F2819" s="457"/>
      <c r="G2819" s="458"/>
      <c r="H2819" s="394"/>
      <c r="I2819" s="182" t="s">
        <v>230</v>
      </c>
      <c r="J2819" s="269" t="s">
        <v>289</v>
      </c>
      <c r="K2819" s="268"/>
      <c r="L2819" s="463"/>
      <c r="M2819" s="397"/>
      <c r="N2819" s="397"/>
      <c r="O2819" s="397"/>
      <c r="P2819" s="397"/>
      <c r="Q2819" s="397"/>
      <c r="R2819" s="397"/>
      <c r="S2819" s="397"/>
      <c r="T2819" s="397"/>
      <c r="U2819" s="397"/>
      <c r="V2819" s="397"/>
      <c r="W2819" s="397"/>
      <c r="X2819" s="397"/>
      <c r="Y2819" s="397"/>
    </row>
    <row r="2820" spans="1:25" ht="28.5" customHeight="1" x14ac:dyDescent="0.2">
      <c r="A2820" s="237">
        <v>5380</v>
      </c>
      <c r="B2820" s="391" t="s">
        <v>1911</v>
      </c>
      <c r="C2820" s="182" t="s">
        <v>230</v>
      </c>
      <c r="D2820" s="456">
        <v>7</v>
      </c>
      <c r="E2820" s="393">
        <v>5380005003</v>
      </c>
      <c r="F2820" s="457"/>
      <c r="G2820" s="458"/>
      <c r="H2820" s="394"/>
      <c r="I2820" s="182" t="s">
        <v>230</v>
      </c>
      <c r="J2820" s="269" t="s">
        <v>286</v>
      </c>
      <c r="K2820" s="268"/>
      <c r="L2820" s="463"/>
      <c r="M2820" s="397"/>
      <c r="N2820" s="397"/>
      <c r="O2820" s="397"/>
      <c r="P2820" s="397"/>
      <c r="Q2820" s="397"/>
      <c r="R2820" s="397"/>
      <c r="S2820" s="397"/>
      <c r="T2820" s="397"/>
      <c r="U2820" s="397"/>
      <c r="V2820" s="397"/>
      <c r="W2820" s="397"/>
      <c r="X2820" s="397"/>
      <c r="Y2820" s="397"/>
    </row>
    <row r="2821" spans="1:25" ht="28.5" customHeight="1" x14ac:dyDescent="0.2">
      <c r="A2821" s="237">
        <v>5381</v>
      </c>
      <c r="B2821" s="391" t="s">
        <v>1912</v>
      </c>
      <c r="C2821" s="182" t="s">
        <v>230</v>
      </c>
      <c r="D2821" s="456">
        <v>7</v>
      </c>
      <c r="E2821" s="393">
        <v>5381005004</v>
      </c>
      <c r="F2821" s="457"/>
      <c r="G2821" s="458"/>
      <c r="H2821" s="394"/>
      <c r="I2821" s="182" t="s">
        <v>230</v>
      </c>
      <c r="J2821" s="269" t="s">
        <v>286</v>
      </c>
      <c r="K2821" s="268"/>
      <c r="L2821" s="463"/>
      <c r="M2821" s="397"/>
      <c r="N2821" s="397"/>
      <c r="O2821" s="397"/>
      <c r="P2821" s="397"/>
      <c r="Q2821" s="397"/>
      <c r="R2821" s="397"/>
      <c r="S2821" s="397"/>
      <c r="T2821" s="397"/>
      <c r="U2821" s="397"/>
      <c r="V2821" s="397"/>
      <c r="W2821" s="397"/>
      <c r="X2821" s="397"/>
      <c r="Y2821" s="397"/>
    </row>
    <row r="2822" spans="1:25" ht="38.25" x14ac:dyDescent="0.2">
      <c r="A2822" s="237">
        <v>5382</v>
      </c>
      <c r="B2822" s="391" t="s">
        <v>1913</v>
      </c>
      <c r="C2822" s="182" t="s">
        <v>230</v>
      </c>
      <c r="D2822" s="456">
        <v>9</v>
      </c>
      <c r="E2822" s="393">
        <v>5382005008</v>
      </c>
      <c r="F2822" s="457"/>
      <c r="G2822" s="458"/>
      <c r="H2822" s="394"/>
      <c r="I2822" s="182" t="s">
        <v>230</v>
      </c>
      <c r="J2822" s="269" t="s">
        <v>285</v>
      </c>
      <c r="K2822" s="268"/>
      <c r="L2822" s="463"/>
      <c r="M2822" s="397"/>
      <c r="N2822" s="397"/>
      <c r="O2822" s="397"/>
      <c r="P2822" s="397"/>
      <c r="Q2822" s="397"/>
      <c r="R2822" s="397"/>
      <c r="S2822" s="397"/>
      <c r="T2822" s="397"/>
      <c r="U2822" s="397"/>
      <c r="V2822" s="397"/>
      <c r="W2822" s="397"/>
      <c r="X2822" s="397"/>
      <c r="Y2822" s="397"/>
    </row>
    <row r="2823" spans="1:25" ht="30.75" customHeight="1" x14ac:dyDescent="0.2">
      <c r="A2823" s="237">
        <v>5383</v>
      </c>
      <c r="B2823" s="391" t="s">
        <v>1914</v>
      </c>
      <c r="C2823" s="182" t="s">
        <v>230</v>
      </c>
      <c r="D2823" s="456">
        <v>9</v>
      </c>
      <c r="E2823" s="393">
        <v>5383005009</v>
      </c>
      <c r="F2823" s="457"/>
      <c r="G2823" s="458"/>
      <c r="H2823" s="394"/>
      <c r="I2823" s="182" t="s">
        <v>230</v>
      </c>
      <c r="J2823" s="269" t="s">
        <v>285</v>
      </c>
      <c r="K2823" s="268"/>
      <c r="L2823" s="463"/>
      <c r="M2823" s="397"/>
      <c r="N2823" s="397"/>
      <c r="O2823" s="397"/>
      <c r="P2823" s="397"/>
      <c r="Q2823" s="397"/>
      <c r="R2823" s="397"/>
      <c r="S2823" s="397"/>
      <c r="T2823" s="397"/>
      <c r="U2823" s="397"/>
      <c r="V2823" s="397"/>
      <c r="W2823" s="397"/>
      <c r="X2823" s="397"/>
      <c r="Y2823" s="397"/>
    </row>
    <row r="2824" spans="1:25" ht="43.5" customHeight="1" x14ac:dyDescent="0.2">
      <c r="A2824" s="237">
        <v>5384</v>
      </c>
      <c r="B2824" s="391" t="s">
        <v>1915</v>
      </c>
      <c r="C2824" s="356" t="s">
        <v>229</v>
      </c>
      <c r="D2824" s="456">
        <v>7</v>
      </c>
      <c r="E2824" s="393">
        <v>5384001102</v>
      </c>
      <c r="F2824" s="457"/>
      <c r="G2824" s="458"/>
      <c r="H2824" s="394"/>
      <c r="I2824" s="356" t="s">
        <v>229</v>
      </c>
      <c r="J2824" s="269" t="s">
        <v>3169</v>
      </c>
      <c r="K2824" s="268"/>
      <c r="L2824" s="463"/>
      <c r="M2824" s="397"/>
      <c r="N2824" s="397"/>
      <c r="O2824" s="397"/>
      <c r="P2824" s="397"/>
      <c r="Q2824" s="397"/>
      <c r="R2824" s="397"/>
      <c r="S2824" s="397"/>
      <c r="T2824" s="397"/>
      <c r="U2824" s="397"/>
      <c r="V2824" s="397"/>
      <c r="W2824" s="397"/>
      <c r="X2824" s="397"/>
      <c r="Y2824" s="397"/>
    </row>
    <row r="2825" spans="1:25" ht="24" customHeight="1" x14ac:dyDescent="0.2">
      <c r="A2825" s="237">
        <v>5385</v>
      </c>
      <c r="B2825" s="353" t="s">
        <v>3058</v>
      </c>
      <c r="C2825" s="356" t="s">
        <v>229</v>
      </c>
      <c r="D2825" s="456">
        <v>13</v>
      </c>
      <c r="E2825" s="393">
        <v>5385000000</v>
      </c>
      <c r="F2825" s="457"/>
      <c r="G2825" s="458"/>
      <c r="H2825" s="394"/>
      <c r="I2825" s="356" t="s">
        <v>229</v>
      </c>
      <c r="J2825" s="269" t="s">
        <v>2797</v>
      </c>
      <c r="K2825" s="268"/>
      <c r="L2825" s="463"/>
      <c r="M2825" s="397"/>
      <c r="N2825" s="397"/>
      <c r="O2825" s="397"/>
      <c r="P2825" s="397"/>
      <c r="Q2825" s="397"/>
      <c r="R2825" s="397"/>
      <c r="S2825" s="397"/>
      <c r="T2825" s="397"/>
      <c r="U2825" s="397"/>
      <c r="V2825" s="397"/>
      <c r="W2825" s="397"/>
      <c r="X2825" s="397"/>
      <c r="Y2825" s="397"/>
    </row>
    <row r="2826" spans="1:25" ht="43.5" customHeight="1" x14ac:dyDescent="0.2">
      <c r="A2826" s="237">
        <v>5386</v>
      </c>
      <c r="B2826" s="391" t="s">
        <v>1916</v>
      </c>
      <c r="C2826" s="356" t="s">
        <v>229</v>
      </c>
      <c r="D2826" s="456">
        <v>13</v>
      </c>
      <c r="E2826" s="393">
        <v>5386001108</v>
      </c>
      <c r="F2826" s="457"/>
      <c r="G2826" s="458"/>
      <c r="H2826" s="394"/>
      <c r="I2826" s="356" t="s">
        <v>229</v>
      </c>
      <c r="J2826" s="269" t="s">
        <v>3169</v>
      </c>
      <c r="K2826" s="268"/>
      <c r="L2826" s="463"/>
      <c r="M2826" s="397"/>
      <c r="N2826" s="397"/>
      <c r="O2826" s="397"/>
      <c r="P2826" s="397"/>
      <c r="Q2826" s="397"/>
      <c r="R2826" s="397"/>
      <c r="S2826" s="397"/>
      <c r="T2826" s="397"/>
      <c r="U2826" s="397"/>
      <c r="V2826" s="397"/>
      <c r="W2826" s="397"/>
      <c r="X2826" s="397"/>
      <c r="Y2826" s="397"/>
    </row>
    <row r="2827" spans="1:25" ht="24" customHeight="1" x14ac:dyDescent="0.2">
      <c r="A2827" s="237">
        <v>5387</v>
      </c>
      <c r="B2827" s="391" t="s">
        <v>1917</v>
      </c>
      <c r="C2827" s="356" t="s">
        <v>229</v>
      </c>
      <c r="D2827" s="456">
        <v>13</v>
      </c>
      <c r="E2827" s="393">
        <v>5387001408</v>
      </c>
      <c r="F2827" s="457"/>
      <c r="G2827" s="458"/>
      <c r="H2827" s="394"/>
      <c r="I2827" s="356" t="s">
        <v>229</v>
      </c>
      <c r="J2827" s="269" t="s">
        <v>3169</v>
      </c>
      <c r="K2827" s="268"/>
      <c r="L2827" s="463"/>
      <c r="M2827" s="397"/>
      <c r="N2827" s="397"/>
      <c r="O2827" s="397"/>
      <c r="P2827" s="397"/>
      <c r="Q2827" s="397"/>
      <c r="R2827" s="397"/>
      <c r="S2827" s="397"/>
      <c r="T2827" s="397"/>
      <c r="U2827" s="397"/>
      <c r="V2827" s="397"/>
      <c r="W2827" s="397"/>
      <c r="X2827" s="397"/>
      <c r="Y2827" s="397"/>
    </row>
    <row r="2828" spans="1:25" ht="23.25" customHeight="1" x14ac:dyDescent="0.2">
      <c r="A2828" s="237">
        <v>5388</v>
      </c>
      <c r="B2828" s="391" t="s">
        <v>1918</v>
      </c>
      <c r="C2828" s="273" t="s">
        <v>292</v>
      </c>
      <c r="D2828" s="456">
        <v>7</v>
      </c>
      <c r="E2828" s="393">
        <v>5388000000</v>
      </c>
      <c r="F2828" s="457"/>
      <c r="G2828" s="458"/>
      <c r="H2828" s="394"/>
      <c r="I2828" s="273" t="s">
        <v>292</v>
      </c>
      <c r="J2828" s="269" t="s">
        <v>3169</v>
      </c>
      <c r="K2828" s="268"/>
      <c r="L2828" s="463"/>
      <c r="M2828" s="397"/>
      <c r="N2828" s="397"/>
      <c r="O2828" s="397"/>
      <c r="P2828" s="397"/>
      <c r="Q2828" s="397"/>
      <c r="R2828" s="397"/>
      <c r="S2828" s="397"/>
      <c r="T2828" s="397"/>
      <c r="U2828" s="397"/>
      <c r="V2828" s="397"/>
      <c r="W2828" s="397"/>
      <c r="X2828" s="397"/>
      <c r="Y2828" s="397"/>
    </row>
    <row r="2829" spans="1:25" ht="24" customHeight="1" x14ac:dyDescent="0.2">
      <c r="A2829" s="237">
        <v>5389</v>
      </c>
      <c r="B2829" s="391" t="s">
        <v>1919</v>
      </c>
      <c r="C2829" s="182" t="s">
        <v>235</v>
      </c>
      <c r="D2829" s="456">
        <v>11</v>
      </c>
      <c r="E2829" s="393">
        <v>5389000000</v>
      </c>
      <c r="F2829" s="457"/>
      <c r="G2829" s="458"/>
      <c r="H2829" s="394"/>
      <c r="I2829" s="182" t="s">
        <v>235</v>
      </c>
      <c r="J2829" s="269" t="s">
        <v>3169</v>
      </c>
      <c r="K2829" s="268"/>
      <c r="L2829" s="463"/>
      <c r="M2829" s="397"/>
      <c r="N2829" s="397"/>
      <c r="O2829" s="397"/>
      <c r="P2829" s="397"/>
      <c r="Q2829" s="397"/>
      <c r="R2829" s="397"/>
      <c r="S2829" s="397"/>
      <c r="T2829" s="397"/>
      <c r="U2829" s="397"/>
      <c r="V2829" s="397"/>
      <c r="W2829" s="397"/>
      <c r="X2829" s="397"/>
      <c r="Y2829" s="397"/>
    </row>
    <row r="2830" spans="1:25" ht="28.5" customHeight="1" x14ac:dyDescent="0.2">
      <c r="A2830" s="237">
        <v>5390</v>
      </c>
      <c r="B2830" s="391" t="s">
        <v>1920</v>
      </c>
      <c r="C2830" s="182" t="s">
        <v>230</v>
      </c>
      <c r="D2830" s="456">
        <v>7</v>
      </c>
      <c r="E2830" s="393">
        <v>5390005004</v>
      </c>
      <c r="F2830" s="457"/>
      <c r="G2830" s="458"/>
      <c r="H2830" s="394"/>
      <c r="I2830" s="182" t="s">
        <v>230</v>
      </c>
      <c r="J2830" s="269" t="s">
        <v>286</v>
      </c>
      <c r="K2830" s="268"/>
      <c r="L2830" s="463"/>
      <c r="M2830" s="397"/>
      <c r="N2830" s="397"/>
      <c r="O2830" s="397"/>
      <c r="P2830" s="397"/>
      <c r="Q2830" s="397"/>
      <c r="R2830" s="397"/>
      <c r="S2830" s="397"/>
      <c r="T2830" s="397"/>
      <c r="U2830" s="397"/>
      <c r="V2830" s="397"/>
      <c r="W2830" s="397"/>
      <c r="X2830" s="397"/>
      <c r="Y2830" s="397"/>
    </row>
    <row r="2831" spans="1:25" ht="24" customHeight="1" x14ac:dyDescent="0.2">
      <c r="A2831" s="237">
        <v>5391</v>
      </c>
      <c r="B2831" s="391" t="s">
        <v>1921</v>
      </c>
      <c r="C2831" s="182" t="s">
        <v>230</v>
      </c>
      <c r="D2831" s="456">
        <v>7</v>
      </c>
      <c r="E2831" s="393">
        <v>5391005014</v>
      </c>
      <c r="F2831" s="457"/>
      <c r="G2831" s="458"/>
      <c r="H2831" s="394"/>
      <c r="I2831" s="182" t="s">
        <v>230</v>
      </c>
      <c r="J2831" s="269" t="s">
        <v>289</v>
      </c>
      <c r="K2831" s="268"/>
      <c r="L2831" s="463"/>
      <c r="M2831" s="397"/>
      <c r="N2831" s="397"/>
      <c r="O2831" s="397"/>
      <c r="P2831" s="397"/>
      <c r="Q2831" s="397"/>
      <c r="R2831" s="397"/>
      <c r="S2831" s="397"/>
      <c r="T2831" s="397"/>
      <c r="U2831" s="397"/>
      <c r="V2831" s="397"/>
      <c r="W2831" s="397"/>
      <c r="X2831" s="397"/>
      <c r="Y2831" s="397"/>
    </row>
    <row r="2832" spans="1:25" ht="54.75" customHeight="1" x14ac:dyDescent="0.2">
      <c r="A2832" s="237">
        <v>5392</v>
      </c>
      <c r="B2832" s="391" t="s">
        <v>1922</v>
      </c>
      <c r="C2832" s="356" t="s">
        <v>229</v>
      </c>
      <c r="D2832" s="456">
        <v>13</v>
      </c>
      <c r="E2832" s="393">
        <v>5392001532</v>
      </c>
      <c r="F2832" s="457"/>
      <c r="G2832" s="458"/>
      <c r="H2832" s="394"/>
      <c r="I2832" s="356" t="s">
        <v>229</v>
      </c>
      <c r="J2832" s="269" t="s">
        <v>289</v>
      </c>
      <c r="K2832" s="268"/>
      <c r="L2832" s="463"/>
      <c r="M2832" s="397"/>
      <c r="N2832" s="397"/>
      <c r="O2832" s="397"/>
      <c r="P2832" s="397"/>
      <c r="Q2832" s="397"/>
      <c r="R2832" s="397"/>
      <c r="S2832" s="397"/>
      <c r="T2832" s="397"/>
      <c r="U2832" s="397"/>
      <c r="V2832" s="397"/>
      <c r="W2832" s="397"/>
      <c r="X2832" s="397"/>
      <c r="Y2832" s="397"/>
    </row>
    <row r="2833" spans="1:25" ht="51" x14ac:dyDescent="0.2">
      <c r="A2833" s="237">
        <v>5393</v>
      </c>
      <c r="B2833" s="391" t="s">
        <v>1923</v>
      </c>
      <c r="C2833" s="356" t="s">
        <v>229</v>
      </c>
      <c r="D2833" s="456">
        <v>13</v>
      </c>
      <c r="E2833" s="393">
        <v>5393001122</v>
      </c>
      <c r="F2833" s="457"/>
      <c r="G2833" s="458"/>
      <c r="H2833" s="394"/>
      <c r="I2833" s="356" t="s">
        <v>229</v>
      </c>
      <c r="J2833" s="269" t="s">
        <v>289</v>
      </c>
      <c r="K2833" s="268"/>
      <c r="L2833" s="463"/>
      <c r="M2833" s="397"/>
      <c r="N2833" s="397"/>
      <c r="O2833" s="397"/>
      <c r="P2833" s="397"/>
      <c r="Q2833" s="397"/>
      <c r="R2833" s="397"/>
      <c r="S2833" s="397"/>
      <c r="T2833" s="397"/>
      <c r="U2833" s="397"/>
      <c r="V2833" s="397"/>
      <c r="W2833" s="397"/>
      <c r="X2833" s="397"/>
      <c r="Y2833" s="397"/>
    </row>
    <row r="2834" spans="1:25" ht="76.5" x14ac:dyDescent="0.2">
      <c r="A2834" s="237">
        <v>5394</v>
      </c>
      <c r="B2834" s="391" t="s">
        <v>1924</v>
      </c>
      <c r="C2834" s="273" t="s">
        <v>3529</v>
      </c>
      <c r="D2834" s="456">
        <v>12</v>
      </c>
      <c r="E2834" s="393">
        <v>5394002000</v>
      </c>
      <c r="F2834" s="457"/>
      <c r="G2834" s="458"/>
      <c r="H2834" s="394"/>
      <c r="I2834" s="273" t="s">
        <v>3529</v>
      </c>
      <c r="J2834" s="269" t="s">
        <v>3169</v>
      </c>
      <c r="K2834" s="268"/>
      <c r="L2834" s="463"/>
      <c r="M2834" s="397"/>
      <c r="N2834" s="397"/>
      <c r="O2834" s="397"/>
      <c r="P2834" s="397"/>
      <c r="Q2834" s="397"/>
      <c r="R2834" s="397"/>
      <c r="S2834" s="397"/>
      <c r="T2834" s="397"/>
      <c r="U2834" s="397"/>
      <c r="V2834" s="397"/>
      <c r="W2834" s="397"/>
      <c r="X2834" s="397"/>
      <c r="Y2834" s="397"/>
    </row>
    <row r="2835" spans="1:25" x14ac:dyDescent="0.2">
      <c r="A2835" s="237">
        <v>5395</v>
      </c>
      <c r="B2835" s="391" t="s">
        <v>1925</v>
      </c>
      <c r="C2835" s="356" t="s">
        <v>229</v>
      </c>
      <c r="D2835" s="456">
        <v>13</v>
      </c>
      <c r="E2835" s="393">
        <v>5395000000</v>
      </c>
      <c r="F2835" s="457"/>
      <c r="G2835" s="458"/>
      <c r="H2835" s="394"/>
      <c r="I2835" s="356" t="s">
        <v>229</v>
      </c>
      <c r="J2835" s="269" t="s">
        <v>2797</v>
      </c>
      <c r="K2835" s="268"/>
      <c r="L2835" s="463"/>
      <c r="M2835" s="397"/>
      <c r="N2835" s="397"/>
      <c r="O2835" s="397"/>
      <c r="P2835" s="397"/>
      <c r="Q2835" s="397"/>
      <c r="R2835" s="397"/>
      <c r="S2835" s="397"/>
      <c r="T2835" s="397"/>
      <c r="U2835" s="397"/>
      <c r="V2835" s="397"/>
      <c r="W2835" s="397"/>
      <c r="X2835" s="397"/>
      <c r="Y2835" s="397"/>
    </row>
    <row r="2836" spans="1:25" ht="38.25" x14ac:dyDescent="0.2">
      <c r="A2836" s="237">
        <v>5396</v>
      </c>
      <c r="B2836" s="391" t="s">
        <v>1926</v>
      </c>
      <c r="C2836" s="182" t="s">
        <v>226</v>
      </c>
      <c r="D2836" s="456">
        <v>10</v>
      </c>
      <c r="E2836" s="393">
        <v>5396004005</v>
      </c>
      <c r="F2836" s="457"/>
      <c r="G2836" s="458"/>
      <c r="H2836" s="394"/>
      <c r="I2836" s="182" t="s">
        <v>226</v>
      </c>
      <c r="J2836" s="269" t="s">
        <v>300</v>
      </c>
      <c r="K2836" s="268"/>
      <c r="L2836" s="463"/>
      <c r="M2836" s="397"/>
      <c r="N2836" s="397"/>
      <c r="O2836" s="397"/>
      <c r="P2836" s="397"/>
      <c r="Q2836" s="397"/>
      <c r="R2836" s="397"/>
      <c r="S2836" s="397"/>
      <c r="T2836" s="397"/>
      <c r="U2836" s="397"/>
      <c r="V2836" s="397"/>
      <c r="W2836" s="397"/>
      <c r="X2836" s="397"/>
      <c r="Y2836" s="397"/>
    </row>
    <row r="2837" spans="1:25" ht="25.5" x14ac:dyDescent="0.2">
      <c r="A2837" s="237">
        <v>5397</v>
      </c>
      <c r="B2837" s="391" t="s">
        <v>1927</v>
      </c>
      <c r="C2837" s="356" t="s">
        <v>229</v>
      </c>
      <c r="D2837" s="456">
        <v>7</v>
      </c>
      <c r="E2837" s="393">
        <v>5397001114</v>
      </c>
      <c r="F2837" s="457"/>
      <c r="G2837" s="458"/>
      <c r="H2837" s="394"/>
      <c r="I2837" s="356" t="s">
        <v>229</v>
      </c>
      <c r="J2837" s="269" t="s">
        <v>285</v>
      </c>
      <c r="K2837" s="268"/>
      <c r="L2837" s="463"/>
      <c r="M2837" s="397"/>
      <c r="N2837" s="397"/>
      <c r="O2837" s="397"/>
      <c r="P2837" s="397"/>
      <c r="Q2837" s="397"/>
      <c r="R2837" s="397"/>
      <c r="S2837" s="397"/>
      <c r="T2837" s="397"/>
      <c r="U2837" s="397"/>
      <c r="V2837" s="397"/>
      <c r="W2837" s="397"/>
      <c r="X2837" s="397"/>
      <c r="Y2837" s="397"/>
    </row>
    <row r="2838" spans="1:25" ht="38.25" x14ac:dyDescent="0.2">
      <c r="A2838" s="237">
        <v>5398</v>
      </c>
      <c r="B2838" s="391" t="s">
        <v>1928</v>
      </c>
      <c r="C2838" s="356" t="s">
        <v>229</v>
      </c>
      <c r="D2838" s="456">
        <v>7</v>
      </c>
      <c r="E2838" s="393">
        <v>5398001905</v>
      </c>
      <c r="F2838" s="457"/>
      <c r="G2838" s="458"/>
      <c r="H2838" s="394"/>
      <c r="I2838" s="356" t="s">
        <v>229</v>
      </c>
      <c r="J2838" s="269" t="s">
        <v>295</v>
      </c>
      <c r="K2838" s="268"/>
      <c r="L2838" s="463"/>
      <c r="M2838" s="397"/>
      <c r="N2838" s="397"/>
      <c r="O2838" s="397"/>
      <c r="P2838" s="397"/>
      <c r="Q2838" s="397"/>
      <c r="R2838" s="397"/>
      <c r="S2838" s="397"/>
      <c r="T2838" s="397"/>
      <c r="U2838" s="397"/>
      <c r="V2838" s="397"/>
      <c r="W2838" s="397"/>
      <c r="X2838" s="397"/>
      <c r="Y2838" s="397"/>
    </row>
    <row r="2839" spans="1:25" ht="38.25" x14ac:dyDescent="0.2">
      <c r="A2839" s="237">
        <v>5399</v>
      </c>
      <c r="B2839" s="391" t="s">
        <v>1929</v>
      </c>
      <c r="C2839" s="356" t="s">
        <v>229</v>
      </c>
      <c r="D2839" s="456">
        <v>7</v>
      </c>
      <c r="E2839" s="393">
        <v>5399001627</v>
      </c>
      <c r="F2839" s="457"/>
      <c r="G2839" s="458"/>
      <c r="H2839" s="394"/>
      <c r="I2839" s="356" t="s">
        <v>229</v>
      </c>
      <c r="J2839" s="269" t="s">
        <v>295</v>
      </c>
      <c r="K2839" s="268"/>
      <c r="L2839" s="463"/>
      <c r="M2839" s="397"/>
      <c r="N2839" s="397"/>
      <c r="O2839" s="397"/>
      <c r="P2839" s="397"/>
      <c r="Q2839" s="397"/>
      <c r="R2839" s="397"/>
      <c r="S2839" s="397"/>
      <c r="T2839" s="397"/>
      <c r="U2839" s="397"/>
      <c r="V2839" s="397"/>
      <c r="W2839" s="397"/>
      <c r="X2839" s="397"/>
      <c r="Y2839" s="397"/>
    </row>
    <row r="2840" spans="1:25" ht="38.25" x14ac:dyDescent="0.2">
      <c r="A2840" s="237">
        <v>5400</v>
      </c>
      <c r="B2840" s="391" t="s">
        <v>1930</v>
      </c>
      <c r="C2840" s="182" t="s">
        <v>230</v>
      </c>
      <c r="D2840" s="456">
        <v>9</v>
      </c>
      <c r="E2840" s="393">
        <v>5400005014</v>
      </c>
      <c r="F2840" s="457"/>
      <c r="G2840" s="458"/>
      <c r="H2840" s="394"/>
      <c r="I2840" s="182" t="s">
        <v>230</v>
      </c>
      <c r="J2840" s="269" t="s">
        <v>289</v>
      </c>
      <c r="K2840" s="268"/>
      <c r="L2840" s="463"/>
      <c r="M2840" s="397"/>
      <c r="N2840" s="397"/>
      <c r="O2840" s="397"/>
      <c r="P2840" s="397"/>
      <c r="Q2840" s="397"/>
      <c r="R2840" s="397"/>
      <c r="S2840" s="397"/>
      <c r="T2840" s="397"/>
      <c r="U2840" s="397"/>
      <c r="V2840" s="397"/>
      <c r="W2840" s="397"/>
      <c r="X2840" s="397"/>
      <c r="Y2840" s="397"/>
    </row>
    <row r="2841" spans="1:25" ht="38.25" x14ac:dyDescent="0.2">
      <c r="A2841" s="237">
        <v>5401</v>
      </c>
      <c r="B2841" s="391" t="s">
        <v>1931</v>
      </c>
      <c r="C2841" s="182" t="s">
        <v>230</v>
      </c>
      <c r="D2841" s="456">
        <v>9</v>
      </c>
      <c r="E2841" s="393">
        <v>5401005014</v>
      </c>
      <c r="F2841" s="457"/>
      <c r="G2841" s="458"/>
      <c r="H2841" s="394"/>
      <c r="I2841" s="182" t="s">
        <v>230</v>
      </c>
      <c r="J2841" s="269" t="s">
        <v>289</v>
      </c>
      <c r="K2841" s="268"/>
      <c r="L2841" s="463"/>
      <c r="M2841" s="397"/>
      <c r="N2841" s="397"/>
      <c r="O2841" s="397"/>
      <c r="P2841" s="397"/>
      <c r="Q2841" s="397"/>
      <c r="R2841" s="397"/>
      <c r="S2841" s="397"/>
      <c r="T2841" s="397"/>
      <c r="U2841" s="397"/>
      <c r="V2841" s="397"/>
      <c r="W2841" s="397"/>
      <c r="X2841" s="397"/>
      <c r="Y2841" s="397"/>
    </row>
    <row r="2842" spans="1:25" ht="38.25" x14ac:dyDescent="0.2">
      <c r="A2842" s="237">
        <v>5402</v>
      </c>
      <c r="B2842" s="391" t="s">
        <v>1932</v>
      </c>
      <c r="C2842" s="182" t="s">
        <v>230</v>
      </c>
      <c r="D2842" s="456">
        <v>9</v>
      </c>
      <c r="E2842" s="393">
        <v>5402005009</v>
      </c>
      <c r="F2842" s="457"/>
      <c r="G2842" s="458"/>
      <c r="H2842" s="394"/>
      <c r="I2842" s="182" t="s">
        <v>230</v>
      </c>
      <c r="J2842" s="269" t="s">
        <v>285</v>
      </c>
      <c r="K2842" s="268"/>
      <c r="L2842" s="463"/>
      <c r="M2842" s="397"/>
      <c r="N2842" s="397"/>
      <c r="O2842" s="397"/>
      <c r="P2842" s="397"/>
      <c r="Q2842" s="397"/>
      <c r="R2842" s="397"/>
      <c r="S2842" s="397"/>
      <c r="T2842" s="397"/>
      <c r="U2842" s="397"/>
      <c r="V2842" s="397"/>
      <c r="W2842" s="397"/>
      <c r="X2842" s="397"/>
      <c r="Y2842" s="397"/>
    </row>
    <row r="2843" spans="1:25" s="272" customFormat="1" ht="38.25" x14ac:dyDescent="0.2">
      <c r="A2843" s="39">
        <v>5403</v>
      </c>
      <c r="B2843" s="406" t="s">
        <v>1933</v>
      </c>
      <c r="C2843" s="182" t="s">
        <v>224</v>
      </c>
      <c r="D2843" s="464">
        <v>7</v>
      </c>
      <c r="E2843" s="412">
        <v>5403000000</v>
      </c>
      <c r="F2843" s="465"/>
      <c r="G2843" s="466"/>
      <c r="H2843" s="409">
        <v>6000</v>
      </c>
      <c r="I2843" s="182" t="s">
        <v>224</v>
      </c>
      <c r="J2843" s="90" t="s">
        <v>286</v>
      </c>
      <c r="K2843" s="54"/>
      <c r="L2843" s="467"/>
      <c r="M2843" s="415"/>
      <c r="N2843" s="415"/>
      <c r="O2843" s="415"/>
      <c r="P2843" s="415"/>
      <c r="Q2843" s="415"/>
      <c r="R2843" s="415"/>
      <c r="S2843" s="415"/>
      <c r="T2843" s="415"/>
      <c r="U2843" s="415"/>
      <c r="V2843" s="415"/>
      <c r="W2843" s="415"/>
      <c r="X2843" s="415"/>
      <c r="Y2843" s="415"/>
    </row>
    <row r="2844" spans="1:25" s="272" customFormat="1" ht="25.5" x14ac:dyDescent="0.2">
      <c r="A2844" s="39">
        <v>5404</v>
      </c>
      <c r="B2844" s="406" t="s">
        <v>1934</v>
      </c>
      <c r="C2844" s="182" t="s">
        <v>224</v>
      </c>
      <c r="D2844" s="464">
        <v>7</v>
      </c>
      <c r="E2844" s="412">
        <v>5404000000</v>
      </c>
      <c r="F2844" s="465"/>
      <c r="G2844" s="466"/>
      <c r="H2844" s="409"/>
      <c r="I2844" s="182" t="s">
        <v>224</v>
      </c>
      <c r="J2844" s="90" t="s">
        <v>295</v>
      </c>
      <c r="K2844" s="54"/>
      <c r="L2844" s="467"/>
      <c r="M2844" s="415"/>
      <c r="N2844" s="415"/>
      <c r="O2844" s="415"/>
      <c r="P2844" s="415"/>
      <c r="Q2844" s="415"/>
      <c r="R2844" s="415"/>
      <c r="S2844" s="415"/>
      <c r="T2844" s="415"/>
      <c r="U2844" s="415"/>
      <c r="V2844" s="415"/>
      <c r="W2844" s="415"/>
      <c r="X2844" s="415"/>
      <c r="Y2844" s="415"/>
    </row>
    <row r="2845" spans="1:25" s="272" customFormat="1" ht="25.5" x14ac:dyDescent="0.2">
      <c r="A2845" s="39">
        <v>5405</v>
      </c>
      <c r="B2845" s="406" t="s">
        <v>1935</v>
      </c>
      <c r="C2845" s="182" t="s">
        <v>224</v>
      </c>
      <c r="D2845" s="464">
        <v>7</v>
      </c>
      <c r="E2845" s="412">
        <v>5405000000</v>
      </c>
      <c r="F2845" s="465"/>
      <c r="G2845" s="466"/>
      <c r="H2845" s="409"/>
      <c r="I2845" s="182" t="s">
        <v>224</v>
      </c>
      <c r="J2845" s="90" t="s">
        <v>295</v>
      </c>
      <c r="K2845" s="54"/>
      <c r="L2845" s="467"/>
      <c r="M2845" s="415"/>
      <c r="N2845" s="415"/>
      <c r="O2845" s="415"/>
      <c r="P2845" s="415"/>
      <c r="Q2845" s="415"/>
      <c r="R2845" s="415"/>
      <c r="S2845" s="415"/>
      <c r="T2845" s="415"/>
      <c r="U2845" s="415"/>
      <c r="V2845" s="415"/>
      <c r="W2845" s="415"/>
      <c r="X2845" s="415"/>
      <c r="Y2845" s="415"/>
    </row>
    <row r="2846" spans="1:25" s="272" customFormat="1" ht="38.25" x14ac:dyDescent="0.2">
      <c r="A2846" s="39">
        <v>5406</v>
      </c>
      <c r="B2846" s="406" t="s">
        <v>1936</v>
      </c>
      <c r="C2846" s="356" t="s">
        <v>229</v>
      </c>
      <c r="D2846" s="464">
        <v>7</v>
      </c>
      <c r="E2846" s="412">
        <v>5406000000</v>
      </c>
      <c r="F2846" s="476"/>
      <c r="G2846" s="466"/>
      <c r="H2846" s="409">
        <v>1339</v>
      </c>
      <c r="I2846" s="356" t="s">
        <v>229</v>
      </c>
      <c r="J2846" s="90" t="s">
        <v>286</v>
      </c>
      <c r="K2846" s="54"/>
      <c r="L2846" s="477"/>
      <c r="M2846" s="415"/>
      <c r="N2846" s="415"/>
      <c r="O2846" s="415"/>
      <c r="P2846" s="415"/>
      <c r="Q2846" s="415"/>
      <c r="R2846" s="415"/>
      <c r="S2846" s="415"/>
      <c r="T2846" s="415"/>
      <c r="U2846" s="415"/>
      <c r="V2846" s="415"/>
      <c r="W2846" s="415"/>
      <c r="X2846" s="415"/>
      <c r="Y2846" s="415"/>
    </row>
    <row r="2847" spans="1:25" s="272" customFormat="1" x14ac:dyDescent="0.2">
      <c r="A2847" s="39">
        <v>5407</v>
      </c>
      <c r="B2847" s="406" t="s">
        <v>1937</v>
      </c>
      <c r="C2847" s="47" t="s">
        <v>231</v>
      </c>
      <c r="D2847" s="464" t="s">
        <v>2850</v>
      </c>
      <c r="E2847" s="412">
        <v>5407000000</v>
      </c>
      <c r="F2847" s="465"/>
      <c r="G2847" s="466"/>
      <c r="H2847" s="409"/>
      <c r="I2847" s="47" t="s">
        <v>231</v>
      </c>
      <c r="J2847" s="90" t="s">
        <v>2797</v>
      </c>
      <c r="K2847" s="54"/>
      <c r="L2847" s="467"/>
      <c r="M2847" s="415"/>
      <c r="N2847" s="415"/>
      <c r="O2847" s="415"/>
      <c r="P2847" s="415"/>
      <c r="Q2847" s="415"/>
      <c r="R2847" s="415"/>
      <c r="S2847" s="415"/>
      <c r="T2847" s="415"/>
      <c r="U2847" s="415"/>
      <c r="V2847" s="415"/>
      <c r="W2847" s="415"/>
      <c r="X2847" s="415"/>
      <c r="Y2847" s="415"/>
    </row>
    <row r="2848" spans="1:25" s="272" customFormat="1" ht="25.5" x14ac:dyDescent="0.2">
      <c r="A2848" s="39">
        <v>5408</v>
      </c>
      <c r="B2848" s="406" t="s">
        <v>1938</v>
      </c>
      <c r="C2848" s="182" t="s">
        <v>226</v>
      </c>
      <c r="D2848" s="464">
        <v>7</v>
      </c>
      <c r="E2848" s="412">
        <v>5408000000</v>
      </c>
      <c r="F2848" s="465"/>
      <c r="G2848" s="466"/>
      <c r="H2848" s="409"/>
      <c r="I2848" s="182" t="s">
        <v>226</v>
      </c>
      <c r="J2848" s="90" t="s">
        <v>300</v>
      </c>
      <c r="K2848" s="54"/>
      <c r="L2848" s="467"/>
      <c r="M2848" s="415"/>
      <c r="N2848" s="415"/>
      <c r="O2848" s="415"/>
      <c r="P2848" s="415"/>
      <c r="Q2848" s="415"/>
      <c r="R2848" s="415"/>
      <c r="S2848" s="415"/>
      <c r="T2848" s="415"/>
      <c r="U2848" s="415"/>
      <c r="V2848" s="415"/>
      <c r="W2848" s="415"/>
      <c r="X2848" s="415"/>
      <c r="Y2848" s="415"/>
    </row>
    <row r="2849" spans="1:25" s="272" customFormat="1" ht="25.5" x14ac:dyDescent="0.2">
      <c r="A2849" s="39">
        <v>5409</v>
      </c>
      <c r="B2849" s="406" t="s">
        <v>1939</v>
      </c>
      <c r="C2849" s="182" t="s">
        <v>226</v>
      </c>
      <c r="D2849" s="464">
        <v>7</v>
      </c>
      <c r="E2849" s="412">
        <v>5409000000</v>
      </c>
      <c r="F2849" s="465"/>
      <c r="G2849" s="466"/>
      <c r="H2849" s="409"/>
      <c r="I2849" s="182" t="s">
        <v>226</v>
      </c>
      <c r="J2849" s="90" t="s">
        <v>286</v>
      </c>
      <c r="K2849" s="54"/>
      <c r="L2849" s="467"/>
      <c r="M2849" s="415"/>
      <c r="N2849" s="415"/>
      <c r="O2849" s="415"/>
      <c r="P2849" s="415"/>
      <c r="Q2849" s="415"/>
      <c r="R2849" s="415"/>
      <c r="S2849" s="415"/>
      <c r="T2849" s="415"/>
      <c r="U2849" s="415"/>
      <c r="V2849" s="415"/>
      <c r="W2849" s="415"/>
      <c r="X2849" s="415"/>
      <c r="Y2849" s="415"/>
    </row>
    <row r="2850" spans="1:25" s="272" customFormat="1" ht="38.25" x14ac:dyDescent="0.2">
      <c r="A2850" s="39">
        <v>5410</v>
      </c>
      <c r="B2850" s="406" t="s">
        <v>1940</v>
      </c>
      <c r="C2850" s="182" t="s">
        <v>226</v>
      </c>
      <c r="D2850" s="464">
        <v>7</v>
      </c>
      <c r="E2850" s="412">
        <v>5410000000</v>
      </c>
      <c r="F2850" s="465"/>
      <c r="G2850" s="466"/>
      <c r="H2850" s="409"/>
      <c r="I2850" s="182" t="s">
        <v>226</v>
      </c>
      <c r="J2850" s="90" t="s">
        <v>286</v>
      </c>
      <c r="K2850" s="54"/>
      <c r="L2850" s="467"/>
      <c r="M2850" s="415"/>
      <c r="N2850" s="415"/>
      <c r="O2850" s="415"/>
      <c r="P2850" s="415"/>
      <c r="Q2850" s="415"/>
      <c r="R2850" s="415"/>
      <c r="S2850" s="415"/>
      <c r="T2850" s="415"/>
      <c r="U2850" s="415"/>
      <c r="V2850" s="415"/>
      <c r="W2850" s="415"/>
      <c r="X2850" s="415"/>
      <c r="Y2850" s="415"/>
    </row>
    <row r="2851" spans="1:25" s="272" customFormat="1" ht="25.5" x14ac:dyDescent="0.2">
      <c r="A2851" s="39">
        <v>5411</v>
      </c>
      <c r="B2851" s="406" t="s">
        <v>1941</v>
      </c>
      <c r="C2851" s="182" t="s">
        <v>226</v>
      </c>
      <c r="D2851" s="464">
        <v>7</v>
      </c>
      <c r="E2851" s="412">
        <v>5411000000</v>
      </c>
      <c r="F2851" s="465"/>
      <c r="G2851" s="466"/>
      <c r="H2851" s="409"/>
      <c r="I2851" s="182" t="s">
        <v>226</v>
      </c>
      <c r="J2851" s="90" t="s">
        <v>286</v>
      </c>
      <c r="K2851" s="54"/>
      <c r="L2851" s="467"/>
      <c r="M2851" s="415"/>
      <c r="N2851" s="415"/>
      <c r="O2851" s="415"/>
      <c r="P2851" s="415"/>
      <c r="Q2851" s="415"/>
      <c r="R2851" s="415"/>
      <c r="S2851" s="415"/>
      <c r="T2851" s="415"/>
      <c r="U2851" s="415"/>
      <c r="V2851" s="415"/>
      <c r="W2851" s="415"/>
      <c r="X2851" s="415"/>
      <c r="Y2851" s="415"/>
    </row>
    <row r="2852" spans="1:25" s="272" customFormat="1" ht="25.5" x14ac:dyDescent="0.2">
      <c r="A2852" s="39">
        <v>5412</v>
      </c>
      <c r="B2852" s="406" t="s">
        <v>1942</v>
      </c>
      <c r="C2852" s="182" t="s">
        <v>226</v>
      </c>
      <c r="D2852" s="464">
        <v>7</v>
      </c>
      <c r="E2852" s="412">
        <v>5412000000</v>
      </c>
      <c r="F2852" s="465"/>
      <c r="G2852" s="466"/>
      <c r="H2852" s="409"/>
      <c r="I2852" s="182" t="s">
        <v>226</v>
      </c>
      <c r="J2852" s="90" t="s">
        <v>295</v>
      </c>
      <c r="K2852" s="54"/>
      <c r="L2852" s="467"/>
      <c r="M2852" s="415"/>
      <c r="N2852" s="415"/>
      <c r="O2852" s="415"/>
      <c r="P2852" s="415"/>
      <c r="Q2852" s="415"/>
      <c r="R2852" s="415"/>
      <c r="S2852" s="415"/>
      <c r="T2852" s="415"/>
      <c r="U2852" s="415"/>
      <c r="V2852" s="415"/>
      <c r="W2852" s="415"/>
      <c r="X2852" s="415"/>
      <c r="Y2852" s="415"/>
    </row>
    <row r="2853" spans="1:25" s="272" customFormat="1" ht="25.5" x14ac:dyDescent="0.2">
      <c r="A2853" s="39">
        <v>5413</v>
      </c>
      <c r="B2853" s="406" t="s">
        <v>1943</v>
      </c>
      <c r="C2853" s="182" t="s">
        <v>226</v>
      </c>
      <c r="D2853" s="464">
        <v>7</v>
      </c>
      <c r="E2853" s="412">
        <v>5413000000</v>
      </c>
      <c r="F2853" s="465"/>
      <c r="G2853" s="466"/>
      <c r="H2853" s="409"/>
      <c r="I2853" s="182" t="s">
        <v>226</v>
      </c>
      <c r="J2853" s="90" t="s">
        <v>295</v>
      </c>
      <c r="K2853" s="54"/>
      <c r="L2853" s="467"/>
      <c r="M2853" s="415"/>
      <c r="N2853" s="415"/>
      <c r="O2853" s="415"/>
      <c r="P2853" s="415"/>
      <c r="Q2853" s="415"/>
      <c r="R2853" s="415"/>
      <c r="S2853" s="415"/>
      <c r="T2853" s="415"/>
      <c r="U2853" s="415"/>
      <c r="V2853" s="415"/>
      <c r="W2853" s="415"/>
      <c r="X2853" s="415"/>
      <c r="Y2853" s="415"/>
    </row>
    <row r="2854" spans="1:25" s="272" customFormat="1" ht="25.5" x14ac:dyDescent="0.2">
      <c r="A2854" s="39">
        <v>5414</v>
      </c>
      <c r="B2854" s="406" t="s">
        <v>1944</v>
      </c>
      <c r="C2854" s="182" t="s">
        <v>226</v>
      </c>
      <c r="D2854" s="464">
        <v>7</v>
      </c>
      <c r="E2854" s="412">
        <v>5414000000</v>
      </c>
      <c r="F2854" s="465"/>
      <c r="G2854" s="466"/>
      <c r="H2854" s="409"/>
      <c r="I2854" s="182" t="s">
        <v>226</v>
      </c>
      <c r="J2854" s="90" t="s">
        <v>285</v>
      </c>
      <c r="K2854" s="54"/>
      <c r="L2854" s="467"/>
      <c r="M2854" s="415"/>
      <c r="N2854" s="415"/>
      <c r="O2854" s="415"/>
      <c r="P2854" s="415"/>
      <c r="Q2854" s="415"/>
      <c r="R2854" s="415"/>
      <c r="S2854" s="415"/>
      <c r="T2854" s="415"/>
      <c r="U2854" s="415"/>
      <c r="V2854" s="415"/>
      <c r="W2854" s="415"/>
      <c r="X2854" s="415"/>
      <c r="Y2854" s="415"/>
    </row>
    <row r="2855" spans="1:25" s="272" customFormat="1" ht="25.5" x14ac:dyDescent="0.2">
      <c r="A2855" s="39">
        <v>5415</v>
      </c>
      <c r="B2855" s="406" t="s">
        <v>1945</v>
      </c>
      <c r="C2855" s="182" t="s">
        <v>226</v>
      </c>
      <c r="D2855" s="464">
        <v>7</v>
      </c>
      <c r="E2855" s="412">
        <v>5415000000</v>
      </c>
      <c r="F2855" s="465"/>
      <c r="G2855" s="466"/>
      <c r="H2855" s="409"/>
      <c r="I2855" s="182" t="s">
        <v>226</v>
      </c>
      <c r="J2855" s="90" t="s">
        <v>285</v>
      </c>
      <c r="K2855" s="54"/>
      <c r="L2855" s="467"/>
      <c r="M2855" s="415"/>
      <c r="N2855" s="415"/>
      <c r="O2855" s="415"/>
      <c r="P2855" s="415"/>
      <c r="Q2855" s="415"/>
      <c r="R2855" s="415"/>
      <c r="S2855" s="415"/>
      <c r="T2855" s="415"/>
      <c r="U2855" s="415"/>
      <c r="V2855" s="415"/>
      <c r="W2855" s="415"/>
      <c r="X2855" s="415"/>
      <c r="Y2855" s="415"/>
    </row>
    <row r="2856" spans="1:25" s="272" customFormat="1" ht="25.5" x14ac:dyDescent="0.2">
      <c r="A2856" s="39">
        <v>5416</v>
      </c>
      <c r="B2856" s="406" t="s">
        <v>1946</v>
      </c>
      <c r="C2856" s="182" t="s">
        <v>226</v>
      </c>
      <c r="D2856" s="464">
        <v>7</v>
      </c>
      <c r="E2856" s="412">
        <v>5416000000</v>
      </c>
      <c r="F2856" s="465"/>
      <c r="G2856" s="466"/>
      <c r="H2856" s="409"/>
      <c r="I2856" s="182" t="s">
        <v>226</v>
      </c>
      <c r="J2856" s="90" t="s">
        <v>285</v>
      </c>
      <c r="K2856" s="54"/>
      <c r="L2856" s="467"/>
      <c r="M2856" s="415"/>
      <c r="N2856" s="415"/>
      <c r="O2856" s="415"/>
      <c r="P2856" s="415"/>
      <c r="Q2856" s="415"/>
      <c r="R2856" s="415"/>
      <c r="S2856" s="415"/>
      <c r="T2856" s="415"/>
      <c r="U2856" s="415"/>
      <c r="V2856" s="415"/>
      <c r="W2856" s="415"/>
      <c r="X2856" s="415"/>
      <c r="Y2856" s="415"/>
    </row>
    <row r="2857" spans="1:25" s="272" customFormat="1" ht="25.5" x14ac:dyDescent="0.2">
      <c r="A2857" s="39">
        <v>5417</v>
      </c>
      <c r="B2857" s="406" t="s">
        <v>1947</v>
      </c>
      <c r="C2857" s="356" t="s">
        <v>228</v>
      </c>
      <c r="D2857" s="464">
        <v>7</v>
      </c>
      <c r="E2857" s="412">
        <v>5417000000</v>
      </c>
      <c r="F2857" s="465"/>
      <c r="G2857" s="466"/>
      <c r="H2857" s="409"/>
      <c r="I2857" s="356" t="s">
        <v>228</v>
      </c>
      <c r="J2857" s="90" t="s">
        <v>286</v>
      </c>
      <c r="K2857" s="54"/>
      <c r="L2857" s="467"/>
      <c r="M2857" s="415"/>
      <c r="N2857" s="415"/>
      <c r="O2857" s="415"/>
      <c r="P2857" s="415"/>
      <c r="Q2857" s="415"/>
      <c r="R2857" s="415"/>
      <c r="S2857" s="415"/>
      <c r="T2857" s="415"/>
      <c r="U2857" s="415"/>
      <c r="V2857" s="415"/>
      <c r="W2857" s="415"/>
      <c r="X2857" s="415"/>
      <c r="Y2857" s="415"/>
    </row>
    <row r="2858" spans="1:25" s="272" customFormat="1" ht="25.5" x14ac:dyDescent="0.2">
      <c r="A2858" s="39">
        <v>5418</v>
      </c>
      <c r="B2858" s="406" t="s">
        <v>1948</v>
      </c>
      <c r="C2858" s="356" t="s">
        <v>228</v>
      </c>
      <c r="D2858" s="464">
        <v>7</v>
      </c>
      <c r="E2858" s="412">
        <v>5418000000</v>
      </c>
      <c r="F2858" s="465"/>
      <c r="G2858" s="466"/>
      <c r="H2858" s="409"/>
      <c r="I2858" s="356" t="s">
        <v>228</v>
      </c>
      <c r="J2858" s="90" t="s">
        <v>285</v>
      </c>
      <c r="K2858" s="54"/>
      <c r="L2858" s="467"/>
      <c r="M2858" s="415"/>
      <c r="N2858" s="415"/>
      <c r="O2858" s="415"/>
      <c r="P2858" s="415"/>
      <c r="Q2858" s="415"/>
      <c r="R2858" s="415"/>
      <c r="S2858" s="415"/>
      <c r="T2858" s="415"/>
      <c r="U2858" s="415"/>
      <c r="V2858" s="415"/>
      <c r="W2858" s="415"/>
      <c r="X2858" s="415"/>
      <c r="Y2858" s="415"/>
    </row>
    <row r="2859" spans="1:25" s="272" customFormat="1" ht="25.5" x14ac:dyDescent="0.2">
      <c r="A2859" s="39">
        <v>5419</v>
      </c>
      <c r="B2859" s="406" t="s">
        <v>1949</v>
      </c>
      <c r="C2859" s="356" t="s">
        <v>228</v>
      </c>
      <c r="D2859" s="464">
        <v>7</v>
      </c>
      <c r="E2859" s="412">
        <v>5419000000</v>
      </c>
      <c r="F2859" s="351"/>
      <c r="G2859" s="466"/>
      <c r="H2859" s="409"/>
      <c r="I2859" s="356" t="s">
        <v>228</v>
      </c>
      <c r="J2859" s="90" t="s">
        <v>285</v>
      </c>
      <c r="K2859" s="54"/>
      <c r="L2859" s="467"/>
      <c r="M2859" s="415"/>
      <c r="N2859" s="415"/>
      <c r="O2859" s="415"/>
      <c r="P2859" s="415"/>
      <c r="Q2859" s="415"/>
      <c r="R2859" s="415"/>
      <c r="S2859" s="415"/>
      <c r="T2859" s="415"/>
      <c r="U2859" s="415"/>
      <c r="V2859" s="415"/>
      <c r="W2859" s="415"/>
      <c r="X2859" s="415"/>
      <c r="Y2859" s="415"/>
    </row>
    <row r="2860" spans="1:25" s="272" customFormat="1" ht="25.5" x14ac:dyDescent="0.2">
      <c r="A2860" s="39">
        <v>5420</v>
      </c>
      <c r="B2860" s="406" t="s">
        <v>1950</v>
      </c>
      <c r="C2860" s="356" t="s">
        <v>228</v>
      </c>
      <c r="D2860" s="464">
        <v>7</v>
      </c>
      <c r="E2860" s="412">
        <v>5420000000</v>
      </c>
      <c r="F2860" s="465"/>
      <c r="G2860" s="466"/>
      <c r="H2860" s="409"/>
      <c r="I2860" s="356" t="s">
        <v>228</v>
      </c>
      <c r="J2860" s="90" t="s">
        <v>289</v>
      </c>
      <c r="K2860" s="54"/>
      <c r="L2860" s="467"/>
      <c r="M2860" s="415"/>
      <c r="N2860" s="415"/>
      <c r="O2860" s="415"/>
      <c r="P2860" s="415"/>
      <c r="Q2860" s="415"/>
      <c r="R2860" s="415"/>
      <c r="S2860" s="415"/>
      <c r="T2860" s="415"/>
      <c r="U2860" s="415"/>
      <c r="V2860" s="415"/>
      <c r="W2860" s="415"/>
      <c r="X2860" s="415"/>
      <c r="Y2860" s="415"/>
    </row>
    <row r="2861" spans="1:25" s="272" customFormat="1" ht="38.25" x14ac:dyDescent="0.2">
      <c r="A2861" s="39">
        <v>5421</v>
      </c>
      <c r="B2861" s="406" t="s">
        <v>1951</v>
      </c>
      <c r="C2861" s="356" t="s">
        <v>229</v>
      </c>
      <c r="D2861" s="464">
        <v>7</v>
      </c>
      <c r="E2861" s="412">
        <v>5421000000</v>
      </c>
      <c r="F2861" s="465"/>
      <c r="G2861" s="466"/>
      <c r="H2861" s="409"/>
      <c r="I2861" s="356" t="s">
        <v>229</v>
      </c>
      <c r="J2861" s="90" t="s">
        <v>3169</v>
      </c>
      <c r="K2861" s="54"/>
      <c r="L2861" s="467"/>
      <c r="M2861" s="415"/>
      <c r="N2861" s="415"/>
      <c r="O2861" s="415"/>
      <c r="P2861" s="415"/>
      <c r="Q2861" s="415"/>
      <c r="R2861" s="415"/>
      <c r="S2861" s="415"/>
      <c r="T2861" s="415"/>
      <c r="U2861" s="415"/>
      <c r="V2861" s="415"/>
      <c r="W2861" s="415"/>
      <c r="X2861" s="415"/>
      <c r="Y2861" s="415"/>
    </row>
    <row r="2862" spans="1:25" s="272" customFormat="1" ht="25.5" x14ac:dyDescent="0.2">
      <c r="A2862" s="39">
        <v>5422</v>
      </c>
      <c r="B2862" s="406" t="s">
        <v>1952</v>
      </c>
      <c r="C2862" s="356" t="s">
        <v>229</v>
      </c>
      <c r="D2862" s="464">
        <v>7</v>
      </c>
      <c r="E2862" s="412">
        <v>5422000000</v>
      </c>
      <c r="F2862" s="465"/>
      <c r="G2862" s="466"/>
      <c r="H2862" s="409"/>
      <c r="I2862" s="356" t="s">
        <v>229</v>
      </c>
      <c r="J2862" s="90" t="s">
        <v>285</v>
      </c>
      <c r="K2862" s="54"/>
      <c r="L2862" s="467"/>
      <c r="M2862" s="415"/>
      <c r="N2862" s="415"/>
      <c r="O2862" s="415"/>
      <c r="P2862" s="415"/>
      <c r="Q2862" s="415"/>
      <c r="R2862" s="415"/>
      <c r="S2862" s="415"/>
      <c r="T2862" s="415"/>
      <c r="U2862" s="415"/>
      <c r="V2862" s="415"/>
      <c r="W2862" s="415"/>
      <c r="X2862" s="415"/>
      <c r="Y2862" s="415"/>
    </row>
    <row r="2863" spans="1:25" s="272" customFormat="1" ht="38.25" x14ac:dyDescent="0.2">
      <c r="A2863" s="39">
        <v>5423</v>
      </c>
      <c r="B2863" s="406" t="s">
        <v>1953</v>
      </c>
      <c r="C2863" s="356" t="s">
        <v>229</v>
      </c>
      <c r="D2863" s="464">
        <v>7</v>
      </c>
      <c r="E2863" s="412">
        <v>5423000000</v>
      </c>
      <c r="F2863" s="465"/>
      <c r="G2863" s="466"/>
      <c r="H2863" s="409"/>
      <c r="I2863" s="356" t="s">
        <v>229</v>
      </c>
      <c r="J2863" s="90" t="s">
        <v>286</v>
      </c>
      <c r="K2863" s="54"/>
      <c r="L2863" s="467"/>
      <c r="M2863" s="415"/>
      <c r="N2863" s="415"/>
      <c r="O2863" s="415"/>
      <c r="P2863" s="415"/>
      <c r="Q2863" s="415"/>
      <c r="R2863" s="415"/>
      <c r="S2863" s="415"/>
      <c r="T2863" s="415"/>
      <c r="U2863" s="415"/>
      <c r="V2863" s="415"/>
      <c r="W2863" s="415"/>
      <c r="X2863" s="415"/>
      <c r="Y2863" s="415"/>
    </row>
    <row r="2864" spans="1:25" s="272" customFormat="1" ht="38.25" x14ac:dyDescent="0.2">
      <c r="A2864" s="39">
        <v>5424</v>
      </c>
      <c r="B2864" s="406" t="s">
        <v>1954</v>
      </c>
      <c r="C2864" s="356" t="s">
        <v>229</v>
      </c>
      <c r="D2864" s="464">
        <v>7</v>
      </c>
      <c r="E2864" s="412">
        <v>5424000000</v>
      </c>
      <c r="F2864" s="465"/>
      <c r="G2864" s="466"/>
      <c r="H2864" s="409"/>
      <c r="I2864" s="356" t="s">
        <v>229</v>
      </c>
      <c r="J2864" s="90" t="s">
        <v>3169</v>
      </c>
      <c r="K2864" s="54"/>
      <c r="L2864" s="467"/>
      <c r="M2864" s="415"/>
      <c r="N2864" s="415"/>
      <c r="O2864" s="415"/>
      <c r="P2864" s="415"/>
      <c r="Q2864" s="415"/>
      <c r="R2864" s="415"/>
      <c r="S2864" s="415"/>
      <c r="T2864" s="415"/>
      <c r="U2864" s="415"/>
      <c r="V2864" s="415"/>
      <c r="W2864" s="415"/>
      <c r="X2864" s="415"/>
      <c r="Y2864" s="415"/>
    </row>
    <row r="2865" spans="1:25" s="272" customFormat="1" ht="38.25" x14ac:dyDescent="0.2">
      <c r="A2865" s="39">
        <v>5425</v>
      </c>
      <c r="B2865" s="406" t="s">
        <v>1955</v>
      </c>
      <c r="C2865" s="356" t="s">
        <v>229</v>
      </c>
      <c r="D2865" s="464">
        <v>7</v>
      </c>
      <c r="E2865" s="412">
        <v>5425000000</v>
      </c>
      <c r="F2865" s="465"/>
      <c r="G2865" s="466"/>
      <c r="H2865" s="409"/>
      <c r="I2865" s="356" t="s">
        <v>229</v>
      </c>
      <c r="J2865" s="90" t="s">
        <v>3169</v>
      </c>
      <c r="K2865" s="54"/>
      <c r="L2865" s="467"/>
      <c r="M2865" s="415"/>
      <c r="N2865" s="415"/>
      <c r="O2865" s="415"/>
      <c r="P2865" s="415"/>
      <c r="Q2865" s="415"/>
      <c r="R2865" s="415"/>
      <c r="S2865" s="415"/>
      <c r="T2865" s="415"/>
      <c r="U2865" s="415"/>
      <c r="V2865" s="415"/>
      <c r="W2865" s="415"/>
      <c r="X2865" s="415"/>
      <c r="Y2865" s="415"/>
    </row>
    <row r="2866" spans="1:25" s="272" customFormat="1" ht="25.5" x14ac:dyDescent="0.2">
      <c r="A2866" s="39">
        <v>5426</v>
      </c>
      <c r="B2866" s="406" t="s">
        <v>1956</v>
      </c>
      <c r="C2866" s="356" t="s">
        <v>229</v>
      </c>
      <c r="D2866" s="464">
        <v>7</v>
      </c>
      <c r="E2866" s="412">
        <v>5426000000</v>
      </c>
      <c r="F2866" s="465"/>
      <c r="G2866" s="466"/>
      <c r="H2866" s="409"/>
      <c r="I2866" s="356" t="s">
        <v>229</v>
      </c>
      <c r="J2866" s="90" t="s">
        <v>289</v>
      </c>
      <c r="K2866" s="54"/>
      <c r="L2866" s="467"/>
      <c r="M2866" s="415"/>
      <c r="N2866" s="415"/>
      <c r="O2866" s="415"/>
      <c r="P2866" s="415"/>
      <c r="Q2866" s="415"/>
      <c r="R2866" s="415"/>
      <c r="S2866" s="415"/>
      <c r="T2866" s="415"/>
      <c r="U2866" s="415"/>
      <c r="V2866" s="415"/>
      <c r="W2866" s="415"/>
      <c r="X2866" s="415"/>
      <c r="Y2866" s="415"/>
    </row>
    <row r="2867" spans="1:25" s="272" customFormat="1" ht="38.25" x14ac:dyDescent="0.2">
      <c r="A2867" s="39">
        <v>5427</v>
      </c>
      <c r="B2867" s="406" t="s">
        <v>1957</v>
      </c>
      <c r="C2867" s="356" t="s">
        <v>229</v>
      </c>
      <c r="D2867" s="464">
        <v>7</v>
      </c>
      <c r="E2867" s="412">
        <v>5427000000</v>
      </c>
      <c r="F2867" s="465"/>
      <c r="G2867" s="466"/>
      <c r="H2867" s="409"/>
      <c r="I2867" s="356" t="s">
        <v>229</v>
      </c>
      <c r="J2867" s="90" t="s">
        <v>300</v>
      </c>
      <c r="K2867" s="54"/>
      <c r="L2867" s="467"/>
      <c r="M2867" s="415"/>
      <c r="N2867" s="415"/>
      <c r="O2867" s="415"/>
      <c r="P2867" s="415"/>
      <c r="Q2867" s="415"/>
      <c r="R2867" s="415"/>
      <c r="S2867" s="415"/>
      <c r="T2867" s="415"/>
      <c r="U2867" s="415"/>
      <c r="V2867" s="415"/>
      <c r="W2867" s="415"/>
      <c r="X2867" s="415"/>
      <c r="Y2867" s="415"/>
    </row>
    <row r="2868" spans="1:25" s="272" customFormat="1" ht="38.25" x14ac:dyDescent="0.2">
      <c r="A2868" s="39">
        <v>5428</v>
      </c>
      <c r="B2868" s="406" t="s">
        <v>1958</v>
      </c>
      <c r="C2868" s="356" t="s">
        <v>229</v>
      </c>
      <c r="D2868" s="464">
        <v>7</v>
      </c>
      <c r="E2868" s="412">
        <v>5428000000</v>
      </c>
      <c r="F2868" s="465"/>
      <c r="G2868" s="466"/>
      <c r="H2868" s="409"/>
      <c r="I2868" s="356" t="s">
        <v>229</v>
      </c>
      <c r="J2868" s="90" t="s">
        <v>300</v>
      </c>
      <c r="K2868" s="54"/>
      <c r="L2868" s="467"/>
      <c r="M2868" s="415"/>
      <c r="N2868" s="415"/>
      <c r="O2868" s="415"/>
      <c r="P2868" s="415"/>
      <c r="Q2868" s="415"/>
      <c r="R2868" s="415"/>
      <c r="S2868" s="415"/>
      <c r="T2868" s="415"/>
      <c r="U2868" s="415"/>
      <c r="V2868" s="415"/>
      <c r="W2868" s="415"/>
      <c r="X2868" s="415"/>
      <c r="Y2868" s="415"/>
    </row>
    <row r="2869" spans="1:25" s="272" customFormat="1" ht="25.5" x14ac:dyDescent="0.2">
      <c r="A2869" s="39">
        <v>5429</v>
      </c>
      <c r="B2869" s="406" t="s">
        <v>1959</v>
      </c>
      <c r="C2869" s="356" t="s">
        <v>229</v>
      </c>
      <c r="D2869" s="464">
        <v>7</v>
      </c>
      <c r="E2869" s="412">
        <v>5429000000</v>
      </c>
      <c r="F2869" s="465"/>
      <c r="G2869" s="466"/>
      <c r="H2869" s="409"/>
      <c r="I2869" s="356" t="s">
        <v>229</v>
      </c>
      <c r="J2869" s="90" t="s">
        <v>300</v>
      </c>
      <c r="K2869" s="54"/>
      <c r="L2869" s="467"/>
      <c r="M2869" s="415"/>
      <c r="N2869" s="415"/>
      <c r="O2869" s="415"/>
      <c r="P2869" s="415"/>
      <c r="Q2869" s="415"/>
      <c r="R2869" s="415"/>
      <c r="S2869" s="415"/>
      <c r="T2869" s="415"/>
      <c r="U2869" s="415"/>
      <c r="V2869" s="415"/>
      <c r="W2869" s="415"/>
      <c r="X2869" s="415"/>
      <c r="Y2869" s="415"/>
    </row>
    <row r="2870" spans="1:25" s="272" customFormat="1" ht="25.5" x14ac:dyDescent="0.2">
      <c r="A2870" s="39">
        <v>5430</v>
      </c>
      <c r="B2870" s="406" t="s">
        <v>1960</v>
      </c>
      <c r="C2870" s="356" t="s">
        <v>229</v>
      </c>
      <c r="D2870" s="464">
        <v>7</v>
      </c>
      <c r="E2870" s="412">
        <v>5430000000</v>
      </c>
      <c r="F2870" s="465"/>
      <c r="G2870" s="466"/>
      <c r="H2870" s="409"/>
      <c r="I2870" s="356" t="s">
        <v>229</v>
      </c>
      <c r="J2870" s="90" t="s">
        <v>300</v>
      </c>
      <c r="K2870" s="54"/>
      <c r="L2870" s="467"/>
      <c r="M2870" s="415"/>
      <c r="N2870" s="415"/>
      <c r="O2870" s="415"/>
      <c r="P2870" s="415"/>
      <c r="Q2870" s="415"/>
      <c r="R2870" s="415"/>
      <c r="S2870" s="415"/>
      <c r="T2870" s="415"/>
      <c r="U2870" s="415"/>
      <c r="V2870" s="415"/>
      <c r="W2870" s="415"/>
      <c r="X2870" s="415"/>
      <c r="Y2870" s="415"/>
    </row>
    <row r="2871" spans="1:25" s="272" customFormat="1" ht="25.5" x14ac:dyDescent="0.2">
      <c r="A2871" s="39">
        <v>5431</v>
      </c>
      <c r="B2871" s="406" t="s">
        <v>1961</v>
      </c>
      <c r="C2871" s="356" t="s">
        <v>229</v>
      </c>
      <c r="D2871" s="464">
        <v>7</v>
      </c>
      <c r="E2871" s="412">
        <v>5431000000</v>
      </c>
      <c r="F2871" s="465"/>
      <c r="G2871" s="466"/>
      <c r="H2871" s="409"/>
      <c r="I2871" s="356" t="s">
        <v>229</v>
      </c>
      <c r="J2871" s="90" t="s">
        <v>300</v>
      </c>
      <c r="K2871" s="54"/>
      <c r="L2871" s="467"/>
      <c r="M2871" s="415"/>
      <c r="N2871" s="415"/>
      <c r="O2871" s="415"/>
      <c r="P2871" s="415"/>
      <c r="Q2871" s="415"/>
      <c r="R2871" s="415"/>
      <c r="S2871" s="415"/>
      <c r="T2871" s="415"/>
      <c r="U2871" s="415"/>
      <c r="V2871" s="415"/>
      <c r="W2871" s="415"/>
      <c r="X2871" s="415"/>
      <c r="Y2871" s="415"/>
    </row>
    <row r="2872" spans="1:25" s="272" customFormat="1" ht="51" x14ac:dyDescent="0.2">
      <c r="A2872" s="39">
        <v>5432</v>
      </c>
      <c r="B2872" s="406" t="s">
        <v>1962</v>
      </c>
      <c r="C2872" s="356" t="s">
        <v>229</v>
      </c>
      <c r="D2872" s="464">
        <v>7</v>
      </c>
      <c r="E2872" s="412">
        <v>5432000000</v>
      </c>
      <c r="F2872" s="465"/>
      <c r="G2872" s="466"/>
      <c r="H2872" s="409"/>
      <c r="I2872" s="356" t="s">
        <v>229</v>
      </c>
      <c r="J2872" s="90" t="s">
        <v>286</v>
      </c>
      <c r="K2872" s="54"/>
      <c r="L2872" s="467"/>
      <c r="M2872" s="415"/>
      <c r="N2872" s="415"/>
      <c r="O2872" s="415"/>
      <c r="P2872" s="415"/>
      <c r="Q2872" s="415"/>
      <c r="R2872" s="415"/>
      <c r="S2872" s="415"/>
      <c r="T2872" s="415"/>
      <c r="U2872" s="415"/>
      <c r="V2872" s="415"/>
      <c r="W2872" s="415"/>
      <c r="X2872" s="415"/>
      <c r="Y2872" s="415"/>
    </row>
    <row r="2873" spans="1:25" s="272" customFormat="1" ht="38.25" x14ac:dyDescent="0.2">
      <c r="A2873" s="39">
        <v>5433</v>
      </c>
      <c r="B2873" s="406" t="s">
        <v>1963</v>
      </c>
      <c r="C2873" s="356" t="s">
        <v>229</v>
      </c>
      <c r="D2873" s="464">
        <v>7</v>
      </c>
      <c r="E2873" s="412">
        <v>5433000000</v>
      </c>
      <c r="F2873" s="465"/>
      <c r="G2873" s="466"/>
      <c r="H2873" s="409"/>
      <c r="I2873" s="356" t="s">
        <v>229</v>
      </c>
      <c r="J2873" s="90" t="s">
        <v>286</v>
      </c>
      <c r="K2873" s="54"/>
      <c r="L2873" s="467"/>
      <c r="M2873" s="415"/>
      <c r="N2873" s="415"/>
      <c r="O2873" s="415"/>
      <c r="P2873" s="415"/>
      <c r="Q2873" s="415"/>
      <c r="R2873" s="415"/>
      <c r="S2873" s="415"/>
      <c r="T2873" s="415"/>
      <c r="U2873" s="415"/>
      <c r="V2873" s="415"/>
      <c r="W2873" s="415"/>
      <c r="X2873" s="415"/>
      <c r="Y2873" s="415"/>
    </row>
    <row r="2874" spans="1:25" s="272" customFormat="1" ht="25.5" x14ac:dyDescent="0.2">
      <c r="A2874" s="39">
        <v>5434</v>
      </c>
      <c r="B2874" s="406" t="s">
        <v>1964</v>
      </c>
      <c r="C2874" s="356" t="s">
        <v>229</v>
      </c>
      <c r="D2874" s="464">
        <v>7</v>
      </c>
      <c r="E2874" s="412">
        <v>5434000000</v>
      </c>
      <c r="F2874" s="465"/>
      <c r="G2874" s="466"/>
      <c r="H2874" s="409"/>
      <c r="I2874" s="356" t="s">
        <v>229</v>
      </c>
      <c r="J2874" s="90" t="s">
        <v>286</v>
      </c>
      <c r="K2874" s="54"/>
      <c r="L2874" s="467"/>
      <c r="M2874" s="415"/>
      <c r="N2874" s="415"/>
      <c r="O2874" s="415"/>
      <c r="P2874" s="415"/>
      <c r="Q2874" s="415"/>
      <c r="R2874" s="415"/>
      <c r="S2874" s="415"/>
      <c r="T2874" s="415"/>
      <c r="U2874" s="415"/>
      <c r="V2874" s="415"/>
      <c r="W2874" s="415"/>
      <c r="X2874" s="415"/>
      <c r="Y2874" s="415"/>
    </row>
    <row r="2875" spans="1:25" s="272" customFormat="1" ht="25.5" x14ac:dyDescent="0.2">
      <c r="A2875" s="39">
        <v>5435</v>
      </c>
      <c r="B2875" s="406" t="s">
        <v>1965</v>
      </c>
      <c r="C2875" s="356" t="s">
        <v>229</v>
      </c>
      <c r="D2875" s="464">
        <v>7</v>
      </c>
      <c r="E2875" s="412">
        <v>5435000000</v>
      </c>
      <c r="F2875" s="465"/>
      <c r="G2875" s="466"/>
      <c r="H2875" s="409"/>
      <c r="I2875" s="356" t="s">
        <v>229</v>
      </c>
      <c r="J2875" s="90" t="s">
        <v>295</v>
      </c>
      <c r="K2875" s="54"/>
      <c r="L2875" s="467"/>
      <c r="M2875" s="415"/>
      <c r="N2875" s="415"/>
      <c r="O2875" s="415"/>
      <c r="P2875" s="415"/>
      <c r="Q2875" s="415"/>
      <c r="R2875" s="415"/>
      <c r="S2875" s="415"/>
      <c r="T2875" s="415"/>
      <c r="U2875" s="415"/>
      <c r="V2875" s="415"/>
      <c r="W2875" s="415"/>
      <c r="X2875" s="415"/>
      <c r="Y2875" s="415"/>
    </row>
    <row r="2876" spans="1:25" s="272" customFormat="1" ht="25.5" x14ac:dyDescent="0.2">
      <c r="A2876" s="39">
        <v>5436</v>
      </c>
      <c r="B2876" s="406" t="s">
        <v>1966</v>
      </c>
      <c r="C2876" s="356" t="s">
        <v>229</v>
      </c>
      <c r="D2876" s="464">
        <v>7</v>
      </c>
      <c r="E2876" s="412">
        <v>5436000000</v>
      </c>
      <c r="F2876" s="465"/>
      <c r="G2876" s="466"/>
      <c r="H2876" s="409"/>
      <c r="I2876" s="356" t="s">
        <v>229</v>
      </c>
      <c r="J2876" s="90" t="s">
        <v>295</v>
      </c>
      <c r="K2876" s="54"/>
      <c r="L2876" s="467"/>
      <c r="M2876" s="415"/>
      <c r="N2876" s="415"/>
      <c r="O2876" s="415"/>
      <c r="P2876" s="415"/>
      <c r="Q2876" s="415"/>
      <c r="R2876" s="415"/>
      <c r="S2876" s="415"/>
      <c r="T2876" s="415"/>
      <c r="U2876" s="415"/>
      <c r="V2876" s="415"/>
      <c r="W2876" s="415"/>
      <c r="X2876" s="415"/>
      <c r="Y2876" s="415"/>
    </row>
    <row r="2877" spans="1:25" s="272" customFormat="1" ht="25.5" x14ac:dyDescent="0.2">
      <c r="A2877" s="39">
        <v>5437</v>
      </c>
      <c r="B2877" s="406" t="s">
        <v>1967</v>
      </c>
      <c r="C2877" s="356" t="s">
        <v>229</v>
      </c>
      <c r="D2877" s="464">
        <v>7</v>
      </c>
      <c r="E2877" s="412">
        <v>5437000000</v>
      </c>
      <c r="F2877" s="465"/>
      <c r="G2877" s="466"/>
      <c r="H2877" s="409"/>
      <c r="I2877" s="356" t="s">
        <v>229</v>
      </c>
      <c r="J2877" s="90" t="s">
        <v>295</v>
      </c>
      <c r="K2877" s="54"/>
      <c r="L2877" s="467"/>
      <c r="M2877" s="415"/>
      <c r="N2877" s="415"/>
      <c r="O2877" s="415"/>
      <c r="P2877" s="415"/>
      <c r="Q2877" s="415"/>
      <c r="R2877" s="415"/>
      <c r="S2877" s="415"/>
      <c r="T2877" s="415"/>
      <c r="U2877" s="415"/>
      <c r="V2877" s="415"/>
      <c r="W2877" s="415"/>
      <c r="X2877" s="415"/>
      <c r="Y2877" s="415"/>
    </row>
    <row r="2878" spans="1:25" s="272" customFormat="1" ht="25.5" x14ac:dyDescent="0.2">
      <c r="A2878" s="39">
        <v>5438</v>
      </c>
      <c r="B2878" s="406" t="s">
        <v>1968</v>
      </c>
      <c r="C2878" s="356" t="s">
        <v>229</v>
      </c>
      <c r="D2878" s="464">
        <v>7</v>
      </c>
      <c r="E2878" s="412">
        <v>5438000000</v>
      </c>
      <c r="F2878" s="465"/>
      <c r="G2878" s="466"/>
      <c r="H2878" s="409"/>
      <c r="I2878" s="356" t="s">
        <v>229</v>
      </c>
      <c r="J2878" s="90" t="s">
        <v>289</v>
      </c>
      <c r="K2878" s="54"/>
      <c r="L2878" s="467"/>
      <c r="M2878" s="415"/>
      <c r="N2878" s="415"/>
      <c r="O2878" s="415"/>
      <c r="P2878" s="415"/>
      <c r="Q2878" s="415"/>
      <c r="R2878" s="415"/>
      <c r="S2878" s="415"/>
      <c r="T2878" s="415"/>
      <c r="U2878" s="415"/>
      <c r="V2878" s="415"/>
      <c r="W2878" s="415"/>
      <c r="X2878" s="415"/>
      <c r="Y2878" s="415"/>
    </row>
    <row r="2879" spans="1:25" s="272" customFormat="1" ht="25.5" x14ac:dyDescent="0.2">
      <c r="A2879" s="39">
        <v>5439</v>
      </c>
      <c r="B2879" s="406" t="s">
        <v>1969</v>
      </c>
      <c r="C2879" s="356" t="s">
        <v>229</v>
      </c>
      <c r="D2879" s="464">
        <v>7</v>
      </c>
      <c r="E2879" s="412">
        <v>5439000000</v>
      </c>
      <c r="F2879" s="465"/>
      <c r="G2879" s="466"/>
      <c r="H2879" s="409"/>
      <c r="I2879" s="356" t="s">
        <v>229</v>
      </c>
      <c r="J2879" s="90" t="s">
        <v>289</v>
      </c>
      <c r="K2879" s="54"/>
      <c r="L2879" s="467"/>
      <c r="M2879" s="415"/>
      <c r="N2879" s="415"/>
      <c r="O2879" s="415"/>
      <c r="P2879" s="415"/>
      <c r="Q2879" s="415"/>
      <c r="R2879" s="415"/>
      <c r="S2879" s="415"/>
      <c r="T2879" s="415"/>
      <c r="U2879" s="415"/>
      <c r="V2879" s="415"/>
      <c r="W2879" s="415"/>
      <c r="X2879" s="415"/>
      <c r="Y2879" s="415"/>
    </row>
    <row r="2880" spans="1:25" s="272" customFormat="1" ht="38.25" x14ac:dyDescent="0.2">
      <c r="A2880" s="39">
        <v>5440</v>
      </c>
      <c r="B2880" s="406" t="s">
        <v>1970</v>
      </c>
      <c r="C2880" s="356" t="s">
        <v>229</v>
      </c>
      <c r="D2880" s="464">
        <v>7</v>
      </c>
      <c r="E2880" s="412">
        <v>5440000000</v>
      </c>
      <c r="F2880" s="465"/>
      <c r="G2880" s="466"/>
      <c r="H2880" s="409"/>
      <c r="I2880" s="356" t="s">
        <v>229</v>
      </c>
      <c r="J2880" s="90" t="s">
        <v>3169</v>
      </c>
      <c r="K2880" s="54"/>
      <c r="L2880" s="467"/>
      <c r="M2880" s="415"/>
      <c r="N2880" s="415"/>
      <c r="O2880" s="415"/>
      <c r="P2880" s="415"/>
      <c r="Q2880" s="415"/>
      <c r="R2880" s="415"/>
      <c r="S2880" s="415"/>
      <c r="T2880" s="415"/>
      <c r="U2880" s="415"/>
      <c r="V2880" s="415"/>
      <c r="W2880" s="415"/>
      <c r="X2880" s="415"/>
      <c r="Y2880" s="415"/>
    </row>
    <row r="2881" spans="1:25" s="272" customFormat="1" ht="38.25" x14ac:dyDescent="0.2">
      <c r="A2881" s="39">
        <v>5441</v>
      </c>
      <c r="B2881" s="406" t="s">
        <v>1971</v>
      </c>
      <c r="C2881" s="356" t="s">
        <v>229</v>
      </c>
      <c r="D2881" s="464">
        <v>7</v>
      </c>
      <c r="E2881" s="412">
        <v>5441000000</v>
      </c>
      <c r="F2881" s="465"/>
      <c r="G2881" s="466"/>
      <c r="H2881" s="409"/>
      <c r="I2881" s="356" t="s">
        <v>229</v>
      </c>
      <c r="J2881" s="90" t="s">
        <v>3169</v>
      </c>
      <c r="K2881" s="54"/>
      <c r="L2881" s="467"/>
      <c r="M2881" s="415"/>
      <c r="N2881" s="415"/>
      <c r="O2881" s="415"/>
      <c r="P2881" s="415"/>
      <c r="Q2881" s="415"/>
      <c r="R2881" s="415"/>
      <c r="S2881" s="415"/>
      <c r="T2881" s="415"/>
      <c r="U2881" s="415"/>
      <c r="V2881" s="415"/>
      <c r="W2881" s="415"/>
      <c r="X2881" s="415"/>
      <c r="Y2881" s="415"/>
    </row>
    <row r="2882" spans="1:25" s="272" customFormat="1" ht="38.25" x14ac:dyDescent="0.2">
      <c r="A2882" s="39">
        <v>5442</v>
      </c>
      <c r="B2882" s="406" t="s">
        <v>1972</v>
      </c>
      <c r="C2882" s="356" t="s">
        <v>229</v>
      </c>
      <c r="D2882" s="464">
        <v>7</v>
      </c>
      <c r="E2882" s="412">
        <v>5442000000</v>
      </c>
      <c r="F2882" s="465"/>
      <c r="G2882" s="466"/>
      <c r="H2882" s="409"/>
      <c r="I2882" s="356" t="s">
        <v>229</v>
      </c>
      <c r="J2882" s="90" t="s">
        <v>3169</v>
      </c>
      <c r="K2882" s="54"/>
      <c r="L2882" s="467"/>
      <c r="M2882" s="415"/>
      <c r="N2882" s="415"/>
      <c r="O2882" s="415"/>
      <c r="P2882" s="415"/>
      <c r="Q2882" s="415"/>
      <c r="R2882" s="415"/>
      <c r="S2882" s="415"/>
      <c r="T2882" s="415"/>
      <c r="U2882" s="415"/>
      <c r="V2882" s="415"/>
      <c r="W2882" s="415"/>
      <c r="X2882" s="415"/>
      <c r="Y2882" s="415"/>
    </row>
    <row r="2883" spans="1:25" s="272" customFormat="1" ht="25.5" x14ac:dyDescent="0.2">
      <c r="A2883" s="39">
        <v>5443</v>
      </c>
      <c r="B2883" s="406" t="s">
        <v>1973</v>
      </c>
      <c r="C2883" s="356" t="s">
        <v>229</v>
      </c>
      <c r="D2883" s="464">
        <v>7</v>
      </c>
      <c r="E2883" s="412">
        <v>5443000000</v>
      </c>
      <c r="F2883" s="465"/>
      <c r="G2883" s="466"/>
      <c r="H2883" s="409"/>
      <c r="I2883" s="356" t="s">
        <v>229</v>
      </c>
      <c r="J2883" s="90" t="s">
        <v>3169</v>
      </c>
      <c r="K2883" s="54"/>
      <c r="L2883" s="467"/>
      <c r="M2883" s="415"/>
      <c r="N2883" s="415"/>
      <c r="O2883" s="415"/>
      <c r="P2883" s="415"/>
      <c r="Q2883" s="415"/>
      <c r="R2883" s="415"/>
      <c r="S2883" s="415"/>
      <c r="T2883" s="415"/>
      <c r="U2883" s="415"/>
      <c r="V2883" s="415"/>
      <c r="W2883" s="415"/>
      <c r="X2883" s="415"/>
      <c r="Y2883" s="415"/>
    </row>
    <row r="2884" spans="1:25" s="272" customFormat="1" ht="25.5" x14ac:dyDescent="0.2">
      <c r="A2884" s="39">
        <v>5444</v>
      </c>
      <c r="B2884" s="406" t="s">
        <v>1974</v>
      </c>
      <c r="C2884" s="356" t="s">
        <v>229</v>
      </c>
      <c r="D2884" s="464">
        <v>7</v>
      </c>
      <c r="E2884" s="412">
        <v>5444000000</v>
      </c>
      <c r="F2884" s="465"/>
      <c r="G2884" s="466"/>
      <c r="H2884" s="409"/>
      <c r="I2884" s="356" t="s">
        <v>229</v>
      </c>
      <c r="J2884" s="90" t="s">
        <v>3169</v>
      </c>
      <c r="K2884" s="54"/>
      <c r="L2884" s="467"/>
      <c r="M2884" s="415"/>
      <c r="N2884" s="415"/>
      <c r="O2884" s="415"/>
      <c r="P2884" s="415"/>
      <c r="Q2884" s="415"/>
      <c r="R2884" s="415"/>
      <c r="S2884" s="415"/>
      <c r="T2884" s="415"/>
      <c r="U2884" s="415"/>
      <c r="V2884" s="415"/>
      <c r="W2884" s="415"/>
      <c r="X2884" s="415"/>
      <c r="Y2884" s="415"/>
    </row>
    <row r="2885" spans="1:25" s="272" customFormat="1" ht="25.5" x14ac:dyDescent="0.2">
      <c r="A2885" s="39">
        <v>5445</v>
      </c>
      <c r="B2885" s="406" t="s">
        <v>1975</v>
      </c>
      <c r="C2885" s="356" t="s">
        <v>229</v>
      </c>
      <c r="D2885" s="464">
        <v>7</v>
      </c>
      <c r="E2885" s="412">
        <v>5445000000</v>
      </c>
      <c r="F2885" s="465"/>
      <c r="G2885" s="466"/>
      <c r="H2885" s="409"/>
      <c r="I2885" s="356" t="s">
        <v>229</v>
      </c>
      <c r="J2885" s="90" t="s">
        <v>295</v>
      </c>
      <c r="K2885" s="54"/>
      <c r="L2885" s="467"/>
      <c r="M2885" s="415"/>
      <c r="N2885" s="415"/>
      <c r="O2885" s="415"/>
      <c r="P2885" s="415"/>
      <c r="Q2885" s="415"/>
      <c r="R2885" s="415"/>
      <c r="S2885" s="415"/>
      <c r="T2885" s="415"/>
      <c r="U2885" s="415"/>
      <c r="V2885" s="415"/>
      <c r="W2885" s="415"/>
      <c r="X2885" s="415"/>
      <c r="Y2885" s="415"/>
    </row>
    <row r="2886" spans="1:25" s="272" customFormat="1" ht="38.25" x14ac:dyDescent="0.2">
      <c r="A2886" s="39">
        <v>5446</v>
      </c>
      <c r="B2886" s="406" t="s">
        <v>1976</v>
      </c>
      <c r="C2886" s="356" t="s">
        <v>229</v>
      </c>
      <c r="D2886" s="464">
        <v>7</v>
      </c>
      <c r="E2886" s="412">
        <v>5446000000</v>
      </c>
      <c r="F2886" s="465"/>
      <c r="G2886" s="466"/>
      <c r="H2886" s="409"/>
      <c r="I2886" s="356" t="s">
        <v>229</v>
      </c>
      <c r="J2886" s="90" t="s">
        <v>289</v>
      </c>
      <c r="K2886" s="54"/>
      <c r="L2886" s="467"/>
      <c r="M2886" s="415"/>
      <c r="N2886" s="415"/>
      <c r="O2886" s="415"/>
      <c r="P2886" s="415"/>
      <c r="Q2886" s="415"/>
      <c r="R2886" s="415"/>
      <c r="S2886" s="415"/>
      <c r="T2886" s="415"/>
      <c r="U2886" s="415"/>
      <c r="V2886" s="415"/>
      <c r="W2886" s="415"/>
      <c r="X2886" s="415"/>
      <c r="Y2886" s="415"/>
    </row>
    <row r="2887" spans="1:25" s="272" customFormat="1" ht="25.5" x14ac:dyDescent="0.2">
      <c r="A2887" s="39">
        <v>5447</v>
      </c>
      <c r="B2887" s="406" t="s">
        <v>1977</v>
      </c>
      <c r="C2887" s="356" t="s">
        <v>229</v>
      </c>
      <c r="D2887" s="464">
        <v>7</v>
      </c>
      <c r="E2887" s="412">
        <v>5447000000</v>
      </c>
      <c r="F2887" s="465"/>
      <c r="G2887" s="466"/>
      <c r="H2887" s="409"/>
      <c r="I2887" s="356" t="s">
        <v>229</v>
      </c>
      <c r="J2887" s="90" t="s">
        <v>3169</v>
      </c>
      <c r="K2887" s="54"/>
      <c r="L2887" s="467"/>
      <c r="M2887" s="415"/>
      <c r="N2887" s="415"/>
      <c r="O2887" s="415"/>
      <c r="P2887" s="415"/>
      <c r="Q2887" s="415"/>
      <c r="R2887" s="415"/>
      <c r="S2887" s="415"/>
      <c r="T2887" s="415"/>
      <c r="U2887" s="415"/>
      <c r="V2887" s="415"/>
      <c r="W2887" s="415"/>
      <c r="X2887" s="415"/>
      <c r="Y2887" s="415"/>
    </row>
    <row r="2888" spans="1:25" s="272" customFormat="1" ht="38.25" x14ac:dyDescent="0.2">
      <c r="A2888" s="39">
        <v>5448</v>
      </c>
      <c r="B2888" s="406" t="s">
        <v>1978</v>
      </c>
      <c r="C2888" s="356" t="s">
        <v>229</v>
      </c>
      <c r="D2888" s="464">
        <v>7</v>
      </c>
      <c r="E2888" s="412">
        <v>5448000000</v>
      </c>
      <c r="F2888" s="465"/>
      <c r="G2888" s="466"/>
      <c r="H2888" s="409"/>
      <c r="I2888" s="356" t="s">
        <v>229</v>
      </c>
      <c r="J2888" s="90" t="s">
        <v>286</v>
      </c>
      <c r="K2888" s="54"/>
      <c r="L2888" s="467"/>
      <c r="M2888" s="415"/>
      <c r="N2888" s="415"/>
      <c r="O2888" s="415"/>
      <c r="P2888" s="415"/>
      <c r="Q2888" s="415"/>
      <c r="R2888" s="415"/>
      <c r="S2888" s="415"/>
      <c r="T2888" s="415"/>
      <c r="U2888" s="415"/>
      <c r="V2888" s="415"/>
      <c r="W2888" s="415"/>
      <c r="X2888" s="415"/>
      <c r="Y2888" s="415"/>
    </row>
    <row r="2889" spans="1:25" s="272" customFormat="1" ht="38.25" x14ac:dyDescent="0.2">
      <c r="A2889" s="39">
        <v>5449</v>
      </c>
      <c r="B2889" s="406" t="s">
        <v>1979</v>
      </c>
      <c r="C2889" s="356" t="s">
        <v>229</v>
      </c>
      <c r="D2889" s="464">
        <v>7</v>
      </c>
      <c r="E2889" s="412">
        <v>5449000000</v>
      </c>
      <c r="F2889" s="465"/>
      <c r="G2889" s="466"/>
      <c r="H2889" s="409"/>
      <c r="I2889" s="356" t="s">
        <v>229</v>
      </c>
      <c r="J2889" s="90" t="s">
        <v>295</v>
      </c>
      <c r="K2889" s="54"/>
      <c r="L2889" s="467"/>
      <c r="M2889" s="415"/>
      <c r="N2889" s="415"/>
      <c r="O2889" s="415"/>
      <c r="P2889" s="415"/>
      <c r="Q2889" s="415"/>
      <c r="R2889" s="415"/>
      <c r="S2889" s="415"/>
      <c r="T2889" s="415"/>
      <c r="U2889" s="415"/>
      <c r="V2889" s="415"/>
      <c r="W2889" s="415"/>
      <c r="X2889" s="415"/>
      <c r="Y2889" s="415"/>
    </row>
    <row r="2890" spans="1:25" s="272" customFormat="1" ht="25.5" x14ac:dyDescent="0.2">
      <c r="A2890" s="39">
        <v>5450</v>
      </c>
      <c r="B2890" s="406" t="s">
        <v>1980</v>
      </c>
      <c r="C2890" s="356" t="s">
        <v>229</v>
      </c>
      <c r="D2890" s="464">
        <v>7</v>
      </c>
      <c r="E2890" s="412">
        <v>5450000000</v>
      </c>
      <c r="F2890" s="465"/>
      <c r="G2890" s="466"/>
      <c r="H2890" s="409"/>
      <c r="I2890" s="356" t="s">
        <v>229</v>
      </c>
      <c r="J2890" s="90" t="s">
        <v>300</v>
      </c>
      <c r="K2890" s="54"/>
      <c r="L2890" s="467"/>
      <c r="M2890" s="415"/>
      <c r="N2890" s="415"/>
      <c r="O2890" s="415"/>
      <c r="P2890" s="415"/>
      <c r="Q2890" s="415"/>
      <c r="R2890" s="415"/>
      <c r="S2890" s="415"/>
      <c r="T2890" s="415"/>
      <c r="U2890" s="415"/>
      <c r="V2890" s="415"/>
      <c r="W2890" s="415"/>
      <c r="X2890" s="415"/>
      <c r="Y2890" s="415"/>
    </row>
    <row r="2891" spans="1:25" s="272" customFormat="1" ht="38.25" x14ac:dyDescent="0.2">
      <c r="A2891" s="39">
        <v>5451</v>
      </c>
      <c r="B2891" s="406" t="s">
        <v>1981</v>
      </c>
      <c r="C2891" s="356" t="s">
        <v>229</v>
      </c>
      <c r="D2891" s="464">
        <v>7</v>
      </c>
      <c r="E2891" s="412">
        <v>5451000000</v>
      </c>
      <c r="F2891" s="465"/>
      <c r="G2891" s="466"/>
      <c r="H2891" s="409"/>
      <c r="I2891" s="356" t="s">
        <v>229</v>
      </c>
      <c r="J2891" s="90" t="s">
        <v>286</v>
      </c>
      <c r="K2891" s="54"/>
      <c r="L2891" s="467"/>
      <c r="M2891" s="415"/>
      <c r="N2891" s="415"/>
      <c r="O2891" s="415"/>
      <c r="P2891" s="415"/>
      <c r="Q2891" s="415"/>
      <c r="R2891" s="415"/>
      <c r="S2891" s="415"/>
      <c r="T2891" s="415"/>
      <c r="U2891" s="415"/>
      <c r="V2891" s="415"/>
      <c r="W2891" s="415"/>
      <c r="X2891" s="415"/>
      <c r="Y2891" s="415"/>
    </row>
    <row r="2892" spans="1:25" s="272" customFormat="1" ht="38.25" x14ac:dyDescent="0.2">
      <c r="A2892" s="39">
        <v>5452</v>
      </c>
      <c r="B2892" s="406" t="s">
        <v>1982</v>
      </c>
      <c r="C2892" s="356" t="s">
        <v>229</v>
      </c>
      <c r="D2892" s="464">
        <v>7</v>
      </c>
      <c r="E2892" s="412">
        <v>5452000000</v>
      </c>
      <c r="F2892" s="465"/>
      <c r="G2892" s="466"/>
      <c r="H2892" s="409"/>
      <c r="I2892" s="356" t="s">
        <v>229</v>
      </c>
      <c r="J2892" s="90" t="s">
        <v>286</v>
      </c>
      <c r="K2892" s="54"/>
      <c r="L2892" s="467"/>
      <c r="M2892" s="415"/>
      <c r="N2892" s="415"/>
      <c r="O2892" s="415"/>
      <c r="P2892" s="415"/>
      <c r="Q2892" s="415"/>
      <c r="R2892" s="415"/>
      <c r="S2892" s="415"/>
      <c r="T2892" s="415"/>
      <c r="U2892" s="415"/>
      <c r="V2892" s="415"/>
      <c r="W2892" s="415"/>
      <c r="X2892" s="415"/>
      <c r="Y2892" s="415"/>
    </row>
    <row r="2893" spans="1:25" s="272" customFormat="1" ht="38.25" x14ac:dyDescent="0.2">
      <c r="A2893" s="39">
        <v>5453</v>
      </c>
      <c r="B2893" s="406" t="s">
        <v>1983</v>
      </c>
      <c r="C2893" s="356" t="s">
        <v>229</v>
      </c>
      <c r="D2893" s="464">
        <v>7</v>
      </c>
      <c r="E2893" s="412">
        <v>5453000000</v>
      </c>
      <c r="F2893" s="465"/>
      <c r="G2893" s="466"/>
      <c r="H2893" s="409"/>
      <c r="I2893" s="356" t="s">
        <v>229</v>
      </c>
      <c r="J2893" s="90" t="s">
        <v>3169</v>
      </c>
      <c r="K2893" s="54"/>
      <c r="L2893" s="467"/>
      <c r="M2893" s="415"/>
      <c r="N2893" s="415"/>
      <c r="O2893" s="415"/>
      <c r="P2893" s="415"/>
      <c r="Q2893" s="415"/>
      <c r="R2893" s="415"/>
      <c r="S2893" s="415"/>
      <c r="T2893" s="415"/>
      <c r="U2893" s="415"/>
      <c r="V2893" s="415"/>
      <c r="W2893" s="415"/>
      <c r="X2893" s="415"/>
      <c r="Y2893" s="415"/>
    </row>
    <row r="2894" spans="1:25" s="272" customFormat="1" ht="25.5" x14ac:dyDescent="0.2">
      <c r="A2894" s="39">
        <v>5454</v>
      </c>
      <c r="B2894" s="406" t="s">
        <v>1984</v>
      </c>
      <c r="C2894" s="356" t="s">
        <v>229</v>
      </c>
      <c r="D2894" s="464">
        <v>7</v>
      </c>
      <c r="E2894" s="412">
        <v>5454000000</v>
      </c>
      <c r="F2894" s="465"/>
      <c r="G2894" s="466"/>
      <c r="H2894" s="409"/>
      <c r="I2894" s="356" t="s">
        <v>229</v>
      </c>
      <c r="J2894" s="90" t="s">
        <v>289</v>
      </c>
      <c r="K2894" s="54"/>
      <c r="L2894" s="467"/>
      <c r="M2894" s="415"/>
      <c r="N2894" s="415"/>
      <c r="O2894" s="415"/>
      <c r="P2894" s="415"/>
      <c r="Q2894" s="415"/>
      <c r="R2894" s="415"/>
      <c r="S2894" s="415"/>
      <c r="T2894" s="415"/>
      <c r="U2894" s="415"/>
      <c r="V2894" s="415"/>
      <c r="W2894" s="415"/>
      <c r="X2894" s="415"/>
      <c r="Y2894" s="415"/>
    </row>
    <row r="2895" spans="1:25" s="272" customFormat="1" ht="25.5" x14ac:dyDescent="0.2">
      <c r="A2895" s="39">
        <v>5455</v>
      </c>
      <c r="B2895" s="406" t="s">
        <v>1985</v>
      </c>
      <c r="C2895" s="356" t="s">
        <v>229</v>
      </c>
      <c r="D2895" s="464">
        <v>7</v>
      </c>
      <c r="E2895" s="412">
        <v>5455000000</v>
      </c>
      <c r="F2895" s="465"/>
      <c r="G2895" s="466"/>
      <c r="H2895" s="409"/>
      <c r="I2895" s="356" t="s">
        <v>229</v>
      </c>
      <c r="J2895" s="90" t="s">
        <v>289</v>
      </c>
      <c r="K2895" s="54"/>
      <c r="L2895" s="467"/>
      <c r="M2895" s="415"/>
      <c r="N2895" s="415"/>
      <c r="O2895" s="415"/>
      <c r="P2895" s="415"/>
      <c r="Q2895" s="415"/>
      <c r="R2895" s="415"/>
      <c r="S2895" s="415"/>
      <c r="T2895" s="415"/>
      <c r="U2895" s="415"/>
      <c r="V2895" s="415"/>
      <c r="W2895" s="415"/>
      <c r="X2895" s="415"/>
      <c r="Y2895" s="415"/>
    </row>
    <row r="2896" spans="1:25" s="272" customFormat="1" ht="38.25" x14ac:dyDescent="0.2">
      <c r="A2896" s="39">
        <v>5456</v>
      </c>
      <c r="B2896" s="353" t="s">
        <v>3059</v>
      </c>
      <c r="C2896" s="356" t="s">
        <v>229</v>
      </c>
      <c r="D2896" s="464">
        <v>7</v>
      </c>
      <c r="E2896" s="412">
        <v>5456000000</v>
      </c>
      <c r="F2896" s="465"/>
      <c r="G2896" s="466"/>
      <c r="H2896" s="394">
        <v>1331</v>
      </c>
      <c r="I2896" s="356" t="s">
        <v>229</v>
      </c>
      <c r="J2896" s="90" t="s">
        <v>289</v>
      </c>
      <c r="K2896" s="54"/>
      <c r="L2896" s="467"/>
      <c r="M2896" s="415"/>
      <c r="N2896" s="415"/>
      <c r="O2896" s="415"/>
      <c r="P2896" s="415"/>
      <c r="Q2896" s="415"/>
      <c r="R2896" s="415"/>
      <c r="S2896" s="415"/>
      <c r="T2896" s="415"/>
      <c r="U2896" s="415"/>
      <c r="V2896" s="415"/>
      <c r="W2896" s="415"/>
      <c r="X2896" s="415"/>
      <c r="Y2896" s="415"/>
    </row>
    <row r="2897" spans="1:25" s="272" customFormat="1" ht="25.5" x14ac:dyDescent="0.2">
      <c r="A2897" s="39">
        <v>5457</v>
      </c>
      <c r="B2897" s="406" t="s">
        <v>1986</v>
      </c>
      <c r="C2897" s="356" t="s">
        <v>229</v>
      </c>
      <c r="D2897" s="464">
        <v>7</v>
      </c>
      <c r="E2897" s="412">
        <v>5457000000</v>
      </c>
      <c r="F2897" s="465"/>
      <c r="G2897" s="466"/>
      <c r="H2897" s="409"/>
      <c r="I2897" s="356" t="s">
        <v>229</v>
      </c>
      <c r="J2897" s="90" t="s">
        <v>289</v>
      </c>
      <c r="K2897" s="54"/>
      <c r="L2897" s="467"/>
      <c r="M2897" s="415"/>
      <c r="N2897" s="415"/>
      <c r="O2897" s="415"/>
      <c r="P2897" s="415"/>
      <c r="Q2897" s="415"/>
      <c r="R2897" s="415"/>
      <c r="S2897" s="415"/>
      <c r="T2897" s="415"/>
      <c r="U2897" s="415"/>
      <c r="V2897" s="415"/>
      <c r="W2897" s="415"/>
      <c r="X2897" s="415"/>
      <c r="Y2897" s="415"/>
    </row>
    <row r="2898" spans="1:25" s="272" customFormat="1" ht="25.5" x14ac:dyDescent="0.2">
      <c r="A2898" s="39">
        <v>5458</v>
      </c>
      <c r="B2898" s="406" t="s">
        <v>1987</v>
      </c>
      <c r="C2898" s="356" t="s">
        <v>229</v>
      </c>
      <c r="D2898" s="464">
        <v>7</v>
      </c>
      <c r="E2898" s="412">
        <v>5458000000</v>
      </c>
      <c r="F2898" s="465"/>
      <c r="G2898" s="466"/>
      <c r="H2898" s="409"/>
      <c r="I2898" s="356" t="s">
        <v>229</v>
      </c>
      <c r="J2898" s="90" t="s">
        <v>289</v>
      </c>
      <c r="K2898" s="54"/>
      <c r="L2898" s="467"/>
      <c r="M2898" s="415"/>
      <c r="N2898" s="415"/>
      <c r="O2898" s="415"/>
      <c r="P2898" s="415"/>
      <c r="Q2898" s="415"/>
      <c r="R2898" s="415"/>
      <c r="S2898" s="415"/>
      <c r="T2898" s="415"/>
      <c r="U2898" s="415"/>
      <c r="V2898" s="415"/>
      <c r="W2898" s="415"/>
      <c r="X2898" s="415"/>
      <c r="Y2898" s="415"/>
    </row>
    <row r="2899" spans="1:25" s="272" customFormat="1" ht="25.5" x14ac:dyDescent="0.2">
      <c r="A2899" s="39">
        <v>5459</v>
      </c>
      <c r="B2899" s="406" t="s">
        <v>1988</v>
      </c>
      <c r="C2899" s="356" t="s">
        <v>229</v>
      </c>
      <c r="D2899" s="464">
        <v>7</v>
      </c>
      <c r="E2899" s="412">
        <v>5459000000</v>
      </c>
      <c r="F2899" s="465"/>
      <c r="G2899" s="466"/>
      <c r="H2899" s="409"/>
      <c r="I2899" s="356" t="s">
        <v>229</v>
      </c>
      <c r="J2899" s="90" t="s">
        <v>286</v>
      </c>
      <c r="K2899" s="54"/>
      <c r="L2899" s="467"/>
      <c r="M2899" s="415"/>
      <c r="N2899" s="415"/>
      <c r="O2899" s="415"/>
      <c r="P2899" s="415"/>
      <c r="Q2899" s="415"/>
      <c r="R2899" s="415"/>
      <c r="S2899" s="415"/>
      <c r="T2899" s="415"/>
      <c r="U2899" s="415"/>
      <c r="V2899" s="415"/>
      <c r="W2899" s="415"/>
      <c r="X2899" s="415"/>
      <c r="Y2899" s="415"/>
    </row>
    <row r="2900" spans="1:25" s="272" customFormat="1" ht="38.25" x14ac:dyDescent="0.2">
      <c r="A2900" s="39">
        <v>5460</v>
      </c>
      <c r="B2900" s="406" t="s">
        <v>1989</v>
      </c>
      <c r="C2900" s="356" t="s">
        <v>229</v>
      </c>
      <c r="D2900" s="464">
        <v>7</v>
      </c>
      <c r="E2900" s="412">
        <v>5460000000</v>
      </c>
      <c r="F2900" s="465"/>
      <c r="G2900" s="466"/>
      <c r="H2900" s="409"/>
      <c r="I2900" s="356" t="s">
        <v>229</v>
      </c>
      <c r="J2900" s="90" t="s">
        <v>300</v>
      </c>
      <c r="K2900" s="54"/>
      <c r="L2900" s="467"/>
      <c r="M2900" s="415"/>
      <c r="N2900" s="415"/>
      <c r="O2900" s="415"/>
      <c r="P2900" s="415"/>
      <c r="Q2900" s="415"/>
      <c r="R2900" s="415"/>
      <c r="S2900" s="415"/>
      <c r="T2900" s="415"/>
      <c r="U2900" s="415"/>
      <c r="V2900" s="415"/>
      <c r="W2900" s="415"/>
      <c r="X2900" s="415"/>
      <c r="Y2900" s="415"/>
    </row>
    <row r="2901" spans="1:25" s="272" customFormat="1" ht="25.5" x14ac:dyDescent="0.2">
      <c r="A2901" s="39">
        <v>5461</v>
      </c>
      <c r="B2901" s="406" t="s">
        <v>1990</v>
      </c>
      <c r="C2901" s="356" t="s">
        <v>229</v>
      </c>
      <c r="D2901" s="464">
        <v>7</v>
      </c>
      <c r="E2901" s="412">
        <v>5461000000</v>
      </c>
      <c r="F2901" s="465"/>
      <c r="G2901" s="466"/>
      <c r="H2901" s="409"/>
      <c r="I2901" s="356" t="s">
        <v>229</v>
      </c>
      <c r="J2901" s="90" t="s">
        <v>295</v>
      </c>
      <c r="K2901" s="54"/>
      <c r="L2901" s="467"/>
      <c r="M2901" s="415"/>
      <c r="N2901" s="415"/>
      <c r="O2901" s="415"/>
      <c r="P2901" s="415"/>
      <c r="Q2901" s="415"/>
      <c r="R2901" s="415"/>
      <c r="S2901" s="415"/>
      <c r="T2901" s="415"/>
      <c r="U2901" s="415"/>
      <c r="V2901" s="415"/>
      <c r="W2901" s="415"/>
      <c r="X2901" s="415"/>
      <c r="Y2901" s="415"/>
    </row>
    <row r="2902" spans="1:25" s="272" customFormat="1" ht="38.25" x14ac:dyDescent="0.2">
      <c r="A2902" s="39">
        <v>5462</v>
      </c>
      <c r="B2902" s="406" t="s">
        <v>1991</v>
      </c>
      <c r="C2902" s="356" t="s">
        <v>229</v>
      </c>
      <c r="D2902" s="464">
        <v>7</v>
      </c>
      <c r="E2902" s="412">
        <v>5462000000</v>
      </c>
      <c r="F2902" s="465"/>
      <c r="G2902" s="466"/>
      <c r="H2902" s="409"/>
      <c r="I2902" s="356" t="s">
        <v>229</v>
      </c>
      <c r="J2902" s="90" t="s">
        <v>285</v>
      </c>
      <c r="K2902" s="54"/>
      <c r="L2902" s="467"/>
      <c r="M2902" s="415"/>
      <c r="N2902" s="415"/>
      <c r="O2902" s="415"/>
      <c r="P2902" s="415"/>
      <c r="Q2902" s="415"/>
      <c r="R2902" s="415"/>
      <c r="S2902" s="415"/>
      <c r="T2902" s="415"/>
      <c r="U2902" s="415"/>
      <c r="V2902" s="415"/>
      <c r="W2902" s="415"/>
      <c r="X2902" s="415"/>
      <c r="Y2902" s="415"/>
    </row>
    <row r="2903" spans="1:25" s="272" customFormat="1" ht="38.25" x14ac:dyDescent="0.2">
      <c r="A2903" s="39">
        <v>5463</v>
      </c>
      <c r="B2903" s="406" t="s">
        <v>1992</v>
      </c>
      <c r="C2903" s="356" t="s">
        <v>229</v>
      </c>
      <c r="D2903" s="464">
        <v>7</v>
      </c>
      <c r="E2903" s="412">
        <v>5463000000</v>
      </c>
      <c r="F2903" s="465"/>
      <c r="G2903" s="466"/>
      <c r="H2903" s="409"/>
      <c r="I2903" s="356" t="s">
        <v>229</v>
      </c>
      <c r="J2903" s="90" t="s">
        <v>285</v>
      </c>
      <c r="K2903" s="54"/>
      <c r="L2903" s="467"/>
      <c r="M2903" s="415"/>
      <c r="N2903" s="415"/>
      <c r="O2903" s="415"/>
      <c r="P2903" s="415"/>
      <c r="Q2903" s="415"/>
      <c r="R2903" s="415"/>
      <c r="S2903" s="415"/>
      <c r="T2903" s="415"/>
      <c r="U2903" s="415"/>
      <c r="V2903" s="415"/>
      <c r="W2903" s="415"/>
      <c r="X2903" s="415"/>
      <c r="Y2903" s="415"/>
    </row>
    <row r="2904" spans="1:25" s="272" customFormat="1" ht="38.25" x14ac:dyDescent="0.2">
      <c r="A2904" s="39">
        <v>5464</v>
      </c>
      <c r="B2904" s="406" t="s">
        <v>1993</v>
      </c>
      <c r="C2904" s="356" t="s">
        <v>229</v>
      </c>
      <c r="D2904" s="464">
        <v>7</v>
      </c>
      <c r="E2904" s="412">
        <v>5464000000</v>
      </c>
      <c r="F2904" s="465"/>
      <c r="G2904" s="466"/>
      <c r="H2904" s="409"/>
      <c r="I2904" s="356" t="s">
        <v>229</v>
      </c>
      <c r="J2904" s="90" t="s">
        <v>285</v>
      </c>
      <c r="K2904" s="54"/>
      <c r="L2904" s="467"/>
      <c r="M2904" s="415"/>
      <c r="N2904" s="415"/>
      <c r="O2904" s="415"/>
      <c r="P2904" s="415"/>
      <c r="Q2904" s="415"/>
      <c r="R2904" s="415"/>
      <c r="S2904" s="415"/>
      <c r="T2904" s="415"/>
      <c r="U2904" s="415"/>
      <c r="V2904" s="415"/>
      <c r="W2904" s="415"/>
      <c r="X2904" s="415"/>
      <c r="Y2904" s="415"/>
    </row>
    <row r="2905" spans="1:25" s="272" customFormat="1" ht="38.25" x14ac:dyDescent="0.2">
      <c r="A2905" s="39">
        <v>5465</v>
      </c>
      <c r="B2905" s="406" t="s">
        <v>1994</v>
      </c>
      <c r="C2905" s="356" t="s">
        <v>229</v>
      </c>
      <c r="D2905" s="464">
        <v>7</v>
      </c>
      <c r="E2905" s="412">
        <v>5465000000</v>
      </c>
      <c r="F2905" s="465"/>
      <c r="G2905" s="466"/>
      <c r="H2905" s="409"/>
      <c r="I2905" s="356" t="s">
        <v>229</v>
      </c>
      <c r="J2905" s="90" t="s">
        <v>285</v>
      </c>
      <c r="K2905" s="54"/>
      <c r="L2905" s="467"/>
      <c r="M2905" s="415"/>
      <c r="N2905" s="415"/>
      <c r="O2905" s="415"/>
      <c r="P2905" s="415"/>
      <c r="Q2905" s="415"/>
      <c r="R2905" s="415"/>
      <c r="S2905" s="415"/>
      <c r="T2905" s="415"/>
      <c r="U2905" s="415"/>
      <c r="V2905" s="415"/>
      <c r="W2905" s="415"/>
      <c r="X2905" s="415"/>
      <c r="Y2905" s="415"/>
    </row>
    <row r="2906" spans="1:25" s="272" customFormat="1" ht="25.5" x14ac:dyDescent="0.2">
      <c r="A2906" s="39">
        <v>5466</v>
      </c>
      <c r="B2906" s="406" t="s">
        <v>1995</v>
      </c>
      <c r="C2906" s="356" t="s">
        <v>229</v>
      </c>
      <c r="D2906" s="464">
        <v>7</v>
      </c>
      <c r="E2906" s="412">
        <v>5466000000</v>
      </c>
      <c r="F2906" s="465"/>
      <c r="G2906" s="466"/>
      <c r="H2906" s="409"/>
      <c r="I2906" s="356" t="s">
        <v>229</v>
      </c>
      <c r="J2906" s="90" t="s">
        <v>285</v>
      </c>
      <c r="K2906" s="54"/>
      <c r="L2906" s="467"/>
      <c r="M2906" s="415"/>
      <c r="N2906" s="415"/>
      <c r="O2906" s="415"/>
      <c r="P2906" s="415"/>
      <c r="Q2906" s="415"/>
      <c r="R2906" s="415"/>
      <c r="S2906" s="415"/>
      <c r="T2906" s="415"/>
      <c r="U2906" s="415"/>
      <c r="V2906" s="415"/>
      <c r="W2906" s="415"/>
      <c r="X2906" s="415"/>
      <c r="Y2906" s="415"/>
    </row>
    <row r="2907" spans="1:25" s="272" customFormat="1" ht="38.25" x14ac:dyDescent="0.2">
      <c r="A2907" s="39">
        <v>5467</v>
      </c>
      <c r="B2907" s="406" t="s">
        <v>1996</v>
      </c>
      <c r="C2907" s="356" t="s">
        <v>229</v>
      </c>
      <c r="D2907" s="464">
        <v>7</v>
      </c>
      <c r="E2907" s="412">
        <v>5467000000</v>
      </c>
      <c r="F2907" s="465"/>
      <c r="G2907" s="466"/>
      <c r="H2907" s="409"/>
      <c r="I2907" s="356" t="s">
        <v>229</v>
      </c>
      <c r="J2907" s="90" t="s">
        <v>285</v>
      </c>
      <c r="K2907" s="54"/>
      <c r="L2907" s="467"/>
      <c r="M2907" s="415"/>
      <c r="N2907" s="415"/>
      <c r="O2907" s="415"/>
      <c r="P2907" s="415"/>
      <c r="Q2907" s="415"/>
      <c r="R2907" s="415"/>
      <c r="S2907" s="415"/>
      <c r="T2907" s="415"/>
      <c r="U2907" s="415"/>
      <c r="V2907" s="415"/>
      <c r="W2907" s="415"/>
      <c r="X2907" s="415"/>
      <c r="Y2907" s="415"/>
    </row>
    <row r="2908" spans="1:25" s="272" customFormat="1" ht="38.25" x14ac:dyDescent="0.2">
      <c r="A2908" s="39">
        <v>5468</v>
      </c>
      <c r="B2908" s="406" t="s">
        <v>1997</v>
      </c>
      <c r="C2908" s="356" t="s">
        <v>229</v>
      </c>
      <c r="D2908" s="464">
        <v>7</v>
      </c>
      <c r="E2908" s="412">
        <v>5468000000</v>
      </c>
      <c r="F2908" s="465"/>
      <c r="G2908" s="466"/>
      <c r="H2908" s="409"/>
      <c r="I2908" s="356" t="s">
        <v>229</v>
      </c>
      <c r="J2908" s="90" t="s">
        <v>285</v>
      </c>
      <c r="K2908" s="54"/>
      <c r="L2908" s="467"/>
      <c r="M2908" s="415"/>
      <c r="N2908" s="415"/>
      <c r="O2908" s="415"/>
      <c r="P2908" s="415"/>
      <c r="Q2908" s="415"/>
      <c r="R2908" s="415"/>
      <c r="S2908" s="415"/>
      <c r="T2908" s="415"/>
      <c r="U2908" s="415"/>
      <c r="V2908" s="415"/>
      <c r="W2908" s="415"/>
      <c r="X2908" s="415"/>
      <c r="Y2908" s="415"/>
    </row>
    <row r="2909" spans="1:25" s="272" customFormat="1" ht="38.25" x14ac:dyDescent="0.2">
      <c r="A2909" s="39">
        <v>5469</v>
      </c>
      <c r="B2909" s="406" t="s">
        <v>1998</v>
      </c>
      <c r="C2909" s="356" t="s">
        <v>229</v>
      </c>
      <c r="D2909" s="464">
        <v>7</v>
      </c>
      <c r="E2909" s="412">
        <v>5469000000</v>
      </c>
      <c r="F2909" s="465"/>
      <c r="G2909" s="466"/>
      <c r="H2909" s="409"/>
      <c r="I2909" s="356" t="s">
        <v>229</v>
      </c>
      <c r="J2909" s="90" t="s">
        <v>286</v>
      </c>
      <c r="K2909" s="54"/>
      <c r="L2909" s="467"/>
      <c r="M2909" s="415"/>
      <c r="N2909" s="415"/>
      <c r="O2909" s="415"/>
      <c r="P2909" s="415"/>
      <c r="Q2909" s="415"/>
      <c r="R2909" s="415"/>
      <c r="S2909" s="415"/>
      <c r="T2909" s="415"/>
      <c r="U2909" s="415"/>
      <c r="V2909" s="415"/>
      <c r="W2909" s="415"/>
      <c r="X2909" s="415"/>
      <c r="Y2909" s="415"/>
    </row>
    <row r="2910" spans="1:25" s="272" customFormat="1" ht="38.25" x14ac:dyDescent="0.2">
      <c r="A2910" s="39">
        <v>5470</v>
      </c>
      <c r="B2910" s="406" t="s">
        <v>1999</v>
      </c>
      <c r="C2910" s="356" t="s">
        <v>229</v>
      </c>
      <c r="D2910" s="464">
        <v>7</v>
      </c>
      <c r="E2910" s="412">
        <v>5470000000</v>
      </c>
      <c r="F2910" s="465"/>
      <c r="G2910" s="466"/>
      <c r="H2910" s="409"/>
      <c r="I2910" s="356" t="s">
        <v>229</v>
      </c>
      <c r="J2910" s="90" t="s">
        <v>3169</v>
      </c>
      <c r="K2910" s="54"/>
      <c r="L2910" s="467"/>
      <c r="M2910" s="415"/>
      <c r="N2910" s="415"/>
      <c r="O2910" s="415"/>
      <c r="P2910" s="415"/>
      <c r="Q2910" s="415"/>
      <c r="R2910" s="415"/>
      <c r="S2910" s="415"/>
      <c r="T2910" s="415"/>
      <c r="U2910" s="415"/>
      <c r="V2910" s="415"/>
      <c r="W2910" s="415"/>
      <c r="X2910" s="415"/>
      <c r="Y2910" s="415"/>
    </row>
    <row r="2911" spans="1:25" s="272" customFormat="1" ht="25.5" x14ac:dyDescent="0.2">
      <c r="A2911" s="39">
        <v>5471</v>
      </c>
      <c r="B2911" s="406" t="s">
        <v>2000</v>
      </c>
      <c r="C2911" s="356" t="s">
        <v>229</v>
      </c>
      <c r="D2911" s="464">
        <v>7</v>
      </c>
      <c r="E2911" s="412">
        <v>5471000000</v>
      </c>
      <c r="F2911" s="465"/>
      <c r="G2911" s="466"/>
      <c r="H2911" s="409"/>
      <c r="I2911" s="356" t="s">
        <v>229</v>
      </c>
      <c r="J2911" s="90" t="s">
        <v>285</v>
      </c>
      <c r="K2911" s="54"/>
      <c r="L2911" s="467"/>
      <c r="M2911" s="415"/>
      <c r="N2911" s="415"/>
      <c r="O2911" s="415"/>
      <c r="P2911" s="415"/>
      <c r="Q2911" s="415"/>
      <c r="R2911" s="415"/>
      <c r="S2911" s="415"/>
      <c r="T2911" s="415"/>
      <c r="U2911" s="415"/>
      <c r="V2911" s="415"/>
      <c r="W2911" s="415"/>
      <c r="X2911" s="415"/>
      <c r="Y2911" s="415"/>
    </row>
    <row r="2912" spans="1:25" s="272" customFormat="1" ht="38.25" x14ac:dyDescent="0.2">
      <c r="A2912" s="39">
        <v>5472</v>
      </c>
      <c r="B2912" s="406" t="s">
        <v>2001</v>
      </c>
      <c r="C2912" s="356" t="s">
        <v>229</v>
      </c>
      <c r="D2912" s="464">
        <v>7</v>
      </c>
      <c r="E2912" s="412">
        <v>5472000000</v>
      </c>
      <c r="F2912" s="465"/>
      <c r="G2912" s="466"/>
      <c r="H2912" s="409"/>
      <c r="I2912" s="356" t="s">
        <v>229</v>
      </c>
      <c r="J2912" s="90" t="s">
        <v>285</v>
      </c>
      <c r="K2912" s="54"/>
      <c r="L2912" s="467"/>
      <c r="M2912" s="415"/>
      <c r="N2912" s="415"/>
      <c r="O2912" s="415"/>
      <c r="P2912" s="415"/>
      <c r="Q2912" s="415"/>
      <c r="R2912" s="415"/>
      <c r="S2912" s="415"/>
      <c r="T2912" s="415"/>
      <c r="U2912" s="415"/>
      <c r="V2912" s="415"/>
      <c r="W2912" s="415"/>
      <c r="X2912" s="415"/>
      <c r="Y2912" s="415"/>
    </row>
    <row r="2913" spans="1:25" s="272" customFormat="1" ht="38.25" x14ac:dyDescent="0.2">
      <c r="A2913" s="39">
        <v>5473</v>
      </c>
      <c r="B2913" s="406" t="s">
        <v>2002</v>
      </c>
      <c r="C2913" s="356" t="s">
        <v>229</v>
      </c>
      <c r="D2913" s="464">
        <v>7</v>
      </c>
      <c r="E2913" s="412">
        <v>5473000000</v>
      </c>
      <c r="F2913" s="465"/>
      <c r="G2913" s="466"/>
      <c r="H2913" s="409"/>
      <c r="I2913" s="356" t="s">
        <v>229</v>
      </c>
      <c r="J2913" s="90" t="s">
        <v>300</v>
      </c>
      <c r="K2913" s="54"/>
      <c r="L2913" s="467"/>
      <c r="M2913" s="415"/>
      <c r="N2913" s="415"/>
      <c r="O2913" s="415"/>
      <c r="P2913" s="415"/>
      <c r="Q2913" s="415"/>
      <c r="R2913" s="415"/>
      <c r="S2913" s="415"/>
      <c r="T2913" s="415"/>
      <c r="U2913" s="415"/>
      <c r="V2913" s="415"/>
      <c r="W2913" s="415"/>
      <c r="X2913" s="415"/>
      <c r="Y2913" s="415"/>
    </row>
    <row r="2914" spans="1:25" s="272" customFormat="1" ht="25.5" x14ac:dyDescent="0.2">
      <c r="A2914" s="39">
        <v>5474</v>
      </c>
      <c r="B2914" s="406" t="s">
        <v>2003</v>
      </c>
      <c r="C2914" s="356" t="s">
        <v>229</v>
      </c>
      <c r="D2914" s="464">
        <v>7.13</v>
      </c>
      <c r="E2914" s="412">
        <v>5474000000</v>
      </c>
      <c r="F2914" s="465"/>
      <c r="G2914" s="466"/>
      <c r="H2914" s="409"/>
      <c r="I2914" s="356" t="s">
        <v>229</v>
      </c>
      <c r="J2914" s="90" t="s">
        <v>2797</v>
      </c>
      <c r="K2914" s="54"/>
      <c r="L2914" s="467"/>
      <c r="M2914" s="415"/>
      <c r="N2914" s="415"/>
      <c r="O2914" s="415"/>
      <c r="P2914" s="415"/>
      <c r="Q2914" s="415"/>
      <c r="R2914" s="415"/>
      <c r="S2914" s="415"/>
      <c r="T2914" s="415"/>
      <c r="U2914" s="415"/>
      <c r="V2914" s="415"/>
      <c r="W2914" s="415"/>
      <c r="X2914" s="415"/>
      <c r="Y2914" s="415"/>
    </row>
    <row r="2915" spans="1:25" s="272" customFormat="1" ht="25.5" x14ac:dyDescent="0.2">
      <c r="A2915" s="39">
        <v>5475</v>
      </c>
      <c r="B2915" s="406" t="s">
        <v>2004</v>
      </c>
      <c r="C2915" s="182" t="s">
        <v>230</v>
      </c>
      <c r="D2915" s="464">
        <v>7</v>
      </c>
      <c r="E2915" s="412">
        <v>5475000000</v>
      </c>
      <c r="F2915" s="465"/>
      <c r="G2915" s="466"/>
      <c r="H2915" s="409"/>
      <c r="I2915" s="182" t="s">
        <v>230</v>
      </c>
      <c r="J2915" s="90" t="s">
        <v>286</v>
      </c>
      <c r="K2915" s="54"/>
      <c r="L2915" s="467"/>
      <c r="M2915" s="415"/>
      <c r="N2915" s="415"/>
      <c r="O2915" s="415"/>
      <c r="P2915" s="415"/>
      <c r="Q2915" s="415"/>
      <c r="R2915" s="415"/>
      <c r="S2915" s="415"/>
      <c r="T2915" s="415"/>
      <c r="U2915" s="415"/>
      <c r="V2915" s="415"/>
      <c r="W2915" s="415"/>
      <c r="X2915" s="415"/>
      <c r="Y2915" s="415"/>
    </row>
    <row r="2916" spans="1:25" s="272" customFormat="1" ht="25.5" x14ac:dyDescent="0.2">
      <c r="A2916" s="39">
        <v>5476</v>
      </c>
      <c r="B2916" s="406" t="s">
        <v>2005</v>
      </c>
      <c r="C2916" s="182" t="s">
        <v>230</v>
      </c>
      <c r="D2916" s="464">
        <v>7</v>
      </c>
      <c r="E2916" s="412">
        <v>5476000000</v>
      </c>
      <c r="F2916" s="465"/>
      <c r="G2916" s="466"/>
      <c r="H2916" s="409"/>
      <c r="I2916" s="182" t="s">
        <v>230</v>
      </c>
      <c r="J2916" s="90" t="s">
        <v>286</v>
      </c>
      <c r="K2916" s="54"/>
      <c r="L2916" s="467"/>
      <c r="M2916" s="415"/>
      <c r="N2916" s="415"/>
      <c r="O2916" s="415"/>
      <c r="P2916" s="415"/>
      <c r="Q2916" s="415"/>
      <c r="R2916" s="415"/>
      <c r="S2916" s="415"/>
      <c r="T2916" s="415"/>
      <c r="U2916" s="415"/>
      <c r="V2916" s="415"/>
      <c r="W2916" s="415"/>
      <c r="X2916" s="415"/>
      <c r="Y2916" s="415"/>
    </row>
    <row r="2917" spans="1:25" s="272" customFormat="1" ht="25.5" x14ac:dyDescent="0.2">
      <c r="A2917" s="39">
        <v>5477</v>
      </c>
      <c r="B2917" s="406" t="s">
        <v>2006</v>
      </c>
      <c r="C2917" s="182" t="s">
        <v>230</v>
      </c>
      <c r="D2917" s="464">
        <v>7</v>
      </c>
      <c r="E2917" s="412">
        <v>5477000000</v>
      </c>
      <c r="F2917" s="465"/>
      <c r="G2917" s="466"/>
      <c r="H2917" s="409"/>
      <c r="I2917" s="182" t="s">
        <v>230</v>
      </c>
      <c r="J2917" s="90" t="s">
        <v>286</v>
      </c>
      <c r="K2917" s="54"/>
      <c r="L2917" s="467"/>
      <c r="M2917" s="415"/>
      <c r="N2917" s="415"/>
      <c r="O2917" s="415"/>
      <c r="P2917" s="415"/>
      <c r="Q2917" s="415"/>
      <c r="R2917" s="415"/>
      <c r="S2917" s="415"/>
      <c r="T2917" s="415"/>
      <c r="U2917" s="415"/>
      <c r="V2917" s="415"/>
      <c r="W2917" s="415"/>
      <c r="X2917" s="415"/>
      <c r="Y2917" s="415"/>
    </row>
    <row r="2918" spans="1:25" s="272" customFormat="1" ht="25.5" x14ac:dyDescent="0.2">
      <c r="A2918" s="39">
        <v>5478</v>
      </c>
      <c r="B2918" s="406" t="s">
        <v>2007</v>
      </c>
      <c r="C2918" s="182" t="s">
        <v>230</v>
      </c>
      <c r="D2918" s="464">
        <v>7</v>
      </c>
      <c r="E2918" s="412">
        <v>5478000000</v>
      </c>
      <c r="F2918" s="465"/>
      <c r="G2918" s="466"/>
      <c r="H2918" s="409"/>
      <c r="I2918" s="182" t="s">
        <v>230</v>
      </c>
      <c r="J2918" s="90" t="s">
        <v>285</v>
      </c>
      <c r="K2918" s="54"/>
      <c r="L2918" s="467"/>
      <c r="M2918" s="415"/>
      <c r="N2918" s="415"/>
      <c r="O2918" s="415"/>
      <c r="P2918" s="415"/>
      <c r="Q2918" s="415"/>
      <c r="R2918" s="415"/>
      <c r="S2918" s="415"/>
      <c r="T2918" s="415"/>
      <c r="U2918" s="415"/>
      <c r="V2918" s="415"/>
      <c r="W2918" s="415"/>
      <c r="X2918" s="415"/>
      <c r="Y2918" s="415"/>
    </row>
    <row r="2919" spans="1:25" s="272" customFormat="1" ht="38.25" x14ac:dyDescent="0.2">
      <c r="A2919" s="39">
        <v>5479</v>
      </c>
      <c r="B2919" s="406" t="s">
        <v>2008</v>
      </c>
      <c r="C2919" s="182" t="s">
        <v>230</v>
      </c>
      <c r="D2919" s="464">
        <v>7</v>
      </c>
      <c r="E2919" s="412">
        <v>5479000000</v>
      </c>
      <c r="F2919" s="465"/>
      <c r="G2919" s="466"/>
      <c r="H2919" s="409"/>
      <c r="I2919" s="182" t="s">
        <v>230</v>
      </c>
      <c r="J2919" s="90" t="s">
        <v>285</v>
      </c>
      <c r="K2919" s="54"/>
      <c r="L2919" s="467"/>
      <c r="M2919" s="415"/>
      <c r="N2919" s="415"/>
      <c r="O2919" s="415"/>
      <c r="P2919" s="415"/>
      <c r="Q2919" s="415"/>
      <c r="R2919" s="415"/>
      <c r="S2919" s="415"/>
      <c r="T2919" s="415"/>
      <c r="U2919" s="415"/>
      <c r="V2919" s="415"/>
      <c r="W2919" s="415"/>
      <c r="X2919" s="415"/>
      <c r="Y2919" s="415"/>
    </row>
    <row r="2920" spans="1:25" s="272" customFormat="1" ht="25.5" x14ac:dyDescent="0.2">
      <c r="A2920" s="39">
        <v>5480</v>
      </c>
      <c r="B2920" s="406" t="s">
        <v>2009</v>
      </c>
      <c r="C2920" s="182" t="s">
        <v>230</v>
      </c>
      <c r="D2920" s="464">
        <v>7</v>
      </c>
      <c r="E2920" s="412">
        <v>5480000000</v>
      </c>
      <c r="F2920" s="465"/>
      <c r="G2920" s="466"/>
      <c r="H2920" s="409"/>
      <c r="I2920" s="182" t="s">
        <v>230</v>
      </c>
      <c r="J2920" s="90" t="s">
        <v>285</v>
      </c>
      <c r="K2920" s="54"/>
      <c r="L2920" s="467"/>
      <c r="M2920" s="415"/>
      <c r="N2920" s="415"/>
      <c r="O2920" s="415"/>
      <c r="P2920" s="415"/>
      <c r="Q2920" s="415"/>
      <c r="R2920" s="415"/>
      <c r="S2920" s="415"/>
      <c r="T2920" s="415"/>
      <c r="U2920" s="415"/>
      <c r="V2920" s="415"/>
      <c r="W2920" s="415"/>
      <c r="X2920" s="415"/>
      <c r="Y2920" s="415"/>
    </row>
    <row r="2921" spans="1:25" s="272" customFormat="1" ht="25.5" x14ac:dyDescent="0.2">
      <c r="A2921" s="39">
        <v>5481</v>
      </c>
      <c r="B2921" s="406" t="s">
        <v>2010</v>
      </c>
      <c r="C2921" s="182" t="s">
        <v>230</v>
      </c>
      <c r="D2921" s="464">
        <v>7</v>
      </c>
      <c r="E2921" s="412">
        <v>5481000000</v>
      </c>
      <c r="F2921" s="465"/>
      <c r="G2921" s="466"/>
      <c r="H2921" s="409"/>
      <c r="I2921" s="182" t="s">
        <v>230</v>
      </c>
      <c r="J2921" s="90" t="s">
        <v>285</v>
      </c>
      <c r="K2921" s="54"/>
      <c r="L2921" s="467"/>
      <c r="M2921" s="415"/>
      <c r="N2921" s="415"/>
      <c r="O2921" s="415"/>
      <c r="P2921" s="415"/>
      <c r="Q2921" s="415"/>
      <c r="R2921" s="415"/>
      <c r="S2921" s="415"/>
      <c r="T2921" s="415"/>
      <c r="U2921" s="415"/>
      <c r="V2921" s="415"/>
      <c r="W2921" s="415"/>
      <c r="X2921" s="415"/>
      <c r="Y2921" s="415"/>
    </row>
    <row r="2922" spans="1:25" s="272" customFormat="1" ht="25.5" x14ac:dyDescent="0.2">
      <c r="A2922" s="39">
        <v>5482</v>
      </c>
      <c r="B2922" s="406" t="s">
        <v>2011</v>
      </c>
      <c r="C2922" s="182" t="s">
        <v>230</v>
      </c>
      <c r="D2922" s="464">
        <v>7</v>
      </c>
      <c r="E2922" s="412">
        <v>5482000000</v>
      </c>
      <c r="F2922" s="465"/>
      <c r="G2922" s="466"/>
      <c r="H2922" s="409"/>
      <c r="I2922" s="182" t="s">
        <v>230</v>
      </c>
      <c r="J2922" s="90" t="s">
        <v>289</v>
      </c>
      <c r="K2922" s="54"/>
      <c r="L2922" s="467"/>
      <c r="M2922" s="415"/>
      <c r="N2922" s="415"/>
      <c r="O2922" s="415"/>
      <c r="P2922" s="415"/>
      <c r="Q2922" s="415"/>
      <c r="R2922" s="415"/>
      <c r="S2922" s="415"/>
      <c r="T2922" s="415"/>
      <c r="U2922" s="415"/>
      <c r="V2922" s="415"/>
      <c r="W2922" s="415"/>
      <c r="X2922" s="415"/>
      <c r="Y2922" s="415"/>
    </row>
    <row r="2923" spans="1:25" s="272" customFormat="1" ht="38.25" x14ac:dyDescent="0.2">
      <c r="A2923" s="39">
        <v>5483</v>
      </c>
      <c r="B2923" s="406" t="s">
        <v>3530</v>
      </c>
      <c r="C2923" s="182" t="s">
        <v>230</v>
      </c>
      <c r="D2923" s="464">
        <v>9</v>
      </c>
      <c r="E2923" s="412">
        <v>5483000000</v>
      </c>
      <c r="F2923" s="465"/>
      <c r="G2923" s="466"/>
      <c r="H2923" s="409"/>
      <c r="I2923" s="182" t="s">
        <v>230</v>
      </c>
      <c r="J2923" s="90" t="s">
        <v>2797</v>
      </c>
      <c r="K2923" s="54"/>
      <c r="L2923" s="467"/>
      <c r="M2923" s="415"/>
      <c r="N2923" s="415"/>
      <c r="O2923" s="415"/>
      <c r="P2923" s="415"/>
      <c r="Q2923" s="415"/>
      <c r="R2923" s="415"/>
      <c r="S2923" s="415"/>
      <c r="T2923" s="415"/>
      <c r="U2923" s="415"/>
      <c r="V2923" s="415"/>
      <c r="W2923" s="415"/>
      <c r="X2923" s="415"/>
      <c r="Y2923" s="415"/>
    </row>
    <row r="2924" spans="1:25" ht="38.25" x14ac:dyDescent="0.2">
      <c r="A2924" s="237">
        <v>5484</v>
      </c>
      <c r="B2924" s="391" t="s">
        <v>2012</v>
      </c>
      <c r="C2924" s="182" t="s">
        <v>245</v>
      </c>
      <c r="D2924" s="456">
        <v>7</v>
      </c>
      <c r="E2924" s="393">
        <v>5484002000</v>
      </c>
      <c r="F2924" s="457"/>
      <c r="G2924" s="458"/>
      <c r="H2924" s="394"/>
      <c r="I2924" s="182" t="s">
        <v>245</v>
      </c>
      <c r="J2924" s="269" t="s">
        <v>3169</v>
      </c>
      <c r="K2924" s="268"/>
      <c r="L2924" s="463"/>
      <c r="M2924" s="397"/>
      <c r="N2924" s="397"/>
      <c r="O2924" s="397"/>
      <c r="P2924" s="397"/>
      <c r="Q2924" s="397"/>
      <c r="R2924" s="397"/>
      <c r="S2924" s="397"/>
      <c r="T2924" s="397"/>
      <c r="U2924" s="397"/>
      <c r="V2924" s="397"/>
      <c r="W2924" s="397"/>
      <c r="X2924" s="397"/>
      <c r="Y2924" s="397"/>
    </row>
    <row r="2925" spans="1:25" ht="25.5" x14ac:dyDescent="0.2">
      <c r="A2925" s="237">
        <v>5485</v>
      </c>
      <c r="B2925" s="391" t="s">
        <v>2013</v>
      </c>
      <c r="C2925" s="182" t="s">
        <v>230</v>
      </c>
      <c r="D2925" s="456">
        <v>5</v>
      </c>
      <c r="E2925" s="393">
        <v>5485000000</v>
      </c>
      <c r="F2925" s="457"/>
      <c r="G2925" s="458"/>
      <c r="H2925" s="394"/>
      <c r="I2925" s="182" t="s">
        <v>230</v>
      </c>
      <c r="J2925" s="269" t="s">
        <v>236</v>
      </c>
      <c r="K2925" s="268"/>
      <c r="L2925" s="463"/>
      <c r="M2925" s="397"/>
      <c r="N2925" s="397"/>
      <c r="O2925" s="397"/>
      <c r="P2925" s="397"/>
      <c r="Q2925" s="397"/>
      <c r="R2925" s="397"/>
      <c r="S2925" s="397"/>
      <c r="T2925" s="397"/>
      <c r="U2925" s="397"/>
      <c r="V2925" s="397"/>
      <c r="W2925" s="397"/>
      <c r="X2925" s="397"/>
      <c r="Y2925" s="397"/>
    </row>
    <row r="2926" spans="1:25" ht="38.25" x14ac:dyDescent="0.2">
      <c r="A2926" s="237">
        <v>5486</v>
      </c>
      <c r="B2926" s="391" t="s">
        <v>2014</v>
      </c>
      <c r="C2926" s="356" t="s">
        <v>229</v>
      </c>
      <c r="D2926" s="456">
        <v>7</v>
      </c>
      <c r="E2926" s="393">
        <v>5486001316</v>
      </c>
      <c r="F2926" s="457"/>
      <c r="G2926" s="458"/>
      <c r="H2926" s="394"/>
      <c r="I2926" s="356" t="s">
        <v>229</v>
      </c>
      <c r="J2926" s="269" t="s">
        <v>285</v>
      </c>
      <c r="K2926" s="268"/>
      <c r="L2926" s="463"/>
      <c r="M2926" s="397"/>
      <c r="N2926" s="397"/>
      <c r="O2926" s="397"/>
      <c r="P2926" s="397"/>
      <c r="Q2926" s="397"/>
      <c r="R2926" s="397"/>
      <c r="S2926" s="397"/>
      <c r="T2926" s="397"/>
      <c r="U2926" s="397"/>
      <c r="V2926" s="397"/>
      <c r="W2926" s="397"/>
      <c r="X2926" s="397"/>
      <c r="Y2926" s="397"/>
    </row>
    <row r="2927" spans="1:25" ht="38.25" x14ac:dyDescent="0.2">
      <c r="A2927" s="237">
        <v>5487</v>
      </c>
      <c r="B2927" s="391" t="s">
        <v>2015</v>
      </c>
      <c r="C2927" s="182" t="s">
        <v>230</v>
      </c>
      <c r="D2927" s="456">
        <v>7</v>
      </c>
      <c r="E2927" s="393">
        <v>5487005003</v>
      </c>
      <c r="F2927" s="457"/>
      <c r="G2927" s="458"/>
      <c r="H2927" s="394"/>
      <c r="I2927" s="182" t="s">
        <v>230</v>
      </c>
      <c r="J2927" s="269" t="s">
        <v>286</v>
      </c>
      <c r="K2927" s="268"/>
      <c r="L2927" s="463"/>
      <c r="M2927" s="397"/>
      <c r="N2927" s="397"/>
      <c r="O2927" s="397"/>
      <c r="P2927" s="397"/>
      <c r="Q2927" s="397"/>
      <c r="R2927" s="397"/>
      <c r="S2927" s="397"/>
      <c r="T2927" s="397"/>
      <c r="U2927" s="397"/>
      <c r="V2927" s="397"/>
      <c r="W2927" s="397"/>
      <c r="X2927" s="397"/>
      <c r="Y2927" s="397"/>
    </row>
    <row r="2928" spans="1:25" ht="25.5" x14ac:dyDescent="0.2">
      <c r="A2928" s="237">
        <v>5488</v>
      </c>
      <c r="B2928" s="391" t="s">
        <v>2016</v>
      </c>
      <c r="C2928" s="356" t="s">
        <v>228</v>
      </c>
      <c r="D2928" s="456">
        <v>7</v>
      </c>
      <c r="E2928" s="393">
        <v>5488005509</v>
      </c>
      <c r="F2928" s="457"/>
      <c r="G2928" s="458"/>
      <c r="H2928" s="394"/>
      <c r="I2928" s="356" t="s">
        <v>228</v>
      </c>
      <c r="J2928" s="269" t="s">
        <v>285</v>
      </c>
      <c r="K2928" s="268"/>
      <c r="L2928" s="463"/>
      <c r="M2928" s="397"/>
      <c r="N2928" s="397"/>
      <c r="O2928" s="397"/>
      <c r="P2928" s="397"/>
      <c r="Q2928" s="397"/>
      <c r="R2928" s="397"/>
      <c r="S2928" s="397"/>
      <c r="T2928" s="397"/>
      <c r="U2928" s="397"/>
      <c r="V2928" s="397"/>
      <c r="W2928" s="397"/>
      <c r="X2928" s="397"/>
      <c r="Y2928" s="397"/>
    </row>
    <row r="2929" spans="1:25" ht="38.25" x14ac:dyDescent="0.2">
      <c r="A2929" s="237">
        <v>5489</v>
      </c>
      <c r="B2929" s="391" t="s">
        <v>2017</v>
      </c>
      <c r="C2929" s="356" t="s">
        <v>228</v>
      </c>
      <c r="D2929" s="456">
        <v>7</v>
      </c>
      <c r="E2929" s="393">
        <v>5489005525</v>
      </c>
      <c r="F2929" s="457"/>
      <c r="G2929" s="458"/>
      <c r="H2929" s="394"/>
      <c r="I2929" s="356" t="s">
        <v>228</v>
      </c>
      <c r="J2929" s="269" t="s">
        <v>289</v>
      </c>
      <c r="K2929" s="268"/>
      <c r="L2929" s="463"/>
      <c r="M2929" s="397"/>
      <c r="N2929" s="397"/>
      <c r="O2929" s="397"/>
      <c r="P2929" s="397"/>
      <c r="Q2929" s="397"/>
      <c r="R2929" s="397"/>
      <c r="S2929" s="397"/>
      <c r="T2929" s="397"/>
      <c r="U2929" s="397"/>
      <c r="V2929" s="397"/>
      <c r="W2929" s="397"/>
      <c r="X2929" s="397"/>
      <c r="Y2929" s="397"/>
    </row>
    <row r="2930" spans="1:25" ht="25.5" x14ac:dyDescent="0.2">
      <c r="A2930" s="237">
        <v>5490</v>
      </c>
      <c r="B2930" s="391" t="s">
        <v>2018</v>
      </c>
      <c r="C2930" s="182" t="s">
        <v>230</v>
      </c>
      <c r="D2930" s="456">
        <v>9</v>
      </c>
      <c r="E2930" s="393">
        <v>5490005004</v>
      </c>
      <c r="F2930" s="457"/>
      <c r="G2930" s="458"/>
      <c r="H2930" s="394"/>
      <c r="I2930" s="182" t="s">
        <v>230</v>
      </c>
      <c r="J2930" s="269" t="s">
        <v>286</v>
      </c>
      <c r="K2930" s="268"/>
      <c r="L2930" s="463"/>
      <c r="M2930" s="397"/>
      <c r="N2930" s="397"/>
      <c r="O2930" s="397"/>
      <c r="P2930" s="397"/>
      <c r="Q2930" s="397"/>
      <c r="R2930" s="397"/>
      <c r="S2930" s="397"/>
      <c r="T2930" s="397"/>
      <c r="U2930" s="397"/>
      <c r="V2930" s="397"/>
      <c r="W2930" s="397"/>
      <c r="X2930" s="397"/>
      <c r="Y2930" s="397"/>
    </row>
    <row r="2931" spans="1:25" ht="38.25" x14ac:dyDescent="0.2">
      <c r="A2931" s="237">
        <v>5491</v>
      </c>
      <c r="B2931" s="391" t="s">
        <v>2019</v>
      </c>
      <c r="C2931" s="356" t="s">
        <v>228</v>
      </c>
      <c r="D2931" s="456">
        <v>15</v>
      </c>
      <c r="E2931" s="393">
        <v>5491005502</v>
      </c>
      <c r="F2931" s="457"/>
      <c r="G2931" s="458"/>
      <c r="H2931" s="394"/>
      <c r="I2931" s="356" t="s">
        <v>228</v>
      </c>
      <c r="J2931" s="269" t="s">
        <v>300</v>
      </c>
      <c r="K2931" s="268"/>
      <c r="L2931" s="463"/>
      <c r="M2931" s="397"/>
      <c r="N2931" s="397"/>
      <c r="O2931" s="397"/>
      <c r="P2931" s="397"/>
      <c r="Q2931" s="397"/>
      <c r="R2931" s="397"/>
      <c r="S2931" s="397"/>
      <c r="T2931" s="397"/>
      <c r="U2931" s="397"/>
      <c r="V2931" s="397"/>
      <c r="W2931" s="397"/>
      <c r="X2931" s="397"/>
      <c r="Y2931" s="397"/>
    </row>
    <row r="2932" spans="1:25" ht="38.25" x14ac:dyDescent="0.2">
      <c r="A2932" s="237">
        <v>5492</v>
      </c>
      <c r="B2932" s="391" t="s">
        <v>2020</v>
      </c>
      <c r="C2932" s="356" t="s">
        <v>228</v>
      </c>
      <c r="D2932" s="456">
        <v>15</v>
      </c>
      <c r="E2932" s="393">
        <v>5492005502</v>
      </c>
      <c r="F2932" s="457"/>
      <c r="G2932" s="458"/>
      <c r="H2932" s="394"/>
      <c r="I2932" s="356" t="s">
        <v>228</v>
      </c>
      <c r="J2932" s="269" t="s">
        <v>300</v>
      </c>
      <c r="K2932" s="268"/>
      <c r="L2932" s="463"/>
      <c r="M2932" s="397"/>
      <c r="N2932" s="397"/>
      <c r="O2932" s="397"/>
      <c r="P2932" s="397"/>
      <c r="Q2932" s="397"/>
      <c r="R2932" s="397"/>
      <c r="S2932" s="397"/>
      <c r="T2932" s="397"/>
      <c r="U2932" s="397"/>
      <c r="V2932" s="397"/>
      <c r="W2932" s="397"/>
      <c r="X2932" s="397"/>
      <c r="Y2932" s="397"/>
    </row>
    <row r="2933" spans="1:25" ht="25.5" x14ac:dyDescent="0.2">
      <c r="A2933" s="237">
        <v>5493</v>
      </c>
      <c r="B2933" s="391" t="s">
        <v>2021</v>
      </c>
      <c r="C2933" s="356" t="s">
        <v>228</v>
      </c>
      <c r="D2933" s="456">
        <v>15</v>
      </c>
      <c r="E2933" s="393">
        <v>5493005504</v>
      </c>
      <c r="F2933" s="457"/>
      <c r="G2933" s="458"/>
      <c r="H2933" s="394"/>
      <c r="I2933" s="356" t="s">
        <v>228</v>
      </c>
      <c r="J2933" s="269" t="s">
        <v>286</v>
      </c>
      <c r="K2933" s="268"/>
      <c r="L2933" s="463"/>
      <c r="M2933" s="397"/>
      <c r="N2933" s="397"/>
      <c r="O2933" s="397"/>
      <c r="P2933" s="397"/>
      <c r="Q2933" s="397"/>
      <c r="R2933" s="397"/>
      <c r="S2933" s="397"/>
      <c r="T2933" s="397"/>
      <c r="U2933" s="397"/>
      <c r="V2933" s="397"/>
      <c r="W2933" s="397"/>
      <c r="X2933" s="397"/>
      <c r="Y2933" s="397"/>
    </row>
    <row r="2934" spans="1:25" ht="25.5" x14ac:dyDescent="0.2">
      <c r="A2934" s="237">
        <v>5494</v>
      </c>
      <c r="B2934" s="391" t="s">
        <v>2022</v>
      </c>
      <c r="C2934" s="356" t="s">
        <v>228</v>
      </c>
      <c r="D2934" s="456">
        <v>15</v>
      </c>
      <c r="E2934" s="393">
        <v>5494005522</v>
      </c>
      <c r="F2934" s="457"/>
      <c r="G2934" s="458"/>
      <c r="H2934" s="394"/>
      <c r="I2934" s="356" t="s">
        <v>228</v>
      </c>
      <c r="J2934" s="269" t="s">
        <v>289</v>
      </c>
      <c r="K2934" s="268"/>
      <c r="L2934" s="463"/>
      <c r="M2934" s="397"/>
      <c r="N2934" s="397"/>
      <c r="O2934" s="397"/>
      <c r="P2934" s="397"/>
      <c r="Q2934" s="397"/>
      <c r="R2934" s="397"/>
      <c r="S2934" s="397"/>
      <c r="T2934" s="397"/>
      <c r="U2934" s="397"/>
      <c r="V2934" s="397"/>
      <c r="W2934" s="397"/>
      <c r="X2934" s="397"/>
      <c r="Y2934" s="397"/>
    </row>
    <row r="2935" spans="1:25" ht="38.25" x14ac:dyDescent="0.2">
      <c r="A2935" s="237">
        <v>5495</v>
      </c>
      <c r="B2935" s="391" t="s">
        <v>2023</v>
      </c>
      <c r="C2935" s="356" t="s">
        <v>228</v>
      </c>
      <c r="D2935" s="456">
        <v>15</v>
      </c>
      <c r="E2935" s="393">
        <v>5495005513</v>
      </c>
      <c r="F2935" s="457"/>
      <c r="G2935" s="458"/>
      <c r="H2935" s="394"/>
      <c r="I2935" s="356" t="s">
        <v>228</v>
      </c>
      <c r="J2935" s="269" t="s">
        <v>295</v>
      </c>
      <c r="K2935" s="268"/>
      <c r="L2935" s="463"/>
      <c r="M2935" s="397"/>
      <c r="N2935" s="397"/>
      <c r="O2935" s="397"/>
      <c r="P2935" s="397"/>
      <c r="Q2935" s="397"/>
      <c r="R2935" s="397"/>
      <c r="S2935" s="397"/>
      <c r="T2935" s="397"/>
      <c r="U2935" s="397"/>
      <c r="V2935" s="397"/>
      <c r="W2935" s="397"/>
      <c r="X2935" s="397"/>
      <c r="Y2935" s="397"/>
    </row>
    <row r="2936" spans="1:25" ht="38.25" x14ac:dyDescent="0.2">
      <c r="A2936" s="237">
        <v>5496</v>
      </c>
      <c r="B2936" s="391" t="s">
        <v>2024</v>
      </c>
      <c r="C2936" s="356" t="s">
        <v>228</v>
      </c>
      <c r="D2936" s="456">
        <v>15</v>
      </c>
      <c r="E2936" s="393">
        <v>5496005513</v>
      </c>
      <c r="F2936" s="457"/>
      <c r="G2936" s="458"/>
      <c r="H2936" s="394"/>
      <c r="I2936" s="356" t="s">
        <v>228</v>
      </c>
      <c r="J2936" s="269" t="s">
        <v>295</v>
      </c>
      <c r="K2936" s="268"/>
      <c r="L2936" s="463"/>
      <c r="M2936" s="397"/>
      <c r="N2936" s="397"/>
      <c r="O2936" s="397"/>
      <c r="P2936" s="397"/>
      <c r="Q2936" s="397"/>
      <c r="R2936" s="397"/>
      <c r="S2936" s="397"/>
      <c r="T2936" s="397"/>
      <c r="U2936" s="397"/>
      <c r="V2936" s="397"/>
      <c r="W2936" s="397"/>
      <c r="X2936" s="397"/>
      <c r="Y2936" s="397"/>
    </row>
    <row r="2937" spans="1:25" ht="38.25" x14ac:dyDescent="0.2">
      <c r="A2937" s="237">
        <v>5497</v>
      </c>
      <c r="B2937" s="391" t="s">
        <v>2025</v>
      </c>
      <c r="C2937" s="356" t="s">
        <v>228</v>
      </c>
      <c r="D2937" s="456">
        <v>7</v>
      </c>
      <c r="E2937" s="393">
        <v>5497005510</v>
      </c>
      <c r="F2937" s="457"/>
      <c r="G2937" s="458"/>
      <c r="H2937" s="394"/>
      <c r="I2937" s="356" t="s">
        <v>228</v>
      </c>
      <c r="J2937" s="269" t="s">
        <v>285</v>
      </c>
      <c r="K2937" s="268"/>
      <c r="L2937" s="463"/>
      <c r="M2937" s="397"/>
      <c r="N2937" s="397"/>
      <c r="O2937" s="397"/>
      <c r="P2937" s="397"/>
      <c r="Q2937" s="397"/>
      <c r="R2937" s="397"/>
      <c r="S2937" s="397"/>
      <c r="T2937" s="397"/>
      <c r="U2937" s="397"/>
      <c r="V2937" s="397"/>
      <c r="W2937" s="397"/>
      <c r="X2937" s="397"/>
      <c r="Y2937" s="397"/>
    </row>
    <row r="2938" spans="1:25" ht="25.5" x14ac:dyDescent="0.2">
      <c r="A2938" s="237">
        <v>5498</v>
      </c>
      <c r="B2938" s="391" t="s">
        <v>2026</v>
      </c>
      <c r="C2938" s="182" t="s">
        <v>230</v>
      </c>
      <c r="D2938" s="456">
        <v>7</v>
      </c>
      <c r="E2938" s="393">
        <v>5498005014</v>
      </c>
      <c r="F2938" s="457"/>
      <c r="G2938" s="458"/>
      <c r="H2938" s="394"/>
      <c r="I2938" s="182" t="s">
        <v>230</v>
      </c>
      <c r="J2938" s="269" t="s">
        <v>289</v>
      </c>
      <c r="K2938" s="268"/>
      <c r="L2938" s="463"/>
      <c r="M2938" s="397"/>
      <c r="N2938" s="397"/>
      <c r="O2938" s="397"/>
      <c r="P2938" s="397"/>
      <c r="Q2938" s="397"/>
      <c r="R2938" s="397"/>
      <c r="S2938" s="397"/>
      <c r="T2938" s="397"/>
      <c r="U2938" s="397"/>
      <c r="V2938" s="397"/>
      <c r="W2938" s="397"/>
      <c r="X2938" s="397"/>
      <c r="Y2938" s="397"/>
    </row>
    <row r="2939" spans="1:25" ht="38.25" x14ac:dyDescent="0.2">
      <c r="A2939" s="237">
        <v>5499</v>
      </c>
      <c r="B2939" s="391" t="s">
        <v>2027</v>
      </c>
      <c r="C2939" s="182" t="s">
        <v>230</v>
      </c>
      <c r="D2939" s="456" t="s">
        <v>2803</v>
      </c>
      <c r="E2939" s="393">
        <v>5499005009</v>
      </c>
      <c r="F2939" s="457"/>
      <c r="G2939" s="458"/>
      <c r="H2939" s="394"/>
      <c r="I2939" s="182" t="s">
        <v>230</v>
      </c>
      <c r="J2939" s="269" t="s">
        <v>285</v>
      </c>
      <c r="K2939" s="268"/>
      <c r="L2939" s="463" t="s">
        <v>3060</v>
      </c>
      <c r="M2939" s="397"/>
      <c r="N2939" s="397"/>
      <c r="O2939" s="397"/>
      <c r="P2939" s="397"/>
      <c r="Q2939" s="397"/>
      <c r="R2939" s="397"/>
      <c r="S2939" s="397"/>
      <c r="T2939" s="397"/>
      <c r="U2939" s="397"/>
      <c r="V2939" s="397"/>
      <c r="W2939" s="397"/>
      <c r="X2939" s="397"/>
      <c r="Y2939" s="397"/>
    </row>
    <row r="2940" spans="1:25" ht="25.5" x14ac:dyDescent="0.2">
      <c r="A2940" s="237">
        <v>5500</v>
      </c>
      <c r="B2940" s="391" t="s">
        <v>2028</v>
      </c>
      <c r="C2940" s="182" t="s">
        <v>230</v>
      </c>
      <c r="D2940" s="456">
        <v>9</v>
      </c>
      <c r="E2940" s="393">
        <v>5500005004</v>
      </c>
      <c r="F2940" s="457"/>
      <c r="G2940" s="458"/>
      <c r="H2940" s="394"/>
      <c r="I2940" s="182" t="s">
        <v>230</v>
      </c>
      <c r="J2940" s="269" t="s">
        <v>286</v>
      </c>
      <c r="K2940" s="268"/>
      <c r="L2940" s="468" t="s">
        <v>2848</v>
      </c>
      <c r="M2940" s="397"/>
      <c r="N2940" s="397"/>
      <c r="O2940" s="397"/>
      <c r="P2940" s="397"/>
      <c r="Q2940" s="397"/>
      <c r="R2940" s="397"/>
      <c r="S2940" s="397"/>
      <c r="T2940" s="397"/>
      <c r="U2940" s="397"/>
      <c r="V2940" s="397"/>
      <c r="W2940" s="397"/>
      <c r="X2940" s="397"/>
      <c r="Y2940" s="397"/>
    </row>
    <row r="2941" spans="1:25" ht="38.25" x14ac:dyDescent="0.2">
      <c r="A2941" s="237">
        <v>5501</v>
      </c>
      <c r="B2941" s="391" t="s">
        <v>2029</v>
      </c>
      <c r="C2941" s="182" t="s">
        <v>230</v>
      </c>
      <c r="D2941" s="456">
        <v>9</v>
      </c>
      <c r="E2941" s="393">
        <v>5501005003</v>
      </c>
      <c r="F2941" s="457"/>
      <c r="G2941" s="458"/>
      <c r="H2941" s="394"/>
      <c r="I2941" s="182" t="s">
        <v>230</v>
      </c>
      <c r="J2941" s="269" t="s">
        <v>286</v>
      </c>
      <c r="K2941" s="268"/>
      <c r="L2941" s="468" t="s">
        <v>2848</v>
      </c>
      <c r="M2941" s="397"/>
      <c r="N2941" s="397"/>
      <c r="O2941" s="397"/>
      <c r="P2941" s="397"/>
      <c r="Q2941" s="397"/>
      <c r="R2941" s="397"/>
      <c r="S2941" s="397"/>
      <c r="T2941" s="397"/>
      <c r="U2941" s="397"/>
      <c r="V2941" s="397"/>
      <c r="W2941" s="397"/>
      <c r="X2941" s="397"/>
      <c r="Y2941" s="397"/>
    </row>
    <row r="2942" spans="1:25" ht="38.25" x14ac:dyDescent="0.2">
      <c r="A2942" s="237">
        <v>5502</v>
      </c>
      <c r="B2942" s="391" t="s">
        <v>2030</v>
      </c>
      <c r="C2942" s="182" t="s">
        <v>230</v>
      </c>
      <c r="D2942" s="456">
        <v>9</v>
      </c>
      <c r="E2942" s="393">
        <v>5502005009</v>
      </c>
      <c r="F2942" s="457"/>
      <c r="G2942" s="458"/>
      <c r="H2942" s="394"/>
      <c r="I2942" s="182" t="s">
        <v>230</v>
      </c>
      <c r="J2942" s="269" t="s">
        <v>285</v>
      </c>
      <c r="K2942" s="268"/>
      <c r="L2942" s="468" t="s">
        <v>2848</v>
      </c>
      <c r="M2942" s="397"/>
      <c r="N2942" s="397"/>
      <c r="O2942" s="397"/>
      <c r="P2942" s="397"/>
      <c r="Q2942" s="397"/>
      <c r="R2942" s="397"/>
      <c r="S2942" s="397"/>
      <c r="T2942" s="397"/>
      <c r="U2942" s="397"/>
      <c r="V2942" s="397"/>
      <c r="W2942" s="397"/>
      <c r="X2942" s="397"/>
      <c r="Y2942" s="397"/>
    </row>
    <row r="2943" spans="1:25" ht="38.25" x14ac:dyDescent="0.2">
      <c r="A2943" s="237">
        <v>5503</v>
      </c>
      <c r="B2943" s="391" t="s">
        <v>2031</v>
      </c>
      <c r="C2943" s="182" t="s">
        <v>230</v>
      </c>
      <c r="D2943" s="456">
        <v>9</v>
      </c>
      <c r="E2943" s="393">
        <v>5503005008</v>
      </c>
      <c r="F2943" s="457"/>
      <c r="G2943" s="458"/>
      <c r="H2943" s="394"/>
      <c r="I2943" s="182" t="s">
        <v>230</v>
      </c>
      <c r="J2943" s="269" t="s">
        <v>285</v>
      </c>
      <c r="K2943" s="268"/>
      <c r="L2943" s="468" t="s">
        <v>2848</v>
      </c>
      <c r="M2943" s="397"/>
      <c r="N2943" s="397"/>
      <c r="O2943" s="397"/>
      <c r="P2943" s="397"/>
      <c r="Q2943" s="397"/>
      <c r="R2943" s="397"/>
      <c r="S2943" s="397"/>
      <c r="T2943" s="397"/>
      <c r="U2943" s="397"/>
      <c r="V2943" s="397"/>
      <c r="W2943" s="397"/>
      <c r="X2943" s="397"/>
      <c r="Y2943" s="397"/>
    </row>
    <row r="2944" spans="1:25" ht="38.25" x14ac:dyDescent="0.2">
      <c r="A2944" s="237">
        <v>5504</v>
      </c>
      <c r="B2944" s="391" t="s">
        <v>2032</v>
      </c>
      <c r="C2944" s="182" t="s">
        <v>230</v>
      </c>
      <c r="D2944" s="456">
        <v>9</v>
      </c>
      <c r="E2944" s="393">
        <v>5504005003</v>
      </c>
      <c r="F2944" s="457"/>
      <c r="G2944" s="458"/>
      <c r="H2944" s="394"/>
      <c r="I2944" s="182" t="s">
        <v>230</v>
      </c>
      <c r="J2944" s="269" t="s">
        <v>286</v>
      </c>
      <c r="K2944" s="268"/>
      <c r="L2944" s="468" t="s">
        <v>2848</v>
      </c>
      <c r="M2944" s="397"/>
      <c r="N2944" s="397"/>
      <c r="O2944" s="397"/>
      <c r="P2944" s="397"/>
      <c r="Q2944" s="397"/>
      <c r="R2944" s="397"/>
      <c r="S2944" s="397"/>
      <c r="T2944" s="397"/>
      <c r="U2944" s="397"/>
      <c r="V2944" s="397"/>
      <c r="W2944" s="397"/>
      <c r="X2944" s="397"/>
      <c r="Y2944" s="397"/>
    </row>
    <row r="2945" spans="1:25" ht="38.25" x14ac:dyDescent="0.2">
      <c r="A2945" s="237">
        <v>5505</v>
      </c>
      <c r="B2945" s="391" t="s">
        <v>2033</v>
      </c>
      <c r="C2945" s="182" t="s">
        <v>230</v>
      </c>
      <c r="D2945" s="456">
        <v>9</v>
      </c>
      <c r="E2945" s="393">
        <v>5505005004</v>
      </c>
      <c r="F2945" s="457"/>
      <c r="G2945" s="458"/>
      <c r="H2945" s="394"/>
      <c r="I2945" s="182" t="s">
        <v>230</v>
      </c>
      <c r="J2945" s="269" t="s">
        <v>286</v>
      </c>
      <c r="K2945" s="268"/>
      <c r="L2945" s="468" t="s">
        <v>2848</v>
      </c>
      <c r="M2945" s="397"/>
      <c r="N2945" s="397"/>
      <c r="O2945" s="397"/>
      <c r="P2945" s="397"/>
      <c r="Q2945" s="397"/>
      <c r="R2945" s="397"/>
      <c r="S2945" s="397"/>
      <c r="T2945" s="397"/>
      <c r="U2945" s="397"/>
      <c r="V2945" s="397"/>
      <c r="W2945" s="397"/>
      <c r="X2945" s="397"/>
      <c r="Y2945" s="397"/>
    </row>
    <row r="2946" spans="1:25" ht="38.25" x14ac:dyDescent="0.2">
      <c r="A2946" s="237">
        <v>5506</v>
      </c>
      <c r="B2946" s="391" t="s">
        <v>2034</v>
      </c>
      <c r="C2946" s="182" t="s">
        <v>230</v>
      </c>
      <c r="D2946" s="456">
        <v>9</v>
      </c>
      <c r="E2946" s="393">
        <v>5506005001</v>
      </c>
      <c r="F2946" s="457"/>
      <c r="G2946" s="458"/>
      <c r="H2946" s="394"/>
      <c r="I2946" s="182" t="s">
        <v>230</v>
      </c>
      <c r="J2946" s="269" t="s">
        <v>300</v>
      </c>
      <c r="K2946" s="268"/>
      <c r="L2946" s="468" t="s">
        <v>2848</v>
      </c>
      <c r="M2946" s="397"/>
      <c r="N2946" s="397"/>
      <c r="O2946" s="397"/>
      <c r="P2946" s="397"/>
      <c r="Q2946" s="397"/>
      <c r="R2946" s="397"/>
      <c r="S2946" s="397"/>
      <c r="T2946" s="397"/>
      <c r="U2946" s="397"/>
      <c r="V2946" s="397"/>
      <c r="W2946" s="397"/>
      <c r="X2946" s="397"/>
      <c r="Y2946" s="397"/>
    </row>
    <row r="2947" spans="1:25" ht="38.25" x14ac:dyDescent="0.2">
      <c r="A2947" s="237">
        <v>5507</v>
      </c>
      <c r="B2947" s="391" t="s">
        <v>2035</v>
      </c>
      <c r="C2947" s="182" t="s">
        <v>230</v>
      </c>
      <c r="D2947" s="456">
        <v>9</v>
      </c>
      <c r="E2947" s="393">
        <v>5507005008</v>
      </c>
      <c r="F2947" s="457"/>
      <c r="G2947" s="458"/>
      <c r="H2947" s="394"/>
      <c r="I2947" s="182" t="s">
        <v>230</v>
      </c>
      <c r="J2947" s="269" t="s">
        <v>285</v>
      </c>
      <c r="K2947" s="268"/>
      <c r="L2947" s="468" t="s">
        <v>2848</v>
      </c>
      <c r="M2947" s="397"/>
      <c r="N2947" s="397"/>
      <c r="O2947" s="397"/>
      <c r="P2947" s="397"/>
      <c r="Q2947" s="397"/>
      <c r="R2947" s="397"/>
      <c r="S2947" s="397"/>
      <c r="T2947" s="397"/>
      <c r="U2947" s="397"/>
      <c r="V2947" s="397"/>
      <c r="W2947" s="397"/>
      <c r="X2947" s="397"/>
      <c r="Y2947" s="397"/>
    </row>
    <row r="2948" spans="1:25" ht="38.25" x14ac:dyDescent="0.2">
      <c r="A2948" s="237">
        <v>5508</v>
      </c>
      <c r="B2948" s="391" t="s">
        <v>2036</v>
      </c>
      <c r="C2948" s="182" t="s">
        <v>230</v>
      </c>
      <c r="D2948" s="456">
        <v>9</v>
      </c>
      <c r="E2948" s="393">
        <v>5508005014</v>
      </c>
      <c r="F2948" s="457"/>
      <c r="G2948" s="458"/>
      <c r="H2948" s="394"/>
      <c r="I2948" s="182" t="s">
        <v>230</v>
      </c>
      <c r="J2948" s="269" t="s">
        <v>289</v>
      </c>
      <c r="K2948" s="268"/>
      <c r="L2948" s="468" t="s">
        <v>2848</v>
      </c>
      <c r="M2948" s="397"/>
      <c r="N2948" s="397"/>
      <c r="O2948" s="397"/>
      <c r="P2948" s="397"/>
      <c r="Q2948" s="397"/>
      <c r="R2948" s="397"/>
      <c r="S2948" s="397"/>
      <c r="T2948" s="397"/>
      <c r="U2948" s="397"/>
      <c r="V2948" s="397"/>
      <c r="W2948" s="397"/>
      <c r="X2948" s="397"/>
      <c r="Y2948" s="397"/>
    </row>
    <row r="2949" spans="1:25" ht="38.25" x14ac:dyDescent="0.2">
      <c r="A2949" s="237">
        <v>5509</v>
      </c>
      <c r="B2949" s="391" t="s">
        <v>2037</v>
      </c>
      <c r="C2949" s="182" t="s">
        <v>230</v>
      </c>
      <c r="D2949" s="456">
        <v>9</v>
      </c>
      <c r="E2949" s="393">
        <v>5509005008</v>
      </c>
      <c r="F2949" s="457"/>
      <c r="G2949" s="458"/>
      <c r="H2949" s="394"/>
      <c r="I2949" s="182" t="s">
        <v>230</v>
      </c>
      <c r="J2949" s="269" t="s">
        <v>285</v>
      </c>
      <c r="K2949" s="268"/>
      <c r="L2949" s="468"/>
      <c r="M2949" s="397"/>
      <c r="N2949" s="397"/>
      <c r="O2949" s="397"/>
      <c r="P2949" s="397"/>
      <c r="Q2949" s="397"/>
      <c r="R2949" s="397"/>
      <c r="S2949" s="397"/>
      <c r="T2949" s="397"/>
      <c r="U2949" s="397"/>
      <c r="V2949" s="397"/>
      <c r="W2949" s="397"/>
      <c r="X2949" s="397"/>
      <c r="Y2949" s="397"/>
    </row>
    <row r="2950" spans="1:25" ht="38.25" x14ac:dyDescent="0.2">
      <c r="A2950" s="237">
        <v>5510</v>
      </c>
      <c r="B2950" s="391" t="s">
        <v>2038</v>
      </c>
      <c r="C2950" s="356" t="s">
        <v>229</v>
      </c>
      <c r="D2950" s="456">
        <v>7</v>
      </c>
      <c r="E2950" s="393">
        <v>5510000000</v>
      </c>
      <c r="F2950" s="457"/>
      <c r="G2950" s="458"/>
      <c r="H2950" s="394">
        <v>1210</v>
      </c>
      <c r="I2950" s="356" t="s">
        <v>229</v>
      </c>
      <c r="J2950" s="269" t="s">
        <v>3169</v>
      </c>
      <c r="K2950" s="268"/>
      <c r="L2950" s="468"/>
      <c r="M2950" s="397"/>
      <c r="N2950" s="397"/>
      <c r="O2950" s="397"/>
      <c r="P2950" s="397"/>
      <c r="Q2950" s="397"/>
      <c r="R2950" s="397"/>
      <c r="S2950" s="397"/>
      <c r="T2950" s="397"/>
      <c r="U2950" s="397"/>
      <c r="V2950" s="397"/>
      <c r="W2950" s="397"/>
      <c r="X2950" s="397"/>
      <c r="Y2950" s="397"/>
    </row>
    <row r="2951" spans="1:25" ht="25.5" x14ac:dyDescent="0.2">
      <c r="A2951" s="237">
        <v>5511</v>
      </c>
      <c r="B2951" s="391" t="s">
        <v>2039</v>
      </c>
      <c r="C2951" s="182" t="s">
        <v>230</v>
      </c>
      <c r="D2951" s="456">
        <v>9</v>
      </c>
      <c r="E2951" s="393">
        <v>5511005008</v>
      </c>
      <c r="F2951" s="457"/>
      <c r="G2951" s="458"/>
      <c r="H2951" s="394">
        <v>5008</v>
      </c>
      <c r="I2951" s="182" t="s">
        <v>230</v>
      </c>
      <c r="J2951" s="269" t="s">
        <v>285</v>
      </c>
      <c r="K2951" s="268"/>
      <c r="L2951" s="468"/>
      <c r="M2951" s="397"/>
      <c r="N2951" s="397"/>
      <c r="O2951" s="397"/>
      <c r="P2951" s="397"/>
      <c r="Q2951" s="397"/>
      <c r="R2951" s="397"/>
      <c r="S2951" s="397"/>
      <c r="T2951" s="397"/>
      <c r="U2951" s="397"/>
      <c r="V2951" s="397"/>
      <c r="W2951" s="397"/>
      <c r="X2951" s="397"/>
      <c r="Y2951" s="397"/>
    </row>
    <row r="2952" spans="1:25" ht="51" x14ac:dyDescent="0.2">
      <c r="A2952" s="237">
        <v>5512</v>
      </c>
      <c r="B2952" s="391" t="s">
        <v>2040</v>
      </c>
      <c r="C2952" s="182" t="s">
        <v>230</v>
      </c>
      <c r="D2952" s="456">
        <v>9</v>
      </c>
      <c r="E2952" s="393">
        <v>5512005018</v>
      </c>
      <c r="F2952" s="457"/>
      <c r="G2952" s="458"/>
      <c r="H2952" s="394">
        <v>5018</v>
      </c>
      <c r="I2952" s="182" t="s">
        <v>230</v>
      </c>
      <c r="J2952" s="269" t="s">
        <v>3169</v>
      </c>
      <c r="K2952" s="268"/>
      <c r="L2952" s="468" t="s">
        <v>2848</v>
      </c>
      <c r="M2952" s="397"/>
      <c r="N2952" s="397"/>
      <c r="O2952" s="397"/>
      <c r="P2952" s="397"/>
      <c r="Q2952" s="397"/>
      <c r="R2952" s="397"/>
      <c r="S2952" s="397"/>
      <c r="T2952" s="397"/>
      <c r="U2952" s="397"/>
      <c r="V2952" s="397"/>
      <c r="W2952" s="397"/>
      <c r="X2952" s="397"/>
      <c r="Y2952" s="397"/>
    </row>
    <row r="2953" spans="1:25" ht="51" x14ac:dyDescent="0.2">
      <c r="A2953" s="237">
        <v>5513</v>
      </c>
      <c r="B2953" s="391" t="s">
        <v>2041</v>
      </c>
      <c r="C2953" s="182" t="s">
        <v>230</v>
      </c>
      <c r="D2953" s="456">
        <v>9</v>
      </c>
      <c r="E2953" s="393">
        <v>5513005018</v>
      </c>
      <c r="F2953" s="457"/>
      <c r="G2953" s="458"/>
      <c r="H2953" s="394">
        <v>5018</v>
      </c>
      <c r="I2953" s="182" t="s">
        <v>230</v>
      </c>
      <c r="J2953" s="269" t="s">
        <v>3169</v>
      </c>
      <c r="K2953" s="268"/>
      <c r="L2953" s="468" t="s">
        <v>2848</v>
      </c>
      <c r="M2953" s="397"/>
      <c r="N2953" s="397"/>
      <c r="O2953" s="397"/>
      <c r="P2953" s="397"/>
      <c r="Q2953" s="397"/>
      <c r="R2953" s="397"/>
      <c r="S2953" s="397"/>
      <c r="T2953" s="397"/>
      <c r="U2953" s="397"/>
      <c r="V2953" s="397"/>
      <c r="W2953" s="397"/>
      <c r="X2953" s="397"/>
      <c r="Y2953" s="397"/>
    </row>
    <row r="2954" spans="1:25" ht="25.5" x14ac:dyDescent="0.2">
      <c r="A2954" s="237">
        <v>5514</v>
      </c>
      <c r="B2954" s="391" t="s">
        <v>2042</v>
      </c>
      <c r="C2954" s="182" t="s">
        <v>230</v>
      </c>
      <c r="D2954" s="456">
        <v>7</v>
      </c>
      <c r="E2954" s="393">
        <v>5514000000</v>
      </c>
      <c r="F2954" s="457"/>
      <c r="G2954" s="458"/>
      <c r="H2954" s="394">
        <v>5004</v>
      </c>
      <c r="I2954" s="182" t="s">
        <v>230</v>
      </c>
      <c r="J2954" s="269" t="s">
        <v>286</v>
      </c>
      <c r="K2954" s="268"/>
      <c r="L2954" s="468"/>
      <c r="M2954" s="397"/>
      <c r="N2954" s="397"/>
      <c r="O2954" s="397"/>
      <c r="P2954" s="397"/>
      <c r="Q2954" s="397"/>
      <c r="R2954" s="397"/>
      <c r="S2954" s="397"/>
      <c r="T2954" s="397"/>
      <c r="U2954" s="397"/>
      <c r="V2954" s="397"/>
      <c r="W2954" s="397"/>
      <c r="X2954" s="397"/>
      <c r="Y2954" s="397"/>
    </row>
    <row r="2955" spans="1:25" ht="25.5" x14ac:dyDescent="0.2">
      <c r="A2955" s="237">
        <v>5515</v>
      </c>
      <c r="B2955" s="391" t="s">
        <v>2043</v>
      </c>
      <c r="C2955" s="356" t="s">
        <v>229</v>
      </c>
      <c r="D2955" s="456">
        <v>7</v>
      </c>
      <c r="E2955" s="393">
        <v>5515000000</v>
      </c>
      <c r="F2955" s="457"/>
      <c r="G2955" s="458"/>
      <c r="H2955" s="394">
        <v>1908</v>
      </c>
      <c r="I2955" s="356" t="s">
        <v>229</v>
      </c>
      <c r="J2955" s="269" t="s">
        <v>289</v>
      </c>
      <c r="K2955" s="268"/>
      <c r="L2955" s="468"/>
      <c r="M2955" s="397"/>
      <c r="N2955" s="397"/>
      <c r="O2955" s="397"/>
      <c r="P2955" s="397"/>
      <c r="Q2955" s="397"/>
      <c r="R2955" s="397"/>
      <c r="S2955" s="397"/>
      <c r="T2955" s="397"/>
      <c r="U2955" s="397"/>
      <c r="V2955" s="397"/>
      <c r="W2955" s="397"/>
      <c r="X2955" s="397"/>
      <c r="Y2955" s="397"/>
    </row>
    <row r="2956" spans="1:25" ht="38.25" x14ac:dyDescent="0.2">
      <c r="A2956" s="237">
        <v>5516</v>
      </c>
      <c r="B2956" s="391" t="s">
        <v>2044</v>
      </c>
      <c r="C2956" s="356" t="s">
        <v>229</v>
      </c>
      <c r="D2956" s="456">
        <v>13</v>
      </c>
      <c r="E2956" s="393">
        <v>5516000000</v>
      </c>
      <c r="F2956" s="457"/>
      <c r="G2956" s="458"/>
      <c r="H2956" s="394">
        <v>1108</v>
      </c>
      <c r="I2956" s="356" t="s">
        <v>229</v>
      </c>
      <c r="J2956" s="269" t="s">
        <v>3169</v>
      </c>
      <c r="K2956" s="268"/>
      <c r="L2956" s="468"/>
      <c r="M2956" s="397"/>
      <c r="N2956" s="397"/>
      <c r="O2956" s="397"/>
      <c r="P2956" s="397"/>
      <c r="Q2956" s="397"/>
      <c r="R2956" s="397"/>
      <c r="S2956" s="397"/>
      <c r="T2956" s="397"/>
      <c r="U2956" s="397"/>
      <c r="V2956" s="397"/>
      <c r="W2956" s="397"/>
      <c r="X2956" s="397"/>
      <c r="Y2956" s="397"/>
    </row>
    <row r="2957" spans="1:25" ht="38.25" x14ac:dyDescent="0.2">
      <c r="A2957" s="237">
        <v>5517</v>
      </c>
      <c r="B2957" s="391" t="s">
        <v>2045</v>
      </c>
      <c r="C2957" s="182" t="s">
        <v>230</v>
      </c>
      <c r="D2957" s="456">
        <v>7</v>
      </c>
      <c r="E2957" s="393">
        <v>5517000000</v>
      </c>
      <c r="F2957" s="457"/>
      <c r="G2957" s="458"/>
      <c r="H2957" s="394">
        <v>5003</v>
      </c>
      <c r="I2957" s="182" t="s">
        <v>230</v>
      </c>
      <c r="J2957" s="269" t="s">
        <v>286</v>
      </c>
      <c r="K2957" s="268"/>
      <c r="L2957" s="468"/>
      <c r="M2957" s="397"/>
      <c r="N2957" s="397"/>
      <c r="O2957" s="397"/>
      <c r="P2957" s="397"/>
      <c r="Q2957" s="397"/>
      <c r="R2957" s="397"/>
      <c r="S2957" s="397"/>
      <c r="T2957" s="397"/>
      <c r="U2957" s="397"/>
      <c r="V2957" s="397"/>
      <c r="W2957" s="397"/>
      <c r="X2957" s="397"/>
      <c r="Y2957" s="397"/>
    </row>
    <row r="2958" spans="1:25" ht="25.5" x14ac:dyDescent="0.2">
      <c r="A2958" s="237">
        <v>5518</v>
      </c>
      <c r="B2958" s="391" t="s">
        <v>2046</v>
      </c>
      <c r="C2958" s="356" t="s">
        <v>229</v>
      </c>
      <c r="D2958" s="456">
        <v>13</v>
      </c>
      <c r="E2958" s="393">
        <v>5518000000</v>
      </c>
      <c r="F2958" s="457"/>
      <c r="G2958" s="458"/>
      <c r="H2958" s="394">
        <v>1625</v>
      </c>
      <c r="I2958" s="356" t="s">
        <v>229</v>
      </c>
      <c r="J2958" s="269" t="s">
        <v>295</v>
      </c>
      <c r="K2958" s="268"/>
      <c r="L2958" s="468"/>
      <c r="M2958" s="397"/>
      <c r="N2958" s="397"/>
      <c r="O2958" s="397"/>
      <c r="P2958" s="397"/>
      <c r="Q2958" s="397"/>
      <c r="R2958" s="397"/>
      <c r="S2958" s="397"/>
      <c r="T2958" s="397"/>
      <c r="U2958" s="397"/>
      <c r="V2958" s="397"/>
      <c r="W2958" s="397"/>
      <c r="X2958" s="397"/>
      <c r="Y2958" s="397"/>
    </row>
    <row r="2959" spans="1:25" ht="38.25" x14ac:dyDescent="0.2">
      <c r="A2959" s="237">
        <v>5519</v>
      </c>
      <c r="B2959" s="391" t="s">
        <v>2047</v>
      </c>
      <c r="C2959" s="356" t="s">
        <v>229</v>
      </c>
      <c r="D2959" s="456">
        <v>7</v>
      </c>
      <c r="E2959" s="393">
        <v>5519000000</v>
      </c>
      <c r="F2959" s="457"/>
      <c r="G2959" s="458"/>
      <c r="H2959" s="394">
        <v>1348</v>
      </c>
      <c r="I2959" s="356" t="s">
        <v>229</v>
      </c>
      <c r="J2959" s="269" t="s">
        <v>300</v>
      </c>
      <c r="K2959" s="268"/>
      <c r="L2959" s="468"/>
      <c r="M2959" s="397"/>
      <c r="N2959" s="397"/>
      <c r="O2959" s="397"/>
      <c r="P2959" s="397"/>
      <c r="Q2959" s="397"/>
      <c r="R2959" s="397"/>
      <c r="S2959" s="397"/>
      <c r="T2959" s="397"/>
      <c r="U2959" s="397"/>
      <c r="V2959" s="397"/>
      <c r="W2959" s="397"/>
      <c r="X2959" s="397"/>
      <c r="Y2959" s="397"/>
    </row>
    <row r="2960" spans="1:25" ht="51" x14ac:dyDescent="0.2">
      <c r="A2960" s="237">
        <v>5520</v>
      </c>
      <c r="B2960" s="391" t="s">
        <v>2048</v>
      </c>
      <c r="C2960" s="356" t="s">
        <v>229</v>
      </c>
      <c r="D2960" s="456">
        <v>7</v>
      </c>
      <c r="E2960" s="393">
        <v>5520000000</v>
      </c>
      <c r="F2960" s="457"/>
      <c r="G2960" s="458"/>
      <c r="H2960" s="394">
        <v>1351</v>
      </c>
      <c r="I2960" s="356" t="s">
        <v>229</v>
      </c>
      <c r="J2960" s="269" t="s">
        <v>286</v>
      </c>
      <c r="K2960" s="268"/>
      <c r="L2960" s="468"/>
      <c r="M2960" s="397"/>
      <c r="N2960" s="397"/>
      <c r="O2960" s="397"/>
      <c r="P2960" s="397"/>
      <c r="Q2960" s="397"/>
      <c r="R2960" s="397"/>
      <c r="S2960" s="397"/>
      <c r="T2960" s="397"/>
      <c r="U2960" s="397"/>
      <c r="V2960" s="397"/>
      <c r="W2960" s="397"/>
      <c r="X2960" s="397"/>
      <c r="Y2960" s="397"/>
    </row>
    <row r="2961" spans="1:25" ht="38.25" x14ac:dyDescent="0.2">
      <c r="A2961" s="237">
        <v>5521</v>
      </c>
      <c r="B2961" s="391" t="s">
        <v>2049</v>
      </c>
      <c r="C2961" s="356" t="s">
        <v>229</v>
      </c>
      <c r="D2961" s="456">
        <v>7</v>
      </c>
      <c r="E2961" s="393">
        <v>5521000000</v>
      </c>
      <c r="F2961" s="457"/>
      <c r="G2961" s="458"/>
      <c r="H2961" s="394">
        <v>1310</v>
      </c>
      <c r="I2961" s="356" t="s">
        <v>229</v>
      </c>
      <c r="J2961" s="269" t="s">
        <v>3169</v>
      </c>
      <c r="K2961" s="268"/>
      <c r="L2961" s="468"/>
      <c r="M2961" s="397"/>
      <c r="N2961" s="397"/>
      <c r="O2961" s="397"/>
      <c r="P2961" s="397"/>
      <c r="Q2961" s="397"/>
      <c r="R2961" s="397"/>
      <c r="S2961" s="397"/>
      <c r="T2961" s="397"/>
      <c r="U2961" s="397"/>
      <c r="V2961" s="397"/>
      <c r="W2961" s="397"/>
      <c r="X2961" s="397"/>
      <c r="Y2961" s="397"/>
    </row>
    <row r="2962" spans="1:25" ht="25.5" x14ac:dyDescent="0.2">
      <c r="A2962" s="237">
        <v>5522</v>
      </c>
      <c r="B2962" s="391" t="s">
        <v>2050</v>
      </c>
      <c r="C2962" s="356" t="s">
        <v>229</v>
      </c>
      <c r="D2962" s="456">
        <v>7</v>
      </c>
      <c r="E2962" s="393">
        <v>5522000000</v>
      </c>
      <c r="F2962" s="457"/>
      <c r="G2962" s="458"/>
      <c r="H2962" s="394">
        <v>1329</v>
      </c>
      <c r="I2962" s="356" t="s">
        <v>229</v>
      </c>
      <c r="J2962" s="269" t="s">
        <v>295</v>
      </c>
      <c r="K2962" s="268"/>
      <c r="L2962" s="468"/>
      <c r="M2962" s="397"/>
      <c r="N2962" s="397"/>
      <c r="O2962" s="397"/>
      <c r="P2962" s="397"/>
      <c r="Q2962" s="397"/>
      <c r="R2962" s="397"/>
      <c r="S2962" s="397"/>
      <c r="T2962" s="397"/>
      <c r="U2962" s="397"/>
      <c r="V2962" s="397"/>
      <c r="W2962" s="397"/>
      <c r="X2962" s="397"/>
      <c r="Y2962" s="397"/>
    </row>
    <row r="2963" spans="1:25" ht="38.25" x14ac:dyDescent="0.2">
      <c r="A2963" s="237">
        <v>5523</v>
      </c>
      <c r="B2963" s="391" t="s">
        <v>2051</v>
      </c>
      <c r="C2963" s="356" t="s">
        <v>229</v>
      </c>
      <c r="D2963" s="456">
        <v>7</v>
      </c>
      <c r="E2963" s="393">
        <v>5523000000</v>
      </c>
      <c r="F2963" s="457"/>
      <c r="G2963" s="458"/>
      <c r="H2963" s="394">
        <v>1210</v>
      </c>
      <c r="I2963" s="356" t="s">
        <v>229</v>
      </c>
      <c r="J2963" s="269" t="s">
        <v>3169</v>
      </c>
      <c r="K2963" s="268"/>
      <c r="L2963" s="468"/>
      <c r="M2963" s="397"/>
      <c r="N2963" s="397"/>
      <c r="O2963" s="397"/>
      <c r="P2963" s="397"/>
      <c r="Q2963" s="397"/>
      <c r="R2963" s="397"/>
      <c r="S2963" s="397"/>
      <c r="T2963" s="397"/>
      <c r="U2963" s="397"/>
      <c r="V2963" s="397"/>
      <c r="W2963" s="397"/>
      <c r="X2963" s="397"/>
      <c r="Y2963" s="397"/>
    </row>
    <row r="2964" spans="1:25" ht="38.25" x14ac:dyDescent="0.2">
      <c r="A2964" s="237">
        <v>5524</v>
      </c>
      <c r="B2964" s="391" t="s">
        <v>2052</v>
      </c>
      <c r="C2964" s="356" t="s">
        <v>229</v>
      </c>
      <c r="D2964" s="456">
        <v>7</v>
      </c>
      <c r="E2964" s="393">
        <v>5524000000</v>
      </c>
      <c r="F2964" s="457"/>
      <c r="G2964" s="458"/>
      <c r="H2964" s="394">
        <v>1232</v>
      </c>
      <c r="I2964" s="356" t="s">
        <v>229</v>
      </c>
      <c r="J2964" s="269" t="s">
        <v>300</v>
      </c>
      <c r="K2964" s="268"/>
      <c r="L2964" s="468"/>
      <c r="M2964" s="397"/>
      <c r="N2964" s="397"/>
      <c r="O2964" s="397"/>
      <c r="P2964" s="397"/>
      <c r="Q2964" s="397"/>
      <c r="R2964" s="397"/>
      <c r="S2964" s="397"/>
      <c r="T2964" s="397"/>
      <c r="U2964" s="397"/>
      <c r="V2964" s="397"/>
      <c r="W2964" s="397"/>
      <c r="X2964" s="397"/>
      <c r="Y2964" s="397"/>
    </row>
    <row r="2965" spans="1:25" ht="38.25" x14ac:dyDescent="0.2">
      <c r="A2965" s="237">
        <v>5525</v>
      </c>
      <c r="B2965" s="406" t="s">
        <v>3061</v>
      </c>
      <c r="C2965" s="356" t="s">
        <v>229</v>
      </c>
      <c r="D2965" s="456">
        <v>7</v>
      </c>
      <c r="E2965" s="393">
        <v>5525000000</v>
      </c>
      <c r="F2965" s="457"/>
      <c r="G2965" s="458"/>
      <c r="H2965" s="394">
        <v>1128</v>
      </c>
      <c r="I2965" s="356" t="s">
        <v>229</v>
      </c>
      <c r="J2965" s="269" t="s">
        <v>300</v>
      </c>
      <c r="K2965" s="268"/>
      <c r="L2965" s="468"/>
      <c r="M2965" s="397"/>
      <c r="N2965" s="397"/>
      <c r="O2965" s="397"/>
      <c r="P2965" s="397"/>
      <c r="Q2965" s="397"/>
      <c r="R2965" s="397"/>
      <c r="S2965" s="397"/>
      <c r="T2965" s="397"/>
      <c r="U2965" s="397"/>
      <c r="V2965" s="397"/>
      <c r="W2965" s="397"/>
      <c r="X2965" s="397"/>
      <c r="Y2965" s="397"/>
    </row>
    <row r="2966" spans="1:25" ht="25.5" x14ac:dyDescent="0.2">
      <c r="A2966" s="237">
        <v>5526</v>
      </c>
      <c r="B2966" s="391" t="s">
        <v>2053</v>
      </c>
      <c r="C2966" s="356" t="s">
        <v>229</v>
      </c>
      <c r="D2966" s="456">
        <v>7</v>
      </c>
      <c r="E2966" s="393">
        <v>5526000000</v>
      </c>
      <c r="F2966" s="457"/>
      <c r="G2966" s="458"/>
      <c r="H2966" s="394">
        <v>1127</v>
      </c>
      <c r="I2966" s="356" t="s">
        <v>229</v>
      </c>
      <c r="J2966" s="269" t="s">
        <v>286</v>
      </c>
      <c r="K2966" s="268"/>
      <c r="L2966" s="468"/>
      <c r="M2966" s="397"/>
      <c r="N2966" s="397"/>
      <c r="O2966" s="397"/>
      <c r="P2966" s="397"/>
      <c r="Q2966" s="397"/>
      <c r="R2966" s="397"/>
      <c r="S2966" s="397"/>
      <c r="T2966" s="397"/>
      <c r="U2966" s="397"/>
      <c r="V2966" s="397"/>
      <c r="W2966" s="397"/>
      <c r="X2966" s="397"/>
      <c r="Y2966" s="397"/>
    </row>
    <row r="2967" spans="1:25" ht="38.25" x14ac:dyDescent="0.2">
      <c r="A2967" s="237">
        <v>5527</v>
      </c>
      <c r="B2967" s="391" t="s">
        <v>2054</v>
      </c>
      <c r="C2967" s="356" t="s">
        <v>229</v>
      </c>
      <c r="D2967" s="456">
        <v>7</v>
      </c>
      <c r="E2967" s="393">
        <v>5527000000</v>
      </c>
      <c r="F2967" s="457"/>
      <c r="G2967" s="458"/>
      <c r="H2967" s="394">
        <v>1126</v>
      </c>
      <c r="I2967" s="356" t="s">
        <v>229</v>
      </c>
      <c r="J2967" s="269" t="s">
        <v>286</v>
      </c>
      <c r="K2967" s="268"/>
      <c r="L2967" s="468"/>
      <c r="M2967" s="397"/>
      <c r="N2967" s="397"/>
      <c r="O2967" s="397"/>
      <c r="P2967" s="397"/>
      <c r="Q2967" s="397"/>
      <c r="R2967" s="397"/>
      <c r="S2967" s="397"/>
      <c r="T2967" s="397"/>
      <c r="U2967" s="397"/>
      <c r="V2967" s="397"/>
      <c r="W2967" s="397"/>
      <c r="X2967" s="397"/>
      <c r="Y2967" s="397"/>
    </row>
    <row r="2968" spans="1:25" ht="25.5" x14ac:dyDescent="0.2">
      <c r="A2968" s="237">
        <v>5528</v>
      </c>
      <c r="B2968" s="391" t="s">
        <v>2055</v>
      </c>
      <c r="C2968" s="356" t="s">
        <v>229</v>
      </c>
      <c r="D2968" s="456">
        <v>7</v>
      </c>
      <c r="E2968" s="393">
        <v>5528000000</v>
      </c>
      <c r="F2968" s="457"/>
      <c r="G2968" s="458"/>
      <c r="H2968" s="394">
        <v>1330</v>
      </c>
      <c r="I2968" s="356" t="s">
        <v>229</v>
      </c>
      <c r="J2968" s="269" t="s">
        <v>295</v>
      </c>
      <c r="K2968" s="268"/>
      <c r="L2968" s="468"/>
      <c r="M2968" s="397"/>
      <c r="N2968" s="397"/>
      <c r="O2968" s="397"/>
      <c r="P2968" s="397"/>
      <c r="Q2968" s="397"/>
      <c r="R2968" s="397"/>
      <c r="S2968" s="397"/>
      <c r="T2968" s="397"/>
      <c r="U2968" s="397"/>
      <c r="V2968" s="397"/>
      <c r="W2968" s="397"/>
      <c r="X2968" s="397"/>
      <c r="Y2968" s="397"/>
    </row>
    <row r="2969" spans="1:25" ht="38.25" x14ac:dyDescent="0.2">
      <c r="A2969" s="237">
        <v>5529</v>
      </c>
      <c r="B2969" s="391" t="s">
        <v>2056</v>
      </c>
      <c r="C2969" s="356" t="s">
        <v>229</v>
      </c>
      <c r="D2969" s="456">
        <v>7</v>
      </c>
      <c r="E2969" s="393">
        <v>5529000000</v>
      </c>
      <c r="F2969" s="457"/>
      <c r="G2969" s="458"/>
      <c r="H2969" s="394">
        <v>1116</v>
      </c>
      <c r="I2969" s="356" t="s">
        <v>229</v>
      </c>
      <c r="J2969" s="269" t="s">
        <v>295</v>
      </c>
      <c r="K2969" s="268"/>
      <c r="L2969" s="468"/>
      <c r="M2969" s="397"/>
      <c r="N2969" s="397"/>
      <c r="O2969" s="397"/>
      <c r="P2969" s="397"/>
      <c r="Q2969" s="397"/>
      <c r="R2969" s="397"/>
      <c r="S2969" s="397"/>
      <c r="T2969" s="397"/>
      <c r="U2969" s="397"/>
      <c r="V2969" s="397"/>
      <c r="W2969" s="397"/>
      <c r="X2969" s="397"/>
      <c r="Y2969" s="397"/>
    </row>
    <row r="2970" spans="1:25" ht="38.25" x14ac:dyDescent="0.2">
      <c r="A2970" s="237">
        <v>5530</v>
      </c>
      <c r="B2970" s="391" t="s">
        <v>2057</v>
      </c>
      <c r="C2970" s="356" t="s">
        <v>229</v>
      </c>
      <c r="D2970" s="456">
        <v>7</v>
      </c>
      <c r="E2970" s="393">
        <v>5530000000</v>
      </c>
      <c r="F2970" s="457"/>
      <c r="G2970" s="458"/>
      <c r="H2970" s="394">
        <v>1118</v>
      </c>
      <c r="I2970" s="356" t="s">
        <v>229</v>
      </c>
      <c r="J2970" s="269" t="s">
        <v>295</v>
      </c>
      <c r="K2970" s="268"/>
      <c r="L2970" s="468"/>
      <c r="M2970" s="397"/>
      <c r="N2970" s="397"/>
      <c r="O2970" s="397"/>
      <c r="P2970" s="397"/>
      <c r="Q2970" s="397"/>
      <c r="R2970" s="397"/>
      <c r="S2970" s="397"/>
      <c r="T2970" s="397"/>
      <c r="U2970" s="397"/>
      <c r="V2970" s="397"/>
      <c r="W2970" s="397"/>
      <c r="X2970" s="397"/>
      <c r="Y2970" s="397"/>
    </row>
    <row r="2971" spans="1:25" ht="38.25" x14ac:dyDescent="0.2">
      <c r="A2971" s="237">
        <v>5531</v>
      </c>
      <c r="B2971" s="391" t="s">
        <v>2058</v>
      </c>
      <c r="C2971" s="356" t="s">
        <v>229</v>
      </c>
      <c r="D2971" s="456">
        <v>7</v>
      </c>
      <c r="E2971" s="393">
        <v>5531000000</v>
      </c>
      <c r="F2971" s="457"/>
      <c r="G2971" s="458"/>
      <c r="H2971" s="394">
        <v>1209</v>
      </c>
      <c r="I2971" s="356" t="s">
        <v>229</v>
      </c>
      <c r="J2971" s="269" t="s">
        <v>3169</v>
      </c>
      <c r="K2971" s="268"/>
      <c r="L2971" s="468"/>
      <c r="M2971" s="397"/>
      <c r="N2971" s="397"/>
      <c r="O2971" s="397"/>
      <c r="P2971" s="397"/>
      <c r="Q2971" s="397"/>
      <c r="R2971" s="397"/>
      <c r="S2971" s="397"/>
      <c r="T2971" s="397"/>
      <c r="U2971" s="397"/>
      <c r="V2971" s="397"/>
      <c r="W2971" s="397"/>
      <c r="X2971" s="397"/>
      <c r="Y2971" s="397"/>
    </row>
    <row r="2972" spans="1:25" ht="38.25" x14ac:dyDescent="0.2">
      <c r="A2972" s="237">
        <v>5532</v>
      </c>
      <c r="B2972" s="391" t="s">
        <v>2059</v>
      </c>
      <c r="C2972" s="356" t="s">
        <v>229</v>
      </c>
      <c r="D2972" s="456">
        <v>7</v>
      </c>
      <c r="E2972" s="393">
        <v>5532000000</v>
      </c>
      <c r="F2972" s="457"/>
      <c r="G2972" s="458"/>
      <c r="H2972" s="394">
        <v>1208</v>
      </c>
      <c r="I2972" s="356" t="s">
        <v>229</v>
      </c>
      <c r="J2972" s="269" t="s">
        <v>3169</v>
      </c>
      <c r="K2972" s="268"/>
      <c r="L2972" s="468"/>
      <c r="M2972" s="397"/>
      <c r="N2972" s="397"/>
      <c r="O2972" s="397"/>
      <c r="P2972" s="397"/>
      <c r="Q2972" s="397"/>
      <c r="R2972" s="397"/>
      <c r="S2972" s="397"/>
      <c r="T2972" s="397"/>
      <c r="U2972" s="397"/>
      <c r="V2972" s="397"/>
      <c r="W2972" s="397"/>
      <c r="X2972" s="397"/>
      <c r="Y2972" s="397"/>
    </row>
    <row r="2973" spans="1:25" ht="38.25" x14ac:dyDescent="0.2">
      <c r="A2973" s="237">
        <v>5533</v>
      </c>
      <c r="B2973" s="391" t="s">
        <v>2060</v>
      </c>
      <c r="C2973" s="356" t="s">
        <v>229</v>
      </c>
      <c r="D2973" s="456">
        <v>7</v>
      </c>
      <c r="E2973" s="393">
        <v>5533000000</v>
      </c>
      <c r="F2973" s="457"/>
      <c r="G2973" s="458"/>
      <c r="H2973" s="394">
        <v>1205</v>
      </c>
      <c r="I2973" s="356" t="s">
        <v>229</v>
      </c>
      <c r="J2973" s="269" t="s">
        <v>3169</v>
      </c>
      <c r="K2973" s="268"/>
      <c r="L2973" s="468"/>
      <c r="M2973" s="397"/>
      <c r="N2973" s="397"/>
      <c r="O2973" s="397"/>
      <c r="P2973" s="397"/>
      <c r="Q2973" s="397"/>
      <c r="R2973" s="397"/>
      <c r="S2973" s="397"/>
      <c r="T2973" s="397"/>
      <c r="U2973" s="397"/>
      <c r="V2973" s="397"/>
      <c r="W2973" s="397"/>
      <c r="X2973" s="397"/>
      <c r="Y2973" s="397"/>
    </row>
    <row r="2974" spans="1:25" ht="38.25" x14ac:dyDescent="0.2">
      <c r="A2974" s="237">
        <v>5534</v>
      </c>
      <c r="B2974" s="391" t="s">
        <v>2061</v>
      </c>
      <c r="C2974" s="356" t="s">
        <v>229</v>
      </c>
      <c r="D2974" s="456">
        <v>7</v>
      </c>
      <c r="E2974" s="393">
        <v>5534000000</v>
      </c>
      <c r="F2974" s="457"/>
      <c r="G2974" s="458"/>
      <c r="H2974" s="394">
        <v>1202</v>
      </c>
      <c r="I2974" s="356" t="s">
        <v>229</v>
      </c>
      <c r="J2974" s="269" t="s">
        <v>3169</v>
      </c>
      <c r="K2974" s="268"/>
      <c r="L2974" s="468"/>
      <c r="M2974" s="397"/>
      <c r="N2974" s="397"/>
      <c r="O2974" s="397"/>
      <c r="P2974" s="397"/>
      <c r="Q2974" s="397"/>
      <c r="R2974" s="397"/>
      <c r="S2974" s="397"/>
      <c r="T2974" s="397"/>
      <c r="U2974" s="397"/>
      <c r="V2974" s="397"/>
      <c r="W2974" s="397"/>
      <c r="X2974" s="397"/>
      <c r="Y2974" s="397"/>
    </row>
    <row r="2975" spans="1:25" ht="38.25" x14ac:dyDescent="0.2">
      <c r="A2975" s="237">
        <v>5535</v>
      </c>
      <c r="B2975" s="391" t="s">
        <v>2062</v>
      </c>
      <c r="C2975" s="356" t="s">
        <v>229</v>
      </c>
      <c r="D2975" s="456">
        <v>7</v>
      </c>
      <c r="E2975" s="393">
        <v>5535000000</v>
      </c>
      <c r="F2975" s="457"/>
      <c r="G2975" s="458"/>
      <c r="H2975" s="394">
        <v>1106</v>
      </c>
      <c r="I2975" s="356" t="s">
        <v>229</v>
      </c>
      <c r="J2975" s="269" t="s">
        <v>3169</v>
      </c>
      <c r="K2975" s="268"/>
      <c r="L2975" s="468"/>
      <c r="M2975" s="397"/>
      <c r="N2975" s="397"/>
      <c r="O2975" s="397"/>
      <c r="P2975" s="397"/>
      <c r="Q2975" s="397"/>
      <c r="R2975" s="397"/>
      <c r="S2975" s="397"/>
      <c r="T2975" s="397"/>
      <c r="U2975" s="397"/>
      <c r="V2975" s="397"/>
      <c r="W2975" s="397"/>
      <c r="X2975" s="397"/>
      <c r="Y2975" s="397"/>
    </row>
    <row r="2976" spans="1:25" ht="38.25" x14ac:dyDescent="0.2">
      <c r="A2976" s="237">
        <v>5536</v>
      </c>
      <c r="B2976" s="391" t="s">
        <v>2063</v>
      </c>
      <c r="C2976" s="356" t="s">
        <v>229</v>
      </c>
      <c r="D2976" s="456">
        <v>7</v>
      </c>
      <c r="E2976" s="393">
        <v>5536000000</v>
      </c>
      <c r="F2976" s="457"/>
      <c r="G2976" s="458"/>
      <c r="H2976" s="394">
        <v>1217</v>
      </c>
      <c r="I2976" s="356" t="s">
        <v>229</v>
      </c>
      <c r="J2976" s="269" t="s">
        <v>285</v>
      </c>
      <c r="K2976" s="268"/>
      <c r="L2976" s="468"/>
      <c r="M2976" s="397"/>
      <c r="N2976" s="397"/>
      <c r="O2976" s="397"/>
      <c r="P2976" s="397"/>
      <c r="Q2976" s="397"/>
      <c r="R2976" s="397"/>
      <c r="S2976" s="397"/>
      <c r="T2976" s="397"/>
      <c r="U2976" s="397"/>
      <c r="V2976" s="397"/>
      <c r="W2976" s="397"/>
      <c r="X2976" s="397"/>
      <c r="Y2976" s="397"/>
    </row>
    <row r="2977" spans="1:25" ht="38.25" x14ac:dyDescent="0.2">
      <c r="A2977" s="237">
        <v>5537</v>
      </c>
      <c r="B2977" s="391" t="s">
        <v>2064</v>
      </c>
      <c r="C2977" s="356" t="s">
        <v>229</v>
      </c>
      <c r="D2977" s="456">
        <v>7</v>
      </c>
      <c r="E2977" s="393">
        <v>5537000000</v>
      </c>
      <c r="F2977" s="457"/>
      <c r="G2977" s="458"/>
      <c r="H2977" s="394">
        <v>1217</v>
      </c>
      <c r="I2977" s="356" t="s">
        <v>229</v>
      </c>
      <c r="J2977" s="269" t="s">
        <v>285</v>
      </c>
      <c r="K2977" s="268"/>
      <c r="L2977" s="468"/>
      <c r="M2977" s="397"/>
      <c r="N2977" s="397"/>
      <c r="O2977" s="397"/>
      <c r="P2977" s="397"/>
      <c r="Q2977" s="397"/>
      <c r="R2977" s="397"/>
      <c r="S2977" s="397"/>
      <c r="T2977" s="397"/>
      <c r="U2977" s="397"/>
      <c r="V2977" s="397"/>
      <c r="W2977" s="397"/>
      <c r="X2977" s="397"/>
      <c r="Y2977" s="397"/>
    </row>
    <row r="2978" spans="1:25" ht="38.25" x14ac:dyDescent="0.2">
      <c r="A2978" s="237">
        <v>5538</v>
      </c>
      <c r="B2978" s="391" t="s">
        <v>2065</v>
      </c>
      <c r="C2978" s="356" t="s">
        <v>229</v>
      </c>
      <c r="D2978" s="456">
        <v>7</v>
      </c>
      <c r="E2978" s="393">
        <v>5538000000</v>
      </c>
      <c r="F2978" s="457"/>
      <c r="G2978" s="458"/>
      <c r="H2978" s="394">
        <v>1346</v>
      </c>
      <c r="I2978" s="356" t="s">
        <v>229</v>
      </c>
      <c r="J2978" s="269" t="s">
        <v>300</v>
      </c>
      <c r="K2978" s="268"/>
      <c r="L2978" s="468"/>
      <c r="M2978" s="397"/>
      <c r="N2978" s="397"/>
      <c r="O2978" s="397"/>
      <c r="P2978" s="397"/>
      <c r="Q2978" s="397"/>
      <c r="R2978" s="397"/>
      <c r="S2978" s="397"/>
      <c r="T2978" s="397"/>
      <c r="U2978" s="397"/>
      <c r="V2978" s="397"/>
      <c r="W2978" s="397"/>
      <c r="X2978" s="397"/>
      <c r="Y2978" s="397"/>
    </row>
    <row r="2979" spans="1:25" ht="25.5" x14ac:dyDescent="0.2">
      <c r="A2979" s="237">
        <v>5539</v>
      </c>
      <c r="B2979" s="391" t="s">
        <v>2066</v>
      </c>
      <c r="C2979" s="356" t="s">
        <v>229</v>
      </c>
      <c r="D2979" s="456">
        <v>7</v>
      </c>
      <c r="E2979" s="393">
        <v>5539000000</v>
      </c>
      <c r="F2979" s="457"/>
      <c r="G2979" s="458"/>
      <c r="H2979" s="394">
        <v>1315</v>
      </c>
      <c r="I2979" s="356" t="s">
        <v>229</v>
      </c>
      <c r="J2979" s="269" t="s">
        <v>285</v>
      </c>
      <c r="K2979" s="268"/>
      <c r="L2979" s="468"/>
      <c r="M2979" s="397"/>
      <c r="N2979" s="397"/>
      <c r="O2979" s="397"/>
      <c r="P2979" s="397"/>
      <c r="Q2979" s="397"/>
      <c r="R2979" s="397"/>
      <c r="S2979" s="397"/>
      <c r="T2979" s="397"/>
      <c r="U2979" s="397"/>
      <c r="V2979" s="397"/>
      <c r="W2979" s="397"/>
      <c r="X2979" s="397"/>
      <c r="Y2979" s="397"/>
    </row>
    <row r="2980" spans="1:25" ht="38.25" x14ac:dyDescent="0.2">
      <c r="A2980" s="237">
        <v>5540</v>
      </c>
      <c r="B2980" s="391" t="s">
        <v>2067</v>
      </c>
      <c r="C2980" s="356" t="s">
        <v>229</v>
      </c>
      <c r="D2980" s="456">
        <v>7</v>
      </c>
      <c r="E2980" s="393">
        <v>5540000000</v>
      </c>
      <c r="F2980" s="457"/>
      <c r="G2980" s="458"/>
      <c r="H2980" s="394">
        <v>1318</v>
      </c>
      <c r="I2980" s="356" t="s">
        <v>229</v>
      </c>
      <c r="J2980" s="269" t="s">
        <v>285</v>
      </c>
      <c r="K2980" s="268"/>
      <c r="L2980" s="468"/>
      <c r="M2980" s="397"/>
      <c r="N2980" s="397"/>
      <c r="O2980" s="397"/>
      <c r="P2980" s="397"/>
      <c r="Q2980" s="397"/>
      <c r="R2980" s="397"/>
      <c r="S2980" s="397"/>
      <c r="T2980" s="397"/>
      <c r="U2980" s="397"/>
      <c r="V2980" s="397"/>
      <c r="W2980" s="397"/>
      <c r="X2980" s="397"/>
      <c r="Y2980" s="397"/>
    </row>
    <row r="2981" spans="1:25" ht="38.25" x14ac:dyDescent="0.2">
      <c r="A2981" s="237">
        <v>5541</v>
      </c>
      <c r="B2981" s="391" t="s">
        <v>2068</v>
      </c>
      <c r="C2981" s="356" t="s">
        <v>229</v>
      </c>
      <c r="D2981" s="456">
        <v>7</v>
      </c>
      <c r="E2981" s="393">
        <v>5541000000</v>
      </c>
      <c r="F2981" s="457"/>
      <c r="G2981" s="458"/>
      <c r="H2981" s="394">
        <v>1339</v>
      </c>
      <c r="I2981" s="356" t="s">
        <v>229</v>
      </c>
      <c r="J2981" s="269" t="s">
        <v>286</v>
      </c>
      <c r="K2981" s="268"/>
      <c r="L2981" s="468"/>
      <c r="M2981" s="397"/>
      <c r="N2981" s="397"/>
      <c r="O2981" s="397"/>
      <c r="P2981" s="397"/>
      <c r="Q2981" s="397"/>
      <c r="R2981" s="397"/>
      <c r="S2981" s="397"/>
      <c r="T2981" s="397"/>
      <c r="U2981" s="397"/>
      <c r="V2981" s="397"/>
      <c r="W2981" s="397"/>
      <c r="X2981" s="397"/>
      <c r="Y2981" s="397"/>
    </row>
    <row r="2982" spans="1:25" ht="38.25" x14ac:dyDescent="0.2">
      <c r="A2982" s="237">
        <v>5542</v>
      </c>
      <c r="B2982" s="391" t="s">
        <v>2069</v>
      </c>
      <c r="C2982" s="356" t="s">
        <v>229</v>
      </c>
      <c r="D2982" s="456">
        <v>7</v>
      </c>
      <c r="E2982" s="393">
        <v>5542000000</v>
      </c>
      <c r="F2982" s="457"/>
      <c r="G2982" s="458"/>
      <c r="H2982" s="394">
        <v>1408</v>
      </c>
      <c r="I2982" s="356" t="s">
        <v>229</v>
      </c>
      <c r="J2982" s="269" t="s">
        <v>3169</v>
      </c>
      <c r="K2982" s="268"/>
      <c r="L2982" s="468"/>
      <c r="M2982" s="397"/>
      <c r="N2982" s="397"/>
      <c r="O2982" s="397"/>
      <c r="P2982" s="397"/>
      <c r="Q2982" s="397"/>
      <c r="R2982" s="397"/>
      <c r="S2982" s="397"/>
      <c r="T2982" s="397"/>
      <c r="U2982" s="397"/>
      <c r="V2982" s="397"/>
      <c r="W2982" s="397"/>
      <c r="X2982" s="397"/>
      <c r="Y2982" s="397"/>
    </row>
    <row r="2983" spans="1:25" ht="38.25" x14ac:dyDescent="0.2">
      <c r="A2983" s="237">
        <v>5543</v>
      </c>
      <c r="B2983" s="391" t="s">
        <v>2070</v>
      </c>
      <c r="C2983" s="356" t="s">
        <v>229</v>
      </c>
      <c r="D2983" s="456">
        <v>7</v>
      </c>
      <c r="E2983" s="393">
        <v>5543000000</v>
      </c>
      <c r="F2983" s="457"/>
      <c r="G2983" s="458"/>
      <c r="H2983" s="394">
        <v>1309</v>
      </c>
      <c r="I2983" s="356" t="s">
        <v>229</v>
      </c>
      <c r="J2983" s="269" t="s">
        <v>3169</v>
      </c>
      <c r="K2983" s="268"/>
      <c r="L2983" s="468"/>
      <c r="M2983" s="397"/>
      <c r="N2983" s="397"/>
      <c r="O2983" s="397"/>
      <c r="P2983" s="397"/>
      <c r="Q2983" s="397"/>
      <c r="R2983" s="397"/>
      <c r="S2983" s="397"/>
      <c r="T2983" s="397"/>
      <c r="U2983" s="397"/>
      <c r="V2983" s="397"/>
      <c r="W2983" s="397"/>
      <c r="X2983" s="397"/>
      <c r="Y2983" s="397"/>
    </row>
    <row r="2984" spans="1:25" ht="25.5" x14ac:dyDescent="0.2">
      <c r="A2984" s="237">
        <v>5544</v>
      </c>
      <c r="B2984" s="406" t="s">
        <v>3062</v>
      </c>
      <c r="C2984" s="356" t="s">
        <v>229</v>
      </c>
      <c r="D2984" s="456">
        <v>7</v>
      </c>
      <c r="E2984" s="393">
        <v>5544000000</v>
      </c>
      <c r="F2984" s="457"/>
      <c r="G2984" s="458"/>
      <c r="H2984" s="394">
        <v>1905</v>
      </c>
      <c r="I2984" s="356" t="s">
        <v>229</v>
      </c>
      <c r="J2984" s="269" t="s">
        <v>295</v>
      </c>
      <c r="K2984" s="268"/>
      <c r="L2984" s="468"/>
      <c r="M2984" s="397"/>
      <c r="N2984" s="397"/>
      <c r="O2984" s="397"/>
      <c r="P2984" s="397"/>
      <c r="Q2984" s="397"/>
      <c r="R2984" s="397"/>
      <c r="S2984" s="397"/>
      <c r="T2984" s="397"/>
      <c r="U2984" s="397"/>
      <c r="V2984" s="397"/>
      <c r="W2984" s="397"/>
      <c r="X2984" s="397"/>
      <c r="Y2984" s="397"/>
    </row>
    <row r="2985" spans="1:25" ht="38.25" x14ac:dyDescent="0.2">
      <c r="A2985" s="237">
        <v>5545</v>
      </c>
      <c r="B2985" s="391" t="s">
        <v>2071</v>
      </c>
      <c r="C2985" s="356" t="s">
        <v>229</v>
      </c>
      <c r="D2985" s="456">
        <v>7</v>
      </c>
      <c r="E2985" s="393">
        <v>5545000000</v>
      </c>
      <c r="F2985" s="457"/>
      <c r="G2985" s="458"/>
      <c r="H2985" s="394">
        <v>1905</v>
      </c>
      <c r="I2985" s="356" t="s">
        <v>229</v>
      </c>
      <c r="J2985" s="269" t="s">
        <v>295</v>
      </c>
      <c r="K2985" s="268"/>
      <c r="L2985" s="468"/>
      <c r="M2985" s="397"/>
      <c r="N2985" s="397"/>
      <c r="O2985" s="397"/>
      <c r="P2985" s="397"/>
      <c r="Q2985" s="397"/>
      <c r="R2985" s="397"/>
      <c r="S2985" s="397"/>
      <c r="T2985" s="397"/>
      <c r="U2985" s="397"/>
      <c r="V2985" s="397"/>
      <c r="W2985" s="397"/>
      <c r="X2985" s="397"/>
      <c r="Y2985" s="397"/>
    </row>
    <row r="2986" spans="1:25" ht="38.25" x14ac:dyDescent="0.2">
      <c r="A2986" s="237">
        <v>5546</v>
      </c>
      <c r="B2986" s="391" t="s">
        <v>2072</v>
      </c>
      <c r="C2986" s="356" t="s">
        <v>229</v>
      </c>
      <c r="D2986" s="456">
        <v>7</v>
      </c>
      <c r="E2986" s="393">
        <v>5546000000</v>
      </c>
      <c r="F2986" s="457"/>
      <c r="G2986" s="458"/>
      <c r="H2986" s="394">
        <v>1222</v>
      </c>
      <c r="I2986" s="356" t="s">
        <v>229</v>
      </c>
      <c r="J2986" s="269" t="s">
        <v>289</v>
      </c>
      <c r="K2986" s="268"/>
      <c r="L2986" s="468"/>
      <c r="M2986" s="397"/>
      <c r="N2986" s="397"/>
      <c r="O2986" s="397"/>
      <c r="P2986" s="397"/>
      <c r="Q2986" s="397"/>
      <c r="R2986" s="397"/>
      <c r="S2986" s="397"/>
      <c r="T2986" s="397"/>
      <c r="U2986" s="397"/>
      <c r="V2986" s="397"/>
      <c r="W2986" s="397"/>
      <c r="X2986" s="397"/>
      <c r="Y2986" s="397"/>
    </row>
    <row r="2987" spans="1:25" ht="38.25" x14ac:dyDescent="0.2">
      <c r="A2987" s="237">
        <v>5547</v>
      </c>
      <c r="B2987" s="391" t="s">
        <v>2073</v>
      </c>
      <c r="C2987" s="356" t="s">
        <v>229</v>
      </c>
      <c r="D2987" s="456">
        <v>7</v>
      </c>
      <c r="E2987" s="393">
        <v>5547000000</v>
      </c>
      <c r="F2987" s="457"/>
      <c r="G2987" s="458"/>
      <c r="H2987" s="394">
        <v>1121</v>
      </c>
      <c r="I2987" s="356" t="s">
        <v>229</v>
      </c>
      <c r="J2987" s="269" t="s">
        <v>289</v>
      </c>
      <c r="K2987" s="268"/>
      <c r="L2987" s="468"/>
      <c r="M2987" s="397"/>
      <c r="N2987" s="397"/>
      <c r="O2987" s="397"/>
      <c r="P2987" s="397"/>
      <c r="Q2987" s="397"/>
      <c r="R2987" s="397"/>
      <c r="S2987" s="397"/>
      <c r="T2987" s="397"/>
      <c r="U2987" s="397"/>
      <c r="V2987" s="397"/>
      <c r="W2987" s="397"/>
      <c r="X2987" s="397"/>
      <c r="Y2987" s="397"/>
    </row>
    <row r="2988" spans="1:25" ht="25.5" x14ac:dyDescent="0.2">
      <c r="A2988" s="237">
        <v>5548</v>
      </c>
      <c r="B2988" s="391" t="s">
        <v>2074</v>
      </c>
      <c r="C2988" s="356" t="s">
        <v>229</v>
      </c>
      <c r="D2988" s="456">
        <v>7</v>
      </c>
      <c r="E2988" s="393">
        <v>5548000000</v>
      </c>
      <c r="F2988" s="457"/>
      <c r="G2988" s="458"/>
      <c r="H2988" s="394">
        <v>1224</v>
      </c>
      <c r="I2988" s="356" t="s">
        <v>229</v>
      </c>
      <c r="J2988" s="269" t="s">
        <v>289</v>
      </c>
      <c r="K2988" s="268"/>
      <c r="L2988" s="468"/>
      <c r="M2988" s="397"/>
      <c r="N2988" s="397"/>
      <c r="O2988" s="397"/>
      <c r="P2988" s="397"/>
      <c r="Q2988" s="397"/>
      <c r="R2988" s="397"/>
      <c r="S2988" s="397"/>
      <c r="T2988" s="397"/>
      <c r="U2988" s="397"/>
      <c r="V2988" s="397"/>
      <c r="W2988" s="397"/>
      <c r="X2988" s="397"/>
      <c r="Y2988" s="397"/>
    </row>
    <row r="2989" spans="1:25" ht="25.5" x14ac:dyDescent="0.2">
      <c r="A2989" s="237">
        <v>5549</v>
      </c>
      <c r="B2989" s="391" t="s">
        <v>2075</v>
      </c>
      <c r="C2989" s="356" t="s">
        <v>229</v>
      </c>
      <c r="D2989" s="456">
        <v>7</v>
      </c>
      <c r="E2989" s="393">
        <v>5549000000</v>
      </c>
      <c r="F2989" s="457"/>
      <c r="G2989" s="458"/>
      <c r="H2989" s="394">
        <v>1526</v>
      </c>
      <c r="I2989" s="356" t="s">
        <v>229</v>
      </c>
      <c r="J2989" s="269" t="s">
        <v>289</v>
      </c>
      <c r="K2989" s="268"/>
      <c r="L2989" s="468"/>
      <c r="M2989" s="397"/>
      <c r="N2989" s="397"/>
      <c r="O2989" s="397"/>
      <c r="P2989" s="397"/>
      <c r="Q2989" s="397"/>
      <c r="R2989" s="397"/>
      <c r="S2989" s="397"/>
      <c r="T2989" s="397"/>
      <c r="U2989" s="397"/>
      <c r="V2989" s="397"/>
      <c r="W2989" s="397"/>
      <c r="X2989" s="397"/>
      <c r="Y2989" s="397"/>
    </row>
    <row r="2990" spans="1:25" ht="38.25" x14ac:dyDescent="0.2">
      <c r="A2990" s="237">
        <v>5550</v>
      </c>
      <c r="B2990" s="391" t="s">
        <v>2076</v>
      </c>
      <c r="C2990" s="356" t="s">
        <v>229</v>
      </c>
      <c r="D2990" s="456">
        <v>7</v>
      </c>
      <c r="E2990" s="393">
        <v>5550000000</v>
      </c>
      <c r="F2990" s="457"/>
      <c r="G2990" s="458"/>
      <c r="H2990" s="394">
        <v>1631</v>
      </c>
      <c r="I2990" s="356" t="s">
        <v>229</v>
      </c>
      <c r="J2990" s="269" t="s">
        <v>289</v>
      </c>
      <c r="K2990" s="268"/>
      <c r="L2990" s="468"/>
      <c r="M2990" s="397"/>
      <c r="N2990" s="397"/>
      <c r="O2990" s="397"/>
      <c r="P2990" s="397"/>
      <c r="Q2990" s="397"/>
      <c r="R2990" s="397"/>
      <c r="S2990" s="397"/>
      <c r="T2990" s="397"/>
      <c r="U2990" s="397"/>
      <c r="V2990" s="397"/>
      <c r="W2990" s="397"/>
      <c r="X2990" s="397"/>
      <c r="Y2990" s="397"/>
    </row>
    <row r="2991" spans="1:25" ht="38.25" x14ac:dyDescent="0.2">
      <c r="A2991" s="237">
        <v>5551</v>
      </c>
      <c r="B2991" s="391" t="s">
        <v>2077</v>
      </c>
      <c r="C2991" s="356" t="s">
        <v>229</v>
      </c>
      <c r="D2991" s="456">
        <v>7</v>
      </c>
      <c r="E2991" s="393">
        <v>5551000000</v>
      </c>
      <c r="F2991" s="457"/>
      <c r="G2991" s="458"/>
      <c r="H2991" s="394">
        <v>1631</v>
      </c>
      <c r="I2991" s="356" t="s">
        <v>229</v>
      </c>
      <c r="J2991" s="269" t="s">
        <v>289</v>
      </c>
      <c r="K2991" s="268"/>
      <c r="L2991" s="468"/>
      <c r="M2991" s="397"/>
      <c r="N2991" s="397"/>
      <c r="O2991" s="397"/>
      <c r="P2991" s="397"/>
      <c r="Q2991" s="397"/>
      <c r="R2991" s="397"/>
      <c r="S2991" s="397"/>
      <c r="T2991" s="397"/>
      <c r="U2991" s="397"/>
      <c r="V2991" s="397"/>
      <c r="W2991" s="397"/>
      <c r="X2991" s="397"/>
      <c r="Y2991" s="397"/>
    </row>
    <row r="2992" spans="1:25" ht="38.25" x14ac:dyDescent="0.2">
      <c r="A2992" s="237">
        <v>5552</v>
      </c>
      <c r="B2992" s="391" t="s">
        <v>2078</v>
      </c>
      <c r="C2992" s="356" t="s">
        <v>229</v>
      </c>
      <c r="D2992" s="456">
        <v>7</v>
      </c>
      <c r="E2992" s="393">
        <v>5552000000</v>
      </c>
      <c r="F2992" s="457"/>
      <c r="G2992" s="458"/>
      <c r="H2992" s="394">
        <v>1215</v>
      </c>
      <c r="I2992" s="356" t="s">
        <v>229</v>
      </c>
      <c r="J2992" s="269" t="s">
        <v>285</v>
      </c>
      <c r="K2992" s="268"/>
      <c r="L2992" s="468"/>
      <c r="M2992" s="397"/>
      <c r="N2992" s="397"/>
      <c r="O2992" s="397"/>
      <c r="P2992" s="397"/>
      <c r="Q2992" s="397"/>
      <c r="R2992" s="397"/>
      <c r="S2992" s="397"/>
      <c r="T2992" s="397"/>
      <c r="U2992" s="397"/>
      <c r="V2992" s="397"/>
      <c r="W2992" s="397"/>
      <c r="X2992" s="397"/>
      <c r="Y2992" s="397"/>
    </row>
    <row r="2993" spans="1:25" ht="38.25" x14ac:dyDescent="0.2">
      <c r="A2993" s="237">
        <v>5553</v>
      </c>
      <c r="B2993" s="391" t="s">
        <v>2079</v>
      </c>
      <c r="C2993" s="356" t="s">
        <v>229</v>
      </c>
      <c r="D2993" s="456">
        <v>7</v>
      </c>
      <c r="E2993" s="393">
        <v>5553000000</v>
      </c>
      <c r="F2993" s="457"/>
      <c r="G2993" s="458"/>
      <c r="H2993" s="394">
        <v>1411</v>
      </c>
      <c r="I2993" s="356" t="s">
        <v>229</v>
      </c>
      <c r="J2993" s="269" t="s">
        <v>285</v>
      </c>
      <c r="K2993" s="268"/>
      <c r="L2993" s="468"/>
      <c r="M2993" s="397"/>
      <c r="N2993" s="397"/>
      <c r="O2993" s="397"/>
      <c r="P2993" s="397"/>
      <c r="Q2993" s="397"/>
      <c r="R2993" s="397"/>
      <c r="S2993" s="397"/>
      <c r="T2993" s="397"/>
      <c r="U2993" s="397"/>
      <c r="V2993" s="397"/>
      <c r="W2993" s="397"/>
      <c r="X2993" s="397"/>
      <c r="Y2993" s="397"/>
    </row>
    <row r="2994" spans="1:25" ht="38.25" x14ac:dyDescent="0.2">
      <c r="A2994" s="237">
        <v>5554</v>
      </c>
      <c r="B2994" s="391" t="s">
        <v>2080</v>
      </c>
      <c r="C2994" s="356" t="s">
        <v>229</v>
      </c>
      <c r="D2994" s="456">
        <v>7</v>
      </c>
      <c r="E2994" s="393">
        <v>5554000000</v>
      </c>
      <c r="F2994" s="457"/>
      <c r="G2994" s="458"/>
      <c r="H2994" s="394">
        <v>1107</v>
      </c>
      <c r="I2994" s="356" t="s">
        <v>229</v>
      </c>
      <c r="J2994" s="269" t="s">
        <v>3169</v>
      </c>
      <c r="K2994" s="268"/>
      <c r="L2994" s="468" t="s">
        <v>3814</v>
      </c>
      <c r="M2994" s="397"/>
      <c r="N2994" s="397"/>
      <c r="O2994" s="397"/>
      <c r="P2994" s="397"/>
      <c r="Q2994" s="397"/>
      <c r="R2994" s="397"/>
      <c r="S2994" s="397"/>
      <c r="T2994" s="397"/>
      <c r="U2994" s="397"/>
      <c r="V2994" s="397"/>
      <c r="W2994" s="397"/>
      <c r="X2994" s="397"/>
      <c r="Y2994" s="397"/>
    </row>
    <row r="2995" spans="1:25" ht="38.25" x14ac:dyDescent="0.2">
      <c r="A2995" s="237">
        <v>5555</v>
      </c>
      <c r="B2995" s="391" t="s">
        <v>2081</v>
      </c>
      <c r="C2995" s="356" t="s">
        <v>229</v>
      </c>
      <c r="D2995" s="456">
        <v>7</v>
      </c>
      <c r="E2995" s="393">
        <v>5555000000</v>
      </c>
      <c r="F2995" s="457"/>
      <c r="G2995" s="458"/>
      <c r="H2995" s="394">
        <v>1602</v>
      </c>
      <c r="I2995" s="356" t="s">
        <v>229</v>
      </c>
      <c r="J2995" s="269" t="s">
        <v>3169</v>
      </c>
      <c r="K2995" s="268"/>
      <c r="L2995" s="468"/>
      <c r="M2995" s="397"/>
      <c r="N2995" s="397"/>
      <c r="O2995" s="397"/>
      <c r="P2995" s="397"/>
      <c r="Q2995" s="397"/>
      <c r="R2995" s="397"/>
      <c r="S2995" s="397"/>
      <c r="T2995" s="397"/>
      <c r="U2995" s="397"/>
      <c r="V2995" s="397"/>
      <c r="W2995" s="397"/>
      <c r="X2995" s="397"/>
      <c r="Y2995" s="397"/>
    </row>
    <row r="2996" spans="1:25" ht="38.25" x14ac:dyDescent="0.2">
      <c r="A2996" s="237">
        <v>5556</v>
      </c>
      <c r="B2996" s="391" t="s">
        <v>2082</v>
      </c>
      <c r="C2996" s="356" t="s">
        <v>229</v>
      </c>
      <c r="D2996" s="456">
        <v>7</v>
      </c>
      <c r="E2996" s="393">
        <v>5556000000</v>
      </c>
      <c r="F2996" s="457"/>
      <c r="G2996" s="458"/>
      <c r="H2996" s="394">
        <v>1502</v>
      </c>
      <c r="I2996" s="356" t="s">
        <v>229</v>
      </c>
      <c r="J2996" s="269" t="s">
        <v>3169</v>
      </c>
      <c r="K2996" s="268"/>
      <c r="L2996" s="468"/>
      <c r="M2996" s="397"/>
      <c r="N2996" s="397"/>
      <c r="O2996" s="397"/>
      <c r="P2996" s="397"/>
      <c r="Q2996" s="397"/>
      <c r="R2996" s="397"/>
      <c r="S2996" s="397"/>
      <c r="T2996" s="397"/>
      <c r="U2996" s="397"/>
      <c r="V2996" s="397"/>
      <c r="W2996" s="397"/>
      <c r="X2996" s="397"/>
      <c r="Y2996" s="397"/>
    </row>
    <row r="2997" spans="1:25" ht="38.25" x14ac:dyDescent="0.2">
      <c r="A2997" s="237">
        <v>5557</v>
      </c>
      <c r="B2997" s="391" t="s">
        <v>2083</v>
      </c>
      <c r="C2997" s="356" t="s">
        <v>229</v>
      </c>
      <c r="D2997" s="456">
        <v>7</v>
      </c>
      <c r="E2997" s="393">
        <v>5557000000</v>
      </c>
      <c r="F2997" s="457"/>
      <c r="G2997" s="458"/>
      <c r="H2997" s="394">
        <v>1622</v>
      </c>
      <c r="I2997" s="356" t="s">
        <v>229</v>
      </c>
      <c r="J2997" s="269" t="s">
        <v>3169</v>
      </c>
      <c r="K2997" s="268"/>
      <c r="L2997" s="468"/>
      <c r="M2997" s="397"/>
      <c r="N2997" s="397"/>
      <c r="O2997" s="397"/>
      <c r="P2997" s="397"/>
      <c r="Q2997" s="397"/>
      <c r="R2997" s="397"/>
      <c r="S2997" s="397"/>
      <c r="T2997" s="397"/>
      <c r="U2997" s="397"/>
      <c r="V2997" s="397"/>
      <c r="W2997" s="397"/>
      <c r="X2997" s="397"/>
      <c r="Y2997" s="397"/>
    </row>
    <row r="2998" spans="1:25" ht="38.25" x14ac:dyDescent="0.2">
      <c r="A2998" s="237">
        <v>5558</v>
      </c>
      <c r="B2998" s="391" t="s">
        <v>2084</v>
      </c>
      <c r="C2998" s="356" t="s">
        <v>229</v>
      </c>
      <c r="D2998" s="456">
        <v>7</v>
      </c>
      <c r="E2998" s="393">
        <v>5558000000</v>
      </c>
      <c r="F2998" s="457"/>
      <c r="G2998" s="458"/>
      <c r="H2998" s="394">
        <v>1109</v>
      </c>
      <c r="I2998" s="356" t="s">
        <v>229</v>
      </c>
      <c r="J2998" s="269" t="s">
        <v>285</v>
      </c>
      <c r="K2998" s="268"/>
      <c r="L2998" s="468"/>
      <c r="M2998" s="397"/>
      <c r="N2998" s="397"/>
      <c r="O2998" s="397"/>
      <c r="P2998" s="397"/>
      <c r="Q2998" s="397"/>
      <c r="R2998" s="397"/>
      <c r="S2998" s="397"/>
      <c r="T2998" s="397"/>
      <c r="U2998" s="397"/>
      <c r="V2998" s="397"/>
      <c r="W2998" s="397"/>
      <c r="X2998" s="397"/>
      <c r="Y2998" s="397"/>
    </row>
    <row r="2999" spans="1:25" ht="38.25" x14ac:dyDescent="0.2">
      <c r="A2999" s="237">
        <v>5559</v>
      </c>
      <c r="B2999" s="391" t="s">
        <v>2085</v>
      </c>
      <c r="C2999" s="356" t="s">
        <v>229</v>
      </c>
      <c r="D2999" s="456">
        <v>7</v>
      </c>
      <c r="E2999" s="393">
        <v>5559000000</v>
      </c>
      <c r="F2999" s="457"/>
      <c r="G2999" s="458"/>
      <c r="H2999" s="394">
        <v>1112</v>
      </c>
      <c r="I2999" s="356" t="s">
        <v>229</v>
      </c>
      <c r="J2999" s="269" t="s">
        <v>285</v>
      </c>
      <c r="K2999" s="268"/>
      <c r="L2999" s="468"/>
      <c r="M2999" s="397"/>
      <c r="N2999" s="397"/>
      <c r="O2999" s="397"/>
      <c r="P2999" s="397"/>
      <c r="Q2999" s="397"/>
      <c r="R2999" s="397"/>
      <c r="S2999" s="397"/>
      <c r="T2999" s="397"/>
      <c r="U2999" s="397"/>
      <c r="V2999" s="397"/>
      <c r="W2999" s="397"/>
      <c r="X2999" s="397"/>
      <c r="Y2999" s="397"/>
    </row>
    <row r="3000" spans="1:25" ht="25.5" x14ac:dyDescent="0.2">
      <c r="A3000" s="237">
        <v>5560</v>
      </c>
      <c r="B3000" s="391" t="s">
        <v>2086</v>
      </c>
      <c r="C3000" s="356" t="s">
        <v>229</v>
      </c>
      <c r="D3000" s="456">
        <v>7</v>
      </c>
      <c r="E3000" s="393">
        <v>5560000000</v>
      </c>
      <c r="F3000" s="457"/>
      <c r="G3000" s="458"/>
      <c r="H3000" s="394">
        <v>1211</v>
      </c>
      <c r="I3000" s="356" t="s">
        <v>229</v>
      </c>
      <c r="J3000" s="269" t="s">
        <v>285</v>
      </c>
      <c r="K3000" s="268"/>
      <c r="L3000" s="468"/>
      <c r="M3000" s="397"/>
      <c r="N3000" s="397"/>
      <c r="O3000" s="397"/>
      <c r="P3000" s="397"/>
      <c r="Q3000" s="397"/>
      <c r="R3000" s="397"/>
      <c r="S3000" s="397"/>
      <c r="T3000" s="397"/>
      <c r="U3000" s="397"/>
      <c r="V3000" s="397"/>
      <c r="W3000" s="397"/>
      <c r="X3000" s="397"/>
      <c r="Y3000" s="397"/>
    </row>
    <row r="3001" spans="1:25" ht="38.25" x14ac:dyDescent="0.2">
      <c r="A3001" s="237">
        <v>5561</v>
      </c>
      <c r="B3001" s="391" t="s">
        <v>2087</v>
      </c>
      <c r="C3001" s="356" t="s">
        <v>229</v>
      </c>
      <c r="D3001" s="456">
        <v>7</v>
      </c>
      <c r="E3001" s="393">
        <v>5561000000</v>
      </c>
      <c r="F3001" s="457"/>
      <c r="G3001" s="458"/>
      <c r="H3001" s="394">
        <v>1344</v>
      </c>
      <c r="I3001" s="356" t="s">
        <v>229</v>
      </c>
      <c r="J3001" s="269" t="s">
        <v>300</v>
      </c>
      <c r="K3001" s="268"/>
      <c r="L3001" s="468"/>
      <c r="M3001" s="397"/>
      <c r="N3001" s="397"/>
      <c r="O3001" s="397"/>
      <c r="P3001" s="397"/>
      <c r="Q3001" s="397"/>
      <c r="R3001" s="397"/>
      <c r="S3001" s="397"/>
      <c r="T3001" s="397"/>
      <c r="U3001" s="397"/>
      <c r="V3001" s="397"/>
      <c r="W3001" s="397"/>
      <c r="X3001" s="397"/>
      <c r="Y3001" s="397"/>
    </row>
    <row r="3002" spans="1:25" ht="38.25" x14ac:dyDescent="0.2">
      <c r="A3002" s="237">
        <v>5562</v>
      </c>
      <c r="B3002" s="391" t="s">
        <v>2088</v>
      </c>
      <c r="C3002" s="356" t="s">
        <v>229</v>
      </c>
      <c r="D3002" s="456">
        <v>7</v>
      </c>
      <c r="E3002" s="393">
        <v>5562000000</v>
      </c>
      <c r="F3002" s="457"/>
      <c r="G3002" s="458"/>
      <c r="H3002" s="394">
        <v>1635</v>
      </c>
      <c r="I3002" s="356" t="s">
        <v>229</v>
      </c>
      <c r="J3002" s="269" t="s">
        <v>286</v>
      </c>
      <c r="K3002" s="268"/>
      <c r="L3002" s="468"/>
      <c r="M3002" s="397"/>
      <c r="N3002" s="397"/>
      <c r="O3002" s="397"/>
      <c r="P3002" s="397"/>
      <c r="Q3002" s="397"/>
      <c r="R3002" s="397"/>
      <c r="S3002" s="397"/>
      <c r="T3002" s="397"/>
      <c r="U3002" s="397"/>
      <c r="V3002" s="397"/>
      <c r="W3002" s="397"/>
      <c r="X3002" s="397"/>
      <c r="Y3002" s="397"/>
    </row>
    <row r="3003" spans="1:25" ht="38.25" x14ac:dyDescent="0.2">
      <c r="A3003" s="237">
        <v>5563</v>
      </c>
      <c r="B3003" s="391" t="s">
        <v>2089</v>
      </c>
      <c r="C3003" s="356" t="s">
        <v>229</v>
      </c>
      <c r="D3003" s="456">
        <v>7</v>
      </c>
      <c r="E3003" s="393">
        <v>5563000000</v>
      </c>
      <c r="F3003" s="457"/>
      <c r="G3003" s="458"/>
      <c r="H3003" s="394">
        <v>1401</v>
      </c>
      <c r="I3003" s="356" t="s">
        <v>229</v>
      </c>
      <c r="J3003" s="269" t="s">
        <v>3169</v>
      </c>
      <c r="K3003" s="268"/>
      <c r="L3003" s="468"/>
      <c r="M3003" s="397"/>
      <c r="N3003" s="397"/>
      <c r="O3003" s="397"/>
      <c r="P3003" s="397"/>
      <c r="Q3003" s="397"/>
      <c r="R3003" s="397"/>
      <c r="S3003" s="397"/>
      <c r="T3003" s="397"/>
      <c r="U3003" s="397"/>
      <c r="V3003" s="397"/>
      <c r="W3003" s="397"/>
      <c r="X3003" s="397"/>
      <c r="Y3003" s="397"/>
    </row>
    <row r="3004" spans="1:25" ht="38.25" x14ac:dyDescent="0.2">
      <c r="A3004" s="237">
        <v>5564</v>
      </c>
      <c r="B3004" s="391" t="s">
        <v>2090</v>
      </c>
      <c r="C3004" s="356" t="s">
        <v>229</v>
      </c>
      <c r="D3004" s="456">
        <v>7</v>
      </c>
      <c r="E3004" s="393">
        <v>5564000000</v>
      </c>
      <c r="F3004" s="457"/>
      <c r="G3004" s="458"/>
      <c r="H3004" s="394">
        <v>1505</v>
      </c>
      <c r="I3004" s="356" t="s">
        <v>229</v>
      </c>
      <c r="J3004" s="269" t="s">
        <v>3169</v>
      </c>
      <c r="K3004" s="268"/>
      <c r="L3004" s="468"/>
      <c r="M3004" s="397"/>
      <c r="N3004" s="397"/>
      <c r="O3004" s="397"/>
      <c r="P3004" s="397"/>
      <c r="Q3004" s="397"/>
      <c r="R3004" s="397"/>
      <c r="S3004" s="397"/>
      <c r="T3004" s="397"/>
      <c r="U3004" s="397"/>
      <c r="V3004" s="397"/>
      <c r="W3004" s="397"/>
      <c r="X3004" s="397"/>
      <c r="Y3004" s="397"/>
    </row>
    <row r="3005" spans="1:25" ht="25.5" x14ac:dyDescent="0.2">
      <c r="A3005" s="237">
        <v>5565</v>
      </c>
      <c r="B3005" s="391" t="s">
        <v>2091</v>
      </c>
      <c r="C3005" s="356" t="s">
        <v>229</v>
      </c>
      <c r="D3005" s="456">
        <v>7</v>
      </c>
      <c r="E3005" s="393">
        <v>5565000000</v>
      </c>
      <c r="F3005" s="457"/>
      <c r="G3005" s="458"/>
      <c r="H3005" s="394">
        <v>1312</v>
      </c>
      <c r="I3005" s="356" t="s">
        <v>229</v>
      </c>
      <c r="J3005" s="269" t="s">
        <v>285</v>
      </c>
      <c r="K3005" s="268"/>
      <c r="L3005" s="468"/>
      <c r="M3005" s="397"/>
      <c r="N3005" s="397"/>
      <c r="O3005" s="397"/>
      <c r="P3005" s="397"/>
      <c r="Q3005" s="397"/>
      <c r="R3005" s="397"/>
      <c r="S3005" s="397"/>
      <c r="T3005" s="397"/>
      <c r="U3005" s="397"/>
      <c r="V3005" s="397"/>
      <c r="W3005" s="397"/>
      <c r="X3005" s="397"/>
      <c r="Y3005" s="397"/>
    </row>
    <row r="3006" spans="1:25" ht="38.25" x14ac:dyDescent="0.2">
      <c r="A3006" s="237">
        <v>5566</v>
      </c>
      <c r="B3006" s="391" t="s">
        <v>2092</v>
      </c>
      <c r="C3006" s="356" t="s">
        <v>229</v>
      </c>
      <c r="D3006" s="456">
        <v>7</v>
      </c>
      <c r="E3006" s="393">
        <v>5566000000</v>
      </c>
      <c r="F3006" s="457"/>
      <c r="G3006" s="458"/>
      <c r="H3006" s="394">
        <v>1545</v>
      </c>
      <c r="I3006" s="356" t="s">
        <v>229</v>
      </c>
      <c r="J3006" s="269" t="s">
        <v>3169</v>
      </c>
      <c r="K3006" s="268"/>
      <c r="L3006" s="468"/>
      <c r="M3006" s="397"/>
      <c r="N3006" s="397"/>
      <c r="O3006" s="397"/>
      <c r="P3006" s="397"/>
      <c r="Q3006" s="397"/>
      <c r="R3006" s="397"/>
      <c r="S3006" s="397"/>
      <c r="T3006" s="397"/>
      <c r="U3006" s="397"/>
      <c r="V3006" s="397"/>
      <c r="W3006" s="397"/>
      <c r="X3006" s="397"/>
      <c r="Y3006" s="397"/>
    </row>
    <row r="3007" spans="1:25" ht="25.5" x14ac:dyDescent="0.2">
      <c r="A3007" s="237">
        <v>5567</v>
      </c>
      <c r="B3007" s="391" t="s">
        <v>2093</v>
      </c>
      <c r="C3007" s="182" t="s">
        <v>226</v>
      </c>
      <c r="D3007" s="456">
        <v>7</v>
      </c>
      <c r="E3007" s="393">
        <v>5567000000</v>
      </c>
      <c r="F3007" s="457"/>
      <c r="G3007" s="458"/>
      <c r="H3007" s="394">
        <v>4005</v>
      </c>
      <c r="I3007" s="182" t="s">
        <v>226</v>
      </c>
      <c r="J3007" s="269" t="s">
        <v>300</v>
      </c>
      <c r="K3007" s="268"/>
      <c r="L3007" s="468"/>
      <c r="M3007" s="397"/>
      <c r="N3007" s="397"/>
      <c r="O3007" s="397"/>
      <c r="P3007" s="397"/>
      <c r="Q3007" s="397"/>
      <c r="R3007" s="397"/>
      <c r="S3007" s="397"/>
      <c r="T3007" s="397"/>
      <c r="U3007" s="397"/>
      <c r="V3007" s="397"/>
      <c r="W3007" s="397"/>
      <c r="X3007" s="397"/>
      <c r="Y3007" s="397"/>
    </row>
    <row r="3008" spans="1:25" ht="25.5" x14ac:dyDescent="0.2">
      <c r="A3008" s="237">
        <v>5568</v>
      </c>
      <c r="B3008" s="391" t="s">
        <v>2094</v>
      </c>
      <c r="C3008" s="182" t="s">
        <v>226</v>
      </c>
      <c r="D3008" s="456">
        <v>7</v>
      </c>
      <c r="E3008" s="393">
        <v>5568000000</v>
      </c>
      <c r="F3008" s="457"/>
      <c r="G3008" s="458"/>
      <c r="H3008" s="394">
        <v>4005</v>
      </c>
      <c r="I3008" s="182" t="s">
        <v>226</v>
      </c>
      <c r="J3008" s="269" t="s">
        <v>300</v>
      </c>
      <c r="K3008" s="268"/>
      <c r="L3008" s="468"/>
      <c r="M3008" s="397"/>
      <c r="N3008" s="397"/>
      <c r="O3008" s="397"/>
      <c r="P3008" s="397"/>
      <c r="Q3008" s="397"/>
      <c r="R3008" s="397"/>
      <c r="S3008" s="397"/>
      <c r="T3008" s="397"/>
      <c r="U3008" s="397"/>
      <c r="V3008" s="397"/>
      <c r="W3008" s="397"/>
      <c r="X3008" s="397"/>
      <c r="Y3008" s="397"/>
    </row>
    <row r="3009" spans="1:25" ht="25.5" x14ac:dyDescent="0.2">
      <c r="A3009" s="237">
        <v>5569</v>
      </c>
      <c r="B3009" s="391" t="s">
        <v>2095</v>
      </c>
      <c r="C3009" s="182" t="s">
        <v>226</v>
      </c>
      <c r="D3009" s="456">
        <v>7</v>
      </c>
      <c r="E3009" s="393">
        <v>5569000000</v>
      </c>
      <c r="F3009" s="457"/>
      <c r="G3009" s="458"/>
      <c r="H3009" s="394">
        <v>4006</v>
      </c>
      <c r="I3009" s="182" t="s">
        <v>226</v>
      </c>
      <c r="J3009" s="269" t="s">
        <v>295</v>
      </c>
      <c r="K3009" s="268"/>
      <c r="L3009" s="468"/>
      <c r="M3009" s="397"/>
      <c r="N3009" s="397"/>
      <c r="O3009" s="397"/>
      <c r="P3009" s="397"/>
      <c r="Q3009" s="397"/>
      <c r="R3009" s="397"/>
      <c r="S3009" s="397"/>
      <c r="T3009" s="397"/>
      <c r="U3009" s="397"/>
      <c r="V3009" s="397"/>
      <c r="W3009" s="397"/>
      <c r="X3009" s="397"/>
      <c r="Y3009" s="397"/>
    </row>
    <row r="3010" spans="1:25" ht="38.25" x14ac:dyDescent="0.2">
      <c r="A3010" s="237">
        <v>5570</v>
      </c>
      <c r="B3010" s="391" t="s">
        <v>2096</v>
      </c>
      <c r="C3010" s="182" t="s">
        <v>230</v>
      </c>
      <c r="D3010" s="456">
        <v>7</v>
      </c>
      <c r="E3010" s="393">
        <v>5570000000</v>
      </c>
      <c r="F3010" s="457"/>
      <c r="G3010" s="458"/>
      <c r="H3010" s="394">
        <v>5003</v>
      </c>
      <c r="I3010" s="182" t="s">
        <v>230</v>
      </c>
      <c r="J3010" s="269" t="s">
        <v>286</v>
      </c>
      <c r="K3010" s="268"/>
      <c r="L3010" s="468"/>
      <c r="M3010" s="397"/>
      <c r="N3010" s="397"/>
      <c r="O3010" s="397"/>
      <c r="P3010" s="397"/>
      <c r="Q3010" s="397"/>
      <c r="R3010" s="397"/>
      <c r="S3010" s="397"/>
      <c r="T3010" s="397"/>
      <c r="U3010" s="397"/>
      <c r="V3010" s="397"/>
      <c r="W3010" s="397"/>
      <c r="X3010" s="397"/>
      <c r="Y3010" s="397"/>
    </row>
    <row r="3011" spans="1:25" ht="25.5" x14ac:dyDescent="0.2">
      <c r="A3011" s="237">
        <v>5571</v>
      </c>
      <c r="B3011" s="391" t="s">
        <v>2097</v>
      </c>
      <c r="C3011" s="182" t="s">
        <v>230</v>
      </c>
      <c r="D3011" s="456">
        <v>7</v>
      </c>
      <c r="E3011" s="393">
        <v>5571000000</v>
      </c>
      <c r="F3011" s="457"/>
      <c r="G3011" s="458"/>
      <c r="H3011" s="394">
        <v>5003</v>
      </c>
      <c r="I3011" s="182" t="s">
        <v>230</v>
      </c>
      <c r="J3011" s="269" t="s">
        <v>286</v>
      </c>
      <c r="K3011" s="268"/>
      <c r="L3011" s="468"/>
      <c r="M3011" s="397"/>
      <c r="N3011" s="397"/>
      <c r="O3011" s="397"/>
      <c r="P3011" s="397"/>
      <c r="Q3011" s="397"/>
      <c r="R3011" s="397"/>
      <c r="S3011" s="397"/>
      <c r="T3011" s="397"/>
      <c r="U3011" s="397"/>
      <c r="V3011" s="397"/>
      <c r="W3011" s="397"/>
      <c r="X3011" s="397"/>
      <c r="Y3011" s="397"/>
    </row>
    <row r="3012" spans="1:25" ht="38.25" x14ac:dyDescent="0.2">
      <c r="A3012" s="237">
        <v>5572</v>
      </c>
      <c r="B3012" s="391" t="s">
        <v>2098</v>
      </c>
      <c r="C3012" s="182" t="s">
        <v>230</v>
      </c>
      <c r="D3012" s="456">
        <v>7</v>
      </c>
      <c r="E3012" s="393">
        <v>5572000000</v>
      </c>
      <c r="F3012" s="457"/>
      <c r="G3012" s="458"/>
      <c r="H3012" s="394">
        <v>5003</v>
      </c>
      <c r="I3012" s="182" t="s">
        <v>230</v>
      </c>
      <c r="J3012" s="269" t="s">
        <v>286</v>
      </c>
      <c r="K3012" s="268"/>
      <c r="L3012" s="468"/>
      <c r="M3012" s="397"/>
      <c r="N3012" s="397"/>
      <c r="O3012" s="397"/>
      <c r="P3012" s="397"/>
      <c r="Q3012" s="397"/>
      <c r="R3012" s="397"/>
      <c r="S3012" s="397"/>
      <c r="T3012" s="397"/>
      <c r="U3012" s="397"/>
      <c r="V3012" s="397"/>
      <c r="W3012" s="397"/>
      <c r="X3012" s="397"/>
      <c r="Y3012" s="397"/>
    </row>
    <row r="3013" spans="1:25" ht="25.5" x14ac:dyDescent="0.2">
      <c r="A3013" s="237">
        <v>5573</v>
      </c>
      <c r="B3013" s="391" t="s">
        <v>2099</v>
      </c>
      <c r="C3013" s="182" t="s">
        <v>230</v>
      </c>
      <c r="D3013" s="456">
        <v>7</v>
      </c>
      <c r="E3013" s="393">
        <v>5573000000</v>
      </c>
      <c r="F3013" s="457"/>
      <c r="G3013" s="458"/>
      <c r="H3013" s="394">
        <v>5003</v>
      </c>
      <c r="I3013" s="182" t="s">
        <v>230</v>
      </c>
      <c r="J3013" s="269" t="s">
        <v>286</v>
      </c>
      <c r="K3013" s="268"/>
      <c r="L3013" s="468"/>
      <c r="M3013" s="397"/>
      <c r="N3013" s="397"/>
      <c r="O3013" s="397"/>
      <c r="P3013" s="397"/>
      <c r="Q3013" s="397"/>
      <c r="R3013" s="397"/>
      <c r="S3013" s="397"/>
      <c r="T3013" s="397"/>
      <c r="U3013" s="397"/>
      <c r="V3013" s="397"/>
      <c r="W3013" s="397"/>
      <c r="X3013" s="397"/>
      <c r="Y3013" s="397"/>
    </row>
    <row r="3014" spans="1:25" ht="38.25" x14ac:dyDescent="0.2">
      <c r="A3014" s="237">
        <v>5574</v>
      </c>
      <c r="B3014" s="391" t="s">
        <v>2100</v>
      </c>
      <c r="C3014" s="182" t="s">
        <v>230</v>
      </c>
      <c r="D3014" s="456">
        <v>7</v>
      </c>
      <c r="E3014" s="393">
        <v>5574000000</v>
      </c>
      <c r="F3014" s="457"/>
      <c r="G3014" s="458"/>
      <c r="H3014" s="394">
        <v>5008</v>
      </c>
      <c r="I3014" s="182" t="s">
        <v>230</v>
      </c>
      <c r="J3014" s="269" t="s">
        <v>285</v>
      </c>
      <c r="K3014" s="268"/>
      <c r="L3014" s="468"/>
      <c r="M3014" s="397"/>
      <c r="N3014" s="397"/>
      <c r="O3014" s="397"/>
      <c r="P3014" s="397"/>
      <c r="Q3014" s="397"/>
      <c r="R3014" s="397"/>
      <c r="S3014" s="397"/>
      <c r="T3014" s="397"/>
      <c r="U3014" s="397"/>
      <c r="V3014" s="397"/>
      <c r="W3014" s="397"/>
      <c r="X3014" s="397"/>
      <c r="Y3014" s="397"/>
    </row>
    <row r="3015" spans="1:25" ht="38.25" x14ac:dyDescent="0.2">
      <c r="A3015" s="237">
        <v>5575</v>
      </c>
      <c r="B3015" s="391" t="s">
        <v>2101</v>
      </c>
      <c r="C3015" s="182" t="s">
        <v>230</v>
      </c>
      <c r="D3015" s="456">
        <v>7</v>
      </c>
      <c r="E3015" s="393">
        <v>5575000000</v>
      </c>
      <c r="F3015" s="457"/>
      <c r="G3015" s="458"/>
      <c r="H3015" s="394">
        <v>5008</v>
      </c>
      <c r="I3015" s="182" t="s">
        <v>230</v>
      </c>
      <c r="J3015" s="269" t="s">
        <v>285</v>
      </c>
      <c r="K3015" s="268"/>
      <c r="L3015" s="468"/>
      <c r="M3015" s="397"/>
      <c r="N3015" s="397"/>
      <c r="O3015" s="397"/>
      <c r="P3015" s="397"/>
      <c r="Q3015" s="397"/>
      <c r="R3015" s="397"/>
      <c r="S3015" s="397"/>
      <c r="T3015" s="397"/>
      <c r="U3015" s="397"/>
      <c r="V3015" s="397"/>
      <c r="W3015" s="397"/>
      <c r="X3015" s="397"/>
      <c r="Y3015" s="397"/>
    </row>
    <row r="3016" spans="1:25" ht="25.5" x14ac:dyDescent="0.2">
      <c r="A3016" s="237">
        <v>5576</v>
      </c>
      <c r="B3016" s="391" t="s">
        <v>2102</v>
      </c>
      <c r="C3016" s="182" t="s">
        <v>230</v>
      </c>
      <c r="D3016" s="456">
        <v>7</v>
      </c>
      <c r="E3016" s="393">
        <v>5576000000</v>
      </c>
      <c r="F3016" s="457"/>
      <c r="G3016" s="458"/>
      <c r="H3016" s="394">
        <v>5008</v>
      </c>
      <c r="I3016" s="182" t="s">
        <v>230</v>
      </c>
      <c r="J3016" s="269" t="s">
        <v>285</v>
      </c>
      <c r="K3016" s="268"/>
      <c r="L3016" s="468"/>
      <c r="M3016" s="397"/>
      <c r="N3016" s="397"/>
      <c r="O3016" s="397"/>
      <c r="P3016" s="397"/>
      <c r="Q3016" s="397"/>
      <c r="R3016" s="397"/>
      <c r="S3016" s="397"/>
      <c r="T3016" s="397"/>
      <c r="U3016" s="397"/>
      <c r="V3016" s="397"/>
      <c r="W3016" s="397"/>
      <c r="X3016" s="397"/>
      <c r="Y3016" s="397"/>
    </row>
    <row r="3017" spans="1:25" ht="25.5" x14ac:dyDescent="0.2">
      <c r="A3017" s="237">
        <v>5577</v>
      </c>
      <c r="B3017" s="391" t="s">
        <v>2103</v>
      </c>
      <c r="C3017" s="182" t="s">
        <v>230</v>
      </c>
      <c r="D3017" s="456">
        <v>7</v>
      </c>
      <c r="E3017" s="393">
        <v>5577000000</v>
      </c>
      <c r="F3017" s="457"/>
      <c r="G3017" s="458"/>
      <c r="H3017" s="394">
        <v>5008</v>
      </c>
      <c r="I3017" s="182" t="s">
        <v>230</v>
      </c>
      <c r="J3017" s="269" t="s">
        <v>285</v>
      </c>
      <c r="K3017" s="268"/>
      <c r="L3017" s="468"/>
      <c r="M3017" s="397"/>
      <c r="N3017" s="397"/>
      <c r="O3017" s="397"/>
      <c r="P3017" s="397"/>
      <c r="Q3017" s="397"/>
      <c r="R3017" s="397"/>
      <c r="S3017" s="397"/>
      <c r="T3017" s="397"/>
      <c r="U3017" s="397"/>
      <c r="V3017" s="397"/>
      <c r="W3017" s="397"/>
      <c r="X3017" s="397"/>
      <c r="Y3017" s="397"/>
    </row>
    <row r="3018" spans="1:25" ht="25.5" x14ac:dyDescent="0.2">
      <c r="A3018" s="237">
        <v>5578</v>
      </c>
      <c r="B3018" s="391" t="s">
        <v>2104</v>
      </c>
      <c r="C3018" s="182" t="s">
        <v>230</v>
      </c>
      <c r="D3018" s="456">
        <v>7</v>
      </c>
      <c r="E3018" s="393">
        <v>5578000000</v>
      </c>
      <c r="F3018" s="457"/>
      <c r="G3018" s="458"/>
      <c r="H3018" s="394">
        <v>5009</v>
      </c>
      <c r="I3018" s="182" t="s">
        <v>230</v>
      </c>
      <c r="J3018" s="269" t="s">
        <v>285</v>
      </c>
      <c r="K3018" s="268"/>
      <c r="L3018" s="468"/>
      <c r="M3018" s="397"/>
      <c r="N3018" s="397"/>
      <c r="O3018" s="397"/>
      <c r="P3018" s="397"/>
      <c r="Q3018" s="397"/>
      <c r="R3018" s="397"/>
      <c r="S3018" s="397"/>
      <c r="T3018" s="397"/>
      <c r="U3018" s="397"/>
      <c r="V3018" s="397"/>
      <c r="W3018" s="397"/>
      <c r="X3018" s="397"/>
      <c r="Y3018" s="397"/>
    </row>
    <row r="3019" spans="1:25" ht="38.25" x14ac:dyDescent="0.2">
      <c r="A3019" s="237">
        <v>5579</v>
      </c>
      <c r="B3019" s="391" t="s">
        <v>2105</v>
      </c>
      <c r="C3019" s="182" t="s">
        <v>230</v>
      </c>
      <c r="D3019" s="456">
        <v>7</v>
      </c>
      <c r="E3019" s="393">
        <v>5579000000</v>
      </c>
      <c r="F3019" s="457"/>
      <c r="G3019" s="458"/>
      <c r="H3019" s="394">
        <v>5018</v>
      </c>
      <c r="I3019" s="182" t="s">
        <v>230</v>
      </c>
      <c r="J3019" s="269" t="s">
        <v>289</v>
      </c>
      <c r="K3019" s="268"/>
      <c r="L3019" s="468"/>
      <c r="M3019" s="397"/>
      <c r="N3019" s="397"/>
      <c r="O3019" s="397"/>
      <c r="P3019" s="397"/>
      <c r="Q3019" s="397"/>
      <c r="R3019" s="397"/>
      <c r="S3019" s="397"/>
      <c r="T3019" s="397"/>
      <c r="U3019" s="397"/>
      <c r="V3019" s="397"/>
      <c r="W3019" s="397"/>
      <c r="X3019" s="397"/>
      <c r="Y3019" s="397"/>
    </row>
    <row r="3020" spans="1:25" ht="38.25" x14ac:dyDescent="0.2">
      <c r="A3020" s="237">
        <v>5580</v>
      </c>
      <c r="B3020" s="391" t="s">
        <v>2106</v>
      </c>
      <c r="C3020" s="356" t="s">
        <v>228</v>
      </c>
      <c r="D3020" s="456">
        <v>7</v>
      </c>
      <c r="E3020" s="393">
        <v>5580000000</v>
      </c>
      <c r="F3020" s="457"/>
      <c r="G3020" s="458"/>
      <c r="H3020" s="394">
        <v>5525</v>
      </c>
      <c r="I3020" s="356" t="s">
        <v>228</v>
      </c>
      <c r="J3020" s="269" t="s">
        <v>289</v>
      </c>
      <c r="K3020" s="268"/>
      <c r="L3020" s="468"/>
      <c r="M3020" s="397"/>
      <c r="N3020" s="397"/>
      <c r="O3020" s="397"/>
      <c r="P3020" s="397"/>
      <c r="Q3020" s="397"/>
      <c r="R3020" s="397"/>
      <c r="S3020" s="397"/>
      <c r="T3020" s="397"/>
      <c r="U3020" s="397"/>
      <c r="V3020" s="397"/>
      <c r="W3020" s="397"/>
      <c r="X3020" s="397"/>
      <c r="Y3020" s="397"/>
    </row>
    <row r="3021" spans="1:25" ht="25.5" x14ac:dyDescent="0.2">
      <c r="A3021" s="237">
        <v>5581</v>
      </c>
      <c r="B3021" s="391" t="s">
        <v>2107</v>
      </c>
      <c r="C3021" s="182" t="s">
        <v>230</v>
      </c>
      <c r="D3021" s="456">
        <v>9</v>
      </c>
      <c r="E3021" s="393">
        <v>5581000000</v>
      </c>
      <c r="F3021" s="457"/>
      <c r="G3021" s="458"/>
      <c r="H3021" s="394">
        <v>5009</v>
      </c>
      <c r="I3021" s="182" t="s">
        <v>230</v>
      </c>
      <c r="J3021" s="269" t="s">
        <v>285</v>
      </c>
      <c r="K3021" s="268"/>
      <c r="L3021" s="468"/>
      <c r="M3021" s="397"/>
      <c r="N3021" s="397"/>
      <c r="O3021" s="397"/>
      <c r="P3021" s="397"/>
      <c r="Q3021" s="397"/>
      <c r="R3021" s="397"/>
      <c r="S3021" s="397"/>
      <c r="T3021" s="397"/>
      <c r="U3021" s="397"/>
      <c r="V3021" s="397"/>
      <c r="W3021" s="397"/>
      <c r="X3021" s="397"/>
      <c r="Y3021" s="397"/>
    </row>
    <row r="3022" spans="1:25" ht="25.5" x14ac:dyDescent="0.2">
      <c r="A3022" s="237">
        <v>5582</v>
      </c>
      <c r="B3022" s="391" t="s">
        <v>2108</v>
      </c>
      <c r="C3022" s="182" t="s">
        <v>230</v>
      </c>
      <c r="D3022" s="456">
        <v>9</v>
      </c>
      <c r="E3022" s="393">
        <v>5582000000</v>
      </c>
      <c r="F3022" s="457"/>
      <c r="G3022" s="458"/>
      <c r="H3022" s="394">
        <v>5009</v>
      </c>
      <c r="I3022" s="182" t="s">
        <v>230</v>
      </c>
      <c r="J3022" s="269" t="s">
        <v>285</v>
      </c>
      <c r="K3022" s="268"/>
      <c r="L3022" s="468"/>
      <c r="M3022" s="397"/>
      <c r="N3022" s="397"/>
      <c r="O3022" s="397"/>
      <c r="P3022" s="397"/>
      <c r="Q3022" s="397"/>
      <c r="R3022" s="397"/>
      <c r="S3022" s="397"/>
      <c r="T3022" s="397"/>
      <c r="U3022" s="397"/>
      <c r="V3022" s="397"/>
      <c r="W3022" s="397"/>
      <c r="X3022" s="397"/>
      <c r="Y3022" s="397"/>
    </row>
    <row r="3023" spans="1:25" ht="25.5" x14ac:dyDescent="0.2">
      <c r="A3023" s="237">
        <v>5583</v>
      </c>
      <c r="B3023" s="391" t="s">
        <v>2109</v>
      </c>
      <c r="C3023" s="182" t="s">
        <v>230</v>
      </c>
      <c r="D3023" s="456">
        <v>9</v>
      </c>
      <c r="E3023" s="393">
        <v>5583000000</v>
      </c>
      <c r="F3023" s="457"/>
      <c r="G3023" s="458"/>
      <c r="H3023" s="394">
        <v>5008</v>
      </c>
      <c r="I3023" s="182" t="s">
        <v>230</v>
      </c>
      <c r="J3023" s="269" t="s">
        <v>285</v>
      </c>
      <c r="K3023" s="268"/>
      <c r="L3023" s="468"/>
      <c r="M3023" s="397"/>
      <c r="N3023" s="397"/>
      <c r="O3023" s="397"/>
      <c r="P3023" s="397"/>
      <c r="Q3023" s="397"/>
      <c r="R3023" s="397"/>
      <c r="S3023" s="397"/>
      <c r="T3023" s="397"/>
      <c r="U3023" s="397"/>
      <c r="V3023" s="397"/>
      <c r="W3023" s="397"/>
      <c r="X3023" s="397"/>
      <c r="Y3023" s="397"/>
    </row>
    <row r="3024" spans="1:25" ht="25.5" x14ac:dyDescent="0.2">
      <c r="A3024" s="237">
        <v>5584</v>
      </c>
      <c r="B3024" s="391" t="s">
        <v>2110</v>
      </c>
      <c r="C3024" s="356" t="s">
        <v>229</v>
      </c>
      <c r="D3024" s="456">
        <v>9</v>
      </c>
      <c r="E3024" s="393">
        <v>5584000000</v>
      </c>
      <c r="F3024" s="457"/>
      <c r="G3024" s="458"/>
      <c r="H3024" s="394"/>
      <c r="I3024" s="356" t="s">
        <v>229</v>
      </c>
      <c r="J3024" s="269" t="s">
        <v>3169</v>
      </c>
      <c r="K3024" s="268"/>
      <c r="L3024" s="468"/>
      <c r="M3024" s="397"/>
      <c r="N3024" s="397"/>
      <c r="O3024" s="397"/>
      <c r="P3024" s="397"/>
      <c r="Q3024" s="397"/>
      <c r="R3024" s="397"/>
      <c r="S3024" s="397"/>
      <c r="T3024" s="397"/>
      <c r="U3024" s="397"/>
      <c r="V3024" s="397"/>
      <c r="W3024" s="397"/>
      <c r="X3024" s="397"/>
      <c r="Y3024" s="397"/>
    </row>
    <row r="3025" spans="1:25" ht="25.5" x14ac:dyDescent="0.2">
      <c r="A3025" s="237">
        <v>5585</v>
      </c>
      <c r="B3025" s="391" t="s">
        <v>2111</v>
      </c>
      <c r="C3025" s="182" t="s">
        <v>230</v>
      </c>
      <c r="D3025" s="456">
        <v>9</v>
      </c>
      <c r="E3025" s="393">
        <v>5585000000</v>
      </c>
      <c r="F3025" s="457"/>
      <c r="G3025" s="458"/>
      <c r="H3025" s="394">
        <v>5009</v>
      </c>
      <c r="I3025" s="182" t="s">
        <v>230</v>
      </c>
      <c r="J3025" s="269" t="s">
        <v>285</v>
      </c>
      <c r="K3025" s="268"/>
      <c r="L3025" s="468"/>
      <c r="M3025" s="397"/>
      <c r="N3025" s="397"/>
      <c r="O3025" s="397"/>
      <c r="P3025" s="397"/>
      <c r="Q3025" s="397"/>
      <c r="R3025" s="397"/>
      <c r="S3025" s="397"/>
      <c r="T3025" s="397"/>
      <c r="U3025" s="397"/>
      <c r="V3025" s="397"/>
      <c r="W3025" s="397"/>
      <c r="X3025" s="397"/>
      <c r="Y3025" s="397"/>
    </row>
    <row r="3026" spans="1:25" x14ac:dyDescent="0.2">
      <c r="A3026" s="237">
        <v>5586</v>
      </c>
      <c r="B3026" s="391" t="s">
        <v>2112</v>
      </c>
      <c r="C3026" s="182" t="s">
        <v>224</v>
      </c>
      <c r="D3026" s="456">
        <v>16</v>
      </c>
      <c r="E3026" s="393">
        <v>5586000000</v>
      </c>
      <c r="F3026" s="457"/>
      <c r="G3026" s="458"/>
      <c r="H3026" s="394">
        <v>6000</v>
      </c>
      <c r="I3026" s="182" t="s">
        <v>224</v>
      </c>
      <c r="J3026" s="269" t="s">
        <v>300</v>
      </c>
      <c r="K3026" s="268"/>
      <c r="L3026" s="468"/>
      <c r="M3026" s="397"/>
      <c r="N3026" s="397"/>
      <c r="O3026" s="397"/>
      <c r="P3026" s="397"/>
      <c r="Q3026" s="397"/>
      <c r="R3026" s="397"/>
      <c r="S3026" s="397"/>
      <c r="T3026" s="397"/>
      <c r="U3026" s="397"/>
      <c r="V3026" s="397"/>
      <c r="W3026" s="397"/>
      <c r="X3026" s="397"/>
      <c r="Y3026" s="397"/>
    </row>
    <row r="3027" spans="1:25" ht="25.5" x14ac:dyDescent="0.2">
      <c r="A3027" s="237">
        <v>5587</v>
      </c>
      <c r="B3027" s="391" t="s">
        <v>2113</v>
      </c>
      <c r="C3027" s="182" t="s">
        <v>230</v>
      </c>
      <c r="D3027" s="456">
        <v>9</v>
      </c>
      <c r="E3027" s="393">
        <v>5587000000</v>
      </c>
      <c r="F3027" s="457"/>
      <c r="G3027" s="458"/>
      <c r="H3027" s="394">
        <v>5008</v>
      </c>
      <c r="I3027" s="182" t="s">
        <v>230</v>
      </c>
      <c r="J3027" s="269" t="s">
        <v>285</v>
      </c>
      <c r="K3027" s="268"/>
      <c r="L3027" s="468"/>
      <c r="M3027" s="397"/>
      <c r="N3027" s="397"/>
      <c r="O3027" s="397"/>
      <c r="P3027" s="397"/>
      <c r="Q3027" s="397"/>
      <c r="R3027" s="397"/>
      <c r="S3027" s="397"/>
      <c r="T3027" s="397"/>
      <c r="U3027" s="397"/>
      <c r="V3027" s="397"/>
      <c r="W3027" s="397"/>
      <c r="X3027" s="397"/>
      <c r="Y3027" s="397"/>
    </row>
    <row r="3028" spans="1:25" ht="38.25" x14ac:dyDescent="0.2">
      <c r="A3028" s="237">
        <v>5588</v>
      </c>
      <c r="B3028" s="391" t="s">
        <v>2114</v>
      </c>
      <c r="C3028" s="182" t="s">
        <v>230</v>
      </c>
      <c r="D3028" s="456">
        <v>9</v>
      </c>
      <c r="E3028" s="393">
        <v>5588000000</v>
      </c>
      <c r="F3028" s="457"/>
      <c r="G3028" s="458"/>
      <c r="H3028" s="394">
        <v>5008</v>
      </c>
      <c r="I3028" s="182" t="s">
        <v>230</v>
      </c>
      <c r="J3028" s="269" t="s">
        <v>285</v>
      </c>
      <c r="K3028" s="268"/>
      <c r="L3028" s="468"/>
      <c r="M3028" s="397"/>
      <c r="N3028" s="397"/>
      <c r="O3028" s="397"/>
      <c r="P3028" s="397"/>
      <c r="Q3028" s="397"/>
      <c r="R3028" s="397"/>
      <c r="S3028" s="397"/>
      <c r="T3028" s="397"/>
      <c r="U3028" s="397"/>
      <c r="V3028" s="397"/>
      <c r="W3028" s="397"/>
      <c r="X3028" s="397"/>
      <c r="Y3028" s="397"/>
    </row>
    <row r="3029" spans="1:25" ht="38.25" x14ac:dyDescent="0.2">
      <c r="A3029" s="237">
        <v>5589</v>
      </c>
      <c r="B3029" s="391" t="s">
        <v>2115</v>
      </c>
      <c r="C3029" s="182" t="s">
        <v>230</v>
      </c>
      <c r="D3029" s="456">
        <v>9</v>
      </c>
      <c r="E3029" s="393">
        <v>5589000000</v>
      </c>
      <c r="F3029" s="457"/>
      <c r="G3029" s="458"/>
      <c r="H3029" s="394">
        <v>5008</v>
      </c>
      <c r="I3029" s="182" t="s">
        <v>230</v>
      </c>
      <c r="J3029" s="269" t="s">
        <v>285</v>
      </c>
      <c r="K3029" s="268"/>
      <c r="L3029" s="468"/>
      <c r="M3029" s="397"/>
      <c r="N3029" s="397"/>
      <c r="O3029" s="397"/>
      <c r="P3029" s="397"/>
      <c r="Q3029" s="397"/>
      <c r="R3029" s="397"/>
      <c r="S3029" s="397"/>
      <c r="T3029" s="397"/>
      <c r="U3029" s="397"/>
      <c r="V3029" s="397"/>
      <c r="W3029" s="397"/>
      <c r="X3029" s="397"/>
      <c r="Y3029" s="397"/>
    </row>
    <row r="3030" spans="1:25" ht="38.25" x14ac:dyDescent="0.2">
      <c r="A3030" s="237">
        <v>5590</v>
      </c>
      <c r="B3030" s="391" t="s">
        <v>2116</v>
      </c>
      <c r="C3030" s="182" t="s">
        <v>230</v>
      </c>
      <c r="D3030" s="456">
        <v>9</v>
      </c>
      <c r="E3030" s="393">
        <v>5590000000</v>
      </c>
      <c r="F3030" s="457"/>
      <c r="G3030" s="458"/>
      <c r="H3030" s="394">
        <v>5008</v>
      </c>
      <c r="I3030" s="182" t="s">
        <v>230</v>
      </c>
      <c r="J3030" s="269" t="s">
        <v>285</v>
      </c>
      <c r="K3030" s="268"/>
      <c r="L3030" s="468"/>
      <c r="M3030" s="397"/>
      <c r="N3030" s="397"/>
      <c r="O3030" s="397"/>
      <c r="P3030" s="397"/>
      <c r="Q3030" s="397"/>
      <c r="R3030" s="397"/>
      <c r="S3030" s="397"/>
      <c r="T3030" s="397"/>
      <c r="U3030" s="397"/>
      <c r="V3030" s="397"/>
      <c r="W3030" s="397"/>
      <c r="X3030" s="397"/>
      <c r="Y3030" s="397"/>
    </row>
    <row r="3031" spans="1:25" ht="25.5" x14ac:dyDescent="0.2">
      <c r="A3031" s="237">
        <v>5591</v>
      </c>
      <c r="B3031" s="391" t="s">
        <v>2117</v>
      </c>
      <c r="C3031" s="182" t="s">
        <v>230</v>
      </c>
      <c r="D3031" s="456">
        <v>9</v>
      </c>
      <c r="E3031" s="393">
        <v>5591000000</v>
      </c>
      <c r="F3031" s="457"/>
      <c r="G3031" s="458"/>
      <c r="H3031" s="394">
        <v>5008</v>
      </c>
      <c r="I3031" s="182" t="s">
        <v>230</v>
      </c>
      <c r="J3031" s="269" t="s">
        <v>285</v>
      </c>
      <c r="K3031" s="268"/>
      <c r="L3031" s="468"/>
      <c r="M3031" s="397"/>
      <c r="N3031" s="397"/>
      <c r="O3031" s="397"/>
      <c r="P3031" s="397"/>
      <c r="Q3031" s="397"/>
      <c r="R3031" s="397"/>
      <c r="S3031" s="397"/>
      <c r="T3031" s="397"/>
      <c r="U3031" s="397"/>
      <c r="V3031" s="397"/>
      <c r="W3031" s="397"/>
      <c r="X3031" s="397"/>
      <c r="Y3031" s="397"/>
    </row>
    <row r="3032" spans="1:25" ht="38.25" x14ac:dyDescent="0.2">
      <c r="A3032" s="237">
        <v>5592</v>
      </c>
      <c r="B3032" s="391" t="s">
        <v>2118</v>
      </c>
      <c r="C3032" s="182" t="s">
        <v>230</v>
      </c>
      <c r="D3032" s="456">
        <v>9</v>
      </c>
      <c r="E3032" s="393">
        <v>5592000000</v>
      </c>
      <c r="F3032" s="457"/>
      <c r="G3032" s="458"/>
      <c r="H3032" s="394">
        <v>5008</v>
      </c>
      <c r="I3032" s="182" t="s">
        <v>230</v>
      </c>
      <c r="J3032" s="269" t="s">
        <v>285</v>
      </c>
      <c r="K3032" s="268"/>
      <c r="L3032" s="468"/>
      <c r="M3032" s="397"/>
      <c r="N3032" s="397"/>
      <c r="O3032" s="397"/>
      <c r="P3032" s="397"/>
      <c r="Q3032" s="397"/>
      <c r="R3032" s="397"/>
      <c r="S3032" s="397"/>
      <c r="T3032" s="397"/>
      <c r="U3032" s="397"/>
      <c r="V3032" s="397"/>
      <c r="W3032" s="397"/>
      <c r="X3032" s="397"/>
      <c r="Y3032" s="397"/>
    </row>
    <row r="3033" spans="1:25" ht="25.5" x14ac:dyDescent="0.2">
      <c r="A3033" s="237">
        <v>5593</v>
      </c>
      <c r="B3033" s="391" t="s">
        <v>2119</v>
      </c>
      <c r="C3033" s="356" t="s">
        <v>229</v>
      </c>
      <c r="D3033" s="456">
        <v>7</v>
      </c>
      <c r="E3033" s="393">
        <v>5593000000</v>
      </c>
      <c r="F3033" s="457"/>
      <c r="G3033" s="458"/>
      <c r="H3033" s="394">
        <v>1119</v>
      </c>
      <c r="I3033" s="356" t="s">
        <v>229</v>
      </c>
      <c r="J3033" s="269" t="s">
        <v>295</v>
      </c>
      <c r="K3033" s="268"/>
      <c r="L3033" s="468"/>
      <c r="M3033" s="397"/>
      <c r="N3033" s="397"/>
      <c r="O3033" s="397"/>
      <c r="P3033" s="397"/>
      <c r="Q3033" s="397"/>
      <c r="R3033" s="397"/>
      <c r="S3033" s="397"/>
      <c r="T3033" s="397"/>
      <c r="U3033" s="397"/>
      <c r="V3033" s="397"/>
      <c r="W3033" s="397"/>
      <c r="X3033" s="397"/>
      <c r="Y3033" s="397"/>
    </row>
    <row r="3034" spans="1:25" ht="25.5" x14ac:dyDescent="0.2">
      <c r="A3034" s="237">
        <v>5594</v>
      </c>
      <c r="B3034" s="391" t="s">
        <v>3063</v>
      </c>
      <c r="C3034" s="182" t="s">
        <v>230</v>
      </c>
      <c r="D3034" s="456">
        <v>7</v>
      </c>
      <c r="E3034" s="393">
        <v>5594000000</v>
      </c>
      <c r="F3034" s="457"/>
      <c r="G3034" s="458"/>
      <c r="H3034" s="394">
        <v>5014</v>
      </c>
      <c r="I3034" s="182" t="s">
        <v>230</v>
      </c>
      <c r="J3034" s="269" t="s">
        <v>289</v>
      </c>
      <c r="K3034" s="268"/>
      <c r="L3034" s="468"/>
      <c r="M3034" s="397"/>
      <c r="N3034" s="397"/>
      <c r="O3034" s="397"/>
      <c r="P3034" s="397"/>
      <c r="Q3034" s="397"/>
      <c r="R3034" s="397"/>
      <c r="S3034" s="397"/>
      <c r="T3034" s="397"/>
      <c r="U3034" s="397"/>
      <c r="V3034" s="397"/>
      <c r="W3034" s="397"/>
      <c r="X3034" s="397"/>
      <c r="Y3034" s="397"/>
    </row>
    <row r="3035" spans="1:25" ht="38.25" x14ac:dyDescent="0.2">
      <c r="A3035" s="237">
        <v>5595</v>
      </c>
      <c r="B3035" s="391" t="s">
        <v>2120</v>
      </c>
      <c r="C3035" s="182" t="s">
        <v>230</v>
      </c>
      <c r="D3035" s="456">
        <v>7</v>
      </c>
      <c r="E3035" s="393">
        <v>5595000000</v>
      </c>
      <c r="F3035" s="457"/>
      <c r="G3035" s="458"/>
      <c r="H3035" s="394">
        <v>5014</v>
      </c>
      <c r="I3035" s="182" t="s">
        <v>230</v>
      </c>
      <c r="J3035" s="269" t="s">
        <v>289</v>
      </c>
      <c r="K3035" s="268"/>
      <c r="L3035" s="468"/>
      <c r="M3035" s="397"/>
      <c r="N3035" s="397"/>
      <c r="O3035" s="397"/>
      <c r="P3035" s="397"/>
      <c r="Q3035" s="397"/>
      <c r="R3035" s="397"/>
      <c r="S3035" s="397"/>
      <c r="T3035" s="397"/>
      <c r="U3035" s="397"/>
      <c r="V3035" s="397"/>
      <c r="W3035" s="397"/>
      <c r="X3035" s="397"/>
      <c r="Y3035" s="397"/>
    </row>
    <row r="3036" spans="1:25" ht="25.5" x14ac:dyDescent="0.2">
      <c r="A3036" s="237">
        <v>5596</v>
      </c>
      <c r="B3036" s="391" t="s">
        <v>2121</v>
      </c>
      <c r="C3036" s="182" t="s">
        <v>230</v>
      </c>
      <c r="D3036" s="456">
        <v>7</v>
      </c>
      <c r="E3036" s="393">
        <v>5596000000</v>
      </c>
      <c r="F3036" s="457"/>
      <c r="G3036" s="458"/>
      <c r="H3036" s="394">
        <v>5000</v>
      </c>
      <c r="I3036" s="182" t="s">
        <v>230</v>
      </c>
      <c r="J3036" s="269" t="s">
        <v>300</v>
      </c>
      <c r="K3036" s="268"/>
      <c r="L3036" s="468"/>
      <c r="M3036" s="397"/>
      <c r="N3036" s="397"/>
      <c r="O3036" s="397"/>
      <c r="P3036" s="397"/>
      <c r="Q3036" s="397"/>
      <c r="R3036" s="397"/>
      <c r="S3036" s="397"/>
      <c r="T3036" s="397"/>
      <c r="U3036" s="397"/>
      <c r="V3036" s="397"/>
      <c r="W3036" s="397"/>
      <c r="X3036" s="397"/>
      <c r="Y3036" s="397"/>
    </row>
    <row r="3037" spans="1:25" ht="51" x14ac:dyDescent="0.2">
      <c r="A3037" s="237">
        <v>5597</v>
      </c>
      <c r="B3037" s="391" t="s">
        <v>2122</v>
      </c>
      <c r="C3037" s="356" t="s">
        <v>229</v>
      </c>
      <c r="D3037" s="456">
        <v>13</v>
      </c>
      <c r="E3037" s="393">
        <v>5597000000</v>
      </c>
      <c r="F3037" s="457"/>
      <c r="G3037" s="458"/>
      <c r="H3037" s="394">
        <v>1345</v>
      </c>
      <c r="I3037" s="356" t="s">
        <v>229</v>
      </c>
      <c r="J3037" s="269" t="s">
        <v>300</v>
      </c>
      <c r="K3037" s="268"/>
      <c r="L3037" s="468"/>
      <c r="M3037" s="397"/>
      <c r="N3037" s="397"/>
      <c r="O3037" s="397"/>
      <c r="P3037" s="397"/>
      <c r="Q3037" s="397"/>
      <c r="R3037" s="397"/>
      <c r="S3037" s="397"/>
      <c r="T3037" s="397"/>
      <c r="U3037" s="397"/>
      <c r="V3037" s="397"/>
      <c r="W3037" s="397"/>
      <c r="X3037" s="397"/>
      <c r="Y3037" s="397"/>
    </row>
    <row r="3038" spans="1:25" ht="51" x14ac:dyDescent="0.2">
      <c r="A3038" s="237">
        <v>5598</v>
      </c>
      <c r="B3038" s="391" t="s">
        <v>2123</v>
      </c>
      <c r="C3038" s="356" t="s">
        <v>229</v>
      </c>
      <c r="D3038" s="456">
        <v>13</v>
      </c>
      <c r="E3038" s="393">
        <v>5598000000</v>
      </c>
      <c r="F3038" s="457"/>
      <c r="G3038" s="458"/>
      <c r="H3038" s="394">
        <v>1402</v>
      </c>
      <c r="I3038" s="356" t="s">
        <v>229</v>
      </c>
      <c r="J3038" s="269" t="s">
        <v>3169</v>
      </c>
      <c r="K3038" s="268"/>
      <c r="L3038" s="468"/>
      <c r="M3038" s="397"/>
      <c r="N3038" s="397"/>
      <c r="O3038" s="397"/>
      <c r="P3038" s="397"/>
      <c r="Q3038" s="397"/>
      <c r="R3038" s="397"/>
      <c r="S3038" s="397"/>
      <c r="T3038" s="397"/>
      <c r="U3038" s="397"/>
      <c r="V3038" s="397"/>
      <c r="W3038" s="397"/>
      <c r="X3038" s="397"/>
      <c r="Y3038" s="397"/>
    </row>
    <row r="3039" spans="1:25" ht="38.25" x14ac:dyDescent="0.2">
      <c r="A3039" s="237">
        <v>5599</v>
      </c>
      <c r="B3039" s="391" t="s">
        <v>2124</v>
      </c>
      <c r="C3039" s="356" t="s">
        <v>229</v>
      </c>
      <c r="D3039" s="456">
        <v>7</v>
      </c>
      <c r="E3039" s="393">
        <v>5599000000</v>
      </c>
      <c r="F3039" s="457"/>
      <c r="G3039" s="458"/>
      <c r="H3039" s="394">
        <v>1214</v>
      </c>
      <c r="I3039" s="356" t="s">
        <v>229</v>
      </c>
      <c r="J3039" s="269" t="s">
        <v>295</v>
      </c>
      <c r="K3039" s="268"/>
      <c r="L3039" s="468"/>
      <c r="M3039" s="397"/>
      <c r="N3039" s="397"/>
      <c r="O3039" s="397"/>
      <c r="P3039" s="397"/>
      <c r="Q3039" s="397"/>
      <c r="R3039" s="397"/>
      <c r="S3039" s="397"/>
      <c r="T3039" s="397"/>
      <c r="U3039" s="397"/>
      <c r="V3039" s="397"/>
      <c r="W3039" s="397"/>
      <c r="X3039" s="397"/>
      <c r="Y3039" s="397"/>
    </row>
    <row r="3040" spans="1:25" ht="25.5" x14ac:dyDescent="0.2">
      <c r="A3040" s="274">
        <v>5600</v>
      </c>
      <c r="B3040" s="478" t="s">
        <v>2125</v>
      </c>
      <c r="C3040" s="356" t="s">
        <v>229</v>
      </c>
      <c r="D3040" s="479">
        <v>7</v>
      </c>
      <c r="E3040" s="480">
        <v>5600000000</v>
      </c>
      <c r="F3040" s="481"/>
      <c r="G3040" s="482"/>
      <c r="H3040" s="483">
        <v>1530</v>
      </c>
      <c r="I3040" s="356" t="s">
        <v>229</v>
      </c>
      <c r="J3040" s="275" t="s">
        <v>289</v>
      </c>
      <c r="K3040" s="276"/>
      <c r="L3040" s="484"/>
      <c r="M3040" s="485"/>
      <c r="N3040" s="485"/>
      <c r="O3040" s="485"/>
      <c r="P3040" s="485"/>
      <c r="Q3040" s="485"/>
      <c r="R3040" s="485"/>
      <c r="S3040" s="485"/>
      <c r="T3040" s="485"/>
      <c r="U3040" s="485"/>
      <c r="V3040" s="485"/>
      <c r="W3040" s="485"/>
      <c r="X3040" s="485"/>
      <c r="Y3040" s="485"/>
    </row>
    <row r="3041" spans="1:25" ht="38.25" x14ac:dyDescent="0.2">
      <c r="A3041" s="237">
        <v>5601</v>
      </c>
      <c r="B3041" s="391" t="s">
        <v>2126</v>
      </c>
      <c r="C3041" s="47" t="s">
        <v>3292</v>
      </c>
      <c r="D3041" s="456">
        <v>2</v>
      </c>
      <c r="E3041" s="393">
        <v>5601000000</v>
      </c>
      <c r="F3041" s="457"/>
      <c r="G3041" s="458"/>
      <c r="H3041" s="394"/>
      <c r="I3041" s="47" t="s">
        <v>3292</v>
      </c>
      <c r="J3041" s="269" t="s">
        <v>3169</v>
      </c>
      <c r="K3041" s="268"/>
      <c r="L3041" s="468"/>
      <c r="M3041" s="397"/>
      <c r="N3041" s="397"/>
      <c r="O3041" s="397"/>
      <c r="P3041" s="397"/>
      <c r="Q3041" s="397"/>
      <c r="R3041" s="397"/>
      <c r="S3041" s="397"/>
      <c r="T3041" s="397"/>
      <c r="U3041" s="397"/>
      <c r="V3041" s="397"/>
      <c r="W3041" s="397"/>
      <c r="X3041" s="397"/>
      <c r="Y3041" s="397"/>
    </row>
    <row r="3042" spans="1:25" ht="25.5" x14ac:dyDescent="0.2">
      <c r="A3042" s="237">
        <v>5602</v>
      </c>
      <c r="B3042" s="391" t="s">
        <v>2127</v>
      </c>
      <c r="C3042" s="356" t="s">
        <v>229</v>
      </c>
      <c r="D3042" s="456">
        <v>7</v>
      </c>
      <c r="E3042" s="393">
        <v>5602000000</v>
      </c>
      <c r="F3042" s="457"/>
      <c r="G3042" s="458"/>
      <c r="H3042" s="394">
        <v>1317</v>
      </c>
      <c r="I3042" s="356" t="s">
        <v>229</v>
      </c>
      <c r="J3042" s="269" t="s">
        <v>285</v>
      </c>
      <c r="K3042" s="268"/>
      <c r="L3042" s="468"/>
      <c r="M3042" s="397"/>
      <c r="N3042" s="397"/>
      <c r="O3042" s="397"/>
      <c r="P3042" s="397"/>
      <c r="Q3042" s="397"/>
      <c r="R3042" s="397"/>
      <c r="S3042" s="397"/>
      <c r="T3042" s="397"/>
      <c r="U3042" s="397"/>
      <c r="V3042" s="397"/>
      <c r="W3042" s="397"/>
      <c r="X3042" s="397"/>
      <c r="Y3042" s="397"/>
    </row>
    <row r="3043" spans="1:25" ht="38.25" x14ac:dyDescent="0.2">
      <c r="A3043" s="237">
        <v>5603</v>
      </c>
      <c r="B3043" s="391" t="s">
        <v>2128</v>
      </c>
      <c r="C3043" s="182" t="s">
        <v>224</v>
      </c>
      <c r="D3043" s="456">
        <v>7</v>
      </c>
      <c r="E3043" s="393">
        <v>5603000000</v>
      </c>
      <c r="F3043" s="457"/>
      <c r="G3043" s="458"/>
      <c r="H3043" s="394">
        <v>9000</v>
      </c>
      <c r="I3043" s="182" t="s">
        <v>224</v>
      </c>
      <c r="J3043" s="269" t="s">
        <v>295</v>
      </c>
      <c r="K3043" s="268"/>
      <c r="L3043" s="468"/>
      <c r="M3043" s="397"/>
      <c r="N3043" s="397"/>
      <c r="O3043" s="397"/>
      <c r="P3043" s="397"/>
      <c r="Q3043" s="397"/>
      <c r="R3043" s="397"/>
      <c r="S3043" s="397"/>
      <c r="T3043" s="397"/>
      <c r="U3043" s="397"/>
      <c r="V3043" s="397"/>
      <c r="W3043" s="397"/>
      <c r="X3043" s="397"/>
      <c r="Y3043" s="397"/>
    </row>
    <row r="3044" spans="1:25" ht="51" x14ac:dyDescent="0.2">
      <c r="A3044" s="237">
        <v>5604</v>
      </c>
      <c r="B3044" s="391" t="s">
        <v>2129</v>
      </c>
      <c r="C3044" s="182" t="s">
        <v>230</v>
      </c>
      <c r="D3044" s="456">
        <v>7</v>
      </c>
      <c r="E3044" s="393">
        <v>5604000000</v>
      </c>
      <c r="F3044" s="457"/>
      <c r="G3044" s="458"/>
      <c r="H3044" s="394">
        <v>5018</v>
      </c>
      <c r="I3044" s="182" t="s">
        <v>230</v>
      </c>
      <c r="J3044" s="459" t="s">
        <v>3169</v>
      </c>
      <c r="K3044" s="268"/>
      <c r="L3044" s="468" t="s">
        <v>2848</v>
      </c>
      <c r="M3044" s="397"/>
      <c r="N3044" s="397"/>
      <c r="O3044" s="397"/>
      <c r="P3044" s="397"/>
      <c r="Q3044" s="397"/>
      <c r="R3044" s="397"/>
      <c r="S3044" s="397"/>
      <c r="T3044" s="397"/>
      <c r="U3044" s="397"/>
      <c r="V3044" s="397"/>
      <c r="W3044" s="397"/>
      <c r="X3044" s="397"/>
      <c r="Y3044" s="397"/>
    </row>
    <row r="3045" spans="1:25" ht="38.25" x14ac:dyDescent="0.2">
      <c r="A3045" s="237">
        <v>5605</v>
      </c>
      <c r="B3045" s="391" t="s">
        <v>2130</v>
      </c>
      <c r="C3045" s="182" t="s">
        <v>230</v>
      </c>
      <c r="D3045" s="456">
        <v>9</v>
      </c>
      <c r="E3045" s="393">
        <v>5605000000</v>
      </c>
      <c r="F3045" s="457"/>
      <c r="G3045" s="458"/>
      <c r="H3045" s="394">
        <v>5009</v>
      </c>
      <c r="I3045" s="182" t="s">
        <v>230</v>
      </c>
      <c r="J3045" s="269" t="s">
        <v>285</v>
      </c>
      <c r="K3045" s="268"/>
      <c r="L3045" s="468"/>
      <c r="M3045" s="397"/>
      <c r="N3045" s="397"/>
      <c r="O3045" s="397"/>
      <c r="P3045" s="397"/>
      <c r="Q3045" s="397"/>
      <c r="R3045" s="397"/>
      <c r="S3045" s="397"/>
      <c r="T3045" s="397"/>
      <c r="U3045" s="397"/>
      <c r="V3045" s="397"/>
      <c r="W3045" s="397"/>
      <c r="X3045" s="397"/>
      <c r="Y3045" s="397"/>
    </row>
    <row r="3046" spans="1:25" ht="38.25" x14ac:dyDescent="0.2">
      <c r="A3046" s="237">
        <v>5606</v>
      </c>
      <c r="B3046" s="391" t="s">
        <v>2131</v>
      </c>
      <c r="C3046" s="182" t="s">
        <v>230</v>
      </c>
      <c r="D3046" s="456">
        <v>9</v>
      </c>
      <c r="E3046" s="393">
        <v>5606000000</v>
      </c>
      <c r="F3046" s="457"/>
      <c r="G3046" s="458"/>
      <c r="H3046" s="394">
        <v>5008</v>
      </c>
      <c r="I3046" s="182" t="s">
        <v>230</v>
      </c>
      <c r="J3046" s="269" t="s">
        <v>285</v>
      </c>
      <c r="K3046" s="268"/>
      <c r="L3046" s="468"/>
      <c r="M3046" s="397"/>
      <c r="N3046" s="397"/>
      <c r="O3046" s="397"/>
      <c r="P3046" s="397"/>
      <c r="Q3046" s="397"/>
      <c r="R3046" s="397"/>
      <c r="S3046" s="397"/>
      <c r="T3046" s="397"/>
      <c r="U3046" s="397"/>
      <c r="V3046" s="397"/>
      <c r="W3046" s="397"/>
      <c r="X3046" s="397"/>
      <c r="Y3046" s="397"/>
    </row>
    <row r="3047" spans="1:25" ht="25.5" x14ac:dyDescent="0.2">
      <c r="A3047" s="237">
        <v>5607</v>
      </c>
      <c r="B3047" s="391" t="s">
        <v>2132</v>
      </c>
      <c r="C3047" s="182" t="s">
        <v>230</v>
      </c>
      <c r="D3047" s="456">
        <v>9</v>
      </c>
      <c r="E3047" s="393">
        <v>5607000000</v>
      </c>
      <c r="F3047" s="457"/>
      <c r="G3047" s="458"/>
      <c r="H3047" s="394">
        <v>5008</v>
      </c>
      <c r="I3047" s="182" t="s">
        <v>230</v>
      </c>
      <c r="J3047" s="269" t="s">
        <v>285</v>
      </c>
      <c r="K3047" s="268"/>
      <c r="L3047" s="468"/>
      <c r="M3047" s="397"/>
      <c r="N3047" s="397"/>
      <c r="O3047" s="397"/>
      <c r="P3047" s="397"/>
      <c r="Q3047" s="397"/>
      <c r="R3047" s="397"/>
      <c r="S3047" s="397"/>
      <c r="T3047" s="397"/>
      <c r="U3047" s="397"/>
      <c r="V3047" s="397"/>
      <c r="W3047" s="397"/>
      <c r="X3047" s="397"/>
      <c r="Y3047" s="397"/>
    </row>
    <row r="3048" spans="1:25" ht="51" x14ac:dyDescent="0.2">
      <c r="A3048" s="237">
        <v>5608</v>
      </c>
      <c r="B3048" s="391" t="s">
        <v>2133</v>
      </c>
      <c r="C3048" s="182" t="s">
        <v>230</v>
      </c>
      <c r="D3048" s="456">
        <v>9</v>
      </c>
      <c r="E3048" s="393">
        <v>5608000000</v>
      </c>
      <c r="F3048" s="457"/>
      <c r="G3048" s="458"/>
      <c r="H3048" s="394">
        <v>5018</v>
      </c>
      <c r="I3048" s="182" t="s">
        <v>230</v>
      </c>
      <c r="J3048" s="269" t="s">
        <v>3169</v>
      </c>
      <c r="K3048" s="268"/>
      <c r="L3048" s="468" t="s">
        <v>2848</v>
      </c>
      <c r="M3048" s="397"/>
      <c r="N3048" s="397"/>
      <c r="O3048" s="397"/>
      <c r="P3048" s="397"/>
      <c r="Q3048" s="397"/>
      <c r="R3048" s="397"/>
      <c r="S3048" s="397"/>
      <c r="T3048" s="397"/>
      <c r="U3048" s="397"/>
      <c r="V3048" s="397"/>
      <c r="W3048" s="397"/>
      <c r="X3048" s="397"/>
      <c r="Y3048" s="397"/>
    </row>
    <row r="3049" spans="1:25" ht="25.5" x14ac:dyDescent="0.2">
      <c r="A3049" s="237">
        <v>5609</v>
      </c>
      <c r="B3049" s="391" t="s">
        <v>2134</v>
      </c>
      <c r="C3049" s="47" t="s">
        <v>231</v>
      </c>
      <c r="D3049" s="456">
        <v>7</v>
      </c>
      <c r="E3049" s="393">
        <v>5609000000</v>
      </c>
      <c r="F3049" s="457"/>
      <c r="G3049" s="458"/>
      <c r="H3049" s="394"/>
      <c r="I3049" s="47" t="s">
        <v>231</v>
      </c>
      <c r="J3049" s="269" t="s">
        <v>3169</v>
      </c>
      <c r="K3049" s="268"/>
      <c r="L3049" s="468"/>
      <c r="M3049" s="397"/>
      <c r="N3049" s="397"/>
      <c r="O3049" s="397"/>
      <c r="P3049" s="397"/>
      <c r="Q3049" s="397"/>
      <c r="R3049" s="397"/>
      <c r="S3049" s="397"/>
      <c r="T3049" s="397"/>
      <c r="U3049" s="397"/>
      <c r="V3049" s="397"/>
      <c r="W3049" s="397"/>
      <c r="X3049" s="397"/>
      <c r="Y3049" s="397"/>
    </row>
    <row r="3050" spans="1:25" ht="25.5" x14ac:dyDescent="0.2">
      <c r="A3050" s="237">
        <v>5610</v>
      </c>
      <c r="B3050" s="391" t="s">
        <v>2135</v>
      </c>
      <c r="C3050" s="182" t="s">
        <v>230</v>
      </c>
      <c r="D3050" s="456">
        <v>7</v>
      </c>
      <c r="E3050" s="393">
        <v>5610000000</v>
      </c>
      <c r="F3050" s="457"/>
      <c r="G3050" s="458"/>
      <c r="H3050" s="394"/>
      <c r="I3050" s="182" t="s">
        <v>230</v>
      </c>
      <c r="J3050" s="269" t="s">
        <v>295</v>
      </c>
      <c r="K3050" s="268"/>
      <c r="L3050" s="468"/>
      <c r="M3050" s="397"/>
      <c r="N3050" s="397"/>
      <c r="O3050" s="397"/>
      <c r="P3050" s="397"/>
      <c r="Q3050" s="397"/>
      <c r="R3050" s="397"/>
      <c r="S3050" s="397"/>
      <c r="T3050" s="397"/>
      <c r="U3050" s="397"/>
      <c r="V3050" s="397"/>
      <c r="W3050" s="397"/>
      <c r="X3050" s="397"/>
      <c r="Y3050" s="397"/>
    </row>
    <row r="3051" spans="1:25" ht="38.25" x14ac:dyDescent="0.2">
      <c r="A3051" s="237">
        <v>5611</v>
      </c>
      <c r="B3051" s="391" t="s">
        <v>2136</v>
      </c>
      <c r="C3051" s="182" t="s">
        <v>226</v>
      </c>
      <c r="D3051" s="456">
        <v>10</v>
      </c>
      <c r="E3051" s="393">
        <v>5611000000</v>
      </c>
      <c r="F3051" s="457"/>
      <c r="G3051" s="458"/>
      <c r="H3051" s="394">
        <v>4006</v>
      </c>
      <c r="I3051" s="182" t="s">
        <v>226</v>
      </c>
      <c r="J3051" s="269" t="s">
        <v>295</v>
      </c>
      <c r="K3051" s="268"/>
      <c r="L3051" s="468"/>
      <c r="M3051" s="397"/>
      <c r="N3051" s="397"/>
      <c r="O3051" s="397"/>
      <c r="P3051" s="397"/>
      <c r="Q3051" s="397"/>
      <c r="R3051" s="397"/>
      <c r="S3051" s="397"/>
      <c r="T3051" s="397"/>
      <c r="U3051" s="397"/>
      <c r="V3051" s="397"/>
      <c r="W3051" s="397"/>
      <c r="X3051" s="397"/>
      <c r="Y3051" s="397"/>
    </row>
    <row r="3052" spans="1:25" ht="38.25" x14ac:dyDescent="0.2">
      <c r="A3052" s="237">
        <v>5612</v>
      </c>
      <c r="B3052" s="391" t="s">
        <v>2137</v>
      </c>
      <c r="C3052" s="356" t="s">
        <v>229</v>
      </c>
      <c r="D3052" s="456">
        <v>13</v>
      </c>
      <c r="E3052" s="393">
        <v>5612000000</v>
      </c>
      <c r="F3052" s="457"/>
      <c r="G3052" s="458"/>
      <c r="H3052" s="394">
        <v>1210</v>
      </c>
      <c r="I3052" s="356" t="s">
        <v>229</v>
      </c>
      <c r="J3052" s="269" t="s">
        <v>3169</v>
      </c>
      <c r="K3052" s="268"/>
      <c r="L3052" s="468"/>
      <c r="M3052" s="397"/>
      <c r="N3052" s="397"/>
      <c r="O3052" s="397"/>
      <c r="P3052" s="397"/>
      <c r="Q3052" s="397"/>
      <c r="R3052" s="397"/>
      <c r="S3052" s="397"/>
      <c r="T3052" s="397"/>
      <c r="U3052" s="397"/>
      <c r="V3052" s="397"/>
      <c r="W3052" s="397"/>
      <c r="X3052" s="397"/>
      <c r="Y3052" s="397"/>
    </row>
    <row r="3053" spans="1:25" ht="38.25" x14ac:dyDescent="0.2">
      <c r="A3053" s="237">
        <v>5613</v>
      </c>
      <c r="B3053" s="391" t="s">
        <v>2138</v>
      </c>
      <c r="C3053" s="182" t="s">
        <v>230</v>
      </c>
      <c r="D3053" s="456">
        <v>9</v>
      </c>
      <c r="E3053" s="393">
        <v>5613000000</v>
      </c>
      <c r="F3053" s="457"/>
      <c r="G3053" s="458"/>
      <c r="H3053" s="394">
        <v>5009</v>
      </c>
      <c r="I3053" s="182" t="s">
        <v>230</v>
      </c>
      <c r="J3053" s="269" t="s">
        <v>285</v>
      </c>
      <c r="K3053" s="268"/>
      <c r="L3053" s="468"/>
      <c r="M3053" s="397"/>
      <c r="N3053" s="397"/>
      <c r="O3053" s="397"/>
      <c r="P3053" s="397"/>
      <c r="Q3053" s="397"/>
      <c r="R3053" s="397"/>
      <c r="S3053" s="397"/>
      <c r="T3053" s="397"/>
      <c r="U3053" s="397"/>
      <c r="V3053" s="397"/>
      <c r="W3053" s="397"/>
      <c r="X3053" s="397"/>
      <c r="Y3053" s="397"/>
    </row>
    <row r="3054" spans="1:25" ht="25.5" x14ac:dyDescent="0.2">
      <c r="A3054" s="237">
        <v>5614</v>
      </c>
      <c r="B3054" s="391" t="s">
        <v>2139</v>
      </c>
      <c r="C3054" s="182" t="s">
        <v>230</v>
      </c>
      <c r="D3054" s="456">
        <v>9</v>
      </c>
      <c r="E3054" s="393">
        <v>5614000000</v>
      </c>
      <c r="F3054" s="457"/>
      <c r="G3054" s="458"/>
      <c r="H3054" s="394">
        <v>5009</v>
      </c>
      <c r="I3054" s="182" t="s">
        <v>230</v>
      </c>
      <c r="J3054" s="269" t="s">
        <v>285</v>
      </c>
      <c r="K3054" s="268"/>
      <c r="L3054" s="468"/>
      <c r="M3054" s="397"/>
      <c r="N3054" s="397"/>
      <c r="O3054" s="397"/>
      <c r="P3054" s="397"/>
      <c r="Q3054" s="397"/>
      <c r="R3054" s="397"/>
      <c r="S3054" s="397"/>
      <c r="T3054" s="397"/>
      <c r="U3054" s="397"/>
      <c r="V3054" s="397"/>
      <c r="W3054" s="397"/>
      <c r="X3054" s="397"/>
      <c r="Y3054" s="397"/>
    </row>
    <row r="3055" spans="1:25" ht="25.5" x14ac:dyDescent="0.2">
      <c r="A3055" s="237">
        <v>5615</v>
      </c>
      <c r="B3055" s="391" t="s">
        <v>2140</v>
      </c>
      <c r="C3055" s="182" t="s">
        <v>230</v>
      </c>
      <c r="D3055" s="456">
        <v>9</v>
      </c>
      <c r="E3055" s="393">
        <v>5615000000</v>
      </c>
      <c r="F3055" s="457"/>
      <c r="G3055" s="458"/>
      <c r="H3055" s="394">
        <v>5009</v>
      </c>
      <c r="I3055" s="182" t="s">
        <v>230</v>
      </c>
      <c r="J3055" s="269" t="s">
        <v>285</v>
      </c>
      <c r="K3055" s="268"/>
      <c r="L3055" s="468"/>
      <c r="M3055" s="397"/>
      <c r="N3055" s="397"/>
      <c r="O3055" s="397"/>
      <c r="P3055" s="397"/>
      <c r="Q3055" s="397"/>
      <c r="R3055" s="397"/>
      <c r="S3055" s="397"/>
      <c r="T3055" s="397"/>
      <c r="U3055" s="397"/>
      <c r="V3055" s="397"/>
      <c r="W3055" s="397"/>
      <c r="X3055" s="397"/>
      <c r="Y3055" s="397"/>
    </row>
    <row r="3056" spans="1:25" ht="38.25" x14ac:dyDescent="0.2">
      <c r="A3056" s="237">
        <v>5616</v>
      </c>
      <c r="B3056" s="391" t="s">
        <v>2141</v>
      </c>
      <c r="C3056" s="182" t="s">
        <v>230</v>
      </c>
      <c r="D3056" s="456">
        <v>9</v>
      </c>
      <c r="E3056" s="393">
        <v>5616000000</v>
      </c>
      <c r="F3056" s="457"/>
      <c r="G3056" s="458"/>
      <c r="H3056" s="394">
        <v>5009</v>
      </c>
      <c r="I3056" s="182" t="s">
        <v>230</v>
      </c>
      <c r="J3056" s="269" t="s">
        <v>285</v>
      </c>
      <c r="K3056" s="268"/>
      <c r="L3056" s="468"/>
      <c r="M3056" s="397"/>
      <c r="N3056" s="397"/>
      <c r="O3056" s="397"/>
      <c r="P3056" s="397"/>
      <c r="Q3056" s="397"/>
      <c r="R3056" s="397"/>
      <c r="S3056" s="397"/>
      <c r="T3056" s="397"/>
      <c r="U3056" s="397"/>
      <c r="V3056" s="397"/>
      <c r="W3056" s="397"/>
      <c r="X3056" s="397"/>
      <c r="Y3056" s="397"/>
    </row>
    <row r="3057" spans="1:25" ht="38.25" x14ac:dyDescent="0.2">
      <c r="A3057" s="237">
        <v>5617</v>
      </c>
      <c r="B3057" s="391" t="s">
        <v>2142</v>
      </c>
      <c r="C3057" s="356" t="s">
        <v>229</v>
      </c>
      <c r="D3057" s="456">
        <v>7</v>
      </c>
      <c r="E3057" s="393">
        <v>5617000000</v>
      </c>
      <c r="F3057" s="457"/>
      <c r="G3057" s="458"/>
      <c r="H3057" s="394">
        <v>1331</v>
      </c>
      <c r="I3057" s="356" t="s">
        <v>229</v>
      </c>
      <c r="J3057" s="269" t="s">
        <v>289</v>
      </c>
      <c r="K3057" s="268"/>
      <c r="L3057" s="468"/>
      <c r="M3057" s="397"/>
      <c r="N3057" s="397"/>
      <c r="O3057" s="397"/>
      <c r="P3057" s="397"/>
      <c r="Q3057" s="397"/>
      <c r="R3057" s="397"/>
      <c r="S3057" s="397"/>
      <c r="T3057" s="397"/>
      <c r="U3057" s="397"/>
      <c r="V3057" s="397"/>
      <c r="W3057" s="397"/>
      <c r="X3057" s="397"/>
      <c r="Y3057" s="397"/>
    </row>
    <row r="3058" spans="1:25" ht="25.5" x14ac:dyDescent="0.2">
      <c r="A3058" s="237">
        <v>5618</v>
      </c>
      <c r="B3058" s="391" t="s">
        <v>2143</v>
      </c>
      <c r="C3058" s="356" t="s">
        <v>228</v>
      </c>
      <c r="D3058" s="456">
        <v>15</v>
      </c>
      <c r="E3058" s="393">
        <v>5618000000</v>
      </c>
      <c r="F3058" s="457"/>
      <c r="G3058" s="458"/>
      <c r="H3058" s="394">
        <v>5510</v>
      </c>
      <c r="I3058" s="356" t="s">
        <v>228</v>
      </c>
      <c r="J3058" s="269" t="s">
        <v>285</v>
      </c>
      <c r="K3058" s="268"/>
      <c r="L3058" s="468"/>
      <c r="M3058" s="397"/>
      <c r="N3058" s="397"/>
      <c r="O3058" s="397"/>
      <c r="P3058" s="397"/>
      <c r="Q3058" s="397"/>
      <c r="R3058" s="397"/>
      <c r="S3058" s="397"/>
      <c r="T3058" s="397"/>
      <c r="U3058" s="397"/>
      <c r="V3058" s="397"/>
      <c r="W3058" s="397"/>
      <c r="X3058" s="397"/>
      <c r="Y3058" s="397"/>
    </row>
    <row r="3059" spans="1:25" ht="22.5" x14ac:dyDescent="0.2">
      <c r="A3059" s="237">
        <v>5619</v>
      </c>
      <c r="B3059" s="391" t="s">
        <v>2144</v>
      </c>
      <c r="C3059" s="47" t="s">
        <v>231</v>
      </c>
      <c r="D3059" s="456">
        <v>7</v>
      </c>
      <c r="E3059" s="393">
        <v>5619000000</v>
      </c>
      <c r="F3059" s="457"/>
      <c r="G3059" s="458"/>
      <c r="H3059" s="394"/>
      <c r="I3059" s="47" t="s">
        <v>231</v>
      </c>
      <c r="J3059" s="269" t="s">
        <v>285</v>
      </c>
      <c r="K3059" s="268"/>
      <c r="L3059" s="468" t="s">
        <v>3064</v>
      </c>
      <c r="M3059" s="397"/>
      <c r="N3059" s="397"/>
      <c r="O3059" s="397"/>
      <c r="P3059" s="397"/>
      <c r="Q3059" s="397"/>
      <c r="R3059" s="397"/>
      <c r="S3059" s="397"/>
      <c r="T3059" s="397"/>
      <c r="U3059" s="397"/>
      <c r="V3059" s="397"/>
      <c r="W3059" s="397"/>
      <c r="X3059" s="397"/>
      <c r="Y3059" s="397"/>
    </row>
    <row r="3060" spans="1:25" ht="38.25" x14ac:dyDescent="0.2">
      <c r="A3060" s="237">
        <v>5620</v>
      </c>
      <c r="B3060" s="391" t="s">
        <v>2145</v>
      </c>
      <c r="C3060" s="356" t="s">
        <v>229</v>
      </c>
      <c r="D3060" s="456">
        <v>7</v>
      </c>
      <c r="E3060" s="393">
        <v>5620000000</v>
      </c>
      <c r="F3060" s="457"/>
      <c r="G3060" s="458"/>
      <c r="H3060" s="394">
        <v>1317</v>
      </c>
      <c r="I3060" s="356" t="s">
        <v>229</v>
      </c>
      <c r="J3060" s="269" t="s">
        <v>285</v>
      </c>
      <c r="K3060" s="268"/>
      <c r="L3060" s="468"/>
      <c r="M3060" s="397"/>
      <c r="N3060" s="397"/>
      <c r="O3060" s="397"/>
      <c r="P3060" s="397"/>
      <c r="Q3060" s="397"/>
      <c r="R3060" s="397"/>
      <c r="S3060" s="397"/>
      <c r="T3060" s="397"/>
      <c r="U3060" s="397"/>
      <c r="V3060" s="397"/>
      <c r="W3060" s="397"/>
      <c r="X3060" s="397"/>
      <c r="Y3060" s="397"/>
    </row>
    <row r="3061" spans="1:25" ht="25.5" x14ac:dyDescent="0.2">
      <c r="A3061" s="237">
        <v>5621</v>
      </c>
      <c r="B3061" s="391" t="s">
        <v>2146</v>
      </c>
      <c r="C3061" s="182" t="s">
        <v>230</v>
      </c>
      <c r="D3061" s="456">
        <v>9</v>
      </c>
      <c r="E3061" s="393">
        <v>5621000000</v>
      </c>
      <c r="F3061" s="457"/>
      <c r="G3061" s="458"/>
      <c r="H3061" s="394">
        <v>5003</v>
      </c>
      <c r="I3061" s="182" t="s">
        <v>230</v>
      </c>
      <c r="J3061" s="269" t="s">
        <v>286</v>
      </c>
      <c r="K3061" s="268"/>
      <c r="L3061" s="468"/>
      <c r="M3061" s="397"/>
      <c r="N3061" s="397"/>
      <c r="O3061" s="397"/>
      <c r="P3061" s="397"/>
      <c r="Q3061" s="397"/>
      <c r="R3061" s="397"/>
      <c r="S3061" s="397"/>
      <c r="T3061" s="397"/>
      <c r="U3061" s="397"/>
      <c r="V3061" s="397"/>
      <c r="W3061" s="397"/>
      <c r="X3061" s="397"/>
      <c r="Y3061" s="397"/>
    </row>
    <row r="3062" spans="1:25" ht="38.25" x14ac:dyDescent="0.2">
      <c r="A3062" s="237">
        <v>5622</v>
      </c>
      <c r="B3062" s="391" t="s">
        <v>2147</v>
      </c>
      <c r="C3062" s="356" t="s">
        <v>229</v>
      </c>
      <c r="D3062" s="456">
        <v>13</v>
      </c>
      <c r="E3062" s="393">
        <v>5622000000</v>
      </c>
      <c r="F3062" s="457"/>
      <c r="G3062" s="458"/>
      <c r="H3062" s="394">
        <v>1102</v>
      </c>
      <c r="I3062" s="356" t="s">
        <v>229</v>
      </c>
      <c r="J3062" s="269" t="s">
        <v>3169</v>
      </c>
      <c r="K3062" s="268"/>
      <c r="L3062" s="468"/>
      <c r="M3062" s="397"/>
      <c r="N3062" s="397"/>
      <c r="O3062" s="397"/>
      <c r="P3062" s="397"/>
      <c r="Q3062" s="397"/>
      <c r="R3062" s="397"/>
      <c r="S3062" s="397"/>
      <c r="T3062" s="397"/>
      <c r="U3062" s="397"/>
      <c r="V3062" s="397"/>
      <c r="W3062" s="397"/>
      <c r="X3062" s="397"/>
      <c r="Y3062" s="397"/>
    </row>
    <row r="3063" spans="1:25" ht="25.5" x14ac:dyDescent="0.2">
      <c r="A3063" s="237">
        <v>5623</v>
      </c>
      <c r="B3063" s="391" t="s">
        <v>2148</v>
      </c>
      <c r="C3063" s="356" t="s">
        <v>229</v>
      </c>
      <c r="D3063" s="456">
        <v>13</v>
      </c>
      <c r="E3063" s="393">
        <v>5623000000</v>
      </c>
      <c r="F3063" s="457"/>
      <c r="G3063" s="458"/>
      <c r="H3063" s="394">
        <v>1103</v>
      </c>
      <c r="I3063" s="356" t="s">
        <v>229</v>
      </c>
      <c r="J3063" s="269" t="s">
        <v>3169</v>
      </c>
      <c r="K3063" s="268"/>
      <c r="L3063" s="468"/>
      <c r="M3063" s="397"/>
      <c r="N3063" s="397"/>
      <c r="O3063" s="397"/>
      <c r="P3063" s="397"/>
      <c r="Q3063" s="397"/>
      <c r="R3063" s="397"/>
      <c r="S3063" s="397"/>
      <c r="T3063" s="397"/>
      <c r="U3063" s="397"/>
      <c r="V3063" s="397"/>
      <c r="W3063" s="397"/>
      <c r="X3063" s="397"/>
      <c r="Y3063" s="397"/>
    </row>
    <row r="3064" spans="1:25" ht="25.5" x14ac:dyDescent="0.2">
      <c r="A3064" s="237">
        <v>5624</v>
      </c>
      <c r="B3064" s="391" t="s">
        <v>2149</v>
      </c>
      <c r="C3064" s="182" t="s">
        <v>230</v>
      </c>
      <c r="D3064" s="456">
        <v>9</v>
      </c>
      <c r="E3064" s="393">
        <v>5624000000</v>
      </c>
      <c r="F3064" s="457"/>
      <c r="G3064" s="458"/>
      <c r="H3064" s="394">
        <v>5008</v>
      </c>
      <c r="I3064" s="182" t="s">
        <v>230</v>
      </c>
      <c r="J3064" s="269" t="s">
        <v>285</v>
      </c>
      <c r="K3064" s="268"/>
      <c r="L3064" s="468"/>
      <c r="M3064" s="397"/>
      <c r="N3064" s="397"/>
      <c r="O3064" s="397"/>
      <c r="P3064" s="397"/>
      <c r="Q3064" s="397"/>
      <c r="R3064" s="397"/>
      <c r="S3064" s="397"/>
      <c r="T3064" s="397"/>
      <c r="U3064" s="397"/>
      <c r="V3064" s="397"/>
      <c r="W3064" s="397"/>
      <c r="X3064" s="397"/>
      <c r="Y3064" s="397"/>
    </row>
    <row r="3065" spans="1:25" ht="25.5" x14ac:dyDescent="0.2">
      <c r="A3065" s="237">
        <v>5625</v>
      </c>
      <c r="B3065" s="391" t="s">
        <v>2150</v>
      </c>
      <c r="C3065" s="356" t="s">
        <v>229</v>
      </c>
      <c r="D3065" s="456">
        <v>7</v>
      </c>
      <c r="E3065" s="393">
        <v>5625000000</v>
      </c>
      <c r="F3065" s="457"/>
      <c r="G3065" s="458"/>
      <c r="H3065" s="394">
        <v>1526</v>
      </c>
      <c r="I3065" s="356" t="s">
        <v>229</v>
      </c>
      <c r="J3065" s="269" t="s">
        <v>289</v>
      </c>
      <c r="K3065" s="268"/>
      <c r="L3065" s="468"/>
      <c r="M3065" s="397"/>
      <c r="N3065" s="397"/>
      <c r="O3065" s="397"/>
      <c r="P3065" s="397"/>
      <c r="Q3065" s="397"/>
      <c r="R3065" s="397"/>
      <c r="S3065" s="397"/>
      <c r="T3065" s="397"/>
      <c r="U3065" s="397"/>
      <c r="V3065" s="397"/>
      <c r="W3065" s="397"/>
      <c r="X3065" s="397"/>
      <c r="Y3065" s="397"/>
    </row>
    <row r="3066" spans="1:25" ht="38.25" x14ac:dyDescent="0.2">
      <c r="A3066" s="237">
        <v>5626</v>
      </c>
      <c r="B3066" s="391" t="s">
        <v>2151</v>
      </c>
      <c r="C3066" s="182" t="s">
        <v>230</v>
      </c>
      <c r="D3066" s="456">
        <v>9</v>
      </c>
      <c r="E3066" s="393">
        <v>5626000000</v>
      </c>
      <c r="F3066" s="457"/>
      <c r="G3066" s="458"/>
      <c r="H3066" s="394">
        <v>5003</v>
      </c>
      <c r="I3066" s="182" t="s">
        <v>230</v>
      </c>
      <c r="J3066" s="269" t="s">
        <v>286</v>
      </c>
      <c r="K3066" s="268"/>
      <c r="L3066" s="468" t="s">
        <v>2848</v>
      </c>
      <c r="M3066" s="397"/>
      <c r="N3066" s="397"/>
      <c r="O3066" s="397"/>
      <c r="P3066" s="397"/>
      <c r="Q3066" s="397"/>
      <c r="R3066" s="397"/>
      <c r="S3066" s="397"/>
      <c r="T3066" s="397"/>
      <c r="U3066" s="397"/>
      <c r="V3066" s="397"/>
      <c r="W3066" s="397"/>
      <c r="X3066" s="397"/>
      <c r="Y3066" s="397"/>
    </row>
    <row r="3067" spans="1:25" ht="51" x14ac:dyDescent="0.2">
      <c r="A3067" s="237">
        <v>5627</v>
      </c>
      <c r="B3067" s="391" t="s">
        <v>2152</v>
      </c>
      <c r="C3067" s="182" t="s">
        <v>230</v>
      </c>
      <c r="D3067" s="456">
        <v>9</v>
      </c>
      <c r="E3067" s="393">
        <v>5627000000</v>
      </c>
      <c r="F3067" s="457"/>
      <c r="G3067" s="458"/>
      <c r="H3067" s="394">
        <v>5000</v>
      </c>
      <c r="I3067" s="182" t="s">
        <v>230</v>
      </c>
      <c r="J3067" s="269" t="s">
        <v>300</v>
      </c>
      <c r="K3067" s="268"/>
      <c r="L3067" s="468" t="s">
        <v>2848</v>
      </c>
      <c r="M3067" s="397"/>
      <c r="N3067" s="397"/>
      <c r="O3067" s="397"/>
      <c r="P3067" s="397"/>
      <c r="Q3067" s="397"/>
      <c r="R3067" s="397"/>
      <c r="S3067" s="397"/>
      <c r="T3067" s="397"/>
      <c r="U3067" s="397"/>
      <c r="V3067" s="397"/>
      <c r="W3067" s="397"/>
      <c r="X3067" s="397"/>
      <c r="Y3067" s="397"/>
    </row>
    <row r="3068" spans="1:25" ht="38.25" x14ac:dyDescent="0.2">
      <c r="A3068" s="237">
        <v>5628</v>
      </c>
      <c r="B3068" s="419" t="s">
        <v>2153</v>
      </c>
      <c r="C3068" s="182" t="s">
        <v>230</v>
      </c>
      <c r="D3068" s="456">
        <v>9</v>
      </c>
      <c r="E3068" s="393">
        <v>5628000000</v>
      </c>
      <c r="F3068" s="457"/>
      <c r="G3068" s="458"/>
      <c r="H3068" s="394">
        <v>5004</v>
      </c>
      <c r="I3068" s="182" t="s">
        <v>230</v>
      </c>
      <c r="J3068" s="269" t="s">
        <v>286</v>
      </c>
      <c r="K3068" s="268"/>
      <c r="L3068" s="468" t="s">
        <v>2848</v>
      </c>
      <c r="M3068" s="397"/>
      <c r="N3068" s="397"/>
      <c r="O3068" s="397"/>
      <c r="P3068" s="397"/>
      <c r="Q3068" s="397"/>
      <c r="R3068" s="397"/>
      <c r="S3068" s="397"/>
      <c r="T3068" s="397"/>
      <c r="U3068" s="397"/>
      <c r="V3068" s="397"/>
      <c r="W3068" s="397"/>
      <c r="X3068" s="397"/>
      <c r="Y3068" s="397"/>
    </row>
    <row r="3069" spans="1:25" ht="51" x14ac:dyDescent="0.2">
      <c r="A3069" s="237">
        <v>5629</v>
      </c>
      <c r="B3069" s="391" t="s">
        <v>2154</v>
      </c>
      <c r="C3069" s="182" t="s">
        <v>224</v>
      </c>
      <c r="D3069" s="456">
        <v>16</v>
      </c>
      <c r="E3069" s="393">
        <v>5629000000</v>
      </c>
      <c r="F3069" s="457"/>
      <c r="G3069" s="458"/>
      <c r="H3069" s="394">
        <v>6000</v>
      </c>
      <c r="I3069" s="182" t="s">
        <v>224</v>
      </c>
      <c r="J3069" s="269" t="s">
        <v>289</v>
      </c>
      <c r="K3069" s="268"/>
      <c r="L3069" s="468"/>
      <c r="M3069" s="397"/>
      <c r="N3069" s="397"/>
      <c r="O3069" s="397"/>
      <c r="P3069" s="397"/>
      <c r="Q3069" s="397"/>
      <c r="R3069" s="397"/>
      <c r="S3069" s="397"/>
      <c r="T3069" s="397"/>
      <c r="U3069" s="397"/>
      <c r="V3069" s="397"/>
      <c r="W3069" s="397"/>
      <c r="X3069" s="397"/>
      <c r="Y3069" s="397"/>
    </row>
    <row r="3070" spans="1:25" ht="25.5" x14ac:dyDescent="0.2">
      <c r="A3070" s="237">
        <v>5630</v>
      </c>
      <c r="B3070" s="391" t="s">
        <v>2155</v>
      </c>
      <c r="C3070" s="47" t="s">
        <v>231</v>
      </c>
      <c r="D3070" s="456">
        <v>7</v>
      </c>
      <c r="E3070" s="393">
        <v>5630000000</v>
      </c>
      <c r="F3070" s="457"/>
      <c r="G3070" s="458"/>
      <c r="H3070" s="394"/>
      <c r="I3070" s="47" t="s">
        <v>231</v>
      </c>
      <c r="J3070" s="269" t="s">
        <v>3169</v>
      </c>
      <c r="K3070" s="268"/>
      <c r="L3070" s="468"/>
      <c r="M3070" s="397"/>
      <c r="N3070" s="397"/>
      <c r="O3070" s="397"/>
      <c r="P3070" s="397"/>
      <c r="Q3070" s="397"/>
      <c r="R3070" s="397"/>
      <c r="S3070" s="397"/>
      <c r="T3070" s="397"/>
      <c r="U3070" s="397"/>
      <c r="V3070" s="397"/>
      <c r="W3070" s="397"/>
      <c r="X3070" s="397"/>
      <c r="Y3070" s="397"/>
    </row>
    <row r="3071" spans="1:25" ht="38.25" x14ac:dyDescent="0.2">
      <c r="A3071" s="237">
        <v>5631</v>
      </c>
      <c r="B3071" s="391" t="s">
        <v>2156</v>
      </c>
      <c r="C3071" s="182" t="s">
        <v>226</v>
      </c>
      <c r="D3071" s="456">
        <v>7</v>
      </c>
      <c r="E3071" s="393">
        <v>5631000000</v>
      </c>
      <c r="F3071" s="457"/>
      <c r="G3071" s="458"/>
      <c r="H3071" s="394"/>
      <c r="I3071" s="182" t="s">
        <v>226</v>
      </c>
      <c r="J3071" s="269" t="s">
        <v>286</v>
      </c>
      <c r="K3071" s="268"/>
      <c r="L3071" s="468"/>
      <c r="M3071" s="397"/>
      <c r="N3071" s="397"/>
      <c r="O3071" s="397"/>
      <c r="P3071" s="397"/>
      <c r="Q3071" s="397"/>
      <c r="R3071" s="397"/>
      <c r="S3071" s="397"/>
      <c r="T3071" s="397"/>
      <c r="U3071" s="397"/>
      <c r="V3071" s="397"/>
      <c r="W3071" s="397"/>
      <c r="X3071" s="397"/>
      <c r="Y3071" s="397"/>
    </row>
    <row r="3072" spans="1:25" ht="25.5" x14ac:dyDescent="0.2">
      <c r="A3072" s="237">
        <v>5632</v>
      </c>
      <c r="B3072" s="391" t="s">
        <v>2157</v>
      </c>
      <c r="C3072" s="182" t="s">
        <v>226</v>
      </c>
      <c r="D3072" s="456">
        <v>7</v>
      </c>
      <c r="E3072" s="393">
        <v>5632000000</v>
      </c>
      <c r="F3072" s="457"/>
      <c r="G3072" s="458"/>
      <c r="H3072" s="394"/>
      <c r="I3072" s="182" t="s">
        <v>226</v>
      </c>
      <c r="J3072" s="269" t="s">
        <v>285</v>
      </c>
      <c r="K3072" s="268"/>
      <c r="L3072" s="468"/>
      <c r="M3072" s="397"/>
      <c r="N3072" s="397"/>
      <c r="O3072" s="397"/>
      <c r="P3072" s="397"/>
      <c r="Q3072" s="397"/>
      <c r="R3072" s="397"/>
      <c r="S3072" s="397"/>
      <c r="T3072" s="397"/>
      <c r="U3072" s="397"/>
      <c r="V3072" s="397"/>
      <c r="W3072" s="397"/>
      <c r="X3072" s="397"/>
      <c r="Y3072" s="397"/>
    </row>
    <row r="3073" spans="1:25" ht="38.25" x14ac:dyDescent="0.2">
      <c r="A3073" s="237">
        <v>5633</v>
      </c>
      <c r="B3073" s="391" t="s">
        <v>2158</v>
      </c>
      <c r="C3073" s="182" t="s">
        <v>226</v>
      </c>
      <c r="D3073" s="456">
        <v>17</v>
      </c>
      <c r="E3073" s="393">
        <v>5633000000</v>
      </c>
      <c r="F3073" s="457"/>
      <c r="G3073" s="458"/>
      <c r="H3073" s="394"/>
      <c r="I3073" s="182" t="s">
        <v>226</v>
      </c>
      <c r="J3073" s="269" t="s">
        <v>286</v>
      </c>
      <c r="K3073" s="268"/>
      <c r="L3073" s="468"/>
      <c r="M3073" s="397"/>
      <c r="N3073" s="397"/>
      <c r="O3073" s="397"/>
      <c r="P3073" s="397"/>
      <c r="Q3073" s="397"/>
      <c r="R3073" s="397"/>
      <c r="S3073" s="397"/>
      <c r="T3073" s="397"/>
      <c r="U3073" s="397"/>
      <c r="V3073" s="397"/>
      <c r="W3073" s="397"/>
      <c r="X3073" s="397"/>
      <c r="Y3073" s="397"/>
    </row>
    <row r="3074" spans="1:25" ht="25.5" x14ac:dyDescent="0.2">
      <c r="A3074" s="237">
        <v>5634</v>
      </c>
      <c r="B3074" s="391" t="s">
        <v>2159</v>
      </c>
      <c r="C3074" s="182" t="s">
        <v>226</v>
      </c>
      <c r="D3074" s="456">
        <v>7</v>
      </c>
      <c r="E3074" s="393">
        <v>5634000000</v>
      </c>
      <c r="F3074" s="457"/>
      <c r="G3074" s="458"/>
      <c r="H3074" s="394"/>
      <c r="I3074" s="182" t="s">
        <v>226</v>
      </c>
      <c r="J3074" s="269" t="s">
        <v>300</v>
      </c>
      <c r="K3074" s="268"/>
      <c r="L3074" s="468"/>
      <c r="M3074" s="397"/>
      <c r="N3074" s="397"/>
      <c r="O3074" s="397"/>
      <c r="P3074" s="397"/>
      <c r="Q3074" s="397"/>
      <c r="R3074" s="397"/>
      <c r="S3074" s="397"/>
      <c r="T3074" s="397"/>
      <c r="U3074" s="397"/>
      <c r="V3074" s="397"/>
      <c r="W3074" s="397"/>
      <c r="X3074" s="397"/>
      <c r="Y3074" s="397"/>
    </row>
    <row r="3075" spans="1:25" ht="38.25" x14ac:dyDescent="0.2">
      <c r="A3075" s="237">
        <v>5635</v>
      </c>
      <c r="B3075" s="391" t="s">
        <v>2160</v>
      </c>
      <c r="C3075" s="182" t="s">
        <v>226</v>
      </c>
      <c r="D3075" s="456">
        <v>7</v>
      </c>
      <c r="E3075" s="393">
        <v>5635000000</v>
      </c>
      <c r="F3075" s="457"/>
      <c r="G3075" s="458"/>
      <c r="H3075" s="394"/>
      <c r="I3075" s="182" t="s">
        <v>226</v>
      </c>
      <c r="J3075" s="269" t="s">
        <v>3169</v>
      </c>
      <c r="K3075" s="268"/>
      <c r="L3075" s="468"/>
      <c r="M3075" s="397"/>
      <c r="N3075" s="397"/>
      <c r="O3075" s="397"/>
      <c r="P3075" s="397"/>
      <c r="Q3075" s="397"/>
      <c r="R3075" s="397"/>
      <c r="S3075" s="397"/>
      <c r="T3075" s="397"/>
      <c r="U3075" s="397"/>
      <c r="V3075" s="397"/>
      <c r="W3075" s="397"/>
      <c r="X3075" s="397"/>
      <c r="Y3075" s="397"/>
    </row>
    <row r="3076" spans="1:25" ht="25.5" x14ac:dyDescent="0.2">
      <c r="A3076" s="237">
        <v>5636</v>
      </c>
      <c r="B3076" s="391" t="s">
        <v>2161</v>
      </c>
      <c r="C3076" s="356" t="s">
        <v>228</v>
      </c>
      <c r="D3076" s="456">
        <v>7</v>
      </c>
      <c r="E3076" s="393">
        <v>5636000000</v>
      </c>
      <c r="F3076" s="457"/>
      <c r="G3076" s="458"/>
      <c r="H3076" s="394"/>
      <c r="I3076" s="356" t="s">
        <v>228</v>
      </c>
      <c r="J3076" s="269" t="s">
        <v>295</v>
      </c>
      <c r="K3076" s="268"/>
      <c r="L3076" s="468"/>
      <c r="M3076" s="397"/>
      <c r="N3076" s="397"/>
      <c r="O3076" s="397"/>
      <c r="P3076" s="397"/>
      <c r="Q3076" s="397"/>
      <c r="R3076" s="397"/>
      <c r="S3076" s="397"/>
      <c r="T3076" s="397"/>
      <c r="U3076" s="397"/>
      <c r="V3076" s="397"/>
      <c r="W3076" s="397"/>
      <c r="X3076" s="397"/>
      <c r="Y3076" s="397"/>
    </row>
    <row r="3077" spans="1:25" ht="25.5" x14ac:dyDescent="0.2">
      <c r="A3077" s="237">
        <v>5637</v>
      </c>
      <c r="B3077" s="391" t="s">
        <v>2162</v>
      </c>
      <c r="C3077" s="356" t="s">
        <v>228</v>
      </c>
      <c r="D3077" s="456">
        <v>7</v>
      </c>
      <c r="E3077" s="393">
        <v>5637000000</v>
      </c>
      <c r="F3077" s="457"/>
      <c r="G3077" s="458"/>
      <c r="H3077" s="394"/>
      <c r="I3077" s="356" t="s">
        <v>228</v>
      </c>
      <c r="J3077" s="269" t="s">
        <v>289</v>
      </c>
      <c r="K3077" s="268"/>
      <c r="L3077" s="468"/>
      <c r="M3077" s="397"/>
      <c r="N3077" s="397"/>
      <c r="O3077" s="397"/>
      <c r="P3077" s="397"/>
      <c r="Q3077" s="397"/>
      <c r="R3077" s="397"/>
      <c r="S3077" s="397"/>
      <c r="T3077" s="397"/>
      <c r="U3077" s="397"/>
      <c r="V3077" s="397"/>
      <c r="W3077" s="397"/>
      <c r="X3077" s="397"/>
      <c r="Y3077" s="397"/>
    </row>
    <row r="3078" spans="1:25" ht="38.25" x14ac:dyDescent="0.2">
      <c r="A3078" s="237">
        <v>5638</v>
      </c>
      <c r="B3078" s="391" t="s">
        <v>2163</v>
      </c>
      <c r="C3078" s="356" t="s">
        <v>228</v>
      </c>
      <c r="D3078" s="456">
        <v>7</v>
      </c>
      <c r="E3078" s="393">
        <v>5638000000</v>
      </c>
      <c r="F3078" s="457"/>
      <c r="G3078" s="458"/>
      <c r="H3078" s="394"/>
      <c r="I3078" s="356" t="s">
        <v>228</v>
      </c>
      <c r="J3078" s="269" t="s">
        <v>285</v>
      </c>
      <c r="K3078" s="268"/>
      <c r="L3078" s="468"/>
      <c r="M3078" s="397"/>
      <c r="N3078" s="397"/>
      <c r="O3078" s="397"/>
      <c r="P3078" s="397"/>
      <c r="Q3078" s="397"/>
      <c r="R3078" s="397"/>
      <c r="S3078" s="397"/>
      <c r="T3078" s="397"/>
      <c r="U3078" s="397"/>
      <c r="V3078" s="397"/>
      <c r="W3078" s="397"/>
      <c r="X3078" s="397"/>
      <c r="Y3078" s="397"/>
    </row>
    <row r="3079" spans="1:25" ht="38.25" x14ac:dyDescent="0.2">
      <c r="A3079" s="237">
        <v>5639</v>
      </c>
      <c r="B3079" s="391" t="s">
        <v>2164</v>
      </c>
      <c r="C3079" s="356" t="s">
        <v>229</v>
      </c>
      <c r="D3079" s="456">
        <v>7</v>
      </c>
      <c r="E3079" s="393">
        <v>5639000000</v>
      </c>
      <c r="F3079" s="457"/>
      <c r="G3079" s="458"/>
      <c r="H3079" s="394"/>
      <c r="I3079" s="356" t="s">
        <v>229</v>
      </c>
      <c r="J3079" s="269" t="s">
        <v>3169</v>
      </c>
      <c r="K3079" s="268"/>
      <c r="L3079" s="468"/>
      <c r="M3079" s="397"/>
      <c r="N3079" s="397"/>
      <c r="O3079" s="397"/>
      <c r="P3079" s="397"/>
      <c r="Q3079" s="397"/>
      <c r="R3079" s="397"/>
      <c r="S3079" s="397"/>
      <c r="T3079" s="397"/>
      <c r="U3079" s="397"/>
      <c r="V3079" s="397"/>
      <c r="W3079" s="397"/>
      <c r="X3079" s="397"/>
      <c r="Y3079" s="397"/>
    </row>
    <row r="3080" spans="1:25" ht="38.25" x14ac:dyDescent="0.2">
      <c r="A3080" s="237">
        <v>5640</v>
      </c>
      <c r="B3080" s="391" t="s">
        <v>2165</v>
      </c>
      <c r="C3080" s="356" t="s">
        <v>229</v>
      </c>
      <c r="D3080" s="456">
        <v>7</v>
      </c>
      <c r="E3080" s="393">
        <v>5640000000</v>
      </c>
      <c r="F3080" s="457"/>
      <c r="G3080" s="458"/>
      <c r="H3080" s="394"/>
      <c r="I3080" s="356" t="s">
        <v>229</v>
      </c>
      <c r="J3080" s="269" t="s">
        <v>285</v>
      </c>
      <c r="K3080" s="268"/>
      <c r="L3080" s="468"/>
      <c r="M3080" s="397"/>
      <c r="N3080" s="397"/>
      <c r="O3080" s="397"/>
      <c r="P3080" s="397"/>
      <c r="Q3080" s="397"/>
      <c r="R3080" s="397"/>
      <c r="S3080" s="397"/>
      <c r="T3080" s="397"/>
      <c r="U3080" s="397"/>
      <c r="V3080" s="397"/>
      <c r="W3080" s="397"/>
      <c r="X3080" s="397"/>
      <c r="Y3080" s="397"/>
    </row>
    <row r="3081" spans="1:25" ht="51" x14ac:dyDescent="0.2">
      <c r="A3081" s="237">
        <v>5641</v>
      </c>
      <c r="B3081" s="391" t="s">
        <v>2166</v>
      </c>
      <c r="C3081" s="356" t="s">
        <v>229</v>
      </c>
      <c r="D3081" s="456">
        <v>7</v>
      </c>
      <c r="E3081" s="393">
        <v>5641000000</v>
      </c>
      <c r="F3081" s="457"/>
      <c r="G3081" s="458"/>
      <c r="H3081" s="394"/>
      <c r="I3081" s="356" t="s">
        <v>229</v>
      </c>
      <c r="J3081" s="269" t="s">
        <v>295</v>
      </c>
      <c r="K3081" s="268"/>
      <c r="L3081" s="468"/>
      <c r="M3081" s="397"/>
      <c r="N3081" s="397"/>
      <c r="O3081" s="397"/>
      <c r="P3081" s="397"/>
      <c r="Q3081" s="397"/>
      <c r="R3081" s="397"/>
      <c r="S3081" s="397"/>
      <c r="T3081" s="397"/>
      <c r="U3081" s="397"/>
      <c r="V3081" s="397"/>
      <c r="W3081" s="397"/>
      <c r="X3081" s="397"/>
      <c r="Y3081" s="397"/>
    </row>
    <row r="3082" spans="1:25" ht="38.25" x14ac:dyDescent="0.2">
      <c r="A3082" s="237">
        <v>5642</v>
      </c>
      <c r="B3082" s="391" t="s">
        <v>2167</v>
      </c>
      <c r="C3082" s="356" t="s">
        <v>229</v>
      </c>
      <c r="D3082" s="456">
        <v>7</v>
      </c>
      <c r="E3082" s="393">
        <v>5642000000</v>
      </c>
      <c r="F3082" s="457"/>
      <c r="G3082" s="458"/>
      <c r="H3082" s="394"/>
      <c r="I3082" s="356" t="s">
        <v>229</v>
      </c>
      <c r="J3082" s="269" t="s">
        <v>285</v>
      </c>
      <c r="K3082" s="268"/>
      <c r="L3082" s="468"/>
      <c r="M3082" s="397"/>
      <c r="N3082" s="397"/>
      <c r="O3082" s="397"/>
      <c r="P3082" s="397"/>
      <c r="Q3082" s="397"/>
      <c r="R3082" s="397"/>
      <c r="S3082" s="397"/>
      <c r="T3082" s="397"/>
      <c r="U3082" s="397"/>
      <c r="V3082" s="397"/>
      <c r="W3082" s="397"/>
      <c r="X3082" s="397"/>
      <c r="Y3082" s="397"/>
    </row>
    <row r="3083" spans="1:25" ht="25.5" x14ac:dyDescent="0.2">
      <c r="A3083" s="237">
        <v>5643</v>
      </c>
      <c r="B3083" s="391" t="s">
        <v>2168</v>
      </c>
      <c r="C3083" s="356" t="s">
        <v>229</v>
      </c>
      <c r="D3083" s="456">
        <v>7</v>
      </c>
      <c r="E3083" s="393">
        <v>5643000000</v>
      </c>
      <c r="F3083" s="457"/>
      <c r="G3083" s="458"/>
      <c r="H3083" s="394"/>
      <c r="I3083" s="356" t="s">
        <v>229</v>
      </c>
      <c r="J3083" s="459" t="s">
        <v>285</v>
      </c>
      <c r="K3083" s="268"/>
      <c r="L3083" s="463"/>
      <c r="M3083" s="397"/>
      <c r="N3083" s="397"/>
      <c r="O3083" s="397"/>
      <c r="P3083" s="397"/>
      <c r="Q3083" s="397"/>
      <c r="R3083" s="397"/>
      <c r="S3083" s="397"/>
      <c r="T3083" s="397"/>
      <c r="U3083" s="397"/>
      <c r="V3083" s="397"/>
      <c r="W3083" s="397"/>
      <c r="X3083" s="397"/>
      <c r="Y3083" s="397"/>
    </row>
    <row r="3084" spans="1:25" ht="38.25" x14ac:dyDescent="0.2">
      <c r="A3084" s="237">
        <v>5644</v>
      </c>
      <c r="B3084" s="391" t="s">
        <v>2169</v>
      </c>
      <c r="C3084" s="356" t="s">
        <v>229</v>
      </c>
      <c r="D3084" s="456">
        <v>7</v>
      </c>
      <c r="E3084" s="393">
        <v>5644000000</v>
      </c>
      <c r="F3084" s="457"/>
      <c r="G3084" s="458"/>
      <c r="H3084" s="394"/>
      <c r="I3084" s="356" t="s">
        <v>229</v>
      </c>
      <c r="J3084" s="269" t="s">
        <v>286</v>
      </c>
      <c r="K3084" s="268"/>
      <c r="L3084" s="463"/>
      <c r="M3084" s="397"/>
      <c r="N3084" s="397"/>
      <c r="O3084" s="397"/>
      <c r="P3084" s="397"/>
      <c r="Q3084" s="397"/>
      <c r="R3084" s="397"/>
      <c r="S3084" s="397"/>
      <c r="T3084" s="397"/>
      <c r="U3084" s="397"/>
      <c r="V3084" s="397"/>
      <c r="W3084" s="397"/>
      <c r="X3084" s="397"/>
      <c r="Y3084" s="397"/>
    </row>
    <row r="3085" spans="1:25" ht="51" x14ac:dyDescent="0.2">
      <c r="A3085" s="237">
        <v>5645</v>
      </c>
      <c r="B3085" s="391" t="s">
        <v>2170</v>
      </c>
      <c r="C3085" s="356" t="s">
        <v>229</v>
      </c>
      <c r="D3085" s="456">
        <v>7</v>
      </c>
      <c r="E3085" s="393">
        <v>5645000000</v>
      </c>
      <c r="F3085" s="457"/>
      <c r="G3085" s="458"/>
      <c r="H3085" s="394"/>
      <c r="I3085" s="356" t="s">
        <v>229</v>
      </c>
      <c r="J3085" s="459" t="s">
        <v>295</v>
      </c>
      <c r="K3085" s="268"/>
      <c r="L3085" s="463"/>
      <c r="M3085" s="397"/>
      <c r="N3085" s="397"/>
      <c r="O3085" s="397"/>
      <c r="P3085" s="397"/>
      <c r="Q3085" s="397"/>
      <c r="R3085" s="397"/>
      <c r="S3085" s="397"/>
      <c r="T3085" s="397"/>
      <c r="U3085" s="397"/>
      <c r="V3085" s="397"/>
      <c r="W3085" s="397"/>
      <c r="X3085" s="397"/>
      <c r="Y3085" s="397"/>
    </row>
    <row r="3086" spans="1:25" ht="38.25" x14ac:dyDescent="0.2">
      <c r="A3086" s="237">
        <v>5646</v>
      </c>
      <c r="B3086" s="391" t="s">
        <v>2171</v>
      </c>
      <c r="C3086" s="356" t="s">
        <v>229</v>
      </c>
      <c r="D3086" s="456">
        <v>7</v>
      </c>
      <c r="E3086" s="393">
        <v>5646000000</v>
      </c>
      <c r="F3086" s="457"/>
      <c r="G3086" s="458"/>
      <c r="H3086" s="394"/>
      <c r="I3086" s="356" t="s">
        <v>229</v>
      </c>
      <c r="J3086" s="459" t="s">
        <v>289</v>
      </c>
      <c r="K3086" s="268"/>
      <c r="L3086" s="463"/>
      <c r="M3086" s="397"/>
      <c r="N3086" s="397"/>
      <c r="O3086" s="397"/>
      <c r="P3086" s="397"/>
      <c r="Q3086" s="397"/>
      <c r="R3086" s="397"/>
      <c r="S3086" s="397"/>
      <c r="T3086" s="397"/>
      <c r="U3086" s="397"/>
      <c r="V3086" s="397"/>
      <c r="W3086" s="397"/>
      <c r="X3086" s="397"/>
      <c r="Y3086" s="397"/>
    </row>
    <row r="3087" spans="1:25" ht="25.5" x14ac:dyDescent="0.2">
      <c r="A3087" s="237">
        <v>5647</v>
      </c>
      <c r="B3087" s="391" t="s">
        <v>2172</v>
      </c>
      <c r="C3087" s="356" t="s">
        <v>229</v>
      </c>
      <c r="D3087" s="456">
        <v>7</v>
      </c>
      <c r="E3087" s="393">
        <v>5647000000</v>
      </c>
      <c r="F3087" s="457"/>
      <c r="G3087" s="458"/>
      <c r="H3087" s="394"/>
      <c r="I3087" s="356" t="s">
        <v>229</v>
      </c>
      <c r="J3087" s="269" t="s">
        <v>285</v>
      </c>
      <c r="K3087" s="268"/>
      <c r="L3087" s="463"/>
      <c r="M3087" s="397"/>
      <c r="N3087" s="397"/>
      <c r="O3087" s="397"/>
      <c r="P3087" s="397"/>
      <c r="Q3087" s="397"/>
      <c r="R3087" s="397"/>
      <c r="S3087" s="397"/>
      <c r="T3087" s="397"/>
      <c r="U3087" s="397"/>
      <c r="V3087" s="397"/>
      <c r="W3087" s="397"/>
      <c r="X3087" s="397"/>
      <c r="Y3087" s="397"/>
    </row>
    <row r="3088" spans="1:25" ht="25.5" x14ac:dyDescent="0.2">
      <c r="A3088" s="237">
        <v>5648</v>
      </c>
      <c r="B3088" s="391" t="s">
        <v>2173</v>
      </c>
      <c r="C3088" s="356" t="s">
        <v>229</v>
      </c>
      <c r="D3088" s="456">
        <v>7</v>
      </c>
      <c r="E3088" s="393">
        <v>5648000000</v>
      </c>
      <c r="F3088" s="457"/>
      <c r="G3088" s="458"/>
      <c r="H3088" s="394"/>
      <c r="I3088" s="356" t="s">
        <v>229</v>
      </c>
      <c r="J3088" s="459" t="s">
        <v>289</v>
      </c>
      <c r="K3088" s="268"/>
      <c r="L3088" s="463"/>
      <c r="M3088" s="397"/>
      <c r="N3088" s="397"/>
      <c r="O3088" s="397"/>
      <c r="P3088" s="397"/>
      <c r="Q3088" s="397"/>
      <c r="R3088" s="397"/>
      <c r="S3088" s="397"/>
      <c r="T3088" s="397"/>
      <c r="U3088" s="397"/>
      <c r="V3088" s="397"/>
      <c r="W3088" s="397"/>
      <c r="X3088" s="397"/>
      <c r="Y3088" s="397"/>
    </row>
    <row r="3089" spans="1:25" ht="38.25" x14ac:dyDescent="0.2">
      <c r="A3089" s="237">
        <v>5649</v>
      </c>
      <c r="B3089" s="391" t="s">
        <v>2174</v>
      </c>
      <c r="C3089" s="356" t="s">
        <v>229</v>
      </c>
      <c r="D3089" s="456">
        <v>7</v>
      </c>
      <c r="E3089" s="393">
        <v>5649000000</v>
      </c>
      <c r="F3089" s="457"/>
      <c r="G3089" s="458"/>
      <c r="H3089" s="394"/>
      <c r="I3089" s="356" t="s">
        <v>229</v>
      </c>
      <c r="J3089" s="459" t="s">
        <v>300</v>
      </c>
      <c r="K3089" s="268"/>
      <c r="L3089" s="463"/>
      <c r="M3089" s="397"/>
      <c r="N3089" s="397"/>
      <c r="O3089" s="397"/>
      <c r="P3089" s="397"/>
      <c r="Q3089" s="397"/>
      <c r="R3089" s="397"/>
      <c r="S3089" s="397"/>
      <c r="T3089" s="397"/>
      <c r="U3089" s="397"/>
      <c r="V3089" s="397"/>
      <c r="W3089" s="397"/>
      <c r="X3089" s="397"/>
      <c r="Y3089" s="397"/>
    </row>
    <row r="3090" spans="1:25" ht="38.25" x14ac:dyDescent="0.2">
      <c r="A3090" s="237">
        <v>5650</v>
      </c>
      <c r="B3090" s="391" t="s">
        <v>2175</v>
      </c>
      <c r="C3090" s="356" t="s">
        <v>229</v>
      </c>
      <c r="D3090" s="456">
        <v>7</v>
      </c>
      <c r="E3090" s="393">
        <v>5650000000</v>
      </c>
      <c r="F3090" s="457"/>
      <c r="G3090" s="458"/>
      <c r="H3090" s="394"/>
      <c r="I3090" s="356" t="s">
        <v>229</v>
      </c>
      <c r="J3090" s="459" t="s">
        <v>289</v>
      </c>
      <c r="K3090" s="268"/>
      <c r="L3090" s="463"/>
      <c r="M3090" s="397"/>
      <c r="N3090" s="397"/>
      <c r="O3090" s="397"/>
      <c r="P3090" s="397"/>
      <c r="Q3090" s="397"/>
      <c r="R3090" s="397"/>
      <c r="S3090" s="397"/>
      <c r="T3090" s="397"/>
      <c r="U3090" s="397"/>
      <c r="V3090" s="397"/>
      <c r="W3090" s="397"/>
      <c r="X3090" s="397"/>
      <c r="Y3090" s="397"/>
    </row>
    <row r="3091" spans="1:25" ht="38.25" x14ac:dyDescent="0.2">
      <c r="A3091" s="237">
        <v>5651</v>
      </c>
      <c r="B3091" s="391" t="s">
        <v>2176</v>
      </c>
      <c r="C3091" s="356" t="s">
        <v>229</v>
      </c>
      <c r="D3091" s="456">
        <v>7</v>
      </c>
      <c r="E3091" s="393">
        <v>5651000000</v>
      </c>
      <c r="F3091" s="457"/>
      <c r="G3091" s="458"/>
      <c r="H3091" s="394"/>
      <c r="I3091" s="356" t="s">
        <v>229</v>
      </c>
      <c r="J3091" s="459" t="s">
        <v>295</v>
      </c>
      <c r="K3091" s="268"/>
      <c r="L3091" s="463"/>
      <c r="M3091" s="397"/>
      <c r="N3091" s="397"/>
      <c r="O3091" s="397"/>
      <c r="P3091" s="397"/>
      <c r="Q3091" s="397"/>
      <c r="R3091" s="397"/>
      <c r="S3091" s="397"/>
      <c r="T3091" s="397"/>
      <c r="U3091" s="397"/>
      <c r="V3091" s="397"/>
      <c r="W3091" s="397"/>
      <c r="X3091" s="397"/>
      <c r="Y3091" s="397"/>
    </row>
    <row r="3092" spans="1:25" ht="38.25" x14ac:dyDescent="0.2">
      <c r="A3092" s="237">
        <v>5652</v>
      </c>
      <c r="B3092" s="391" t="s">
        <v>2177</v>
      </c>
      <c r="C3092" s="356" t="s">
        <v>229</v>
      </c>
      <c r="D3092" s="456">
        <v>7</v>
      </c>
      <c r="E3092" s="393">
        <v>5652000000</v>
      </c>
      <c r="F3092" s="457"/>
      <c r="G3092" s="458"/>
      <c r="H3092" s="394"/>
      <c r="I3092" s="356" t="s">
        <v>229</v>
      </c>
      <c r="J3092" s="459" t="s">
        <v>300</v>
      </c>
      <c r="K3092" s="268"/>
      <c r="L3092" s="463"/>
      <c r="M3092" s="397"/>
      <c r="N3092" s="397"/>
      <c r="O3092" s="397"/>
      <c r="P3092" s="397"/>
      <c r="Q3092" s="397"/>
      <c r="R3092" s="397"/>
      <c r="S3092" s="397"/>
      <c r="T3092" s="397"/>
      <c r="U3092" s="397"/>
      <c r="V3092" s="397"/>
      <c r="W3092" s="397"/>
      <c r="X3092" s="397"/>
      <c r="Y3092" s="397"/>
    </row>
    <row r="3093" spans="1:25" ht="38.25" x14ac:dyDescent="0.2">
      <c r="A3093" s="237">
        <v>5653</v>
      </c>
      <c r="B3093" s="391" t="s">
        <v>2178</v>
      </c>
      <c r="C3093" s="356" t="s">
        <v>229</v>
      </c>
      <c r="D3093" s="456">
        <v>7</v>
      </c>
      <c r="E3093" s="393">
        <v>5653000000</v>
      </c>
      <c r="F3093" s="457"/>
      <c r="G3093" s="458"/>
      <c r="H3093" s="394"/>
      <c r="I3093" s="356" t="s">
        <v>229</v>
      </c>
      <c r="J3093" s="459" t="s">
        <v>285</v>
      </c>
      <c r="K3093" s="268"/>
      <c r="L3093" s="463"/>
      <c r="M3093" s="397"/>
      <c r="N3093" s="397"/>
      <c r="O3093" s="397"/>
      <c r="P3093" s="397"/>
      <c r="Q3093" s="397"/>
      <c r="R3093" s="397"/>
      <c r="S3093" s="397"/>
      <c r="T3093" s="397"/>
      <c r="U3093" s="397"/>
      <c r="V3093" s="397"/>
      <c r="W3093" s="397"/>
      <c r="X3093" s="397"/>
      <c r="Y3093" s="397"/>
    </row>
    <row r="3094" spans="1:25" ht="38.25" x14ac:dyDescent="0.2">
      <c r="A3094" s="237">
        <v>5654</v>
      </c>
      <c r="B3094" s="391" t="s">
        <v>2179</v>
      </c>
      <c r="C3094" s="356" t="s">
        <v>229</v>
      </c>
      <c r="D3094" s="456">
        <v>7</v>
      </c>
      <c r="E3094" s="393">
        <v>5654000000</v>
      </c>
      <c r="F3094" s="457"/>
      <c r="G3094" s="458"/>
      <c r="H3094" s="394"/>
      <c r="I3094" s="356" t="s">
        <v>229</v>
      </c>
      <c r="J3094" s="459" t="s">
        <v>289</v>
      </c>
      <c r="K3094" s="268"/>
      <c r="L3094" s="463"/>
      <c r="M3094" s="397"/>
      <c r="N3094" s="397"/>
      <c r="O3094" s="397"/>
      <c r="P3094" s="397"/>
      <c r="Q3094" s="397"/>
      <c r="R3094" s="397"/>
      <c r="S3094" s="397"/>
      <c r="T3094" s="397"/>
      <c r="U3094" s="397"/>
      <c r="V3094" s="397"/>
      <c r="W3094" s="397"/>
      <c r="X3094" s="397"/>
      <c r="Y3094" s="397"/>
    </row>
    <row r="3095" spans="1:25" ht="25.5" x14ac:dyDescent="0.2">
      <c r="A3095" s="237">
        <v>5655</v>
      </c>
      <c r="B3095" s="391" t="s">
        <v>2180</v>
      </c>
      <c r="C3095" s="356" t="s">
        <v>229</v>
      </c>
      <c r="D3095" s="456">
        <v>7</v>
      </c>
      <c r="E3095" s="393">
        <v>5655000000</v>
      </c>
      <c r="F3095" s="457"/>
      <c r="G3095" s="458"/>
      <c r="H3095" s="394"/>
      <c r="I3095" s="356" t="s">
        <v>229</v>
      </c>
      <c r="J3095" s="459" t="s">
        <v>289</v>
      </c>
      <c r="K3095" s="268"/>
      <c r="L3095" s="463"/>
      <c r="M3095" s="397"/>
      <c r="N3095" s="397"/>
      <c r="O3095" s="397"/>
      <c r="P3095" s="397"/>
      <c r="Q3095" s="397"/>
      <c r="R3095" s="397"/>
      <c r="S3095" s="397"/>
      <c r="T3095" s="397"/>
      <c r="U3095" s="397"/>
      <c r="V3095" s="397"/>
      <c r="W3095" s="397"/>
      <c r="X3095" s="397"/>
      <c r="Y3095" s="397"/>
    </row>
    <row r="3096" spans="1:25" ht="38.25" x14ac:dyDescent="0.2">
      <c r="A3096" s="237">
        <v>5656</v>
      </c>
      <c r="B3096" s="391" t="s">
        <v>2181</v>
      </c>
      <c r="C3096" s="356" t="s">
        <v>229</v>
      </c>
      <c r="D3096" s="456">
        <v>7</v>
      </c>
      <c r="E3096" s="393">
        <v>5656000000</v>
      </c>
      <c r="F3096" s="457"/>
      <c r="G3096" s="458"/>
      <c r="H3096" s="394"/>
      <c r="I3096" s="356" t="s">
        <v>229</v>
      </c>
      <c r="J3096" s="395" t="s">
        <v>3169</v>
      </c>
      <c r="K3096" s="268"/>
      <c r="L3096" s="463"/>
      <c r="M3096" s="397"/>
      <c r="N3096" s="397"/>
      <c r="O3096" s="397"/>
      <c r="P3096" s="397"/>
      <c r="Q3096" s="397"/>
      <c r="R3096" s="397"/>
      <c r="S3096" s="397"/>
      <c r="T3096" s="397"/>
      <c r="U3096" s="397"/>
      <c r="V3096" s="397"/>
      <c r="W3096" s="397"/>
      <c r="X3096" s="397"/>
      <c r="Y3096" s="397"/>
    </row>
    <row r="3097" spans="1:25" ht="38.25" x14ac:dyDescent="0.2">
      <c r="A3097" s="237">
        <v>5657</v>
      </c>
      <c r="B3097" s="391" t="s">
        <v>2182</v>
      </c>
      <c r="C3097" s="356" t="s">
        <v>229</v>
      </c>
      <c r="D3097" s="456">
        <v>7</v>
      </c>
      <c r="E3097" s="393">
        <v>5657000000</v>
      </c>
      <c r="F3097" s="457"/>
      <c r="G3097" s="458"/>
      <c r="H3097" s="394"/>
      <c r="I3097" s="356" t="s">
        <v>229</v>
      </c>
      <c r="J3097" s="459" t="s">
        <v>3169</v>
      </c>
      <c r="K3097" s="268"/>
      <c r="L3097" s="463"/>
      <c r="M3097" s="397"/>
      <c r="N3097" s="397"/>
      <c r="O3097" s="397"/>
      <c r="P3097" s="397"/>
      <c r="Q3097" s="397"/>
      <c r="R3097" s="397"/>
      <c r="S3097" s="397"/>
      <c r="T3097" s="397"/>
      <c r="U3097" s="397"/>
      <c r="V3097" s="397"/>
      <c r="W3097" s="397"/>
      <c r="X3097" s="397"/>
      <c r="Y3097" s="397"/>
    </row>
    <row r="3098" spans="1:25" ht="38.25" x14ac:dyDescent="0.2">
      <c r="A3098" s="237">
        <v>5658</v>
      </c>
      <c r="B3098" s="391" t="s">
        <v>2183</v>
      </c>
      <c r="C3098" s="356" t="s">
        <v>229</v>
      </c>
      <c r="D3098" s="456">
        <v>7</v>
      </c>
      <c r="E3098" s="393">
        <v>5658000000</v>
      </c>
      <c r="F3098" s="457"/>
      <c r="G3098" s="458"/>
      <c r="H3098" s="394"/>
      <c r="I3098" s="356" t="s">
        <v>229</v>
      </c>
      <c r="J3098" s="459" t="s">
        <v>295</v>
      </c>
      <c r="K3098" s="268"/>
      <c r="L3098" s="463"/>
      <c r="M3098" s="397"/>
      <c r="N3098" s="397"/>
      <c r="O3098" s="397"/>
      <c r="P3098" s="397"/>
      <c r="Q3098" s="397"/>
      <c r="R3098" s="397"/>
      <c r="S3098" s="397"/>
      <c r="T3098" s="397"/>
      <c r="U3098" s="397"/>
      <c r="V3098" s="397"/>
      <c r="W3098" s="397"/>
      <c r="X3098" s="397"/>
      <c r="Y3098" s="397"/>
    </row>
    <row r="3099" spans="1:25" ht="38.25" x14ac:dyDescent="0.2">
      <c r="A3099" s="237">
        <v>5659</v>
      </c>
      <c r="B3099" s="391" t="s">
        <v>2184</v>
      </c>
      <c r="C3099" s="356" t="s">
        <v>229</v>
      </c>
      <c r="D3099" s="456">
        <v>7</v>
      </c>
      <c r="E3099" s="393">
        <v>5659000000</v>
      </c>
      <c r="F3099" s="457"/>
      <c r="G3099" s="458"/>
      <c r="H3099" s="394"/>
      <c r="I3099" s="356" t="s">
        <v>229</v>
      </c>
      <c r="J3099" s="459" t="s">
        <v>289</v>
      </c>
      <c r="K3099" s="268"/>
      <c r="L3099" s="463"/>
      <c r="M3099" s="397"/>
      <c r="N3099" s="397"/>
      <c r="O3099" s="397"/>
      <c r="P3099" s="397"/>
      <c r="Q3099" s="397"/>
      <c r="R3099" s="397"/>
      <c r="S3099" s="397"/>
      <c r="T3099" s="397"/>
      <c r="U3099" s="397"/>
      <c r="V3099" s="397"/>
      <c r="W3099" s="397"/>
      <c r="X3099" s="397"/>
      <c r="Y3099" s="397"/>
    </row>
    <row r="3100" spans="1:25" ht="38.25" x14ac:dyDescent="0.2">
      <c r="A3100" s="237">
        <v>5660</v>
      </c>
      <c r="B3100" s="391" t="s">
        <v>2185</v>
      </c>
      <c r="C3100" s="356" t="s">
        <v>229</v>
      </c>
      <c r="D3100" s="456">
        <v>7</v>
      </c>
      <c r="E3100" s="393">
        <v>5660000000</v>
      </c>
      <c r="F3100" s="457"/>
      <c r="G3100" s="458"/>
      <c r="H3100" s="394"/>
      <c r="I3100" s="356" t="s">
        <v>229</v>
      </c>
      <c r="J3100" s="459" t="s">
        <v>285</v>
      </c>
      <c r="K3100" s="268"/>
      <c r="L3100" s="463"/>
      <c r="M3100" s="397"/>
      <c r="N3100" s="397"/>
      <c r="O3100" s="397"/>
      <c r="P3100" s="397"/>
      <c r="Q3100" s="397"/>
      <c r="R3100" s="397"/>
      <c r="S3100" s="397"/>
      <c r="T3100" s="397"/>
      <c r="U3100" s="397"/>
      <c r="V3100" s="397"/>
      <c r="W3100" s="397"/>
      <c r="X3100" s="397"/>
      <c r="Y3100" s="397"/>
    </row>
    <row r="3101" spans="1:25" ht="38.25" x14ac:dyDescent="0.2">
      <c r="A3101" s="237">
        <v>5661</v>
      </c>
      <c r="B3101" s="391" t="s">
        <v>2186</v>
      </c>
      <c r="C3101" s="356" t="s">
        <v>229</v>
      </c>
      <c r="D3101" s="456">
        <v>7</v>
      </c>
      <c r="E3101" s="393">
        <v>5661000000</v>
      </c>
      <c r="F3101" s="457"/>
      <c r="G3101" s="458"/>
      <c r="H3101" s="394"/>
      <c r="I3101" s="356" t="s">
        <v>229</v>
      </c>
      <c r="J3101" s="459" t="s">
        <v>286</v>
      </c>
      <c r="K3101" s="268"/>
      <c r="L3101" s="463"/>
      <c r="M3101" s="397"/>
      <c r="N3101" s="397"/>
      <c r="O3101" s="397"/>
      <c r="P3101" s="397"/>
      <c r="Q3101" s="397"/>
      <c r="R3101" s="397"/>
      <c r="S3101" s="397"/>
      <c r="T3101" s="397"/>
      <c r="U3101" s="397"/>
      <c r="V3101" s="397"/>
      <c r="W3101" s="397"/>
      <c r="X3101" s="397"/>
      <c r="Y3101" s="397"/>
    </row>
    <row r="3102" spans="1:25" ht="25.5" x14ac:dyDescent="0.2">
      <c r="A3102" s="237">
        <v>5662</v>
      </c>
      <c r="B3102" s="391" t="s">
        <v>2187</v>
      </c>
      <c r="C3102" s="356" t="s">
        <v>229</v>
      </c>
      <c r="D3102" s="456">
        <v>7</v>
      </c>
      <c r="E3102" s="393">
        <v>5662000000</v>
      </c>
      <c r="F3102" s="457"/>
      <c r="G3102" s="458"/>
      <c r="H3102" s="394"/>
      <c r="I3102" s="356" t="s">
        <v>229</v>
      </c>
      <c r="J3102" s="459" t="s">
        <v>285</v>
      </c>
      <c r="K3102" s="268"/>
      <c r="L3102" s="463"/>
      <c r="M3102" s="397"/>
      <c r="N3102" s="397"/>
      <c r="O3102" s="397"/>
      <c r="P3102" s="397"/>
      <c r="Q3102" s="397"/>
      <c r="R3102" s="397"/>
      <c r="S3102" s="397"/>
      <c r="T3102" s="397"/>
      <c r="U3102" s="397"/>
      <c r="V3102" s="397"/>
      <c r="W3102" s="397"/>
      <c r="X3102" s="397"/>
      <c r="Y3102" s="397"/>
    </row>
    <row r="3103" spans="1:25" ht="38.25" x14ac:dyDescent="0.2">
      <c r="A3103" s="237">
        <v>5663</v>
      </c>
      <c r="B3103" s="391" t="s">
        <v>2188</v>
      </c>
      <c r="C3103" s="356" t="s">
        <v>229</v>
      </c>
      <c r="D3103" s="456">
        <v>7</v>
      </c>
      <c r="E3103" s="393">
        <v>5663000000</v>
      </c>
      <c r="F3103" s="457"/>
      <c r="G3103" s="458"/>
      <c r="H3103" s="394"/>
      <c r="I3103" s="356" t="s">
        <v>229</v>
      </c>
      <c r="J3103" s="395" t="s">
        <v>3169</v>
      </c>
      <c r="K3103" s="268"/>
      <c r="L3103" s="463"/>
      <c r="M3103" s="397"/>
      <c r="N3103" s="397"/>
      <c r="O3103" s="397"/>
      <c r="P3103" s="397"/>
      <c r="Q3103" s="397"/>
      <c r="R3103" s="397"/>
      <c r="S3103" s="397"/>
      <c r="T3103" s="397"/>
      <c r="U3103" s="397"/>
      <c r="V3103" s="397"/>
      <c r="W3103" s="397"/>
      <c r="X3103" s="397"/>
      <c r="Y3103" s="397"/>
    </row>
    <row r="3104" spans="1:25" ht="25.5" x14ac:dyDescent="0.2">
      <c r="A3104" s="237">
        <v>5664</v>
      </c>
      <c r="B3104" s="391" t="s">
        <v>2189</v>
      </c>
      <c r="C3104" s="356" t="s">
        <v>229</v>
      </c>
      <c r="D3104" s="456">
        <v>7</v>
      </c>
      <c r="E3104" s="393">
        <v>5664000000</v>
      </c>
      <c r="F3104" s="457"/>
      <c r="G3104" s="458"/>
      <c r="H3104" s="394"/>
      <c r="I3104" s="356" t="s">
        <v>229</v>
      </c>
      <c r="J3104" s="459" t="s">
        <v>300</v>
      </c>
      <c r="K3104" s="268"/>
      <c r="L3104" s="463"/>
      <c r="M3104" s="397"/>
      <c r="N3104" s="397"/>
      <c r="O3104" s="397"/>
      <c r="P3104" s="397"/>
      <c r="Q3104" s="397"/>
      <c r="R3104" s="397"/>
      <c r="S3104" s="397"/>
      <c r="T3104" s="397"/>
      <c r="U3104" s="397"/>
      <c r="V3104" s="397"/>
      <c r="W3104" s="397"/>
      <c r="X3104" s="397"/>
      <c r="Y3104" s="397"/>
    </row>
    <row r="3105" spans="1:25" ht="38.25" x14ac:dyDescent="0.2">
      <c r="A3105" s="237">
        <v>5665</v>
      </c>
      <c r="B3105" s="391" t="s">
        <v>2190</v>
      </c>
      <c r="C3105" s="356" t="s">
        <v>229</v>
      </c>
      <c r="D3105" s="456">
        <v>7</v>
      </c>
      <c r="E3105" s="393">
        <v>5665000000</v>
      </c>
      <c r="F3105" s="457"/>
      <c r="G3105" s="458"/>
      <c r="H3105" s="394"/>
      <c r="I3105" s="356" t="s">
        <v>229</v>
      </c>
      <c r="J3105" s="459" t="s">
        <v>295</v>
      </c>
      <c r="K3105" s="268"/>
      <c r="L3105" s="463"/>
      <c r="M3105" s="397"/>
      <c r="N3105" s="397"/>
      <c r="O3105" s="397"/>
      <c r="P3105" s="397"/>
      <c r="Q3105" s="397"/>
      <c r="R3105" s="397"/>
      <c r="S3105" s="397"/>
      <c r="T3105" s="397"/>
      <c r="U3105" s="397"/>
      <c r="V3105" s="397"/>
      <c r="W3105" s="397"/>
      <c r="X3105" s="397"/>
      <c r="Y3105" s="397"/>
    </row>
    <row r="3106" spans="1:25" ht="25.5" x14ac:dyDescent="0.2">
      <c r="A3106" s="237">
        <v>5666</v>
      </c>
      <c r="B3106" s="391" t="s">
        <v>2191</v>
      </c>
      <c r="C3106" s="356" t="s">
        <v>229</v>
      </c>
      <c r="D3106" s="456">
        <v>7</v>
      </c>
      <c r="E3106" s="393">
        <v>5666000000</v>
      </c>
      <c r="F3106" s="457"/>
      <c r="G3106" s="458"/>
      <c r="H3106" s="394">
        <v>1104</v>
      </c>
      <c r="I3106" s="356" t="s">
        <v>229</v>
      </c>
      <c r="J3106" s="395" t="s">
        <v>3169</v>
      </c>
      <c r="K3106" s="268"/>
      <c r="L3106" s="463"/>
      <c r="M3106" s="397"/>
      <c r="N3106" s="397"/>
      <c r="O3106" s="397"/>
      <c r="P3106" s="397"/>
      <c r="Q3106" s="397"/>
      <c r="R3106" s="397"/>
      <c r="S3106" s="397"/>
      <c r="T3106" s="397"/>
      <c r="U3106" s="397"/>
      <c r="V3106" s="397"/>
      <c r="W3106" s="397"/>
      <c r="X3106" s="397"/>
      <c r="Y3106" s="397"/>
    </row>
    <row r="3107" spans="1:25" ht="25.5" x14ac:dyDescent="0.2">
      <c r="A3107" s="237">
        <v>5667</v>
      </c>
      <c r="B3107" s="391" t="s">
        <v>2192</v>
      </c>
      <c r="C3107" s="356" t="s">
        <v>229</v>
      </c>
      <c r="D3107" s="456">
        <v>7</v>
      </c>
      <c r="E3107" s="393">
        <v>5667000000</v>
      </c>
      <c r="F3107" s="457"/>
      <c r="G3107" s="458"/>
      <c r="H3107" s="394"/>
      <c r="I3107" s="356" t="s">
        <v>229</v>
      </c>
      <c r="J3107" s="459" t="s">
        <v>295</v>
      </c>
      <c r="K3107" s="268"/>
      <c r="L3107" s="463"/>
      <c r="M3107" s="397"/>
      <c r="N3107" s="397"/>
      <c r="O3107" s="397"/>
      <c r="P3107" s="397"/>
      <c r="Q3107" s="397"/>
      <c r="R3107" s="397"/>
      <c r="S3107" s="397"/>
      <c r="T3107" s="397"/>
      <c r="U3107" s="397"/>
      <c r="V3107" s="397"/>
      <c r="W3107" s="397"/>
      <c r="X3107" s="397"/>
      <c r="Y3107" s="397"/>
    </row>
    <row r="3108" spans="1:25" ht="25.5" x14ac:dyDescent="0.2">
      <c r="A3108" s="237">
        <v>5668</v>
      </c>
      <c r="B3108" s="391" t="s">
        <v>2193</v>
      </c>
      <c r="C3108" s="356" t="s">
        <v>229</v>
      </c>
      <c r="D3108" s="456">
        <v>7</v>
      </c>
      <c r="E3108" s="393">
        <v>5668000000</v>
      </c>
      <c r="F3108" s="457"/>
      <c r="G3108" s="458"/>
      <c r="H3108" s="394"/>
      <c r="I3108" s="356" t="s">
        <v>229</v>
      </c>
      <c r="J3108" s="459" t="s">
        <v>3169</v>
      </c>
      <c r="K3108" s="268"/>
      <c r="L3108" s="463"/>
      <c r="M3108" s="397"/>
      <c r="N3108" s="397"/>
      <c r="O3108" s="397"/>
      <c r="P3108" s="397"/>
      <c r="Q3108" s="397"/>
      <c r="R3108" s="397"/>
      <c r="S3108" s="397"/>
      <c r="T3108" s="397"/>
      <c r="U3108" s="397"/>
      <c r="V3108" s="397"/>
      <c r="W3108" s="397"/>
      <c r="X3108" s="397"/>
      <c r="Y3108" s="397"/>
    </row>
    <row r="3109" spans="1:25" ht="25.5" x14ac:dyDescent="0.2">
      <c r="A3109" s="237">
        <v>5669</v>
      </c>
      <c r="B3109" s="391" t="s">
        <v>2194</v>
      </c>
      <c r="C3109" s="356" t="s">
        <v>229</v>
      </c>
      <c r="D3109" s="456">
        <v>7</v>
      </c>
      <c r="E3109" s="393">
        <v>5669000000</v>
      </c>
      <c r="F3109" s="457"/>
      <c r="G3109" s="458"/>
      <c r="H3109" s="394"/>
      <c r="I3109" s="356" t="s">
        <v>229</v>
      </c>
      <c r="J3109" s="459" t="s">
        <v>3169</v>
      </c>
      <c r="K3109" s="268"/>
      <c r="L3109" s="463"/>
      <c r="M3109" s="397"/>
      <c r="N3109" s="397"/>
      <c r="O3109" s="397"/>
      <c r="P3109" s="397"/>
      <c r="Q3109" s="397"/>
      <c r="R3109" s="397"/>
      <c r="S3109" s="397"/>
      <c r="T3109" s="397"/>
      <c r="U3109" s="397"/>
      <c r="V3109" s="397"/>
      <c r="W3109" s="397"/>
      <c r="X3109" s="397"/>
      <c r="Y3109" s="397"/>
    </row>
    <row r="3110" spans="1:25" ht="25.5" x14ac:dyDescent="0.2">
      <c r="A3110" s="237">
        <v>5670</v>
      </c>
      <c r="B3110" s="391" t="s">
        <v>2195</v>
      </c>
      <c r="C3110" s="356" t="s">
        <v>229</v>
      </c>
      <c r="D3110" s="456">
        <v>7</v>
      </c>
      <c r="E3110" s="393">
        <v>5670000000</v>
      </c>
      <c r="F3110" s="457"/>
      <c r="G3110" s="458"/>
      <c r="H3110" s="394"/>
      <c r="I3110" s="356" t="s">
        <v>229</v>
      </c>
      <c r="J3110" s="269" t="s">
        <v>285</v>
      </c>
      <c r="K3110" s="268"/>
      <c r="L3110" s="463"/>
      <c r="M3110" s="397"/>
      <c r="N3110" s="397"/>
      <c r="O3110" s="397"/>
      <c r="P3110" s="397"/>
      <c r="Q3110" s="397"/>
      <c r="R3110" s="397"/>
      <c r="S3110" s="397"/>
      <c r="T3110" s="397"/>
      <c r="U3110" s="397"/>
      <c r="V3110" s="397"/>
      <c r="W3110" s="397"/>
      <c r="X3110" s="397"/>
      <c r="Y3110" s="397"/>
    </row>
    <row r="3111" spans="1:25" ht="38.25" x14ac:dyDescent="0.2">
      <c r="A3111" s="237">
        <v>5671</v>
      </c>
      <c r="B3111" s="391" t="s">
        <v>2196</v>
      </c>
      <c r="C3111" s="356" t="s">
        <v>229</v>
      </c>
      <c r="D3111" s="456">
        <v>7</v>
      </c>
      <c r="E3111" s="393">
        <v>5671000000</v>
      </c>
      <c r="F3111" s="457"/>
      <c r="G3111" s="458"/>
      <c r="H3111" s="394"/>
      <c r="I3111" s="356" t="s">
        <v>229</v>
      </c>
      <c r="J3111" s="269" t="s">
        <v>3169</v>
      </c>
      <c r="K3111" s="268"/>
      <c r="L3111" s="463"/>
      <c r="M3111" s="397"/>
      <c r="N3111" s="397"/>
      <c r="O3111" s="397"/>
      <c r="P3111" s="397"/>
      <c r="Q3111" s="397"/>
      <c r="R3111" s="397"/>
      <c r="S3111" s="397"/>
      <c r="T3111" s="397"/>
      <c r="U3111" s="397"/>
      <c r="V3111" s="397"/>
      <c r="W3111" s="397"/>
      <c r="X3111" s="397"/>
      <c r="Y3111" s="397"/>
    </row>
    <row r="3112" spans="1:25" ht="51" x14ac:dyDescent="0.2">
      <c r="A3112" s="237">
        <v>5672</v>
      </c>
      <c r="B3112" s="391" t="s">
        <v>2197</v>
      </c>
      <c r="C3112" s="356" t="s">
        <v>229</v>
      </c>
      <c r="D3112" s="456">
        <v>7</v>
      </c>
      <c r="E3112" s="393">
        <v>5672000000</v>
      </c>
      <c r="F3112" s="457"/>
      <c r="G3112" s="458"/>
      <c r="H3112" s="394"/>
      <c r="I3112" s="356" t="s">
        <v>229</v>
      </c>
      <c r="J3112" s="459" t="s">
        <v>295</v>
      </c>
      <c r="K3112" s="268"/>
      <c r="L3112" s="463"/>
      <c r="M3112" s="397"/>
      <c r="N3112" s="397"/>
      <c r="O3112" s="397"/>
      <c r="P3112" s="397"/>
      <c r="Q3112" s="397"/>
      <c r="R3112" s="397"/>
      <c r="S3112" s="397"/>
      <c r="T3112" s="397"/>
      <c r="U3112" s="397"/>
      <c r="V3112" s="397"/>
      <c r="W3112" s="397"/>
      <c r="X3112" s="397"/>
      <c r="Y3112" s="397"/>
    </row>
    <row r="3113" spans="1:25" ht="38.25" x14ac:dyDescent="0.2">
      <c r="A3113" s="237">
        <v>5673</v>
      </c>
      <c r="B3113" s="391" t="s">
        <v>2198</v>
      </c>
      <c r="C3113" s="356" t="s">
        <v>229</v>
      </c>
      <c r="D3113" s="456">
        <v>7</v>
      </c>
      <c r="E3113" s="393">
        <v>5673000000</v>
      </c>
      <c r="F3113" s="457"/>
      <c r="G3113" s="458"/>
      <c r="H3113" s="394"/>
      <c r="I3113" s="356" t="s">
        <v>229</v>
      </c>
      <c r="J3113" s="459" t="s">
        <v>300</v>
      </c>
      <c r="K3113" s="268"/>
      <c r="L3113" s="463"/>
      <c r="M3113" s="397"/>
      <c r="N3113" s="397"/>
      <c r="O3113" s="397"/>
      <c r="P3113" s="397"/>
      <c r="Q3113" s="397"/>
      <c r="R3113" s="397"/>
      <c r="S3113" s="397"/>
      <c r="T3113" s="397"/>
      <c r="U3113" s="397"/>
      <c r="V3113" s="397"/>
      <c r="W3113" s="397"/>
      <c r="X3113" s="397"/>
      <c r="Y3113" s="397"/>
    </row>
    <row r="3114" spans="1:25" ht="38.25" x14ac:dyDescent="0.2">
      <c r="A3114" s="237">
        <v>5674</v>
      </c>
      <c r="B3114" s="391" t="s">
        <v>2199</v>
      </c>
      <c r="C3114" s="356" t="s">
        <v>229</v>
      </c>
      <c r="D3114" s="456">
        <v>7</v>
      </c>
      <c r="E3114" s="393">
        <v>5674000000</v>
      </c>
      <c r="F3114" s="457"/>
      <c r="G3114" s="458"/>
      <c r="H3114" s="394"/>
      <c r="I3114" s="356" t="s">
        <v>229</v>
      </c>
      <c r="J3114" s="459" t="s">
        <v>300</v>
      </c>
      <c r="K3114" s="268"/>
      <c r="L3114" s="463"/>
      <c r="M3114" s="397"/>
      <c r="N3114" s="397"/>
      <c r="O3114" s="397"/>
      <c r="P3114" s="397"/>
      <c r="Q3114" s="397"/>
      <c r="R3114" s="397"/>
      <c r="S3114" s="397"/>
      <c r="T3114" s="397"/>
      <c r="U3114" s="397"/>
      <c r="V3114" s="397"/>
      <c r="W3114" s="397"/>
      <c r="X3114" s="397"/>
      <c r="Y3114" s="397"/>
    </row>
    <row r="3115" spans="1:25" ht="38.25" x14ac:dyDescent="0.2">
      <c r="A3115" s="237">
        <v>5675</v>
      </c>
      <c r="B3115" s="391" t="s">
        <v>2200</v>
      </c>
      <c r="C3115" s="356" t="s">
        <v>229</v>
      </c>
      <c r="D3115" s="456">
        <v>7</v>
      </c>
      <c r="E3115" s="393">
        <v>5675000000</v>
      </c>
      <c r="F3115" s="457"/>
      <c r="G3115" s="458"/>
      <c r="H3115" s="394"/>
      <c r="I3115" s="356" t="s">
        <v>229</v>
      </c>
      <c r="J3115" s="459" t="s">
        <v>3169</v>
      </c>
      <c r="K3115" s="268"/>
      <c r="L3115" s="463"/>
      <c r="M3115" s="397"/>
      <c r="N3115" s="397"/>
      <c r="O3115" s="397"/>
      <c r="P3115" s="397"/>
      <c r="Q3115" s="397"/>
      <c r="R3115" s="397"/>
      <c r="S3115" s="397"/>
      <c r="T3115" s="397"/>
      <c r="U3115" s="397"/>
      <c r="V3115" s="397"/>
      <c r="W3115" s="397"/>
      <c r="X3115" s="397"/>
      <c r="Y3115" s="397"/>
    </row>
    <row r="3116" spans="1:25" ht="25.5" x14ac:dyDescent="0.2">
      <c r="A3116" s="237">
        <v>5676</v>
      </c>
      <c r="B3116" s="391" t="s">
        <v>2201</v>
      </c>
      <c r="C3116" s="356" t="s">
        <v>229</v>
      </c>
      <c r="D3116" s="456">
        <v>7</v>
      </c>
      <c r="E3116" s="393">
        <v>5676000000</v>
      </c>
      <c r="F3116" s="457"/>
      <c r="G3116" s="458"/>
      <c r="H3116" s="394"/>
      <c r="I3116" s="356" t="s">
        <v>229</v>
      </c>
      <c r="J3116" s="459" t="s">
        <v>3169</v>
      </c>
      <c r="K3116" s="268"/>
      <c r="L3116" s="463"/>
      <c r="M3116" s="397"/>
      <c r="N3116" s="397"/>
      <c r="O3116" s="397"/>
      <c r="P3116" s="397"/>
      <c r="Q3116" s="397"/>
      <c r="R3116" s="397"/>
      <c r="S3116" s="397"/>
      <c r="T3116" s="397"/>
      <c r="U3116" s="397"/>
      <c r="V3116" s="397"/>
      <c r="W3116" s="397"/>
      <c r="X3116" s="397"/>
      <c r="Y3116" s="397"/>
    </row>
    <row r="3117" spans="1:25" ht="38.25" x14ac:dyDescent="0.2">
      <c r="A3117" s="237">
        <v>5677</v>
      </c>
      <c r="B3117" s="391" t="s">
        <v>2202</v>
      </c>
      <c r="C3117" s="356" t="s">
        <v>229</v>
      </c>
      <c r="D3117" s="456">
        <v>7</v>
      </c>
      <c r="E3117" s="393">
        <v>5677000000</v>
      </c>
      <c r="F3117" s="457"/>
      <c r="G3117" s="458"/>
      <c r="H3117" s="394"/>
      <c r="I3117" s="356" t="s">
        <v>229</v>
      </c>
      <c r="J3117" s="459" t="s">
        <v>289</v>
      </c>
      <c r="K3117" s="268"/>
      <c r="L3117" s="463"/>
      <c r="M3117" s="397"/>
      <c r="N3117" s="397"/>
      <c r="O3117" s="397"/>
      <c r="P3117" s="397"/>
      <c r="Q3117" s="397"/>
      <c r="R3117" s="397"/>
      <c r="S3117" s="397"/>
      <c r="T3117" s="397"/>
      <c r="U3117" s="397"/>
      <c r="V3117" s="397"/>
      <c r="W3117" s="397"/>
      <c r="X3117" s="397"/>
      <c r="Y3117" s="397"/>
    </row>
    <row r="3118" spans="1:25" ht="25.5" x14ac:dyDescent="0.2">
      <c r="A3118" s="237">
        <v>5678</v>
      </c>
      <c r="B3118" s="391" t="s">
        <v>2203</v>
      </c>
      <c r="C3118" s="356" t="s">
        <v>229</v>
      </c>
      <c r="D3118" s="456">
        <v>7</v>
      </c>
      <c r="E3118" s="393">
        <v>5678000000</v>
      </c>
      <c r="F3118" s="457"/>
      <c r="G3118" s="458"/>
      <c r="H3118" s="394"/>
      <c r="I3118" s="356" t="s">
        <v>229</v>
      </c>
      <c r="J3118" s="459" t="s">
        <v>300</v>
      </c>
      <c r="K3118" s="268"/>
      <c r="L3118" s="463"/>
      <c r="M3118" s="397"/>
      <c r="N3118" s="397"/>
      <c r="O3118" s="397"/>
      <c r="P3118" s="397"/>
      <c r="Q3118" s="397"/>
      <c r="R3118" s="397"/>
      <c r="S3118" s="397"/>
      <c r="T3118" s="397"/>
      <c r="U3118" s="397"/>
      <c r="V3118" s="397"/>
      <c r="W3118" s="397"/>
      <c r="X3118" s="397"/>
      <c r="Y3118" s="397"/>
    </row>
    <row r="3119" spans="1:25" ht="38.25" x14ac:dyDescent="0.2">
      <c r="A3119" s="237">
        <v>5679</v>
      </c>
      <c r="B3119" s="391" t="s">
        <v>2047</v>
      </c>
      <c r="C3119" s="356" t="s">
        <v>229</v>
      </c>
      <c r="D3119" s="456">
        <v>7</v>
      </c>
      <c r="E3119" s="393">
        <v>5679000000</v>
      </c>
      <c r="F3119" s="457"/>
      <c r="G3119" s="458"/>
      <c r="H3119" s="394"/>
      <c r="I3119" s="356" t="s">
        <v>229</v>
      </c>
      <c r="J3119" s="459" t="s">
        <v>300</v>
      </c>
      <c r="K3119" s="268"/>
      <c r="L3119" s="463"/>
      <c r="M3119" s="397"/>
      <c r="N3119" s="397"/>
      <c r="O3119" s="397"/>
      <c r="P3119" s="397"/>
      <c r="Q3119" s="397"/>
      <c r="R3119" s="397"/>
      <c r="S3119" s="397"/>
      <c r="T3119" s="397"/>
      <c r="U3119" s="397"/>
      <c r="V3119" s="397"/>
      <c r="W3119" s="397"/>
      <c r="X3119" s="397"/>
      <c r="Y3119" s="397"/>
    </row>
    <row r="3120" spans="1:25" ht="25.5" x14ac:dyDescent="0.2">
      <c r="A3120" s="237">
        <v>5680</v>
      </c>
      <c r="B3120" s="391" t="s">
        <v>2204</v>
      </c>
      <c r="C3120" s="356" t="s">
        <v>229</v>
      </c>
      <c r="D3120" s="456">
        <v>7</v>
      </c>
      <c r="E3120" s="393">
        <v>5680000000</v>
      </c>
      <c r="F3120" s="457"/>
      <c r="G3120" s="458"/>
      <c r="H3120" s="394"/>
      <c r="I3120" s="356" t="s">
        <v>229</v>
      </c>
      <c r="J3120" s="459" t="s">
        <v>286</v>
      </c>
      <c r="K3120" s="268"/>
      <c r="L3120" s="463"/>
      <c r="M3120" s="397"/>
      <c r="N3120" s="397"/>
      <c r="O3120" s="397"/>
      <c r="P3120" s="397"/>
      <c r="Q3120" s="397"/>
      <c r="R3120" s="397"/>
      <c r="S3120" s="397"/>
      <c r="T3120" s="397"/>
      <c r="U3120" s="397"/>
      <c r="V3120" s="397"/>
      <c r="W3120" s="397"/>
      <c r="X3120" s="397"/>
      <c r="Y3120" s="397"/>
    </row>
    <row r="3121" spans="1:25" ht="25.5" x14ac:dyDescent="0.2">
      <c r="A3121" s="237">
        <v>5681</v>
      </c>
      <c r="B3121" s="406" t="s">
        <v>3065</v>
      </c>
      <c r="C3121" s="356" t="s">
        <v>229</v>
      </c>
      <c r="D3121" s="456">
        <v>7</v>
      </c>
      <c r="E3121" s="393">
        <v>5681000000</v>
      </c>
      <c r="F3121" s="457"/>
      <c r="G3121" s="458"/>
      <c r="H3121" s="394"/>
      <c r="I3121" s="356" t="s">
        <v>229</v>
      </c>
      <c r="J3121" s="459" t="s">
        <v>286</v>
      </c>
      <c r="K3121" s="268"/>
      <c r="L3121" s="463"/>
      <c r="M3121" s="397"/>
      <c r="N3121" s="397"/>
      <c r="O3121" s="397"/>
      <c r="P3121" s="397"/>
      <c r="Q3121" s="397"/>
      <c r="R3121" s="397"/>
      <c r="S3121" s="397"/>
      <c r="T3121" s="397"/>
      <c r="U3121" s="397"/>
      <c r="V3121" s="397"/>
      <c r="W3121" s="397"/>
      <c r="X3121" s="397"/>
      <c r="Y3121" s="397"/>
    </row>
    <row r="3122" spans="1:25" ht="25.5" x14ac:dyDescent="0.2">
      <c r="A3122" s="237">
        <v>5682</v>
      </c>
      <c r="B3122" s="391" t="s">
        <v>2205</v>
      </c>
      <c r="C3122" s="182" t="s">
        <v>230</v>
      </c>
      <c r="D3122" s="456">
        <v>7</v>
      </c>
      <c r="E3122" s="393">
        <v>5682000000</v>
      </c>
      <c r="F3122" s="457"/>
      <c r="G3122" s="458"/>
      <c r="H3122" s="394"/>
      <c r="I3122" s="182" t="s">
        <v>230</v>
      </c>
      <c r="J3122" s="269" t="s">
        <v>286</v>
      </c>
      <c r="K3122" s="268"/>
      <c r="L3122" s="463"/>
      <c r="M3122" s="397"/>
      <c r="N3122" s="397"/>
      <c r="O3122" s="397"/>
      <c r="P3122" s="397"/>
      <c r="Q3122" s="397"/>
      <c r="R3122" s="397"/>
      <c r="S3122" s="397"/>
      <c r="T3122" s="397"/>
      <c r="U3122" s="397"/>
      <c r="V3122" s="397"/>
      <c r="W3122" s="397"/>
      <c r="X3122" s="397"/>
      <c r="Y3122" s="397"/>
    </row>
    <row r="3123" spans="1:25" ht="38.25" x14ac:dyDescent="0.2">
      <c r="A3123" s="237">
        <v>5683</v>
      </c>
      <c r="B3123" s="391" t="s">
        <v>2206</v>
      </c>
      <c r="C3123" s="182" t="s">
        <v>230</v>
      </c>
      <c r="D3123" s="456">
        <v>7</v>
      </c>
      <c r="E3123" s="393">
        <v>5683000000</v>
      </c>
      <c r="F3123" s="457"/>
      <c r="G3123" s="458"/>
      <c r="H3123" s="394"/>
      <c r="I3123" s="182" t="s">
        <v>230</v>
      </c>
      <c r="J3123" s="459" t="s">
        <v>285</v>
      </c>
      <c r="K3123" s="268"/>
      <c r="L3123" s="463"/>
      <c r="M3123" s="397"/>
      <c r="N3123" s="397"/>
      <c r="O3123" s="397"/>
      <c r="P3123" s="397"/>
      <c r="Q3123" s="397"/>
      <c r="R3123" s="397"/>
      <c r="S3123" s="397"/>
      <c r="T3123" s="397"/>
      <c r="U3123" s="397"/>
      <c r="V3123" s="397"/>
      <c r="W3123" s="397"/>
      <c r="X3123" s="397"/>
      <c r="Y3123" s="397"/>
    </row>
    <row r="3124" spans="1:25" ht="38.25" x14ac:dyDescent="0.2">
      <c r="A3124" s="237">
        <v>5684</v>
      </c>
      <c r="B3124" s="391" t="s">
        <v>2207</v>
      </c>
      <c r="C3124" s="182" t="s">
        <v>230</v>
      </c>
      <c r="D3124" s="456">
        <v>7</v>
      </c>
      <c r="E3124" s="393">
        <v>5684000000</v>
      </c>
      <c r="F3124" s="457"/>
      <c r="G3124" s="458"/>
      <c r="H3124" s="394"/>
      <c r="I3124" s="182" t="s">
        <v>230</v>
      </c>
      <c r="J3124" s="269" t="s">
        <v>300</v>
      </c>
      <c r="K3124" s="268"/>
      <c r="L3124" s="463"/>
      <c r="M3124" s="397"/>
      <c r="N3124" s="397"/>
      <c r="O3124" s="397"/>
      <c r="P3124" s="397"/>
      <c r="Q3124" s="397"/>
      <c r="R3124" s="397"/>
      <c r="S3124" s="397"/>
      <c r="T3124" s="397"/>
      <c r="U3124" s="397"/>
      <c r="V3124" s="397"/>
      <c r="W3124" s="397"/>
      <c r="X3124" s="397"/>
      <c r="Y3124" s="397"/>
    </row>
    <row r="3125" spans="1:25" ht="38.25" x14ac:dyDescent="0.2">
      <c r="A3125" s="237">
        <v>5685</v>
      </c>
      <c r="B3125" s="391" t="s">
        <v>2208</v>
      </c>
      <c r="C3125" s="182" t="s">
        <v>230</v>
      </c>
      <c r="D3125" s="456">
        <v>7</v>
      </c>
      <c r="E3125" s="393">
        <v>5685000000</v>
      </c>
      <c r="F3125" s="457"/>
      <c r="G3125" s="458"/>
      <c r="H3125" s="394"/>
      <c r="I3125" s="182" t="s">
        <v>230</v>
      </c>
      <c r="J3125" s="269" t="s">
        <v>285</v>
      </c>
      <c r="K3125" s="268"/>
      <c r="L3125" s="463"/>
      <c r="M3125" s="397"/>
      <c r="N3125" s="397"/>
      <c r="O3125" s="397"/>
      <c r="P3125" s="397"/>
      <c r="Q3125" s="397"/>
      <c r="R3125" s="397"/>
      <c r="S3125" s="397"/>
      <c r="T3125" s="397"/>
      <c r="U3125" s="397"/>
      <c r="V3125" s="397"/>
      <c r="W3125" s="397"/>
      <c r="X3125" s="397"/>
      <c r="Y3125" s="397"/>
    </row>
    <row r="3126" spans="1:25" ht="38.25" x14ac:dyDescent="0.2">
      <c r="A3126" s="237">
        <v>5686</v>
      </c>
      <c r="B3126" s="391" t="s">
        <v>2209</v>
      </c>
      <c r="C3126" s="182" t="s">
        <v>230</v>
      </c>
      <c r="D3126" s="456">
        <v>7</v>
      </c>
      <c r="E3126" s="393">
        <v>5686000000</v>
      </c>
      <c r="F3126" s="457"/>
      <c r="G3126" s="458"/>
      <c r="H3126" s="394"/>
      <c r="I3126" s="182" t="s">
        <v>230</v>
      </c>
      <c r="J3126" s="269" t="s">
        <v>285</v>
      </c>
      <c r="K3126" s="268"/>
      <c r="L3126" s="463"/>
      <c r="M3126" s="397"/>
      <c r="N3126" s="397"/>
      <c r="O3126" s="397"/>
      <c r="P3126" s="397"/>
      <c r="Q3126" s="397"/>
      <c r="R3126" s="397"/>
      <c r="S3126" s="397"/>
      <c r="T3126" s="397"/>
      <c r="U3126" s="397"/>
      <c r="V3126" s="397"/>
      <c r="W3126" s="397"/>
      <c r="X3126" s="397"/>
      <c r="Y3126" s="397"/>
    </row>
    <row r="3127" spans="1:25" ht="51" x14ac:dyDescent="0.2">
      <c r="A3127" s="237">
        <v>5687</v>
      </c>
      <c r="B3127" s="391" t="s">
        <v>2210</v>
      </c>
      <c r="C3127" s="182" t="s">
        <v>230</v>
      </c>
      <c r="D3127" s="456">
        <v>7</v>
      </c>
      <c r="E3127" s="393">
        <v>5687000000</v>
      </c>
      <c r="F3127" s="457"/>
      <c r="G3127" s="458"/>
      <c r="H3127" s="394"/>
      <c r="I3127" s="182" t="s">
        <v>230</v>
      </c>
      <c r="J3127" s="459" t="s">
        <v>286</v>
      </c>
      <c r="K3127" s="268"/>
      <c r="L3127" s="463"/>
      <c r="M3127" s="397"/>
      <c r="N3127" s="397"/>
      <c r="O3127" s="397"/>
      <c r="P3127" s="397"/>
      <c r="Q3127" s="397"/>
      <c r="R3127" s="397"/>
      <c r="S3127" s="397"/>
      <c r="T3127" s="397"/>
      <c r="U3127" s="397"/>
      <c r="V3127" s="397"/>
      <c r="W3127" s="397"/>
      <c r="X3127" s="397"/>
      <c r="Y3127" s="397"/>
    </row>
    <row r="3128" spans="1:25" ht="38.25" x14ac:dyDescent="0.2">
      <c r="A3128" s="237">
        <v>5688</v>
      </c>
      <c r="B3128" s="391" t="s">
        <v>2211</v>
      </c>
      <c r="C3128" s="182" t="s">
        <v>230</v>
      </c>
      <c r="D3128" s="456">
        <v>7</v>
      </c>
      <c r="E3128" s="393">
        <v>5688000000</v>
      </c>
      <c r="F3128" s="457"/>
      <c r="G3128" s="458"/>
      <c r="H3128" s="394"/>
      <c r="I3128" s="182" t="s">
        <v>230</v>
      </c>
      <c r="J3128" s="269" t="s">
        <v>285</v>
      </c>
      <c r="K3128" s="268"/>
      <c r="L3128" s="463"/>
      <c r="M3128" s="397"/>
      <c r="N3128" s="397"/>
      <c r="O3128" s="397"/>
      <c r="P3128" s="397"/>
      <c r="Q3128" s="397"/>
      <c r="R3128" s="397"/>
      <c r="S3128" s="397"/>
      <c r="T3128" s="397"/>
      <c r="U3128" s="397"/>
      <c r="V3128" s="397"/>
      <c r="W3128" s="397"/>
      <c r="X3128" s="397"/>
      <c r="Y3128" s="397"/>
    </row>
    <row r="3129" spans="1:25" ht="25.5" x14ac:dyDescent="0.2">
      <c r="A3129" s="237">
        <v>5689</v>
      </c>
      <c r="B3129" s="391" t="s">
        <v>2212</v>
      </c>
      <c r="C3129" s="182" t="s">
        <v>230</v>
      </c>
      <c r="D3129" s="456">
        <v>7</v>
      </c>
      <c r="E3129" s="393">
        <v>5689000000</v>
      </c>
      <c r="F3129" s="457"/>
      <c r="G3129" s="458"/>
      <c r="H3129" s="394"/>
      <c r="I3129" s="182" t="s">
        <v>230</v>
      </c>
      <c r="J3129" s="459" t="s">
        <v>285</v>
      </c>
      <c r="K3129" s="268"/>
      <c r="L3129" s="463"/>
      <c r="M3129" s="397"/>
      <c r="N3129" s="397"/>
      <c r="O3129" s="397"/>
      <c r="P3129" s="397"/>
      <c r="Q3129" s="397"/>
      <c r="R3129" s="397"/>
      <c r="S3129" s="397"/>
      <c r="T3129" s="397"/>
      <c r="U3129" s="397"/>
      <c r="V3129" s="397"/>
      <c r="W3129" s="397"/>
      <c r="X3129" s="397"/>
      <c r="Y3129" s="397"/>
    </row>
    <row r="3130" spans="1:25" ht="25.5" x14ac:dyDescent="0.2">
      <c r="A3130" s="237">
        <v>5690</v>
      </c>
      <c r="B3130" s="391" t="s">
        <v>2213</v>
      </c>
      <c r="C3130" s="182" t="s">
        <v>230</v>
      </c>
      <c r="D3130" s="456">
        <v>7</v>
      </c>
      <c r="E3130" s="393">
        <v>5690000000</v>
      </c>
      <c r="F3130" s="457"/>
      <c r="G3130" s="458"/>
      <c r="H3130" s="394"/>
      <c r="I3130" s="182" t="s">
        <v>230</v>
      </c>
      <c r="J3130" s="459" t="s">
        <v>289</v>
      </c>
      <c r="K3130" s="268"/>
      <c r="L3130" s="463"/>
      <c r="M3130" s="397"/>
      <c r="N3130" s="397"/>
      <c r="O3130" s="397"/>
      <c r="P3130" s="397"/>
      <c r="Q3130" s="397"/>
      <c r="R3130" s="397"/>
      <c r="S3130" s="397"/>
      <c r="T3130" s="397"/>
      <c r="U3130" s="397"/>
      <c r="V3130" s="397"/>
      <c r="W3130" s="397"/>
      <c r="X3130" s="397"/>
      <c r="Y3130" s="397"/>
    </row>
    <row r="3131" spans="1:25" ht="38.25" x14ac:dyDescent="0.2">
      <c r="A3131" s="237">
        <v>5691</v>
      </c>
      <c r="B3131" s="391" t="s">
        <v>2214</v>
      </c>
      <c r="C3131" s="182" t="s">
        <v>230</v>
      </c>
      <c r="D3131" s="456">
        <v>7</v>
      </c>
      <c r="E3131" s="393">
        <v>5691000000</v>
      </c>
      <c r="F3131" s="457"/>
      <c r="G3131" s="458"/>
      <c r="H3131" s="394"/>
      <c r="I3131" s="182" t="s">
        <v>230</v>
      </c>
      <c r="J3131" s="269" t="s">
        <v>285</v>
      </c>
      <c r="K3131" s="268"/>
      <c r="L3131" s="463"/>
      <c r="M3131" s="397"/>
      <c r="N3131" s="397"/>
      <c r="O3131" s="397"/>
      <c r="P3131" s="397"/>
      <c r="Q3131" s="397"/>
      <c r="R3131" s="397"/>
      <c r="S3131" s="397"/>
      <c r="T3131" s="397"/>
      <c r="U3131" s="397"/>
      <c r="V3131" s="397"/>
      <c r="W3131" s="397"/>
      <c r="X3131" s="397"/>
      <c r="Y3131" s="397"/>
    </row>
    <row r="3132" spans="1:25" x14ac:dyDescent="0.2">
      <c r="A3132" s="237">
        <v>5692</v>
      </c>
      <c r="B3132" s="391" t="s">
        <v>2215</v>
      </c>
      <c r="C3132" s="182" t="s">
        <v>230</v>
      </c>
      <c r="D3132" s="456">
        <v>9</v>
      </c>
      <c r="E3132" s="393">
        <v>5692000000</v>
      </c>
      <c r="F3132" s="457"/>
      <c r="G3132" s="458"/>
      <c r="H3132" s="394"/>
      <c r="I3132" s="182" t="s">
        <v>230</v>
      </c>
      <c r="J3132" s="269" t="s">
        <v>2797</v>
      </c>
      <c r="K3132" s="268"/>
      <c r="L3132" s="463"/>
      <c r="M3132" s="397"/>
      <c r="N3132" s="397"/>
      <c r="O3132" s="397"/>
      <c r="P3132" s="397"/>
      <c r="Q3132" s="397"/>
      <c r="R3132" s="397"/>
      <c r="S3132" s="397"/>
      <c r="T3132" s="397"/>
      <c r="U3132" s="397"/>
      <c r="V3132" s="397"/>
      <c r="W3132" s="397"/>
      <c r="X3132" s="397"/>
      <c r="Y3132" s="397"/>
    </row>
    <row r="3133" spans="1:25" ht="25.5" x14ac:dyDescent="0.2">
      <c r="A3133" s="237">
        <v>5693</v>
      </c>
      <c r="B3133" s="391" t="s">
        <v>3815</v>
      </c>
      <c r="C3133" s="182" t="s">
        <v>230</v>
      </c>
      <c r="D3133" s="456">
        <v>9</v>
      </c>
      <c r="E3133" s="393">
        <v>5693000000</v>
      </c>
      <c r="F3133" s="457"/>
      <c r="G3133" s="458"/>
      <c r="H3133" s="394"/>
      <c r="I3133" s="182" t="s">
        <v>230</v>
      </c>
      <c r="J3133" s="269" t="s">
        <v>2797</v>
      </c>
      <c r="K3133" s="268"/>
      <c r="L3133" s="463"/>
      <c r="M3133" s="397"/>
      <c r="N3133" s="397"/>
      <c r="O3133" s="397"/>
      <c r="P3133" s="397"/>
      <c r="Q3133" s="397"/>
      <c r="R3133" s="397"/>
      <c r="S3133" s="397"/>
      <c r="T3133" s="397"/>
      <c r="U3133" s="397"/>
      <c r="V3133" s="397"/>
      <c r="W3133" s="397"/>
      <c r="X3133" s="397"/>
      <c r="Y3133" s="397"/>
    </row>
    <row r="3134" spans="1:25" ht="38.25" x14ac:dyDescent="0.2">
      <c r="A3134" s="237">
        <v>5694</v>
      </c>
      <c r="B3134" s="391" t="s">
        <v>2216</v>
      </c>
      <c r="C3134" s="182" t="s">
        <v>230</v>
      </c>
      <c r="D3134" s="456">
        <v>7</v>
      </c>
      <c r="E3134" s="393">
        <v>5694000000</v>
      </c>
      <c r="F3134" s="457"/>
      <c r="G3134" s="458"/>
      <c r="H3134" s="394">
        <v>5003</v>
      </c>
      <c r="I3134" s="182" t="s">
        <v>230</v>
      </c>
      <c r="J3134" s="269" t="s">
        <v>286</v>
      </c>
      <c r="K3134" s="268"/>
      <c r="L3134" s="463"/>
      <c r="M3134" s="397"/>
      <c r="N3134" s="397"/>
      <c r="O3134" s="397"/>
      <c r="P3134" s="397"/>
      <c r="Q3134" s="397"/>
      <c r="R3134" s="397"/>
      <c r="S3134" s="397"/>
      <c r="T3134" s="397"/>
      <c r="U3134" s="397"/>
      <c r="V3134" s="397"/>
      <c r="W3134" s="397"/>
      <c r="X3134" s="397"/>
      <c r="Y3134" s="397"/>
    </row>
    <row r="3135" spans="1:25" ht="25.5" x14ac:dyDescent="0.2">
      <c r="A3135" s="237">
        <v>5695</v>
      </c>
      <c r="B3135" s="391" t="s">
        <v>2217</v>
      </c>
      <c r="C3135" s="356" t="s">
        <v>229</v>
      </c>
      <c r="D3135" s="456">
        <v>7</v>
      </c>
      <c r="E3135" s="393">
        <v>5695000000</v>
      </c>
      <c r="F3135" s="457"/>
      <c r="G3135" s="458"/>
      <c r="H3135" s="394" t="s">
        <v>2773</v>
      </c>
      <c r="I3135" s="356" t="s">
        <v>229</v>
      </c>
      <c r="J3135" s="269" t="s">
        <v>286</v>
      </c>
      <c r="K3135" s="268"/>
      <c r="L3135" s="463"/>
      <c r="M3135" s="397"/>
      <c r="N3135" s="397"/>
      <c r="O3135" s="397"/>
      <c r="P3135" s="397"/>
      <c r="Q3135" s="397"/>
      <c r="R3135" s="397"/>
      <c r="S3135" s="397"/>
      <c r="T3135" s="397"/>
      <c r="U3135" s="397"/>
      <c r="V3135" s="397"/>
      <c r="W3135" s="397"/>
      <c r="X3135" s="397"/>
      <c r="Y3135" s="397"/>
    </row>
    <row r="3136" spans="1:25" ht="25.5" x14ac:dyDescent="0.2">
      <c r="A3136" s="237">
        <v>5696</v>
      </c>
      <c r="B3136" s="391" t="s">
        <v>2218</v>
      </c>
      <c r="C3136" s="182" t="s">
        <v>224</v>
      </c>
      <c r="D3136" s="456">
        <v>7</v>
      </c>
      <c r="E3136" s="393">
        <v>5696000000</v>
      </c>
      <c r="F3136" s="457"/>
      <c r="G3136" s="458"/>
      <c r="H3136" s="394"/>
      <c r="I3136" s="182" t="s">
        <v>224</v>
      </c>
      <c r="J3136" s="269" t="s">
        <v>295</v>
      </c>
      <c r="K3136" s="268"/>
      <c r="L3136" s="463"/>
      <c r="M3136" s="397"/>
      <c r="N3136" s="397"/>
      <c r="O3136" s="397"/>
      <c r="P3136" s="397"/>
      <c r="Q3136" s="397"/>
      <c r="R3136" s="397"/>
      <c r="S3136" s="397"/>
      <c r="T3136" s="397"/>
      <c r="U3136" s="397"/>
      <c r="V3136" s="397"/>
      <c r="W3136" s="397"/>
      <c r="X3136" s="397"/>
      <c r="Y3136" s="397"/>
    </row>
    <row r="3137" spans="1:25" ht="25.5" x14ac:dyDescent="0.2">
      <c r="A3137" s="237">
        <v>5697</v>
      </c>
      <c r="B3137" s="391" t="s">
        <v>2219</v>
      </c>
      <c r="C3137" s="356" t="s">
        <v>228</v>
      </c>
      <c r="D3137" s="456">
        <v>7</v>
      </c>
      <c r="E3137" s="393">
        <v>5697000000</v>
      </c>
      <c r="F3137" s="457"/>
      <c r="G3137" s="458"/>
      <c r="H3137" s="394">
        <v>5521</v>
      </c>
      <c r="I3137" s="356" t="s">
        <v>228</v>
      </c>
      <c r="J3137" s="269" t="s">
        <v>289</v>
      </c>
      <c r="K3137" s="268"/>
      <c r="L3137" s="463"/>
      <c r="M3137" s="397"/>
      <c r="N3137" s="397"/>
      <c r="O3137" s="397"/>
      <c r="P3137" s="397"/>
      <c r="Q3137" s="397"/>
      <c r="R3137" s="397"/>
      <c r="S3137" s="397"/>
      <c r="T3137" s="397"/>
      <c r="U3137" s="397"/>
      <c r="V3137" s="397"/>
      <c r="W3137" s="397"/>
      <c r="X3137" s="397"/>
      <c r="Y3137" s="397"/>
    </row>
    <row r="3138" spans="1:25" ht="25.5" x14ac:dyDescent="0.2">
      <c r="A3138" s="237">
        <v>5698</v>
      </c>
      <c r="B3138" s="391" t="s">
        <v>2220</v>
      </c>
      <c r="C3138" s="47" t="s">
        <v>231</v>
      </c>
      <c r="D3138" s="456">
        <v>7</v>
      </c>
      <c r="E3138" s="393">
        <v>5698000000</v>
      </c>
      <c r="F3138" s="457"/>
      <c r="G3138" s="458"/>
      <c r="H3138" s="394"/>
      <c r="I3138" s="47" t="s">
        <v>231</v>
      </c>
      <c r="J3138" s="269" t="s">
        <v>300</v>
      </c>
      <c r="K3138" s="268"/>
      <c r="L3138" s="463"/>
      <c r="M3138" s="397"/>
      <c r="N3138" s="397"/>
      <c r="O3138" s="397"/>
      <c r="P3138" s="397"/>
      <c r="Q3138" s="397"/>
      <c r="R3138" s="397"/>
      <c r="S3138" s="397"/>
      <c r="T3138" s="397"/>
      <c r="U3138" s="397"/>
      <c r="V3138" s="397"/>
      <c r="W3138" s="397"/>
      <c r="X3138" s="397"/>
      <c r="Y3138" s="397"/>
    </row>
    <row r="3139" spans="1:25" ht="25.5" x14ac:dyDescent="0.2">
      <c r="A3139" s="237">
        <v>5699</v>
      </c>
      <c r="B3139" s="391" t="s">
        <v>2221</v>
      </c>
      <c r="C3139" s="47" t="s">
        <v>231</v>
      </c>
      <c r="D3139" s="456">
        <v>7</v>
      </c>
      <c r="E3139" s="393">
        <v>5699000000</v>
      </c>
      <c r="F3139" s="457"/>
      <c r="G3139" s="458"/>
      <c r="H3139" s="394"/>
      <c r="I3139" s="47" t="s">
        <v>231</v>
      </c>
      <c r="J3139" s="269" t="s">
        <v>286</v>
      </c>
      <c r="K3139" s="268"/>
      <c r="L3139" s="463"/>
      <c r="M3139" s="397"/>
      <c r="N3139" s="397"/>
      <c r="O3139" s="397"/>
      <c r="P3139" s="397"/>
      <c r="Q3139" s="397"/>
      <c r="R3139" s="397"/>
      <c r="S3139" s="397"/>
      <c r="T3139" s="397"/>
      <c r="U3139" s="397"/>
      <c r="V3139" s="397"/>
      <c r="W3139" s="397"/>
      <c r="X3139" s="397"/>
      <c r="Y3139" s="397"/>
    </row>
    <row r="3140" spans="1:25" ht="22.5" x14ac:dyDescent="0.2">
      <c r="A3140" s="237">
        <v>5700</v>
      </c>
      <c r="B3140" s="391" t="s">
        <v>311</v>
      </c>
      <c r="C3140" s="356" t="s">
        <v>229</v>
      </c>
      <c r="D3140" s="456">
        <v>7</v>
      </c>
      <c r="E3140" s="393">
        <v>5700000000</v>
      </c>
      <c r="F3140" s="457"/>
      <c r="G3140" s="458"/>
      <c r="H3140" s="394"/>
      <c r="I3140" s="356" t="s">
        <v>229</v>
      </c>
      <c r="J3140" s="269" t="s">
        <v>2797</v>
      </c>
      <c r="K3140" s="268"/>
      <c r="L3140" s="463" t="s">
        <v>3066</v>
      </c>
      <c r="M3140" s="397"/>
      <c r="N3140" s="397"/>
      <c r="O3140" s="397"/>
      <c r="P3140" s="397"/>
      <c r="Q3140" s="397"/>
      <c r="R3140" s="397"/>
      <c r="S3140" s="397"/>
      <c r="T3140" s="397"/>
      <c r="U3140" s="397"/>
      <c r="V3140" s="397"/>
      <c r="W3140" s="397"/>
      <c r="X3140" s="397"/>
      <c r="Y3140" s="397"/>
    </row>
    <row r="3141" spans="1:25" ht="22.5" x14ac:dyDescent="0.2">
      <c r="A3141" s="237">
        <v>5701</v>
      </c>
      <c r="B3141" s="391" t="s">
        <v>165</v>
      </c>
      <c r="C3141" s="356" t="s">
        <v>229</v>
      </c>
      <c r="D3141" s="456">
        <v>7</v>
      </c>
      <c r="E3141" s="393">
        <v>5701000000</v>
      </c>
      <c r="F3141" s="457"/>
      <c r="G3141" s="458"/>
      <c r="H3141" s="394"/>
      <c r="I3141" s="356" t="s">
        <v>229</v>
      </c>
      <c r="J3141" s="269" t="s">
        <v>2797</v>
      </c>
      <c r="K3141" s="268"/>
      <c r="L3141" s="463" t="s">
        <v>3067</v>
      </c>
      <c r="M3141" s="397"/>
      <c r="N3141" s="397"/>
      <c r="O3141" s="397"/>
      <c r="P3141" s="397"/>
      <c r="Q3141" s="397"/>
      <c r="R3141" s="397"/>
      <c r="S3141" s="397"/>
      <c r="T3141" s="397"/>
      <c r="U3141" s="397"/>
      <c r="V3141" s="397"/>
      <c r="W3141" s="397"/>
      <c r="X3141" s="397"/>
      <c r="Y3141" s="397"/>
    </row>
    <row r="3142" spans="1:25" ht="38.25" x14ac:dyDescent="0.2">
      <c r="A3142" s="237">
        <v>5702</v>
      </c>
      <c r="B3142" s="391" t="s">
        <v>2222</v>
      </c>
      <c r="C3142" s="182" t="s">
        <v>230</v>
      </c>
      <c r="D3142" s="456">
        <v>9</v>
      </c>
      <c r="E3142" s="393">
        <v>5702000000</v>
      </c>
      <c r="F3142" s="457"/>
      <c r="G3142" s="458"/>
      <c r="H3142" s="394">
        <v>5014</v>
      </c>
      <c r="I3142" s="182" t="s">
        <v>230</v>
      </c>
      <c r="J3142" s="269" t="s">
        <v>289</v>
      </c>
      <c r="K3142" s="268"/>
      <c r="L3142" s="463"/>
      <c r="M3142" s="397"/>
      <c r="N3142" s="397"/>
      <c r="O3142" s="397"/>
      <c r="P3142" s="397"/>
      <c r="Q3142" s="397"/>
      <c r="R3142" s="397"/>
      <c r="S3142" s="397"/>
      <c r="T3142" s="397"/>
      <c r="U3142" s="397"/>
      <c r="V3142" s="397"/>
      <c r="W3142" s="397"/>
      <c r="X3142" s="397"/>
      <c r="Y3142" s="397"/>
    </row>
    <row r="3143" spans="1:25" ht="25.5" x14ac:dyDescent="0.2">
      <c r="A3143" s="237">
        <v>5703</v>
      </c>
      <c r="B3143" s="391" t="s">
        <v>2223</v>
      </c>
      <c r="C3143" s="356" t="s">
        <v>228</v>
      </c>
      <c r="D3143" s="456">
        <v>9</v>
      </c>
      <c r="E3143" s="393">
        <v>5703000000</v>
      </c>
      <c r="F3143" s="457"/>
      <c r="G3143" s="458"/>
      <c r="H3143" s="394">
        <v>5002</v>
      </c>
      <c r="I3143" s="356" t="s">
        <v>228</v>
      </c>
      <c r="J3143" s="269" t="s">
        <v>300</v>
      </c>
      <c r="K3143" s="268"/>
      <c r="L3143" s="463"/>
      <c r="M3143" s="397"/>
      <c r="N3143" s="397"/>
      <c r="O3143" s="397"/>
      <c r="P3143" s="397"/>
      <c r="Q3143" s="397"/>
      <c r="R3143" s="397"/>
      <c r="S3143" s="397"/>
      <c r="T3143" s="397"/>
      <c r="U3143" s="397"/>
      <c r="V3143" s="397"/>
      <c r="W3143" s="397"/>
      <c r="X3143" s="397"/>
      <c r="Y3143" s="397"/>
    </row>
    <row r="3144" spans="1:25" ht="38.25" x14ac:dyDescent="0.2">
      <c r="A3144" s="237">
        <v>5704</v>
      </c>
      <c r="B3144" s="391" t="s">
        <v>2224</v>
      </c>
      <c r="C3144" s="182" t="s">
        <v>230</v>
      </c>
      <c r="D3144" s="456">
        <v>9</v>
      </c>
      <c r="E3144" s="393">
        <v>5704005008</v>
      </c>
      <c r="F3144" s="457"/>
      <c r="G3144" s="458"/>
      <c r="H3144" s="394">
        <v>5008</v>
      </c>
      <c r="I3144" s="182" t="s">
        <v>230</v>
      </c>
      <c r="J3144" s="269" t="s">
        <v>285</v>
      </c>
      <c r="K3144" s="268"/>
      <c r="L3144" s="463"/>
      <c r="M3144" s="397"/>
      <c r="N3144" s="397"/>
      <c r="O3144" s="397"/>
      <c r="P3144" s="397"/>
      <c r="Q3144" s="397"/>
      <c r="R3144" s="397"/>
      <c r="S3144" s="397"/>
      <c r="T3144" s="397"/>
      <c r="U3144" s="397"/>
      <c r="V3144" s="397"/>
      <c r="W3144" s="397"/>
      <c r="X3144" s="397"/>
      <c r="Y3144" s="397"/>
    </row>
    <row r="3145" spans="1:25" ht="38.25" x14ac:dyDescent="0.2">
      <c r="A3145" s="237">
        <v>5705</v>
      </c>
      <c r="B3145" s="391" t="s">
        <v>2225</v>
      </c>
      <c r="C3145" s="182" t="s">
        <v>230</v>
      </c>
      <c r="D3145" s="456">
        <v>9</v>
      </c>
      <c r="E3145" s="393">
        <v>5705005008</v>
      </c>
      <c r="F3145" s="457"/>
      <c r="G3145" s="458"/>
      <c r="H3145" s="394">
        <v>5008</v>
      </c>
      <c r="I3145" s="182" t="s">
        <v>230</v>
      </c>
      <c r="J3145" s="269" t="s">
        <v>285</v>
      </c>
      <c r="K3145" s="268"/>
      <c r="L3145" s="463"/>
      <c r="M3145" s="397"/>
      <c r="N3145" s="397"/>
      <c r="O3145" s="397"/>
      <c r="P3145" s="397"/>
      <c r="Q3145" s="397"/>
      <c r="R3145" s="397"/>
      <c r="S3145" s="397"/>
      <c r="T3145" s="397"/>
      <c r="U3145" s="397"/>
      <c r="V3145" s="397"/>
      <c r="W3145" s="397"/>
      <c r="X3145" s="397"/>
      <c r="Y3145" s="397"/>
    </row>
    <row r="3146" spans="1:25" ht="25.5" x14ac:dyDescent="0.2">
      <c r="A3146" s="237">
        <v>5706</v>
      </c>
      <c r="B3146" s="391" t="s">
        <v>2226</v>
      </c>
      <c r="C3146" s="356" t="s">
        <v>228</v>
      </c>
      <c r="D3146" s="456">
        <v>7</v>
      </c>
      <c r="E3146" s="393">
        <v>5706000000</v>
      </c>
      <c r="F3146" s="457"/>
      <c r="G3146" s="458"/>
      <c r="H3146" s="394">
        <v>5513</v>
      </c>
      <c r="I3146" s="356" t="s">
        <v>228</v>
      </c>
      <c r="J3146" s="269" t="s">
        <v>295</v>
      </c>
      <c r="K3146" s="268"/>
      <c r="L3146" s="463"/>
      <c r="M3146" s="397"/>
      <c r="N3146" s="397"/>
      <c r="O3146" s="397"/>
      <c r="P3146" s="397"/>
      <c r="Q3146" s="397"/>
      <c r="R3146" s="397"/>
      <c r="S3146" s="397"/>
      <c r="T3146" s="397"/>
      <c r="U3146" s="397"/>
      <c r="V3146" s="397"/>
      <c r="W3146" s="397"/>
      <c r="X3146" s="397"/>
      <c r="Y3146" s="397"/>
    </row>
    <row r="3147" spans="1:25" ht="38.25" x14ac:dyDescent="0.2">
      <c r="A3147" s="237">
        <v>5707</v>
      </c>
      <c r="B3147" s="391" t="s">
        <v>2227</v>
      </c>
      <c r="C3147" s="182" t="s">
        <v>230</v>
      </c>
      <c r="D3147" s="456">
        <v>9</v>
      </c>
      <c r="E3147" s="393">
        <v>5707005008</v>
      </c>
      <c r="F3147" s="457"/>
      <c r="G3147" s="458"/>
      <c r="H3147" s="394">
        <v>5008</v>
      </c>
      <c r="I3147" s="182" t="s">
        <v>230</v>
      </c>
      <c r="J3147" s="269" t="s">
        <v>285</v>
      </c>
      <c r="K3147" s="268"/>
      <c r="L3147" s="463"/>
      <c r="M3147" s="397"/>
      <c r="N3147" s="397"/>
      <c r="O3147" s="397"/>
      <c r="P3147" s="397"/>
      <c r="Q3147" s="397"/>
      <c r="R3147" s="397"/>
      <c r="S3147" s="397"/>
      <c r="T3147" s="397"/>
      <c r="U3147" s="397"/>
      <c r="V3147" s="397"/>
      <c r="W3147" s="397"/>
      <c r="X3147" s="397"/>
      <c r="Y3147" s="397"/>
    </row>
    <row r="3148" spans="1:25" ht="25.5" x14ac:dyDescent="0.2">
      <c r="A3148" s="237">
        <v>5708</v>
      </c>
      <c r="B3148" s="391" t="s">
        <v>2228</v>
      </c>
      <c r="C3148" s="356" t="s">
        <v>229</v>
      </c>
      <c r="D3148" s="456">
        <v>7</v>
      </c>
      <c r="E3148" s="393">
        <v>5708001121</v>
      </c>
      <c r="F3148" s="457"/>
      <c r="G3148" s="458"/>
      <c r="H3148" s="394">
        <v>1121</v>
      </c>
      <c r="I3148" s="356" t="s">
        <v>229</v>
      </c>
      <c r="J3148" s="269" t="s">
        <v>289</v>
      </c>
      <c r="K3148" s="268"/>
      <c r="L3148" s="463"/>
      <c r="M3148" s="397"/>
      <c r="N3148" s="397"/>
      <c r="O3148" s="397"/>
      <c r="P3148" s="397"/>
      <c r="Q3148" s="397"/>
      <c r="R3148" s="397"/>
      <c r="S3148" s="397"/>
      <c r="T3148" s="397"/>
      <c r="U3148" s="397"/>
      <c r="V3148" s="397"/>
      <c r="W3148" s="397"/>
      <c r="X3148" s="397"/>
      <c r="Y3148" s="397"/>
    </row>
    <row r="3149" spans="1:25" ht="51" x14ac:dyDescent="0.2">
      <c r="A3149" s="237">
        <v>5709</v>
      </c>
      <c r="B3149" s="391" t="s">
        <v>2229</v>
      </c>
      <c r="C3149" s="356" t="s">
        <v>229</v>
      </c>
      <c r="D3149" s="456">
        <v>7</v>
      </c>
      <c r="E3149" s="393">
        <v>5709001351</v>
      </c>
      <c r="F3149" s="457"/>
      <c r="G3149" s="458"/>
      <c r="H3149" s="394">
        <v>1351</v>
      </c>
      <c r="I3149" s="356" t="s">
        <v>229</v>
      </c>
      <c r="J3149" s="269" t="s">
        <v>286</v>
      </c>
      <c r="K3149" s="268"/>
      <c r="L3149" s="463"/>
      <c r="M3149" s="397"/>
      <c r="N3149" s="397"/>
      <c r="O3149" s="397"/>
      <c r="P3149" s="397"/>
      <c r="Q3149" s="397"/>
      <c r="R3149" s="397"/>
      <c r="S3149" s="397"/>
      <c r="T3149" s="397"/>
      <c r="U3149" s="397"/>
      <c r="V3149" s="397"/>
      <c r="W3149" s="397"/>
      <c r="X3149" s="397"/>
      <c r="Y3149" s="397"/>
    </row>
    <row r="3150" spans="1:25" ht="38.25" x14ac:dyDescent="0.2">
      <c r="A3150" s="237">
        <v>5710</v>
      </c>
      <c r="B3150" s="391" t="s">
        <v>2230</v>
      </c>
      <c r="C3150" s="356" t="s">
        <v>229</v>
      </c>
      <c r="D3150" s="456">
        <v>7</v>
      </c>
      <c r="E3150" s="393">
        <v>5710001814</v>
      </c>
      <c r="F3150" s="457"/>
      <c r="G3150" s="458"/>
      <c r="H3150" s="394">
        <v>1814</v>
      </c>
      <c r="I3150" s="356" t="s">
        <v>229</v>
      </c>
      <c r="J3150" s="269" t="s">
        <v>285</v>
      </c>
      <c r="K3150" s="268"/>
      <c r="L3150" s="463"/>
      <c r="M3150" s="397"/>
      <c r="N3150" s="397"/>
      <c r="O3150" s="397"/>
      <c r="P3150" s="397"/>
      <c r="Q3150" s="397"/>
      <c r="R3150" s="397"/>
      <c r="S3150" s="397"/>
      <c r="T3150" s="397"/>
      <c r="U3150" s="397"/>
      <c r="V3150" s="397"/>
      <c r="W3150" s="397"/>
      <c r="X3150" s="397"/>
      <c r="Y3150" s="397"/>
    </row>
    <row r="3151" spans="1:25" ht="38.25" x14ac:dyDescent="0.2">
      <c r="A3151" s="237">
        <v>5711</v>
      </c>
      <c r="B3151" s="391" t="s">
        <v>2231</v>
      </c>
      <c r="C3151" s="356" t="s">
        <v>229</v>
      </c>
      <c r="D3151" s="456">
        <v>7</v>
      </c>
      <c r="E3151" s="393">
        <v>5711001330</v>
      </c>
      <c r="F3151" s="457"/>
      <c r="G3151" s="458"/>
      <c r="H3151" s="394">
        <v>1330</v>
      </c>
      <c r="I3151" s="356" t="s">
        <v>229</v>
      </c>
      <c r="J3151" s="269" t="s">
        <v>295</v>
      </c>
      <c r="K3151" s="268"/>
      <c r="L3151" s="463"/>
      <c r="M3151" s="397"/>
      <c r="N3151" s="397"/>
      <c r="O3151" s="397"/>
      <c r="P3151" s="397"/>
      <c r="Q3151" s="397"/>
      <c r="R3151" s="397"/>
      <c r="S3151" s="397"/>
      <c r="T3151" s="397"/>
      <c r="U3151" s="397"/>
      <c r="V3151" s="397"/>
      <c r="W3151" s="397"/>
      <c r="X3151" s="397"/>
      <c r="Y3151" s="397"/>
    </row>
    <row r="3152" spans="1:25" ht="25.5" x14ac:dyDescent="0.2">
      <c r="A3152" s="237">
        <v>5712</v>
      </c>
      <c r="B3152" s="391" t="s">
        <v>2232</v>
      </c>
      <c r="C3152" s="356" t="s">
        <v>229</v>
      </c>
      <c r="D3152" s="456">
        <v>7</v>
      </c>
      <c r="E3152" s="393">
        <v>5712001110</v>
      </c>
      <c r="F3152" s="457"/>
      <c r="G3152" s="458"/>
      <c r="H3152" s="394">
        <v>1110</v>
      </c>
      <c r="I3152" s="356" t="s">
        <v>229</v>
      </c>
      <c r="J3152" s="269" t="s">
        <v>285</v>
      </c>
      <c r="K3152" s="268"/>
      <c r="L3152" s="463"/>
      <c r="M3152" s="397"/>
      <c r="N3152" s="397"/>
      <c r="O3152" s="397"/>
      <c r="P3152" s="397"/>
      <c r="Q3152" s="397"/>
      <c r="R3152" s="397"/>
      <c r="S3152" s="397"/>
      <c r="T3152" s="397"/>
      <c r="U3152" s="397"/>
      <c r="V3152" s="397"/>
      <c r="W3152" s="397"/>
      <c r="X3152" s="397"/>
      <c r="Y3152" s="397"/>
    </row>
    <row r="3153" spans="1:25" ht="25.5" x14ac:dyDescent="0.2">
      <c r="A3153" s="237">
        <v>5713</v>
      </c>
      <c r="B3153" s="391" t="s">
        <v>2233</v>
      </c>
      <c r="C3153" s="182" t="s">
        <v>230</v>
      </c>
      <c r="D3153" s="456">
        <v>9</v>
      </c>
      <c r="E3153" s="393">
        <v>5713000000</v>
      </c>
      <c r="F3153" s="457"/>
      <c r="G3153" s="458"/>
      <c r="H3153" s="394">
        <v>5008</v>
      </c>
      <c r="I3153" s="182" t="s">
        <v>230</v>
      </c>
      <c r="J3153" s="269" t="s">
        <v>285</v>
      </c>
      <c r="K3153" s="268"/>
      <c r="L3153" s="463"/>
      <c r="M3153" s="397"/>
      <c r="N3153" s="397"/>
      <c r="O3153" s="397"/>
      <c r="P3153" s="397"/>
      <c r="Q3153" s="397"/>
      <c r="R3153" s="397"/>
      <c r="S3153" s="397"/>
      <c r="T3153" s="397"/>
      <c r="U3153" s="397"/>
      <c r="V3153" s="397"/>
      <c r="W3153" s="397"/>
      <c r="X3153" s="397"/>
      <c r="Y3153" s="397"/>
    </row>
    <row r="3154" spans="1:25" ht="25.5" x14ac:dyDescent="0.2">
      <c r="A3154" s="237">
        <v>5714</v>
      </c>
      <c r="B3154" s="391" t="s">
        <v>2234</v>
      </c>
      <c r="C3154" s="182" t="s">
        <v>230</v>
      </c>
      <c r="D3154" s="456">
        <v>9</v>
      </c>
      <c r="E3154" s="393">
        <v>5714000000</v>
      </c>
      <c r="F3154" s="457"/>
      <c r="G3154" s="458"/>
      <c r="H3154" s="394">
        <v>5009</v>
      </c>
      <c r="I3154" s="182" t="s">
        <v>230</v>
      </c>
      <c r="J3154" s="269" t="s">
        <v>285</v>
      </c>
      <c r="K3154" s="268"/>
      <c r="L3154" s="463"/>
      <c r="M3154" s="397"/>
      <c r="N3154" s="397"/>
      <c r="O3154" s="397"/>
      <c r="P3154" s="397"/>
      <c r="Q3154" s="397"/>
      <c r="R3154" s="397"/>
      <c r="S3154" s="397"/>
      <c r="T3154" s="397"/>
      <c r="U3154" s="397"/>
      <c r="V3154" s="397"/>
      <c r="W3154" s="397"/>
      <c r="X3154" s="397"/>
      <c r="Y3154" s="397"/>
    </row>
    <row r="3155" spans="1:25" ht="38.25" x14ac:dyDescent="0.2">
      <c r="A3155" s="237">
        <v>5715</v>
      </c>
      <c r="B3155" s="391" t="s">
        <v>2235</v>
      </c>
      <c r="C3155" s="182" t="s">
        <v>230</v>
      </c>
      <c r="D3155" s="456">
        <v>7</v>
      </c>
      <c r="E3155" s="393">
        <v>5715005014</v>
      </c>
      <c r="F3155" s="457"/>
      <c r="G3155" s="458"/>
      <c r="H3155" s="394">
        <v>5014</v>
      </c>
      <c r="I3155" s="182" t="s">
        <v>230</v>
      </c>
      <c r="J3155" s="269" t="s">
        <v>289</v>
      </c>
      <c r="K3155" s="268"/>
      <c r="L3155" s="463"/>
      <c r="M3155" s="397"/>
      <c r="N3155" s="397"/>
      <c r="O3155" s="397"/>
      <c r="P3155" s="397"/>
      <c r="Q3155" s="397"/>
      <c r="R3155" s="397"/>
      <c r="S3155" s="397"/>
      <c r="T3155" s="397"/>
      <c r="U3155" s="397"/>
      <c r="V3155" s="397"/>
      <c r="W3155" s="397"/>
      <c r="X3155" s="397"/>
      <c r="Y3155" s="397"/>
    </row>
    <row r="3156" spans="1:25" ht="25.5" x14ac:dyDescent="0.2">
      <c r="A3156" s="237">
        <v>5716</v>
      </c>
      <c r="B3156" s="391" t="s">
        <v>2236</v>
      </c>
      <c r="C3156" s="356" t="s">
        <v>229</v>
      </c>
      <c r="D3156" s="456">
        <v>7</v>
      </c>
      <c r="E3156" s="393">
        <v>5716001526</v>
      </c>
      <c r="F3156" s="457"/>
      <c r="G3156" s="458"/>
      <c r="H3156" s="394">
        <v>1526</v>
      </c>
      <c r="I3156" s="356" t="s">
        <v>229</v>
      </c>
      <c r="J3156" s="269" t="s">
        <v>289</v>
      </c>
      <c r="K3156" s="268"/>
      <c r="L3156" s="463"/>
      <c r="M3156" s="397"/>
      <c r="N3156" s="397"/>
      <c r="O3156" s="397"/>
      <c r="P3156" s="397"/>
      <c r="Q3156" s="397"/>
      <c r="R3156" s="397"/>
      <c r="S3156" s="397"/>
      <c r="T3156" s="397"/>
      <c r="U3156" s="397"/>
      <c r="V3156" s="397"/>
      <c r="W3156" s="397"/>
      <c r="X3156" s="397"/>
      <c r="Y3156" s="397"/>
    </row>
    <row r="3157" spans="1:25" ht="38.25" x14ac:dyDescent="0.2">
      <c r="A3157" s="237">
        <v>5717</v>
      </c>
      <c r="B3157" s="391" t="s">
        <v>2237</v>
      </c>
      <c r="C3157" s="356" t="s">
        <v>229</v>
      </c>
      <c r="D3157" s="456">
        <v>7</v>
      </c>
      <c r="E3157" s="393">
        <v>5717001819</v>
      </c>
      <c r="F3157" s="457"/>
      <c r="G3157" s="458"/>
      <c r="H3157" s="394">
        <v>1819</v>
      </c>
      <c r="I3157" s="356" t="s">
        <v>229</v>
      </c>
      <c r="J3157" s="269" t="s">
        <v>289</v>
      </c>
      <c r="K3157" s="268"/>
      <c r="L3157" s="463"/>
      <c r="M3157" s="397"/>
      <c r="N3157" s="397"/>
      <c r="O3157" s="397"/>
      <c r="P3157" s="397"/>
      <c r="Q3157" s="397"/>
      <c r="R3157" s="397"/>
      <c r="S3157" s="397"/>
      <c r="T3157" s="397"/>
      <c r="U3157" s="397"/>
      <c r="V3157" s="397"/>
      <c r="W3157" s="397"/>
      <c r="X3157" s="397"/>
      <c r="Y3157" s="397"/>
    </row>
    <row r="3158" spans="1:25" ht="25.5" x14ac:dyDescent="0.2">
      <c r="A3158" s="237">
        <v>5718</v>
      </c>
      <c r="B3158" s="391" t="s">
        <v>2238</v>
      </c>
      <c r="C3158" s="182" t="s">
        <v>226</v>
      </c>
      <c r="D3158" s="456">
        <v>7</v>
      </c>
      <c r="E3158" s="393">
        <v>5718000000</v>
      </c>
      <c r="F3158" s="457"/>
      <c r="G3158" s="458"/>
      <c r="H3158" s="394"/>
      <c r="I3158" s="182" t="s">
        <v>226</v>
      </c>
      <c r="J3158" s="269" t="s">
        <v>2797</v>
      </c>
      <c r="K3158" s="268"/>
      <c r="L3158" s="463"/>
      <c r="M3158" s="397"/>
      <c r="N3158" s="397"/>
      <c r="O3158" s="397"/>
      <c r="P3158" s="397"/>
      <c r="Q3158" s="397"/>
      <c r="R3158" s="397"/>
      <c r="S3158" s="397"/>
      <c r="T3158" s="397"/>
      <c r="U3158" s="397"/>
      <c r="V3158" s="397"/>
      <c r="W3158" s="397"/>
      <c r="X3158" s="397"/>
      <c r="Y3158" s="397"/>
    </row>
    <row r="3159" spans="1:25" ht="25.5" x14ac:dyDescent="0.2">
      <c r="A3159" s="237">
        <v>5719</v>
      </c>
      <c r="B3159" s="391" t="s">
        <v>2239</v>
      </c>
      <c r="C3159" s="182" t="s">
        <v>226</v>
      </c>
      <c r="D3159" s="456">
        <v>7</v>
      </c>
      <c r="E3159" s="393">
        <v>5719004003</v>
      </c>
      <c r="F3159" s="457"/>
      <c r="G3159" s="458"/>
      <c r="H3159" s="394">
        <v>4003</v>
      </c>
      <c r="I3159" s="182" t="s">
        <v>226</v>
      </c>
      <c r="J3159" s="269" t="s">
        <v>285</v>
      </c>
      <c r="K3159" s="268"/>
      <c r="L3159" s="463"/>
      <c r="M3159" s="397"/>
      <c r="N3159" s="397"/>
      <c r="O3159" s="397"/>
      <c r="P3159" s="397"/>
      <c r="Q3159" s="397"/>
      <c r="R3159" s="397"/>
      <c r="S3159" s="397"/>
      <c r="T3159" s="397"/>
      <c r="U3159" s="397"/>
      <c r="V3159" s="397"/>
      <c r="W3159" s="397"/>
      <c r="X3159" s="397"/>
      <c r="Y3159" s="397"/>
    </row>
    <row r="3160" spans="1:25" ht="25.5" x14ac:dyDescent="0.2">
      <c r="A3160" s="237">
        <v>5720</v>
      </c>
      <c r="B3160" s="391" t="s">
        <v>2240</v>
      </c>
      <c r="C3160" s="356" t="s">
        <v>229</v>
      </c>
      <c r="D3160" s="456">
        <v>7</v>
      </c>
      <c r="E3160" s="393">
        <v>5720001101</v>
      </c>
      <c r="F3160" s="457"/>
      <c r="G3160" s="458"/>
      <c r="H3160" s="394">
        <v>1101</v>
      </c>
      <c r="I3160" s="356" t="s">
        <v>229</v>
      </c>
      <c r="J3160" s="269" t="s">
        <v>3169</v>
      </c>
      <c r="K3160" s="268"/>
      <c r="L3160" s="463"/>
      <c r="M3160" s="397"/>
      <c r="N3160" s="397"/>
      <c r="O3160" s="397"/>
      <c r="P3160" s="397"/>
      <c r="Q3160" s="397"/>
      <c r="R3160" s="397"/>
      <c r="S3160" s="397"/>
      <c r="T3160" s="397"/>
      <c r="U3160" s="397"/>
      <c r="V3160" s="397"/>
      <c r="W3160" s="397"/>
      <c r="X3160" s="397"/>
      <c r="Y3160" s="397"/>
    </row>
    <row r="3161" spans="1:25" ht="25.5" x14ac:dyDescent="0.2">
      <c r="A3161" s="237">
        <v>5721</v>
      </c>
      <c r="B3161" s="391" t="s">
        <v>2241</v>
      </c>
      <c r="C3161" s="356" t="s">
        <v>229</v>
      </c>
      <c r="D3161" s="456">
        <v>7</v>
      </c>
      <c r="E3161" s="393">
        <v>5721001223</v>
      </c>
      <c r="F3161" s="457"/>
      <c r="G3161" s="458"/>
      <c r="H3161" s="394">
        <v>1223</v>
      </c>
      <c r="I3161" s="356" t="s">
        <v>229</v>
      </c>
      <c r="J3161" s="269" t="s">
        <v>289</v>
      </c>
      <c r="K3161" s="268"/>
      <c r="L3161" s="463"/>
      <c r="M3161" s="397"/>
      <c r="N3161" s="397"/>
      <c r="O3161" s="397"/>
      <c r="P3161" s="397"/>
      <c r="Q3161" s="397"/>
      <c r="R3161" s="397"/>
      <c r="S3161" s="397"/>
      <c r="T3161" s="397"/>
      <c r="U3161" s="397"/>
      <c r="V3161" s="397"/>
      <c r="W3161" s="397"/>
      <c r="X3161" s="397"/>
      <c r="Y3161" s="397"/>
    </row>
    <row r="3162" spans="1:25" ht="25.5" x14ac:dyDescent="0.2">
      <c r="A3162" s="237">
        <v>5722</v>
      </c>
      <c r="B3162" s="391" t="s">
        <v>2242</v>
      </c>
      <c r="C3162" s="356" t="s">
        <v>229</v>
      </c>
      <c r="D3162" s="456">
        <v>7</v>
      </c>
      <c r="E3162" s="393">
        <v>5722001211</v>
      </c>
      <c r="F3162" s="457"/>
      <c r="G3162" s="458"/>
      <c r="H3162" s="394">
        <v>1211</v>
      </c>
      <c r="I3162" s="356" t="s">
        <v>229</v>
      </c>
      <c r="J3162" s="269" t="s">
        <v>285</v>
      </c>
      <c r="K3162" s="268"/>
      <c r="L3162" s="463"/>
      <c r="M3162" s="397"/>
      <c r="N3162" s="397"/>
      <c r="O3162" s="397"/>
      <c r="P3162" s="397"/>
      <c r="Q3162" s="397"/>
      <c r="R3162" s="397"/>
      <c r="S3162" s="397"/>
      <c r="T3162" s="397"/>
      <c r="U3162" s="397"/>
      <c r="V3162" s="397"/>
      <c r="W3162" s="397"/>
      <c r="X3162" s="397"/>
      <c r="Y3162" s="397"/>
    </row>
    <row r="3163" spans="1:25" ht="25.5" x14ac:dyDescent="0.2">
      <c r="A3163" s="237">
        <v>5723</v>
      </c>
      <c r="B3163" s="391" t="s">
        <v>2243</v>
      </c>
      <c r="C3163" s="182" t="s">
        <v>230</v>
      </c>
      <c r="D3163" s="456">
        <v>9</v>
      </c>
      <c r="E3163" s="393">
        <v>5723005009</v>
      </c>
      <c r="F3163" s="457"/>
      <c r="G3163" s="458"/>
      <c r="H3163" s="394">
        <v>5009</v>
      </c>
      <c r="I3163" s="182" t="s">
        <v>230</v>
      </c>
      <c r="J3163" s="269" t="s">
        <v>285</v>
      </c>
      <c r="K3163" s="268"/>
      <c r="L3163" s="463"/>
      <c r="M3163" s="397"/>
      <c r="N3163" s="397"/>
      <c r="O3163" s="397"/>
      <c r="P3163" s="397"/>
      <c r="Q3163" s="397"/>
      <c r="R3163" s="397"/>
      <c r="S3163" s="397"/>
      <c r="T3163" s="397"/>
      <c r="U3163" s="397"/>
      <c r="V3163" s="397"/>
      <c r="W3163" s="397"/>
      <c r="X3163" s="397"/>
      <c r="Y3163" s="397"/>
    </row>
    <row r="3164" spans="1:25" ht="51" x14ac:dyDescent="0.2">
      <c r="A3164" s="237">
        <v>5724</v>
      </c>
      <c r="B3164" s="391" t="s">
        <v>2244</v>
      </c>
      <c r="C3164" s="182" t="s">
        <v>230</v>
      </c>
      <c r="D3164" s="456">
        <v>7</v>
      </c>
      <c r="E3164" s="393">
        <v>5724005006</v>
      </c>
      <c r="F3164" s="457"/>
      <c r="G3164" s="458"/>
      <c r="H3164" s="394">
        <v>5006</v>
      </c>
      <c r="I3164" s="182" t="s">
        <v>230</v>
      </c>
      <c r="J3164" s="269" t="s">
        <v>286</v>
      </c>
      <c r="K3164" s="268"/>
      <c r="L3164" s="463"/>
      <c r="M3164" s="397"/>
      <c r="N3164" s="397"/>
      <c r="O3164" s="397"/>
      <c r="P3164" s="397"/>
      <c r="Q3164" s="397"/>
      <c r="R3164" s="397"/>
      <c r="S3164" s="397"/>
      <c r="T3164" s="397"/>
      <c r="U3164" s="397"/>
      <c r="V3164" s="397"/>
      <c r="W3164" s="397"/>
      <c r="X3164" s="397"/>
      <c r="Y3164" s="397"/>
    </row>
    <row r="3165" spans="1:25" ht="38.25" x14ac:dyDescent="0.2">
      <c r="A3165" s="237">
        <v>5725</v>
      </c>
      <c r="B3165" s="391" t="s">
        <v>2245</v>
      </c>
      <c r="C3165" s="356" t="s">
        <v>228</v>
      </c>
      <c r="D3165" s="456">
        <v>7</v>
      </c>
      <c r="E3165" s="393">
        <v>5725000000</v>
      </c>
      <c r="F3165" s="457"/>
      <c r="G3165" s="458"/>
      <c r="H3165" s="394">
        <v>5511</v>
      </c>
      <c r="I3165" s="356" t="s">
        <v>228</v>
      </c>
      <c r="J3165" s="269" t="s">
        <v>286</v>
      </c>
      <c r="K3165" s="268"/>
      <c r="L3165" s="463"/>
      <c r="M3165" s="397"/>
      <c r="N3165" s="397"/>
      <c r="O3165" s="397"/>
      <c r="P3165" s="397"/>
      <c r="Q3165" s="397"/>
      <c r="R3165" s="397"/>
      <c r="S3165" s="397"/>
      <c r="T3165" s="397"/>
      <c r="U3165" s="397"/>
      <c r="V3165" s="397"/>
      <c r="W3165" s="397"/>
      <c r="X3165" s="397"/>
      <c r="Y3165" s="397"/>
    </row>
    <row r="3166" spans="1:25" ht="38.25" x14ac:dyDescent="0.2">
      <c r="A3166" s="237">
        <v>5726</v>
      </c>
      <c r="B3166" s="391" t="s">
        <v>2246</v>
      </c>
      <c r="C3166" s="182" t="s">
        <v>226</v>
      </c>
      <c r="D3166" s="456">
        <v>17</v>
      </c>
      <c r="E3166" s="393">
        <v>5726000000</v>
      </c>
      <c r="F3166" s="457"/>
      <c r="G3166" s="458"/>
      <c r="H3166" s="394">
        <v>4001</v>
      </c>
      <c r="I3166" s="182" t="s">
        <v>226</v>
      </c>
      <c r="J3166" s="269" t="s">
        <v>3169</v>
      </c>
      <c r="K3166" s="268"/>
      <c r="L3166" s="463"/>
      <c r="M3166" s="397"/>
      <c r="N3166" s="397"/>
      <c r="O3166" s="397"/>
      <c r="P3166" s="397"/>
      <c r="Q3166" s="397"/>
      <c r="R3166" s="397"/>
      <c r="S3166" s="397"/>
      <c r="T3166" s="397"/>
      <c r="U3166" s="397"/>
      <c r="V3166" s="397"/>
      <c r="W3166" s="397"/>
      <c r="X3166" s="397"/>
      <c r="Y3166" s="397"/>
    </row>
    <row r="3167" spans="1:25" ht="25.5" x14ac:dyDescent="0.2">
      <c r="A3167" s="237">
        <v>5727</v>
      </c>
      <c r="B3167" s="391" t="s">
        <v>2247</v>
      </c>
      <c r="C3167" s="356" t="s">
        <v>229</v>
      </c>
      <c r="D3167" s="456">
        <v>13</v>
      </c>
      <c r="E3167" s="393">
        <v>5727000000</v>
      </c>
      <c r="F3167" s="457"/>
      <c r="G3167" s="458"/>
      <c r="H3167" s="394"/>
      <c r="I3167" s="356" t="s">
        <v>229</v>
      </c>
      <c r="J3167" s="269" t="s">
        <v>2797</v>
      </c>
      <c r="K3167" s="268"/>
      <c r="L3167" s="463"/>
      <c r="M3167" s="397"/>
      <c r="N3167" s="397"/>
      <c r="O3167" s="397"/>
      <c r="P3167" s="397"/>
      <c r="Q3167" s="397"/>
      <c r="R3167" s="397"/>
      <c r="S3167" s="397"/>
      <c r="T3167" s="397"/>
      <c r="U3167" s="397"/>
      <c r="V3167" s="397"/>
      <c r="W3167" s="397"/>
      <c r="X3167" s="397"/>
      <c r="Y3167" s="397"/>
    </row>
    <row r="3168" spans="1:25" ht="25.5" x14ac:dyDescent="0.2">
      <c r="A3168" s="237">
        <v>5728</v>
      </c>
      <c r="B3168" s="391" t="s">
        <v>2248</v>
      </c>
      <c r="C3168" s="182" t="s">
        <v>230</v>
      </c>
      <c r="D3168" s="456">
        <v>7</v>
      </c>
      <c r="E3168" s="393">
        <v>5728000000</v>
      </c>
      <c r="F3168" s="457"/>
      <c r="G3168" s="458"/>
      <c r="H3168" s="394">
        <v>5009</v>
      </c>
      <c r="I3168" s="182" t="s">
        <v>230</v>
      </c>
      <c r="J3168" s="269" t="s">
        <v>285</v>
      </c>
      <c r="K3168" s="268"/>
      <c r="L3168" s="463"/>
      <c r="M3168" s="397"/>
      <c r="N3168" s="397"/>
      <c r="O3168" s="397"/>
      <c r="P3168" s="397"/>
      <c r="Q3168" s="397"/>
      <c r="R3168" s="397"/>
      <c r="S3168" s="397"/>
      <c r="T3168" s="397"/>
      <c r="U3168" s="397"/>
      <c r="V3168" s="397"/>
      <c r="W3168" s="397"/>
      <c r="X3168" s="397"/>
      <c r="Y3168" s="397"/>
    </row>
    <row r="3169" spans="1:25" ht="25.5" x14ac:dyDescent="0.2">
      <c r="A3169" s="237">
        <v>5729</v>
      </c>
      <c r="B3169" s="406" t="s">
        <v>2249</v>
      </c>
      <c r="C3169" s="182" t="s">
        <v>230</v>
      </c>
      <c r="D3169" s="456">
        <v>7</v>
      </c>
      <c r="E3169" s="393">
        <v>5729000000</v>
      </c>
      <c r="F3169" s="457"/>
      <c r="G3169" s="458"/>
      <c r="H3169" s="409">
        <v>5003</v>
      </c>
      <c r="I3169" s="182" t="s">
        <v>230</v>
      </c>
      <c r="J3169" s="90" t="s">
        <v>286</v>
      </c>
      <c r="K3169" s="54"/>
      <c r="L3169" s="463"/>
      <c r="M3169" s="397"/>
      <c r="N3169" s="397"/>
      <c r="O3169" s="397"/>
      <c r="P3169" s="397"/>
      <c r="Q3169" s="397"/>
      <c r="R3169" s="397"/>
      <c r="S3169" s="397"/>
      <c r="T3169" s="397"/>
      <c r="U3169" s="397"/>
      <c r="V3169" s="397"/>
      <c r="W3169" s="397"/>
      <c r="X3169" s="397"/>
      <c r="Y3169" s="397"/>
    </row>
    <row r="3170" spans="1:25" ht="38.25" x14ac:dyDescent="0.2">
      <c r="A3170" s="237">
        <v>5730</v>
      </c>
      <c r="B3170" s="391" t="s">
        <v>3816</v>
      </c>
      <c r="C3170" s="356" t="s">
        <v>229</v>
      </c>
      <c r="D3170" s="456">
        <v>7</v>
      </c>
      <c r="E3170" s="393">
        <v>5730000000</v>
      </c>
      <c r="F3170" s="457"/>
      <c r="G3170" s="458"/>
      <c r="H3170" s="409">
        <v>1526</v>
      </c>
      <c r="I3170" s="356" t="s">
        <v>229</v>
      </c>
      <c r="J3170" s="90" t="s">
        <v>289</v>
      </c>
      <c r="K3170" s="54"/>
      <c r="L3170" s="463"/>
      <c r="M3170" s="397"/>
      <c r="N3170" s="397"/>
      <c r="O3170" s="397"/>
      <c r="P3170" s="397"/>
      <c r="Q3170" s="397"/>
      <c r="R3170" s="397"/>
      <c r="S3170" s="397"/>
      <c r="T3170" s="397"/>
      <c r="U3170" s="397"/>
      <c r="V3170" s="397"/>
      <c r="W3170" s="397"/>
      <c r="X3170" s="397"/>
      <c r="Y3170" s="397"/>
    </row>
    <row r="3171" spans="1:25" ht="38.25" x14ac:dyDescent="0.2">
      <c r="A3171" s="237">
        <v>5731</v>
      </c>
      <c r="B3171" s="406" t="s">
        <v>2250</v>
      </c>
      <c r="C3171" s="356" t="s">
        <v>229</v>
      </c>
      <c r="D3171" s="456">
        <v>7</v>
      </c>
      <c r="E3171" s="393">
        <v>5731000000</v>
      </c>
      <c r="F3171" s="457"/>
      <c r="G3171" s="458"/>
      <c r="H3171" s="409">
        <v>1333</v>
      </c>
      <c r="I3171" s="356" t="s">
        <v>229</v>
      </c>
      <c r="J3171" s="90" t="s">
        <v>289</v>
      </c>
      <c r="K3171" s="54"/>
      <c r="L3171" s="463"/>
      <c r="M3171" s="397"/>
      <c r="N3171" s="397"/>
      <c r="O3171" s="397"/>
      <c r="P3171" s="397"/>
      <c r="Q3171" s="397"/>
      <c r="R3171" s="397"/>
      <c r="S3171" s="397"/>
      <c r="T3171" s="397"/>
      <c r="U3171" s="397"/>
      <c r="V3171" s="397"/>
      <c r="W3171" s="397"/>
      <c r="X3171" s="397"/>
      <c r="Y3171" s="397"/>
    </row>
    <row r="3172" spans="1:25" ht="38.25" x14ac:dyDescent="0.2">
      <c r="A3172" s="237">
        <v>5732</v>
      </c>
      <c r="B3172" s="406" t="s">
        <v>2251</v>
      </c>
      <c r="C3172" s="182" t="s">
        <v>230</v>
      </c>
      <c r="D3172" s="456">
        <v>7</v>
      </c>
      <c r="E3172" s="393">
        <v>5732000000</v>
      </c>
      <c r="F3172" s="457"/>
      <c r="G3172" s="458"/>
      <c r="H3172" s="409">
        <v>5008</v>
      </c>
      <c r="I3172" s="182" t="s">
        <v>230</v>
      </c>
      <c r="J3172" s="90" t="s">
        <v>285</v>
      </c>
      <c r="K3172" s="54"/>
      <c r="L3172" s="463"/>
      <c r="M3172" s="397"/>
      <c r="N3172" s="397"/>
      <c r="O3172" s="397"/>
      <c r="P3172" s="397"/>
      <c r="Q3172" s="397"/>
      <c r="R3172" s="397"/>
      <c r="S3172" s="397"/>
      <c r="T3172" s="397"/>
      <c r="U3172" s="397"/>
      <c r="V3172" s="397"/>
      <c r="W3172" s="397"/>
      <c r="X3172" s="397"/>
      <c r="Y3172" s="397"/>
    </row>
    <row r="3173" spans="1:25" ht="25.5" x14ac:dyDescent="0.2">
      <c r="A3173" s="237">
        <v>5733</v>
      </c>
      <c r="B3173" s="406" t="s">
        <v>2252</v>
      </c>
      <c r="C3173" s="356" t="s">
        <v>229</v>
      </c>
      <c r="D3173" s="456">
        <v>7</v>
      </c>
      <c r="E3173" s="393">
        <v>5733000000</v>
      </c>
      <c r="F3173" s="457"/>
      <c r="G3173" s="458"/>
      <c r="H3173" s="409">
        <v>1129</v>
      </c>
      <c r="I3173" s="356" t="s">
        <v>229</v>
      </c>
      <c r="J3173" s="90" t="s">
        <v>300</v>
      </c>
      <c r="K3173" s="54"/>
      <c r="L3173" s="463"/>
      <c r="M3173" s="397"/>
      <c r="N3173" s="397"/>
      <c r="O3173" s="397"/>
      <c r="P3173" s="397"/>
      <c r="Q3173" s="397"/>
      <c r="R3173" s="397"/>
      <c r="S3173" s="397"/>
      <c r="T3173" s="397"/>
      <c r="U3173" s="397"/>
      <c r="V3173" s="397"/>
      <c r="W3173" s="397"/>
      <c r="X3173" s="397"/>
      <c r="Y3173" s="397"/>
    </row>
    <row r="3174" spans="1:25" ht="38.25" x14ac:dyDescent="0.2">
      <c r="A3174" s="237">
        <v>5734</v>
      </c>
      <c r="B3174" s="406" t="s">
        <v>3068</v>
      </c>
      <c r="C3174" s="356" t="s">
        <v>228</v>
      </c>
      <c r="D3174" s="456">
        <v>7</v>
      </c>
      <c r="E3174" s="393">
        <v>5734000000</v>
      </c>
      <c r="F3174" s="457"/>
      <c r="G3174" s="458"/>
      <c r="H3174" s="409">
        <v>5520</v>
      </c>
      <c r="I3174" s="356" t="s">
        <v>228</v>
      </c>
      <c r="J3174" s="90" t="s">
        <v>289</v>
      </c>
      <c r="K3174" s="54"/>
      <c r="L3174" s="463"/>
      <c r="M3174" s="397"/>
      <c r="N3174" s="397"/>
      <c r="O3174" s="397"/>
      <c r="P3174" s="397"/>
      <c r="Q3174" s="397"/>
      <c r="R3174" s="397"/>
      <c r="S3174" s="397"/>
      <c r="T3174" s="397"/>
      <c r="U3174" s="397"/>
      <c r="V3174" s="397"/>
      <c r="W3174" s="397"/>
      <c r="X3174" s="397"/>
      <c r="Y3174" s="397"/>
    </row>
    <row r="3175" spans="1:25" ht="25.5" x14ac:dyDescent="0.2">
      <c r="A3175" s="237">
        <v>5735</v>
      </c>
      <c r="B3175" s="406" t="s">
        <v>2253</v>
      </c>
      <c r="C3175" s="182" t="s">
        <v>224</v>
      </c>
      <c r="D3175" s="456">
        <v>16</v>
      </c>
      <c r="E3175" s="393">
        <v>5735000000</v>
      </c>
      <c r="F3175" s="457"/>
      <c r="G3175" s="458"/>
      <c r="H3175" s="409"/>
      <c r="I3175" s="182" t="s">
        <v>224</v>
      </c>
      <c r="J3175" s="90" t="s">
        <v>286</v>
      </c>
      <c r="K3175" s="54"/>
      <c r="L3175" s="463"/>
      <c r="M3175" s="397"/>
      <c r="N3175" s="397"/>
      <c r="O3175" s="397"/>
      <c r="P3175" s="397"/>
      <c r="Q3175" s="397"/>
      <c r="R3175" s="397"/>
      <c r="S3175" s="397"/>
      <c r="T3175" s="397"/>
      <c r="U3175" s="397"/>
      <c r="V3175" s="397"/>
      <c r="W3175" s="397"/>
      <c r="X3175" s="397"/>
      <c r="Y3175" s="397"/>
    </row>
    <row r="3176" spans="1:25" ht="25.5" x14ac:dyDescent="0.2">
      <c r="A3176" s="237">
        <v>5736</v>
      </c>
      <c r="B3176" s="406" t="s">
        <v>2254</v>
      </c>
      <c r="C3176" s="182" t="s">
        <v>224</v>
      </c>
      <c r="D3176" s="456">
        <v>7</v>
      </c>
      <c r="E3176" s="393">
        <v>5736000000</v>
      </c>
      <c r="F3176" s="457"/>
      <c r="G3176" s="458"/>
      <c r="H3176" s="409"/>
      <c r="I3176" s="182" t="s">
        <v>224</v>
      </c>
      <c r="J3176" s="90" t="s">
        <v>295</v>
      </c>
      <c r="K3176" s="54"/>
      <c r="L3176" s="463"/>
      <c r="M3176" s="397"/>
      <c r="N3176" s="397"/>
      <c r="O3176" s="397"/>
      <c r="P3176" s="397"/>
      <c r="Q3176" s="397"/>
      <c r="R3176" s="397"/>
      <c r="S3176" s="397"/>
      <c r="T3176" s="397"/>
      <c r="U3176" s="397"/>
      <c r="V3176" s="397"/>
      <c r="W3176" s="397"/>
      <c r="X3176" s="397"/>
      <c r="Y3176" s="397"/>
    </row>
    <row r="3177" spans="1:25" ht="25.5" x14ac:dyDescent="0.2">
      <c r="A3177" s="237">
        <v>5737</v>
      </c>
      <c r="B3177" s="406" t="s">
        <v>2255</v>
      </c>
      <c r="C3177" s="356" t="s">
        <v>228</v>
      </c>
      <c r="D3177" s="456">
        <v>7</v>
      </c>
      <c r="E3177" s="393">
        <v>5737000000</v>
      </c>
      <c r="F3177" s="457"/>
      <c r="G3177" s="458"/>
      <c r="H3177" s="409"/>
      <c r="I3177" s="356" t="s">
        <v>228</v>
      </c>
      <c r="J3177" s="90" t="s">
        <v>295</v>
      </c>
      <c r="K3177" s="54"/>
      <c r="L3177" s="463"/>
      <c r="M3177" s="397"/>
      <c r="N3177" s="397"/>
      <c r="O3177" s="397"/>
      <c r="P3177" s="397"/>
      <c r="Q3177" s="397"/>
      <c r="R3177" s="397"/>
      <c r="S3177" s="397"/>
      <c r="T3177" s="397"/>
      <c r="U3177" s="397"/>
      <c r="V3177" s="397"/>
      <c r="W3177" s="397"/>
      <c r="X3177" s="397"/>
      <c r="Y3177" s="397"/>
    </row>
    <row r="3178" spans="1:25" ht="38.25" x14ac:dyDescent="0.2">
      <c r="A3178" s="237">
        <v>5738</v>
      </c>
      <c r="B3178" s="406" t="s">
        <v>2256</v>
      </c>
      <c r="C3178" s="182" t="s">
        <v>230</v>
      </c>
      <c r="D3178" s="456">
        <v>7</v>
      </c>
      <c r="E3178" s="393">
        <v>5738000000</v>
      </c>
      <c r="F3178" s="457"/>
      <c r="G3178" s="458"/>
      <c r="H3178" s="409">
        <v>5008</v>
      </c>
      <c r="I3178" s="182" t="s">
        <v>230</v>
      </c>
      <c r="J3178" s="90" t="s">
        <v>285</v>
      </c>
      <c r="K3178" s="54"/>
      <c r="L3178" s="463"/>
      <c r="M3178" s="397"/>
      <c r="N3178" s="397"/>
      <c r="O3178" s="397"/>
      <c r="P3178" s="397"/>
      <c r="Q3178" s="397"/>
      <c r="R3178" s="397"/>
      <c r="S3178" s="397"/>
      <c r="T3178" s="397"/>
      <c r="U3178" s="397"/>
      <c r="V3178" s="397"/>
      <c r="W3178" s="397"/>
      <c r="X3178" s="397"/>
      <c r="Y3178" s="397"/>
    </row>
    <row r="3179" spans="1:25" ht="38.25" x14ac:dyDescent="0.2">
      <c r="A3179" s="237">
        <v>5739</v>
      </c>
      <c r="B3179" s="406" t="s">
        <v>2257</v>
      </c>
      <c r="C3179" s="182" t="s">
        <v>230</v>
      </c>
      <c r="D3179" s="456">
        <v>7</v>
      </c>
      <c r="E3179" s="393">
        <v>5739000000</v>
      </c>
      <c r="F3179" s="457"/>
      <c r="G3179" s="458"/>
      <c r="H3179" s="409">
        <v>5009</v>
      </c>
      <c r="I3179" s="182" t="s">
        <v>230</v>
      </c>
      <c r="J3179" s="90" t="s">
        <v>285</v>
      </c>
      <c r="K3179" s="54"/>
      <c r="L3179" s="463"/>
      <c r="M3179" s="397"/>
      <c r="N3179" s="397"/>
      <c r="O3179" s="397"/>
      <c r="P3179" s="397"/>
      <c r="Q3179" s="397"/>
      <c r="R3179" s="397"/>
      <c r="S3179" s="397"/>
      <c r="T3179" s="397"/>
      <c r="U3179" s="397"/>
      <c r="V3179" s="397"/>
      <c r="W3179" s="397"/>
      <c r="X3179" s="397"/>
      <c r="Y3179" s="397"/>
    </row>
    <row r="3180" spans="1:25" ht="25.5" x14ac:dyDescent="0.2">
      <c r="A3180" s="237">
        <v>5740</v>
      </c>
      <c r="B3180" s="406" t="s">
        <v>2258</v>
      </c>
      <c r="C3180" s="182" t="s">
        <v>226</v>
      </c>
      <c r="D3180" s="456">
        <v>17</v>
      </c>
      <c r="E3180" s="393">
        <v>5740000000</v>
      </c>
      <c r="F3180" s="457"/>
      <c r="G3180" s="458"/>
      <c r="H3180" s="409">
        <v>4006</v>
      </c>
      <c r="I3180" s="182" t="s">
        <v>226</v>
      </c>
      <c r="J3180" s="90" t="s">
        <v>295</v>
      </c>
      <c r="K3180" s="54"/>
      <c r="L3180" s="463"/>
      <c r="M3180" s="397"/>
      <c r="N3180" s="397"/>
      <c r="O3180" s="397"/>
      <c r="P3180" s="397"/>
      <c r="Q3180" s="397"/>
      <c r="R3180" s="397"/>
      <c r="S3180" s="397"/>
      <c r="T3180" s="397"/>
      <c r="U3180" s="397"/>
      <c r="V3180" s="397"/>
      <c r="W3180" s="397"/>
      <c r="X3180" s="397"/>
      <c r="Y3180" s="397"/>
    </row>
    <row r="3181" spans="1:25" ht="38.25" x14ac:dyDescent="0.2">
      <c r="A3181" s="237">
        <v>5741</v>
      </c>
      <c r="B3181" s="406" t="s">
        <v>2259</v>
      </c>
      <c r="C3181" s="182" t="s">
        <v>224</v>
      </c>
      <c r="D3181" s="456">
        <v>16</v>
      </c>
      <c r="E3181" s="393">
        <v>5741000000</v>
      </c>
      <c r="F3181" s="457"/>
      <c r="G3181" s="458"/>
      <c r="H3181" s="409">
        <v>6000</v>
      </c>
      <c r="I3181" s="182" t="s">
        <v>224</v>
      </c>
      <c r="J3181" s="90" t="s">
        <v>289</v>
      </c>
      <c r="K3181" s="54"/>
      <c r="L3181" s="463"/>
      <c r="M3181" s="397"/>
      <c r="N3181" s="397"/>
      <c r="O3181" s="397"/>
      <c r="P3181" s="397"/>
      <c r="Q3181" s="397"/>
      <c r="R3181" s="397"/>
      <c r="S3181" s="397"/>
      <c r="T3181" s="397"/>
      <c r="U3181" s="397"/>
      <c r="V3181" s="397"/>
      <c r="W3181" s="397"/>
      <c r="X3181" s="397"/>
      <c r="Y3181" s="397"/>
    </row>
    <row r="3182" spans="1:25" ht="51" x14ac:dyDescent="0.2">
      <c r="A3182" s="237">
        <v>5742</v>
      </c>
      <c r="B3182" s="406" t="s">
        <v>2260</v>
      </c>
      <c r="C3182" s="182" t="s">
        <v>224</v>
      </c>
      <c r="D3182" s="456">
        <v>16</v>
      </c>
      <c r="E3182" s="393">
        <v>5742000000</v>
      </c>
      <c r="F3182" s="457"/>
      <c r="G3182" s="458"/>
      <c r="H3182" s="409">
        <v>6000</v>
      </c>
      <c r="I3182" s="182" t="s">
        <v>224</v>
      </c>
      <c r="J3182" s="90" t="s">
        <v>3169</v>
      </c>
      <c r="K3182" s="54"/>
      <c r="L3182" s="463"/>
      <c r="M3182" s="397"/>
      <c r="N3182" s="397"/>
      <c r="O3182" s="397"/>
      <c r="P3182" s="397"/>
      <c r="Q3182" s="397"/>
      <c r="R3182" s="397"/>
      <c r="S3182" s="397"/>
      <c r="T3182" s="397"/>
      <c r="U3182" s="397"/>
      <c r="V3182" s="397"/>
      <c r="W3182" s="397"/>
      <c r="X3182" s="397"/>
      <c r="Y3182" s="397"/>
    </row>
    <row r="3183" spans="1:25" ht="38.25" x14ac:dyDescent="0.2">
      <c r="A3183" s="237">
        <v>5743</v>
      </c>
      <c r="B3183" s="406" t="s">
        <v>2261</v>
      </c>
      <c r="C3183" s="182" t="s">
        <v>224</v>
      </c>
      <c r="D3183" s="456">
        <v>16</v>
      </c>
      <c r="E3183" s="393">
        <v>5743000000</v>
      </c>
      <c r="F3183" s="457"/>
      <c r="G3183" s="458"/>
      <c r="H3183" s="409">
        <v>6000</v>
      </c>
      <c r="I3183" s="182" t="s">
        <v>224</v>
      </c>
      <c r="J3183" s="90" t="s">
        <v>3347</v>
      </c>
      <c r="K3183" s="54"/>
      <c r="L3183" s="463"/>
      <c r="M3183" s="397"/>
      <c r="N3183" s="397"/>
      <c r="O3183" s="397"/>
      <c r="P3183" s="397"/>
      <c r="Q3183" s="397"/>
      <c r="R3183" s="397"/>
      <c r="S3183" s="397"/>
      <c r="T3183" s="397"/>
      <c r="U3183" s="397"/>
      <c r="V3183" s="397"/>
      <c r="W3183" s="397"/>
      <c r="X3183" s="397"/>
      <c r="Y3183" s="397"/>
    </row>
    <row r="3184" spans="1:25" ht="38.25" x14ac:dyDescent="0.2">
      <c r="A3184" s="237">
        <v>5744</v>
      </c>
      <c r="B3184" s="406" t="s">
        <v>2262</v>
      </c>
      <c r="C3184" s="182" t="s">
        <v>226</v>
      </c>
      <c r="D3184" s="456">
        <v>7</v>
      </c>
      <c r="E3184" s="393">
        <v>5744000000</v>
      </c>
      <c r="F3184" s="457"/>
      <c r="G3184" s="458"/>
      <c r="H3184" s="409">
        <v>4004</v>
      </c>
      <c r="I3184" s="182" t="s">
        <v>226</v>
      </c>
      <c r="J3184" s="90" t="s">
        <v>286</v>
      </c>
      <c r="K3184" s="54"/>
      <c r="L3184" s="463"/>
      <c r="M3184" s="397"/>
      <c r="N3184" s="397"/>
      <c r="O3184" s="397"/>
      <c r="P3184" s="397"/>
      <c r="Q3184" s="397"/>
      <c r="R3184" s="397"/>
      <c r="S3184" s="397"/>
      <c r="T3184" s="397"/>
      <c r="U3184" s="397"/>
      <c r="V3184" s="397"/>
      <c r="W3184" s="397"/>
      <c r="X3184" s="397"/>
      <c r="Y3184" s="397"/>
    </row>
    <row r="3185" spans="1:25" ht="38.25" x14ac:dyDescent="0.2">
      <c r="A3185" s="237">
        <v>5745</v>
      </c>
      <c r="B3185" s="406" t="s">
        <v>2263</v>
      </c>
      <c r="C3185" s="182" t="s">
        <v>226</v>
      </c>
      <c r="D3185" s="456">
        <v>7</v>
      </c>
      <c r="E3185" s="393">
        <v>5745000000</v>
      </c>
      <c r="F3185" s="457"/>
      <c r="G3185" s="458"/>
      <c r="H3185" s="409">
        <v>4006</v>
      </c>
      <c r="I3185" s="182" t="s">
        <v>226</v>
      </c>
      <c r="J3185" s="90" t="s">
        <v>295</v>
      </c>
      <c r="K3185" s="54"/>
      <c r="L3185" s="486" t="s">
        <v>3218</v>
      </c>
      <c r="M3185" s="397"/>
      <c r="N3185" s="397"/>
      <c r="O3185" s="397"/>
      <c r="P3185" s="397"/>
      <c r="Q3185" s="397"/>
      <c r="R3185" s="397"/>
      <c r="S3185" s="397"/>
      <c r="T3185" s="397"/>
      <c r="U3185" s="397"/>
      <c r="V3185" s="397"/>
      <c r="W3185" s="397"/>
      <c r="X3185" s="397"/>
      <c r="Y3185" s="397"/>
    </row>
    <row r="3186" spans="1:25" ht="25.5" x14ac:dyDescent="0.2">
      <c r="A3186" s="237">
        <v>5746</v>
      </c>
      <c r="B3186" s="406" t="s">
        <v>2264</v>
      </c>
      <c r="C3186" s="182" t="s">
        <v>226</v>
      </c>
      <c r="D3186" s="456">
        <v>7</v>
      </c>
      <c r="E3186" s="393">
        <v>5746000000</v>
      </c>
      <c r="F3186" s="457"/>
      <c r="G3186" s="458"/>
      <c r="H3186" s="409">
        <v>4006</v>
      </c>
      <c r="I3186" s="182" t="s">
        <v>226</v>
      </c>
      <c r="J3186" s="90" t="s">
        <v>295</v>
      </c>
      <c r="K3186" s="54"/>
      <c r="L3186" s="463"/>
      <c r="M3186" s="397"/>
      <c r="N3186" s="397"/>
      <c r="O3186" s="397"/>
      <c r="P3186" s="397"/>
      <c r="Q3186" s="397"/>
      <c r="R3186" s="397"/>
      <c r="S3186" s="397"/>
      <c r="T3186" s="397"/>
      <c r="U3186" s="397"/>
      <c r="V3186" s="397"/>
      <c r="W3186" s="397"/>
      <c r="X3186" s="397"/>
      <c r="Y3186" s="397"/>
    </row>
    <row r="3187" spans="1:25" ht="25.5" x14ac:dyDescent="0.2">
      <c r="A3187" s="237">
        <v>5747</v>
      </c>
      <c r="B3187" s="406" t="s">
        <v>2265</v>
      </c>
      <c r="C3187" s="182" t="s">
        <v>226</v>
      </c>
      <c r="D3187" s="456">
        <v>7</v>
      </c>
      <c r="E3187" s="393">
        <v>5747000000</v>
      </c>
      <c r="F3187" s="457"/>
      <c r="G3187" s="458"/>
      <c r="H3187" s="409">
        <v>4006</v>
      </c>
      <c r="I3187" s="182" t="s">
        <v>226</v>
      </c>
      <c r="J3187" s="90" t="s">
        <v>295</v>
      </c>
      <c r="K3187" s="54"/>
      <c r="L3187" s="463"/>
      <c r="M3187" s="397"/>
      <c r="N3187" s="397"/>
      <c r="O3187" s="397"/>
      <c r="P3187" s="397"/>
      <c r="Q3187" s="397"/>
      <c r="R3187" s="397"/>
      <c r="S3187" s="397"/>
      <c r="T3187" s="397"/>
      <c r="U3187" s="397"/>
      <c r="V3187" s="397"/>
      <c r="W3187" s="397"/>
      <c r="X3187" s="397"/>
      <c r="Y3187" s="397"/>
    </row>
    <row r="3188" spans="1:25" ht="25.5" x14ac:dyDescent="0.2">
      <c r="A3188" s="237">
        <v>5748</v>
      </c>
      <c r="B3188" s="391" t="s">
        <v>3219</v>
      </c>
      <c r="C3188" s="182" t="s">
        <v>226</v>
      </c>
      <c r="D3188" s="456">
        <v>7</v>
      </c>
      <c r="E3188" s="393">
        <v>5748000000</v>
      </c>
      <c r="F3188" s="457"/>
      <c r="G3188" s="458"/>
      <c r="H3188" s="409">
        <v>4006</v>
      </c>
      <c r="I3188" s="182" t="s">
        <v>226</v>
      </c>
      <c r="J3188" s="90" t="s">
        <v>295</v>
      </c>
      <c r="K3188" s="54"/>
      <c r="L3188" s="463"/>
      <c r="M3188" s="397"/>
      <c r="N3188" s="397"/>
      <c r="O3188" s="397"/>
      <c r="P3188" s="397"/>
      <c r="Q3188" s="397"/>
      <c r="R3188" s="397"/>
      <c r="S3188" s="397"/>
      <c r="T3188" s="397"/>
      <c r="U3188" s="397"/>
      <c r="V3188" s="397"/>
      <c r="W3188" s="397"/>
      <c r="X3188" s="397"/>
      <c r="Y3188" s="397"/>
    </row>
    <row r="3189" spans="1:25" ht="51" x14ac:dyDescent="0.2">
      <c r="A3189" s="237">
        <v>5749</v>
      </c>
      <c r="B3189" s="406" t="s">
        <v>2266</v>
      </c>
      <c r="C3189" s="356" t="s">
        <v>229</v>
      </c>
      <c r="D3189" s="456">
        <v>7</v>
      </c>
      <c r="E3189" s="393">
        <v>5749000000</v>
      </c>
      <c r="F3189" s="457"/>
      <c r="G3189" s="458"/>
      <c r="H3189" s="409">
        <v>1117</v>
      </c>
      <c r="I3189" s="356" t="s">
        <v>229</v>
      </c>
      <c r="J3189" s="90" t="s">
        <v>295</v>
      </c>
      <c r="K3189" s="54"/>
      <c r="L3189" s="463"/>
      <c r="M3189" s="397"/>
      <c r="N3189" s="397"/>
      <c r="O3189" s="397"/>
      <c r="P3189" s="397"/>
      <c r="Q3189" s="397"/>
      <c r="R3189" s="397"/>
      <c r="S3189" s="397"/>
      <c r="T3189" s="397"/>
      <c r="U3189" s="397"/>
      <c r="V3189" s="397"/>
      <c r="W3189" s="397"/>
      <c r="X3189" s="397"/>
      <c r="Y3189" s="397"/>
    </row>
    <row r="3190" spans="1:25" ht="38.25" x14ac:dyDescent="0.2">
      <c r="A3190" s="237">
        <v>5750</v>
      </c>
      <c r="B3190" s="406" t="s">
        <v>2267</v>
      </c>
      <c r="C3190" s="356" t="s">
        <v>229</v>
      </c>
      <c r="D3190" s="456">
        <v>7</v>
      </c>
      <c r="E3190" s="393">
        <v>5750000000</v>
      </c>
      <c r="F3190" s="457"/>
      <c r="G3190" s="458"/>
      <c r="H3190" s="409">
        <v>1111</v>
      </c>
      <c r="I3190" s="356" t="s">
        <v>229</v>
      </c>
      <c r="J3190" s="90" t="s">
        <v>285</v>
      </c>
      <c r="K3190" s="54"/>
      <c r="L3190" s="463"/>
      <c r="M3190" s="397"/>
      <c r="N3190" s="397"/>
      <c r="O3190" s="397"/>
      <c r="P3190" s="397"/>
      <c r="Q3190" s="397"/>
      <c r="R3190" s="397"/>
      <c r="S3190" s="397"/>
      <c r="T3190" s="397"/>
      <c r="U3190" s="397"/>
      <c r="V3190" s="397"/>
      <c r="W3190" s="397"/>
      <c r="X3190" s="397"/>
      <c r="Y3190" s="397"/>
    </row>
    <row r="3191" spans="1:25" ht="38.25" x14ac:dyDescent="0.2">
      <c r="A3191" s="237">
        <v>5751</v>
      </c>
      <c r="B3191" s="406" t="s">
        <v>3531</v>
      </c>
      <c r="C3191" s="356" t="s">
        <v>229</v>
      </c>
      <c r="D3191" s="456">
        <v>7</v>
      </c>
      <c r="E3191" s="393">
        <v>5751000000</v>
      </c>
      <c r="F3191" s="457"/>
      <c r="G3191" s="458"/>
      <c r="H3191" s="409">
        <v>1231</v>
      </c>
      <c r="I3191" s="356" t="s">
        <v>229</v>
      </c>
      <c r="J3191" s="90" t="s">
        <v>300</v>
      </c>
      <c r="K3191" s="54"/>
      <c r="L3191" s="463"/>
      <c r="M3191" s="397"/>
      <c r="N3191" s="397"/>
      <c r="O3191" s="397"/>
      <c r="P3191" s="397"/>
      <c r="Q3191" s="397"/>
      <c r="R3191" s="397"/>
      <c r="S3191" s="397"/>
      <c r="T3191" s="397"/>
      <c r="U3191" s="397"/>
      <c r="V3191" s="397"/>
      <c r="W3191" s="397"/>
      <c r="X3191" s="397"/>
      <c r="Y3191" s="397"/>
    </row>
    <row r="3192" spans="1:25" ht="25.5" x14ac:dyDescent="0.2">
      <c r="A3192" s="237">
        <v>5752</v>
      </c>
      <c r="B3192" s="406" t="s">
        <v>2268</v>
      </c>
      <c r="C3192" s="182" t="s">
        <v>224</v>
      </c>
      <c r="D3192" s="456">
        <v>7</v>
      </c>
      <c r="E3192" s="393">
        <v>5752000000</v>
      </c>
      <c r="F3192" s="457"/>
      <c r="G3192" s="458"/>
      <c r="H3192" s="409"/>
      <c r="I3192" s="182" t="s">
        <v>224</v>
      </c>
      <c r="J3192" s="90" t="s">
        <v>295</v>
      </c>
      <c r="K3192" s="54"/>
      <c r="L3192" s="463"/>
      <c r="M3192" s="397"/>
      <c r="N3192" s="397"/>
      <c r="O3192" s="397"/>
      <c r="P3192" s="397"/>
      <c r="Q3192" s="397"/>
      <c r="R3192" s="397"/>
      <c r="S3192" s="397"/>
      <c r="T3192" s="397"/>
      <c r="U3192" s="397"/>
      <c r="V3192" s="397"/>
      <c r="W3192" s="397"/>
      <c r="X3192" s="397"/>
      <c r="Y3192" s="397"/>
    </row>
    <row r="3193" spans="1:25" ht="25.5" x14ac:dyDescent="0.2">
      <c r="A3193" s="237">
        <v>5753</v>
      </c>
      <c r="B3193" s="406" t="s">
        <v>2269</v>
      </c>
      <c r="C3193" s="182" t="s">
        <v>224</v>
      </c>
      <c r="D3193" s="456">
        <v>7</v>
      </c>
      <c r="E3193" s="393">
        <v>5753000000</v>
      </c>
      <c r="F3193" s="457"/>
      <c r="G3193" s="458"/>
      <c r="H3193" s="409"/>
      <c r="I3193" s="182" t="s">
        <v>224</v>
      </c>
      <c r="J3193" s="90" t="s">
        <v>295</v>
      </c>
      <c r="K3193" s="54"/>
      <c r="L3193" s="463"/>
      <c r="M3193" s="397"/>
      <c r="N3193" s="397"/>
      <c r="O3193" s="397"/>
      <c r="P3193" s="397"/>
      <c r="Q3193" s="397"/>
      <c r="R3193" s="397"/>
      <c r="S3193" s="397"/>
      <c r="T3193" s="397"/>
      <c r="U3193" s="397"/>
      <c r="V3193" s="397"/>
      <c r="W3193" s="397"/>
      <c r="X3193" s="397"/>
      <c r="Y3193" s="397"/>
    </row>
    <row r="3194" spans="1:25" ht="40.5" customHeight="1" x14ac:dyDescent="0.2">
      <c r="A3194" s="237">
        <v>5754</v>
      </c>
      <c r="B3194" s="391" t="s">
        <v>3220</v>
      </c>
      <c r="C3194" s="356" t="s">
        <v>229</v>
      </c>
      <c r="D3194" s="456">
        <v>7</v>
      </c>
      <c r="E3194" s="393">
        <v>5754000000</v>
      </c>
      <c r="F3194" s="457"/>
      <c r="G3194" s="458"/>
      <c r="H3194" s="409">
        <v>1819</v>
      </c>
      <c r="I3194" s="356" t="s">
        <v>229</v>
      </c>
      <c r="J3194" s="90" t="s">
        <v>289</v>
      </c>
      <c r="K3194" s="54"/>
      <c r="L3194" s="463"/>
      <c r="M3194" s="397"/>
      <c r="N3194" s="397"/>
      <c r="O3194" s="397"/>
      <c r="P3194" s="397"/>
      <c r="Q3194" s="397"/>
      <c r="R3194" s="397"/>
      <c r="S3194" s="397"/>
      <c r="T3194" s="397"/>
      <c r="U3194" s="397"/>
      <c r="V3194" s="397"/>
      <c r="W3194" s="397"/>
      <c r="X3194" s="397"/>
      <c r="Y3194" s="397"/>
    </row>
    <row r="3195" spans="1:25" ht="38.25" x14ac:dyDescent="0.2">
      <c r="A3195" s="237">
        <v>5755</v>
      </c>
      <c r="B3195" s="406" t="s">
        <v>2270</v>
      </c>
      <c r="C3195" s="356" t="s">
        <v>229</v>
      </c>
      <c r="D3195" s="456">
        <v>7</v>
      </c>
      <c r="E3195" s="393">
        <v>5755000000</v>
      </c>
      <c r="F3195" s="457"/>
      <c r="G3195" s="458"/>
      <c r="H3195" s="409">
        <v>1627</v>
      </c>
      <c r="I3195" s="356" t="s">
        <v>229</v>
      </c>
      <c r="J3195" s="90" t="s">
        <v>295</v>
      </c>
      <c r="K3195" s="54"/>
      <c r="L3195" s="463"/>
      <c r="M3195" s="397"/>
      <c r="N3195" s="397"/>
      <c r="O3195" s="397"/>
      <c r="P3195" s="397"/>
      <c r="Q3195" s="397"/>
      <c r="R3195" s="397"/>
      <c r="S3195" s="397"/>
      <c r="T3195" s="397"/>
      <c r="U3195" s="397"/>
      <c r="V3195" s="397"/>
      <c r="W3195" s="397"/>
      <c r="X3195" s="397"/>
      <c r="Y3195" s="397"/>
    </row>
    <row r="3196" spans="1:25" ht="25.5" x14ac:dyDescent="0.2">
      <c r="A3196" s="237">
        <v>5756</v>
      </c>
      <c r="B3196" s="406" t="s">
        <v>2271</v>
      </c>
      <c r="C3196" s="356" t="s">
        <v>228</v>
      </c>
      <c r="D3196" s="456">
        <v>7</v>
      </c>
      <c r="E3196" s="393">
        <v>5756000000</v>
      </c>
      <c r="F3196" s="351"/>
      <c r="G3196" s="458"/>
      <c r="H3196" s="409">
        <v>5506</v>
      </c>
      <c r="I3196" s="356" t="s">
        <v>228</v>
      </c>
      <c r="J3196" s="90" t="s">
        <v>285</v>
      </c>
      <c r="K3196" s="54"/>
      <c r="L3196" s="463"/>
      <c r="M3196" s="397"/>
      <c r="N3196" s="397"/>
      <c r="O3196" s="397"/>
      <c r="P3196" s="397"/>
      <c r="Q3196" s="397"/>
      <c r="R3196" s="397"/>
      <c r="S3196" s="397"/>
      <c r="T3196" s="397"/>
      <c r="U3196" s="397"/>
      <c r="V3196" s="397"/>
      <c r="W3196" s="397"/>
      <c r="X3196" s="397"/>
      <c r="Y3196" s="397"/>
    </row>
    <row r="3197" spans="1:25" ht="38.25" x14ac:dyDescent="0.2">
      <c r="A3197" s="237">
        <v>5757</v>
      </c>
      <c r="B3197" s="406" t="s">
        <v>2272</v>
      </c>
      <c r="C3197" s="356" t="s">
        <v>228</v>
      </c>
      <c r="D3197" s="456">
        <v>7</v>
      </c>
      <c r="E3197" s="393">
        <v>5757000000</v>
      </c>
      <c r="F3197" s="457"/>
      <c r="G3197" s="458"/>
      <c r="H3197" s="409">
        <v>5517</v>
      </c>
      <c r="I3197" s="356" t="s">
        <v>228</v>
      </c>
      <c r="J3197" s="90" t="s">
        <v>295</v>
      </c>
      <c r="K3197" s="54"/>
      <c r="L3197" s="463"/>
      <c r="M3197" s="397"/>
      <c r="N3197" s="397"/>
      <c r="O3197" s="397"/>
      <c r="P3197" s="397"/>
      <c r="Q3197" s="397"/>
      <c r="R3197" s="397"/>
      <c r="S3197" s="397"/>
      <c r="T3197" s="397"/>
      <c r="U3197" s="397"/>
      <c r="V3197" s="397"/>
      <c r="W3197" s="397"/>
      <c r="X3197" s="397"/>
      <c r="Y3197" s="397"/>
    </row>
    <row r="3198" spans="1:25" ht="25.5" x14ac:dyDescent="0.2">
      <c r="A3198" s="237">
        <v>5758</v>
      </c>
      <c r="B3198" s="406" t="s">
        <v>2273</v>
      </c>
      <c r="C3198" s="356" t="s">
        <v>228</v>
      </c>
      <c r="D3198" s="456">
        <v>7</v>
      </c>
      <c r="E3198" s="393">
        <v>5758000000</v>
      </c>
      <c r="F3198" s="457"/>
      <c r="G3198" s="458"/>
      <c r="H3198" s="409">
        <v>5517</v>
      </c>
      <c r="I3198" s="356" t="s">
        <v>228</v>
      </c>
      <c r="J3198" s="90" t="s">
        <v>295</v>
      </c>
      <c r="K3198" s="54"/>
      <c r="L3198" s="463"/>
      <c r="M3198" s="397"/>
      <c r="N3198" s="397"/>
      <c r="O3198" s="397"/>
      <c r="P3198" s="397"/>
      <c r="Q3198" s="397"/>
      <c r="R3198" s="397"/>
      <c r="S3198" s="397"/>
      <c r="T3198" s="397"/>
      <c r="U3198" s="397"/>
      <c r="V3198" s="397"/>
      <c r="W3198" s="397"/>
      <c r="X3198" s="397"/>
      <c r="Y3198" s="397"/>
    </row>
    <row r="3199" spans="1:25" ht="25.5" x14ac:dyDescent="0.2">
      <c r="A3199" s="237">
        <v>5759</v>
      </c>
      <c r="B3199" s="406" t="s">
        <v>2274</v>
      </c>
      <c r="C3199" s="356" t="s">
        <v>228</v>
      </c>
      <c r="D3199" s="456">
        <v>7</v>
      </c>
      <c r="E3199" s="393">
        <v>5759000000</v>
      </c>
      <c r="F3199" s="457"/>
      <c r="G3199" s="458"/>
      <c r="H3199" s="409">
        <v>5504</v>
      </c>
      <c r="I3199" s="356" t="s">
        <v>228</v>
      </c>
      <c r="J3199" s="90" t="s">
        <v>286</v>
      </c>
      <c r="K3199" s="54"/>
      <c r="L3199" s="463"/>
      <c r="M3199" s="397"/>
      <c r="N3199" s="397"/>
      <c r="O3199" s="397"/>
      <c r="P3199" s="397"/>
      <c r="Q3199" s="397"/>
      <c r="R3199" s="397"/>
      <c r="S3199" s="397"/>
      <c r="T3199" s="397"/>
      <c r="U3199" s="397"/>
      <c r="V3199" s="397"/>
      <c r="W3199" s="397"/>
      <c r="X3199" s="397"/>
      <c r="Y3199" s="397"/>
    </row>
    <row r="3200" spans="1:25" ht="25.5" x14ac:dyDescent="0.2">
      <c r="A3200" s="237">
        <v>5760</v>
      </c>
      <c r="B3200" s="406" t="s">
        <v>2275</v>
      </c>
      <c r="C3200" s="356" t="s">
        <v>228</v>
      </c>
      <c r="D3200" s="456">
        <v>7</v>
      </c>
      <c r="E3200" s="393">
        <v>5760000000</v>
      </c>
      <c r="F3200" s="457"/>
      <c r="G3200" s="458"/>
      <c r="H3200" s="409">
        <v>5521</v>
      </c>
      <c r="I3200" s="356" t="s">
        <v>228</v>
      </c>
      <c r="J3200" s="90" t="s">
        <v>289</v>
      </c>
      <c r="K3200" s="54"/>
      <c r="L3200" s="463"/>
      <c r="M3200" s="397"/>
      <c r="N3200" s="397"/>
      <c r="O3200" s="397"/>
      <c r="P3200" s="397"/>
      <c r="Q3200" s="397"/>
      <c r="R3200" s="397"/>
      <c r="S3200" s="397"/>
      <c r="T3200" s="397"/>
      <c r="U3200" s="397"/>
      <c r="V3200" s="397"/>
      <c r="W3200" s="397"/>
      <c r="X3200" s="397"/>
      <c r="Y3200" s="397"/>
    </row>
    <row r="3201" spans="1:25" ht="25.5" x14ac:dyDescent="0.2">
      <c r="A3201" s="237">
        <v>5761</v>
      </c>
      <c r="B3201" s="406" t="s">
        <v>3719</v>
      </c>
      <c r="C3201" s="182" t="s">
        <v>230</v>
      </c>
      <c r="D3201" s="456">
        <v>7</v>
      </c>
      <c r="E3201" s="393">
        <v>5761000000</v>
      </c>
      <c r="F3201" s="457"/>
      <c r="G3201" s="458"/>
      <c r="H3201" s="409">
        <v>5009</v>
      </c>
      <c r="I3201" s="182" t="s">
        <v>230</v>
      </c>
      <c r="J3201" s="90" t="s">
        <v>285</v>
      </c>
      <c r="K3201" s="54"/>
      <c r="L3201" s="463"/>
      <c r="M3201" s="397"/>
      <c r="N3201" s="397"/>
      <c r="O3201" s="397"/>
      <c r="P3201" s="397"/>
      <c r="Q3201" s="397"/>
      <c r="R3201" s="397"/>
      <c r="S3201" s="397"/>
      <c r="T3201" s="397"/>
      <c r="U3201" s="397"/>
      <c r="V3201" s="397"/>
      <c r="W3201" s="397"/>
      <c r="X3201" s="397"/>
      <c r="Y3201" s="397"/>
    </row>
    <row r="3202" spans="1:25" ht="25.5" x14ac:dyDescent="0.2">
      <c r="A3202" s="237">
        <v>5762</v>
      </c>
      <c r="B3202" s="406" t="s">
        <v>2276</v>
      </c>
      <c r="C3202" s="182" t="s">
        <v>230</v>
      </c>
      <c r="D3202" s="456">
        <v>7</v>
      </c>
      <c r="E3202" s="393">
        <v>5762000000</v>
      </c>
      <c r="F3202" s="457"/>
      <c r="G3202" s="458"/>
      <c r="H3202" s="409">
        <v>5009</v>
      </c>
      <c r="I3202" s="182" t="s">
        <v>230</v>
      </c>
      <c r="J3202" s="90" t="s">
        <v>285</v>
      </c>
      <c r="K3202" s="54"/>
      <c r="L3202" s="463"/>
      <c r="M3202" s="397"/>
      <c r="N3202" s="397"/>
      <c r="O3202" s="397"/>
      <c r="P3202" s="397"/>
      <c r="Q3202" s="397"/>
      <c r="R3202" s="397"/>
      <c r="S3202" s="397"/>
      <c r="T3202" s="397"/>
      <c r="U3202" s="397"/>
      <c r="V3202" s="397"/>
      <c r="W3202" s="397"/>
      <c r="X3202" s="397"/>
      <c r="Y3202" s="397"/>
    </row>
    <row r="3203" spans="1:25" ht="38.25" x14ac:dyDescent="0.2">
      <c r="A3203" s="237">
        <v>5763</v>
      </c>
      <c r="B3203" s="406" t="s">
        <v>2277</v>
      </c>
      <c r="C3203" s="182" t="s">
        <v>230</v>
      </c>
      <c r="D3203" s="456">
        <v>7</v>
      </c>
      <c r="E3203" s="393">
        <v>5763000000</v>
      </c>
      <c r="F3203" s="457"/>
      <c r="G3203" s="458"/>
      <c r="H3203" s="409">
        <v>5009</v>
      </c>
      <c r="I3203" s="182" t="s">
        <v>230</v>
      </c>
      <c r="J3203" s="90" t="s">
        <v>285</v>
      </c>
      <c r="K3203" s="54"/>
      <c r="L3203" s="463"/>
      <c r="M3203" s="397"/>
      <c r="N3203" s="397"/>
      <c r="O3203" s="397"/>
      <c r="P3203" s="397"/>
      <c r="Q3203" s="397"/>
      <c r="R3203" s="397"/>
      <c r="S3203" s="397"/>
      <c r="T3203" s="397"/>
      <c r="U3203" s="397"/>
      <c r="V3203" s="397"/>
      <c r="W3203" s="397"/>
      <c r="X3203" s="397"/>
      <c r="Y3203" s="397"/>
    </row>
    <row r="3204" spans="1:25" ht="38.25" x14ac:dyDescent="0.2">
      <c r="A3204" s="237">
        <v>5764</v>
      </c>
      <c r="B3204" s="406" t="s">
        <v>2278</v>
      </c>
      <c r="C3204" s="182" t="s">
        <v>230</v>
      </c>
      <c r="D3204" s="456">
        <v>7</v>
      </c>
      <c r="E3204" s="393">
        <v>5764000000</v>
      </c>
      <c r="F3204" s="457"/>
      <c r="G3204" s="458"/>
      <c r="H3204" s="409">
        <v>5000</v>
      </c>
      <c r="I3204" s="182" t="s">
        <v>230</v>
      </c>
      <c r="J3204" s="90" t="s">
        <v>300</v>
      </c>
      <c r="K3204" s="54"/>
      <c r="L3204" s="463"/>
      <c r="M3204" s="397"/>
      <c r="N3204" s="397"/>
      <c r="O3204" s="397"/>
      <c r="P3204" s="397"/>
      <c r="Q3204" s="397"/>
      <c r="R3204" s="397"/>
      <c r="S3204" s="397"/>
      <c r="T3204" s="397"/>
      <c r="U3204" s="397"/>
      <c r="V3204" s="397"/>
      <c r="W3204" s="397"/>
      <c r="X3204" s="397"/>
      <c r="Y3204" s="397"/>
    </row>
    <row r="3205" spans="1:25" ht="38.25" x14ac:dyDescent="0.2">
      <c r="A3205" s="237">
        <v>5765</v>
      </c>
      <c r="B3205" s="406" t="s">
        <v>2279</v>
      </c>
      <c r="C3205" s="182" t="s">
        <v>230</v>
      </c>
      <c r="D3205" s="456">
        <v>7</v>
      </c>
      <c r="E3205" s="393">
        <v>5765000000</v>
      </c>
      <c r="F3205" s="457"/>
      <c r="G3205" s="458"/>
      <c r="H3205" s="409">
        <v>5014</v>
      </c>
      <c r="I3205" s="182" t="s">
        <v>230</v>
      </c>
      <c r="J3205" s="90" t="s">
        <v>289</v>
      </c>
      <c r="K3205" s="54"/>
      <c r="L3205" s="463"/>
      <c r="M3205" s="397"/>
      <c r="N3205" s="397"/>
      <c r="O3205" s="397"/>
      <c r="P3205" s="397"/>
      <c r="Q3205" s="397"/>
      <c r="R3205" s="397"/>
      <c r="S3205" s="397"/>
      <c r="T3205" s="397"/>
      <c r="U3205" s="397"/>
      <c r="V3205" s="397"/>
      <c r="W3205" s="397"/>
      <c r="X3205" s="397"/>
      <c r="Y3205" s="397"/>
    </row>
    <row r="3206" spans="1:25" ht="38.25" x14ac:dyDescent="0.2">
      <c r="A3206" s="237">
        <v>5766</v>
      </c>
      <c r="B3206" s="406" t="s">
        <v>2280</v>
      </c>
      <c r="C3206" s="182" t="s">
        <v>230</v>
      </c>
      <c r="D3206" s="456">
        <v>9</v>
      </c>
      <c r="E3206" s="393">
        <v>5766000000</v>
      </c>
      <c r="F3206" s="457"/>
      <c r="G3206" s="458"/>
      <c r="H3206" s="409">
        <v>5008</v>
      </c>
      <c r="I3206" s="182" t="s">
        <v>230</v>
      </c>
      <c r="J3206" s="90" t="s">
        <v>285</v>
      </c>
      <c r="K3206" s="54"/>
      <c r="L3206" s="463"/>
      <c r="M3206" s="397"/>
      <c r="N3206" s="397"/>
      <c r="O3206" s="397"/>
      <c r="P3206" s="397"/>
      <c r="Q3206" s="397"/>
      <c r="R3206" s="397"/>
      <c r="S3206" s="397"/>
      <c r="T3206" s="397"/>
      <c r="U3206" s="397"/>
      <c r="V3206" s="397"/>
      <c r="W3206" s="397"/>
      <c r="X3206" s="397"/>
      <c r="Y3206" s="397"/>
    </row>
    <row r="3207" spans="1:25" ht="25.5" x14ac:dyDescent="0.2">
      <c r="A3207" s="237">
        <v>5767</v>
      </c>
      <c r="B3207" s="406" t="s">
        <v>2281</v>
      </c>
      <c r="C3207" s="182" t="s">
        <v>230</v>
      </c>
      <c r="D3207" s="456">
        <v>9</v>
      </c>
      <c r="E3207" s="393">
        <v>5767000000</v>
      </c>
      <c r="F3207" s="457"/>
      <c r="G3207" s="458"/>
      <c r="H3207" s="409">
        <v>5004</v>
      </c>
      <c r="I3207" s="182" t="s">
        <v>230</v>
      </c>
      <c r="J3207" s="90" t="s">
        <v>286</v>
      </c>
      <c r="K3207" s="54"/>
      <c r="L3207" s="463"/>
      <c r="M3207" s="397"/>
      <c r="N3207" s="397"/>
      <c r="O3207" s="397"/>
      <c r="P3207" s="397"/>
      <c r="Q3207" s="397"/>
      <c r="R3207" s="397"/>
      <c r="S3207" s="397"/>
      <c r="T3207" s="397"/>
      <c r="U3207" s="397"/>
      <c r="V3207" s="397"/>
      <c r="W3207" s="397"/>
      <c r="X3207" s="397"/>
      <c r="Y3207" s="397"/>
    </row>
    <row r="3208" spans="1:25" ht="25.5" x14ac:dyDescent="0.2">
      <c r="A3208" s="237">
        <v>5768</v>
      </c>
      <c r="B3208" s="406" t="s">
        <v>2282</v>
      </c>
      <c r="C3208" s="182" t="s">
        <v>230</v>
      </c>
      <c r="D3208" s="456">
        <v>9</v>
      </c>
      <c r="E3208" s="393">
        <v>5768000000</v>
      </c>
      <c r="F3208" s="457"/>
      <c r="G3208" s="458"/>
      <c r="H3208" s="409">
        <v>5004</v>
      </c>
      <c r="I3208" s="182" t="s">
        <v>230</v>
      </c>
      <c r="J3208" s="90" t="s">
        <v>286</v>
      </c>
      <c r="K3208" s="54"/>
      <c r="L3208" s="463"/>
      <c r="M3208" s="397"/>
      <c r="N3208" s="397"/>
      <c r="O3208" s="397"/>
      <c r="P3208" s="397"/>
      <c r="Q3208" s="397"/>
      <c r="R3208" s="397"/>
      <c r="S3208" s="397"/>
      <c r="T3208" s="397"/>
      <c r="U3208" s="397"/>
      <c r="V3208" s="397"/>
      <c r="W3208" s="397"/>
      <c r="X3208" s="397"/>
      <c r="Y3208" s="397"/>
    </row>
    <row r="3209" spans="1:25" ht="38.25" x14ac:dyDescent="0.2">
      <c r="A3209" s="237">
        <v>5769</v>
      </c>
      <c r="B3209" s="406" t="s">
        <v>2283</v>
      </c>
      <c r="C3209" s="182" t="s">
        <v>224</v>
      </c>
      <c r="D3209" s="456">
        <v>16</v>
      </c>
      <c r="E3209" s="393">
        <v>5769000000</v>
      </c>
      <c r="F3209" s="457"/>
      <c r="G3209" s="458"/>
      <c r="H3209" s="409">
        <v>6000</v>
      </c>
      <c r="I3209" s="182" t="s">
        <v>224</v>
      </c>
      <c r="J3209" s="90" t="s">
        <v>285</v>
      </c>
      <c r="K3209" s="54"/>
      <c r="L3209" s="463"/>
      <c r="M3209" s="397"/>
      <c r="N3209" s="397"/>
      <c r="O3209" s="397"/>
      <c r="P3209" s="397"/>
      <c r="Q3209" s="397"/>
      <c r="R3209" s="397"/>
      <c r="S3209" s="397"/>
      <c r="T3209" s="397"/>
      <c r="U3209" s="397"/>
      <c r="V3209" s="397"/>
      <c r="W3209" s="397"/>
      <c r="X3209" s="397"/>
      <c r="Y3209" s="397"/>
    </row>
    <row r="3210" spans="1:25" ht="33" customHeight="1" x14ac:dyDescent="0.2">
      <c r="A3210" s="237">
        <v>5770</v>
      </c>
      <c r="B3210" s="406" t="s">
        <v>3221</v>
      </c>
      <c r="C3210" s="356" t="s">
        <v>229</v>
      </c>
      <c r="D3210" s="456">
        <v>7</v>
      </c>
      <c r="E3210" s="393">
        <v>5770000000</v>
      </c>
      <c r="F3210" s="457"/>
      <c r="G3210" s="458"/>
      <c r="H3210" s="409">
        <v>1127</v>
      </c>
      <c r="I3210" s="356" t="s">
        <v>229</v>
      </c>
      <c r="J3210" s="90" t="s">
        <v>286</v>
      </c>
      <c r="K3210" s="54"/>
      <c r="L3210" s="463"/>
      <c r="M3210" s="397"/>
      <c r="N3210" s="397"/>
      <c r="O3210" s="397"/>
      <c r="P3210" s="397"/>
      <c r="Q3210" s="397"/>
      <c r="R3210" s="397"/>
      <c r="S3210" s="397"/>
      <c r="T3210" s="397"/>
      <c r="U3210" s="397"/>
      <c r="V3210" s="397"/>
      <c r="W3210" s="397"/>
      <c r="X3210" s="397"/>
      <c r="Y3210" s="397"/>
    </row>
    <row r="3211" spans="1:25" ht="25.5" x14ac:dyDescent="0.2">
      <c r="A3211" s="237">
        <v>5771</v>
      </c>
      <c r="B3211" s="406" t="s">
        <v>2284</v>
      </c>
      <c r="C3211" s="356" t="s">
        <v>229</v>
      </c>
      <c r="D3211" s="456">
        <v>7</v>
      </c>
      <c r="E3211" s="393">
        <v>5771000000</v>
      </c>
      <c r="F3211" s="457"/>
      <c r="G3211" s="458"/>
      <c r="H3211" s="409">
        <v>1119</v>
      </c>
      <c r="I3211" s="356" t="s">
        <v>229</v>
      </c>
      <c r="J3211" s="90" t="s">
        <v>295</v>
      </c>
      <c r="K3211" s="54"/>
      <c r="L3211" s="463"/>
      <c r="M3211" s="397"/>
      <c r="N3211" s="397"/>
      <c r="O3211" s="397"/>
      <c r="P3211" s="397"/>
      <c r="Q3211" s="397"/>
      <c r="R3211" s="397"/>
      <c r="S3211" s="397"/>
      <c r="T3211" s="397"/>
      <c r="U3211" s="397"/>
      <c r="V3211" s="397"/>
      <c r="W3211" s="397"/>
      <c r="X3211" s="397"/>
      <c r="Y3211" s="397"/>
    </row>
    <row r="3212" spans="1:25" ht="25.5" x14ac:dyDescent="0.2">
      <c r="A3212" s="237">
        <v>5772</v>
      </c>
      <c r="B3212" s="406" t="s">
        <v>2285</v>
      </c>
      <c r="C3212" s="182" t="s">
        <v>224</v>
      </c>
      <c r="D3212" s="456">
        <v>7</v>
      </c>
      <c r="E3212" s="393">
        <v>5772000000</v>
      </c>
      <c r="F3212" s="457"/>
      <c r="G3212" s="458"/>
      <c r="H3212" s="409"/>
      <c r="I3212" s="182" t="s">
        <v>224</v>
      </c>
      <c r="J3212" s="90" t="s">
        <v>295</v>
      </c>
      <c r="K3212" s="54"/>
      <c r="L3212" s="463"/>
      <c r="M3212" s="397"/>
      <c r="N3212" s="397"/>
      <c r="O3212" s="397"/>
      <c r="P3212" s="397"/>
      <c r="Q3212" s="397"/>
      <c r="R3212" s="397"/>
      <c r="S3212" s="397"/>
      <c r="T3212" s="397"/>
      <c r="U3212" s="397"/>
      <c r="V3212" s="397"/>
      <c r="W3212" s="397"/>
      <c r="X3212" s="397"/>
      <c r="Y3212" s="397"/>
    </row>
    <row r="3213" spans="1:25" ht="38.25" x14ac:dyDescent="0.2">
      <c r="A3213" s="237">
        <v>5773</v>
      </c>
      <c r="B3213" s="406" t="s">
        <v>2286</v>
      </c>
      <c r="C3213" s="356" t="s">
        <v>229</v>
      </c>
      <c r="D3213" s="456">
        <v>7</v>
      </c>
      <c r="E3213" s="393">
        <v>5773000000</v>
      </c>
      <c r="F3213" s="457"/>
      <c r="G3213" s="458"/>
      <c r="H3213" s="409">
        <v>1217</v>
      </c>
      <c r="I3213" s="356" t="s">
        <v>229</v>
      </c>
      <c r="J3213" s="90" t="s">
        <v>285</v>
      </c>
      <c r="K3213" s="54"/>
      <c r="L3213" s="463"/>
      <c r="M3213" s="397"/>
      <c r="N3213" s="397"/>
      <c r="O3213" s="397"/>
      <c r="P3213" s="397"/>
      <c r="Q3213" s="397"/>
      <c r="R3213" s="397"/>
      <c r="S3213" s="397"/>
      <c r="T3213" s="397"/>
      <c r="U3213" s="397"/>
      <c r="V3213" s="397"/>
      <c r="W3213" s="397"/>
      <c r="X3213" s="397"/>
      <c r="Y3213" s="397"/>
    </row>
    <row r="3214" spans="1:25" ht="25.5" x14ac:dyDescent="0.2">
      <c r="A3214" s="237">
        <v>5774</v>
      </c>
      <c r="B3214" s="406" t="s">
        <v>2287</v>
      </c>
      <c r="C3214" s="182" t="s">
        <v>230</v>
      </c>
      <c r="D3214" s="456">
        <v>9</v>
      </c>
      <c r="E3214" s="393">
        <v>5774000000</v>
      </c>
      <c r="F3214" s="457"/>
      <c r="G3214" s="458"/>
      <c r="H3214" s="409">
        <v>5003</v>
      </c>
      <c r="I3214" s="182" t="s">
        <v>230</v>
      </c>
      <c r="J3214" s="90" t="s">
        <v>286</v>
      </c>
      <c r="K3214" s="54"/>
      <c r="L3214" s="463"/>
      <c r="M3214" s="397"/>
      <c r="N3214" s="397"/>
      <c r="O3214" s="397"/>
      <c r="P3214" s="397"/>
      <c r="Q3214" s="397"/>
      <c r="R3214" s="397"/>
      <c r="S3214" s="397"/>
      <c r="T3214" s="397"/>
      <c r="U3214" s="397"/>
      <c r="V3214" s="397"/>
      <c r="W3214" s="397"/>
      <c r="X3214" s="397"/>
      <c r="Y3214" s="397"/>
    </row>
    <row r="3215" spans="1:25" ht="38.25" x14ac:dyDescent="0.2">
      <c r="A3215" s="237">
        <v>5775</v>
      </c>
      <c r="B3215" s="406" t="s">
        <v>2288</v>
      </c>
      <c r="C3215" s="182" t="s">
        <v>230</v>
      </c>
      <c r="D3215" s="456">
        <v>9</v>
      </c>
      <c r="E3215" s="393">
        <v>5775000000</v>
      </c>
      <c r="F3215" s="457"/>
      <c r="G3215" s="458"/>
      <c r="H3215" s="409">
        <v>5003</v>
      </c>
      <c r="I3215" s="182" t="s">
        <v>230</v>
      </c>
      <c r="J3215" s="90" t="s">
        <v>286</v>
      </c>
      <c r="K3215" s="54"/>
      <c r="L3215" s="463"/>
      <c r="M3215" s="397"/>
      <c r="N3215" s="397"/>
      <c r="O3215" s="397"/>
      <c r="P3215" s="397"/>
      <c r="Q3215" s="397"/>
      <c r="R3215" s="397"/>
      <c r="S3215" s="397"/>
      <c r="T3215" s="397"/>
      <c r="U3215" s="397"/>
      <c r="V3215" s="397"/>
      <c r="W3215" s="397"/>
      <c r="X3215" s="397"/>
      <c r="Y3215" s="397"/>
    </row>
    <row r="3216" spans="1:25" ht="25.5" x14ac:dyDescent="0.2">
      <c r="A3216" s="237">
        <v>5776</v>
      </c>
      <c r="B3216" s="406" t="s">
        <v>2289</v>
      </c>
      <c r="C3216" s="182" t="s">
        <v>230</v>
      </c>
      <c r="D3216" s="456">
        <v>7</v>
      </c>
      <c r="E3216" s="393">
        <v>5776000000</v>
      </c>
      <c r="F3216" s="457"/>
      <c r="G3216" s="458"/>
      <c r="H3216" s="409">
        <v>5003</v>
      </c>
      <c r="I3216" s="182" t="s">
        <v>230</v>
      </c>
      <c r="J3216" s="90" t="s">
        <v>286</v>
      </c>
      <c r="K3216" s="54"/>
      <c r="L3216" s="463"/>
      <c r="M3216" s="397"/>
      <c r="N3216" s="397"/>
      <c r="O3216" s="397"/>
      <c r="P3216" s="397"/>
      <c r="Q3216" s="397"/>
      <c r="R3216" s="397"/>
      <c r="S3216" s="397"/>
      <c r="T3216" s="397"/>
      <c r="U3216" s="397"/>
      <c r="V3216" s="397"/>
      <c r="W3216" s="397"/>
      <c r="X3216" s="397"/>
      <c r="Y3216" s="397"/>
    </row>
    <row r="3217" spans="1:25" ht="25.5" x14ac:dyDescent="0.2">
      <c r="A3217" s="237">
        <v>5777</v>
      </c>
      <c r="B3217" s="406" t="s">
        <v>2290</v>
      </c>
      <c r="C3217" s="182" t="s">
        <v>230</v>
      </c>
      <c r="D3217" s="456">
        <v>9</v>
      </c>
      <c r="E3217" s="393">
        <v>5777000000</v>
      </c>
      <c r="F3217" s="457"/>
      <c r="G3217" s="458"/>
      <c r="H3217" s="409">
        <v>5003</v>
      </c>
      <c r="I3217" s="182" t="s">
        <v>230</v>
      </c>
      <c r="J3217" s="90" t="s">
        <v>286</v>
      </c>
      <c r="K3217" s="54"/>
      <c r="L3217" s="463"/>
      <c r="M3217" s="397"/>
      <c r="N3217" s="397"/>
      <c r="O3217" s="397"/>
      <c r="P3217" s="397"/>
      <c r="Q3217" s="397"/>
      <c r="R3217" s="397"/>
      <c r="S3217" s="397"/>
      <c r="T3217" s="397"/>
      <c r="U3217" s="397"/>
      <c r="V3217" s="397"/>
      <c r="W3217" s="397"/>
      <c r="X3217" s="397"/>
      <c r="Y3217" s="397"/>
    </row>
    <row r="3218" spans="1:25" ht="38.25" x14ac:dyDescent="0.2">
      <c r="A3218" s="237">
        <v>5778</v>
      </c>
      <c r="B3218" s="406" t="s">
        <v>2291</v>
      </c>
      <c r="C3218" s="356" t="s">
        <v>229</v>
      </c>
      <c r="D3218" s="456">
        <v>7</v>
      </c>
      <c r="E3218" s="393">
        <v>5778000000</v>
      </c>
      <c r="F3218" s="457"/>
      <c r="G3218" s="458"/>
      <c r="H3218" s="409">
        <v>1316</v>
      </c>
      <c r="I3218" s="356" t="s">
        <v>229</v>
      </c>
      <c r="J3218" s="90" t="s">
        <v>285</v>
      </c>
      <c r="K3218" s="54"/>
      <c r="L3218" s="463"/>
      <c r="M3218" s="397"/>
      <c r="N3218" s="397"/>
      <c r="O3218" s="397"/>
      <c r="P3218" s="397"/>
      <c r="Q3218" s="397"/>
      <c r="R3218" s="397"/>
      <c r="S3218" s="397"/>
      <c r="T3218" s="397"/>
      <c r="U3218" s="397"/>
      <c r="V3218" s="397"/>
      <c r="W3218" s="397"/>
      <c r="X3218" s="397"/>
      <c r="Y3218" s="397"/>
    </row>
    <row r="3219" spans="1:25" ht="38.25" x14ac:dyDescent="0.2">
      <c r="A3219" s="237">
        <v>5779</v>
      </c>
      <c r="B3219" s="391" t="s">
        <v>2292</v>
      </c>
      <c r="C3219" s="356" t="s">
        <v>228</v>
      </c>
      <c r="D3219" s="456">
        <v>7</v>
      </c>
      <c r="E3219" s="393">
        <v>5779000000</v>
      </c>
      <c r="F3219" s="457"/>
      <c r="G3219" s="458"/>
      <c r="H3219" s="394">
        <v>5527</v>
      </c>
      <c r="I3219" s="356" t="s">
        <v>228</v>
      </c>
      <c r="J3219" s="269" t="s">
        <v>289</v>
      </c>
      <c r="K3219" s="268"/>
      <c r="L3219" s="463"/>
      <c r="M3219" s="397"/>
      <c r="N3219" s="397"/>
      <c r="O3219" s="397"/>
      <c r="P3219" s="397"/>
      <c r="Q3219" s="397"/>
      <c r="R3219" s="397"/>
      <c r="S3219" s="397"/>
      <c r="T3219" s="397"/>
      <c r="U3219" s="397"/>
      <c r="V3219" s="397"/>
      <c r="W3219" s="397"/>
      <c r="X3219" s="397"/>
      <c r="Y3219" s="397"/>
    </row>
    <row r="3220" spans="1:25" x14ac:dyDescent="0.2">
      <c r="A3220" s="237">
        <v>5780</v>
      </c>
      <c r="B3220" s="391" t="s">
        <v>2293</v>
      </c>
      <c r="C3220" s="47" t="s">
        <v>231</v>
      </c>
      <c r="D3220" s="456">
        <v>7</v>
      </c>
      <c r="E3220" s="393">
        <v>5780000000</v>
      </c>
      <c r="F3220" s="457"/>
      <c r="G3220" s="458"/>
      <c r="H3220" s="394"/>
      <c r="I3220" s="47" t="s">
        <v>231</v>
      </c>
      <c r="J3220" s="269" t="s">
        <v>285</v>
      </c>
      <c r="K3220" s="268"/>
      <c r="L3220" s="463"/>
      <c r="M3220" s="397"/>
      <c r="N3220" s="397"/>
      <c r="O3220" s="397"/>
      <c r="P3220" s="397"/>
      <c r="Q3220" s="397"/>
      <c r="R3220" s="397"/>
      <c r="S3220" s="397"/>
      <c r="T3220" s="397"/>
      <c r="U3220" s="397"/>
      <c r="V3220" s="397"/>
      <c r="W3220" s="397"/>
      <c r="X3220" s="397"/>
      <c r="Y3220" s="397"/>
    </row>
    <row r="3221" spans="1:25" ht="38.25" x14ac:dyDescent="0.2">
      <c r="A3221" s="237">
        <v>5781</v>
      </c>
      <c r="B3221" s="391" t="s">
        <v>2294</v>
      </c>
      <c r="C3221" s="356" t="s">
        <v>229</v>
      </c>
      <c r="D3221" s="456">
        <v>7</v>
      </c>
      <c r="E3221" s="393">
        <v>5781000000</v>
      </c>
      <c r="F3221" s="457"/>
      <c r="G3221" s="458"/>
      <c r="H3221" s="394">
        <v>1116</v>
      </c>
      <c r="I3221" s="356" t="s">
        <v>229</v>
      </c>
      <c r="J3221" s="269" t="s">
        <v>295</v>
      </c>
      <c r="K3221" s="268"/>
      <c r="L3221" s="463"/>
      <c r="M3221" s="397"/>
      <c r="N3221" s="397"/>
      <c r="O3221" s="397"/>
      <c r="P3221" s="397"/>
      <c r="Q3221" s="397"/>
      <c r="R3221" s="397"/>
      <c r="S3221" s="397"/>
      <c r="T3221" s="397"/>
      <c r="U3221" s="397"/>
      <c r="V3221" s="397"/>
      <c r="W3221" s="397"/>
      <c r="X3221" s="397"/>
      <c r="Y3221" s="397"/>
    </row>
    <row r="3222" spans="1:25" ht="38.25" x14ac:dyDescent="0.2">
      <c r="A3222" s="237">
        <v>5782</v>
      </c>
      <c r="B3222" s="406" t="s">
        <v>2295</v>
      </c>
      <c r="C3222" s="356" t="s">
        <v>229</v>
      </c>
      <c r="D3222" s="456">
        <v>7</v>
      </c>
      <c r="E3222" s="393">
        <v>5782000000</v>
      </c>
      <c r="F3222" s="457"/>
      <c r="G3222" s="458"/>
      <c r="H3222" s="409">
        <v>1310</v>
      </c>
      <c r="I3222" s="356" t="s">
        <v>229</v>
      </c>
      <c r="J3222" s="90" t="s">
        <v>3169</v>
      </c>
      <c r="K3222" s="54"/>
      <c r="L3222" s="463"/>
      <c r="M3222" s="397"/>
      <c r="N3222" s="397"/>
      <c r="O3222" s="397"/>
      <c r="P3222" s="397"/>
      <c r="Q3222" s="397"/>
      <c r="R3222" s="397"/>
      <c r="S3222" s="397"/>
      <c r="T3222" s="397"/>
      <c r="U3222" s="397"/>
      <c r="V3222" s="397"/>
      <c r="W3222" s="397"/>
      <c r="X3222" s="397"/>
      <c r="Y3222" s="397"/>
    </row>
    <row r="3223" spans="1:25" ht="38.25" x14ac:dyDescent="0.2">
      <c r="A3223" s="237">
        <v>5783</v>
      </c>
      <c r="B3223" s="406" t="s">
        <v>2296</v>
      </c>
      <c r="C3223" s="356" t="s">
        <v>229</v>
      </c>
      <c r="D3223" s="456">
        <v>7</v>
      </c>
      <c r="E3223" s="393">
        <v>5783000000</v>
      </c>
      <c r="F3223" s="457"/>
      <c r="G3223" s="458"/>
      <c r="H3223" s="409">
        <v>1310</v>
      </c>
      <c r="I3223" s="356" t="s">
        <v>229</v>
      </c>
      <c r="J3223" s="90" t="s">
        <v>3169</v>
      </c>
      <c r="K3223" s="54"/>
      <c r="L3223" s="463"/>
      <c r="M3223" s="397"/>
      <c r="N3223" s="397"/>
      <c r="O3223" s="397"/>
      <c r="P3223" s="397"/>
      <c r="Q3223" s="397"/>
      <c r="R3223" s="397"/>
      <c r="S3223" s="397"/>
      <c r="T3223" s="397"/>
      <c r="U3223" s="397"/>
      <c r="V3223" s="397"/>
      <c r="W3223" s="397"/>
      <c r="X3223" s="397"/>
      <c r="Y3223" s="397"/>
    </row>
    <row r="3224" spans="1:25" ht="25.5" x14ac:dyDescent="0.2">
      <c r="A3224" s="237">
        <v>5784</v>
      </c>
      <c r="B3224" s="406" t="s">
        <v>2297</v>
      </c>
      <c r="C3224" s="356" t="s">
        <v>229</v>
      </c>
      <c r="D3224" s="456">
        <v>7</v>
      </c>
      <c r="E3224" s="393">
        <v>5784000000</v>
      </c>
      <c r="F3224" s="457"/>
      <c r="G3224" s="458"/>
      <c r="H3224" s="409">
        <v>1208</v>
      </c>
      <c r="I3224" s="356" t="s">
        <v>229</v>
      </c>
      <c r="J3224" s="90" t="s">
        <v>3169</v>
      </c>
      <c r="K3224" s="54"/>
      <c r="L3224" s="463"/>
      <c r="M3224" s="397"/>
      <c r="N3224" s="397"/>
      <c r="O3224" s="397"/>
      <c r="P3224" s="397"/>
      <c r="Q3224" s="397"/>
      <c r="R3224" s="397"/>
      <c r="S3224" s="397"/>
      <c r="T3224" s="397"/>
      <c r="U3224" s="397"/>
      <c r="V3224" s="397"/>
      <c r="W3224" s="397"/>
      <c r="X3224" s="397"/>
      <c r="Y3224" s="397"/>
    </row>
    <row r="3225" spans="1:25" ht="38.25" x14ac:dyDescent="0.2">
      <c r="A3225" s="237">
        <v>5785</v>
      </c>
      <c r="B3225" s="406" t="s">
        <v>2298</v>
      </c>
      <c r="C3225" s="356" t="s">
        <v>229</v>
      </c>
      <c r="D3225" s="456">
        <v>7</v>
      </c>
      <c r="E3225" s="393">
        <v>5785000000</v>
      </c>
      <c r="F3225" s="457"/>
      <c r="G3225" s="458"/>
      <c r="H3225" s="409">
        <v>1204</v>
      </c>
      <c r="I3225" s="356" t="s">
        <v>229</v>
      </c>
      <c r="J3225" s="90" t="s">
        <v>3169</v>
      </c>
      <c r="K3225" s="54"/>
      <c r="L3225" s="463"/>
      <c r="M3225" s="397"/>
      <c r="N3225" s="397"/>
      <c r="O3225" s="397"/>
      <c r="P3225" s="397"/>
      <c r="Q3225" s="397"/>
      <c r="R3225" s="397"/>
      <c r="S3225" s="397"/>
      <c r="T3225" s="397"/>
      <c r="U3225" s="397"/>
      <c r="V3225" s="397"/>
      <c r="W3225" s="397"/>
      <c r="X3225" s="397"/>
      <c r="Y3225" s="397"/>
    </row>
    <row r="3226" spans="1:25" ht="38.25" x14ac:dyDescent="0.2">
      <c r="A3226" s="237">
        <v>5786</v>
      </c>
      <c r="B3226" s="406" t="s">
        <v>2299</v>
      </c>
      <c r="C3226" s="356" t="s">
        <v>229</v>
      </c>
      <c r="D3226" s="456">
        <v>7</v>
      </c>
      <c r="E3226" s="393">
        <v>5786000000</v>
      </c>
      <c r="F3226" s="457"/>
      <c r="G3226" s="458"/>
      <c r="H3226" s="409">
        <v>1531</v>
      </c>
      <c r="I3226" s="356" t="s">
        <v>229</v>
      </c>
      <c r="J3226" s="90" t="s">
        <v>289</v>
      </c>
      <c r="K3226" s="54"/>
      <c r="L3226" s="463"/>
      <c r="M3226" s="397"/>
      <c r="N3226" s="397"/>
      <c r="O3226" s="397"/>
      <c r="P3226" s="397"/>
      <c r="Q3226" s="397"/>
      <c r="R3226" s="397"/>
      <c r="S3226" s="397"/>
      <c r="T3226" s="397"/>
      <c r="U3226" s="397"/>
      <c r="V3226" s="397"/>
      <c r="W3226" s="397"/>
      <c r="X3226" s="397"/>
      <c r="Y3226" s="397"/>
    </row>
    <row r="3227" spans="1:25" ht="38.25" x14ac:dyDescent="0.2">
      <c r="A3227" s="237">
        <v>5787</v>
      </c>
      <c r="B3227" s="406" t="s">
        <v>2300</v>
      </c>
      <c r="C3227" s="356" t="s">
        <v>229</v>
      </c>
      <c r="D3227" s="456">
        <v>7</v>
      </c>
      <c r="E3227" s="393">
        <v>5787000000</v>
      </c>
      <c r="F3227" s="457"/>
      <c r="G3227" s="458"/>
      <c r="H3227" s="409">
        <v>1501</v>
      </c>
      <c r="I3227" s="356" t="s">
        <v>229</v>
      </c>
      <c r="J3227" s="90" t="s">
        <v>3169</v>
      </c>
      <c r="K3227" s="54"/>
      <c r="L3227" s="463"/>
      <c r="M3227" s="397"/>
      <c r="N3227" s="397"/>
      <c r="O3227" s="397"/>
      <c r="P3227" s="397"/>
      <c r="Q3227" s="397"/>
      <c r="R3227" s="397"/>
      <c r="S3227" s="397"/>
      <c r="T3227" s="397"/>
      <c r="U3227" s="397"/>
      <c r="V3227" s="397"/>
      <c r="W3227" s="397"/>
      <c r="X3227" s="397"/>
      <c r="Y3227" s="397"/>
    </row>
    <row r="3228" spans="1:25" ht="38.25" x14ac:dyDescent="0.2">
      <c r="A3228" s="237">
        <v>5788</v>
      </c>
      <c r="B3228" s="406" t="s">
        <v>2301</v>
      </c>
      <c r="C3228" s="356" t="s">
        <v>229</v>
      </c>
      <c r="D3228" s="456">
        <v>7</v>
      </c>
      <c r="E3228" s="393">
        <v>5788000000</v>
      </c>
      <c r="F3228" s="457"/>
      <c r="G3228" s="458"/>
      <c r="H3228" s="409">
        <v>1408</v>
      </c>
      <c r="I3228" s="356" t="s">
        <v>229</v>
      </c>
      <c r="J3228" s="90" t="s">
        <v>3169</v>
      </c>
      <c r="K3228" s="54"/>
      <c r="L3228" s="463"/>
      <c r="M3228" s="397"/>
      <c r="N3228" s="397"/>
      <c r="O3228" s="397"/>
      <c r="P3228" s="397"/>
      <c r="Q3228" s="397"/>
      <c r="R3228" s="397"/>
      <c r="S3228" s="397"/>
      <c r="T3228" s="397"/>
      <c r="U3228" s="397"/>
      <c r="V3228" s="397"/>
      <c r="W3228" s="397"/>
      <c r="X3228" s="397"/>
      <c r="Y3228" s="397"/>
    </row>
    <row r="3229" spans="1:25" ht="38.25" x14ac:dyDescent="0.2">
      <c r="A3229" s="237">
        <v>5789</v>
      </c>
      <c r="B3229" s="406" t="s">
        <v>2302</v>
      </c>
      <c r="C3229" s="356" t="s">
        <v>229</v>
      </c>
      <c r="D3229" s="456">
        <v>7</v>
      </c>
      <c r="E3229" s="393">
        <v>5789000000</v>
      </c>
      <c r="F3229" s="457"/>
      <c r="G3229" s="458"/>
      <c r="H3229" s="409">
        <v>1217</v>
      </c>
      <c r="I3229" s="356" t="s">
        <v>229</v>
      </c>
      <c r="J3229" s="90" t="s">
        <v>285</v>
      </c>
      <c r="K3229" s="54"/>
      <c r="L3229" s="463"/>
      <c r="M3229" s="397"/>
      <c r="N3229" s="397"/>
      <c r="O3229" s="397"/>
      <c r="P3229" s="397"/>
      <c r="Q3229" s="397"/>
      <c r="R3229" s="397"/>
      <c r="S3229" s="397"/>
      <c r="T3229" s="397"/>
      <c r="U3229" s="397"/>
      <c r="V3229" s="397"/>
      <c r="W3229" s="397"/>
      <c r="X3229" s="397"/>
      <c r="Y3229" s="397"/>
    </row>
    <row r="3230" spans="1:25" ht="38.25" x14ac:dyDescent="0.2">
      <c r="A3230" s="237">
        <v>5790</v>
      </c>
      <c r="B3230" s="406" t="s">
        <v>2303</v>
      </c>
      <c r="C3230" s="356" t="s">
        <v>229</v>
      </c>
      <c r="D3230" s="456">
        <v>7</v>
      </c>
      <c r="E3230" s="393">
        <v>5790000000</v>
      </c>
      <c r="F3230" s="457"/>
      <c r="G3230" s="458"/>
      <c r="H3230" s="409">
        <v>1614</v>
      </c>
      <c r="I3230" s="356" t="s">
        <v>229</v>
      </c>
      <c r="J3230" s="90" t="s">
        <v>285</v>
      </c>
      <c r="K3230" s="54"/>
      <c r="L3230" s="463"/>
      <c r="M3230" s="397"/>
      <c r="N3230" s="397"/>
      <c r="O3230" s="397"/>
      <c r="P3230" s="397"/>
      <c r="Q3230" s="397"/>
      <c r="R3230" s="397"/>
      <c r="S3230" s="397"/>
      <c r="T3230" s="397"/>
      <c r="U3230" s="397"/>
      <c r="V3230" s="397"/>
      <c r="W3230" s="397"/>
      <c r="X3230" s="397"/>
      <c r="Y3230" s="397"/>
    </row>
    <row r="3231" spans="1:25" ht="38.25" x14ac:dyDescent="0.2">
      <c r="A3231" s="237">
        <v>5791</v>
      </c>
      <c r="B3231" s="406" t="s">
        <v>2304</v>
      </c>
      <c r="C3231" s="356" t="s">
        <v>229</v>
      </c>
      <c r="D3231" s="456">
        <v>7</v>
      </c>
      <c r="E3231" s="393">
        <v>5791000000</v>
      </c>
      <c r="F3231" s="457"/>
      <c r="G3231" s="458"/>
      <c r="H3231" s="409">
        <v>1318</v>
      </c>
      <c r="I3231" s="356" t="s">
        <v>229</v>
      </c>
      <c r="J3231" s="90" t="s">
        <v>285</v>
      </c>
      <c r="K3231" s="54"/>
      <c r="L3231" s="463"/>
      <c r="M3231" s="397"/>
      <c r="N3231" s="397"/>
      <c r="O3231" s="397"/>
      <c r="P3231" s="397"/>
      <c r="Q3231" s="397"/>
      <c r="R3231" s="397"/>
      <c r="S3231" s="397"/>
      <c r="T3231" s="397"/>
      <c r="U3231" s="397"/>
      <c r="V3231" s="397"/>
      <c r="W3231" s="397"/>
      <c r="X3231" s="397"/>
      <c r="Y3231" s="397"/>
    </row>
    <row r="3232" spans="1:25" ht="25.5" x14ac:dyDescent="0.2">
      <c r="A3232" s="237">
        <v>5792</v>
      </c>
      <c r="B3232" s="406" t="s">
        <v>2305</v>
      </c>
      <c r="C3232" s="356" t="s">
        <v>229</v>
      </c>
      <c r="D3232" s="456">
        <v>7</v>
      </c>
      <c r="E3232" s="393">
        <v>5792000000</v>
      </c>
      <c r="F3232" s="457"/>
      <c r="G3232" s="458"/>
      <c r="H3232" s="409">
        <v>1912</v>
      </c>
      <c r="I3232" s="356" t="s">
        <v>229</v>
      </c>
      <c r="J3232" s="90" t="s">
        <v>286</v>
      </c>
      <c r="K3232" s="54"/>
      <c r="L3232" s="463"/>
      <c r="M3232" s="397"/>
      <c r="N3232" s="397"/>
      <c r="O3232" s="397"/>
      <c r="P3232" s="397"/>
      <c r="Q3232" s="397"/>
      <c r="R3232" s="397"/>
      <c r="S3232" s="397"/>
      <c r="T3232" s="397"/>
      <c r="U3232" s="397"/>
      <c r="V3232" s="397"/>
      <c r="W3232" s="397"/>
      <c r="X3232" s="397"/>
      <c r="Y3232" s="397"/>
    </row>
    <row r="3233" spans="1:25" ht="38.25" x14ac:dyDescent="0.2">
      <c r="A3233" s="237">
        <v>5793</v>
      </c>
      <c r="B3233" s="406" t="s">
        <v>2306</v>
      </c>
      <c r="C3233" s="356" t="s">
        <v>229</v>
      </c>
      <c r="D3233" s="456">
        <v>7</v>
      </c>
      <c r="E3233" s="393">
        <v>5793000000</v>
      </c>
      <c r="F3233" s="457"/>
      <c r="G3233" s="458"/>
      <c r="H3233" s="409">
        <v>1339</v>
      </c>
      <c r="I3233" s="356" t="s">
        <v>229</v>
      </c>
      <c r="J3233" s="90" t="s">
        <v>286</v>
      </c>
      <c r="K3233" s="54"/>
      <c r="L3233" s="463"/>
      <c r="M3233" s="397"/>
      <c r="N3233" s="397"/>
      <c r="O3233" s="397"/>
      <c r="P3233" s="397"/>
      <c r="Q3233" s="397"/>
      <c r="R3233" s="397"/>
      <c r="S3233" s="397"/>
      <c r="T3233" s="397"/>
      <c r="U3233" s="397"/>
      <c r="V3233" s="397"/>
      <c r="W3233" s="397"/>
      <c r="X3233" s="397"/>
      <c r="Y3233" s="397"/>
    </row>
    <row r="3234" spans="1:25" ht="38.25" x14ac:dyDescent="0.2">
      <c r="A3234" s="237">
        <v>5794</v>
      </c>
      <c r="B3234" s="406" t="s">
        <v>2307</v>
      </c>
      <c r="C3234" s="356" t="s">
        <v>229</v>
      </c>
      <c r="D3234" s="456">
        <v>7</v>
      </c>
      <c r="E3234" s="393">
        <v>5794000000</v>
      </c>
      <c r="F3234" s="457"/>
      <c r="G3234" s="458"/>
      <c r="H3234" s="409">
        <v>1408</v>
      </c>
      <c r="I3234" s="356" t="s">
        <v>229</v>
      </c>
      <c r="J3234" s="90" t="s">
        <v>3169</v>
      </c>
      <c r="K3234" s="54"/>
      <c r="L3234" s="463"/>
      <c r="M3234" s="397"/>
      <c r="N3234" s="397"/>
      <c r="O3234" s="397"/>
      <c r="P3234" s="397"/>
      <c r="Q3234" s="397"/>
      <c r="R3234" s="397"/>
      <c r="S3234" s="397"/>
      <c r="T3234" s="397"/>
      <c r="U3234" s="397"/>
      <c r="V3234" s="397"/>
      <c r="W3234" s="397"/>
      <c r="X3234" s="397"/>
      <c r="Y3234" s="397"/>
    </row>
    <row r="3235" spans="1:25" ht="51" x14ac:dyDescent="0.2">
      <c r="A3235" s="237">
        <v>5795</v>
      </c>
      <c r="B3235" s="406" t="s">
        <v>2308</v>
      </c>
      <c r="C3235" s="356" t="s">
        <v>229</v>
      </c>
      <c r="D3235" s="456">
        <v>7</v>
      </c>
      <c r="E3235" s="393">
        <v>5795000000</v>
      </c>
      <c r="F3235" s="457"/>
      <c r="G3235" s="458"/>
      <c r="H3235" s="409">
        <v>1901</v>
      </c>
      <c r="I3235" s="356" t="s">
        <v>229</v>
      </c>
      <c r="J3235" s="90" t="s">
        <v>3169</v>
      </c>
      <c r="K3235" s="54"/>
      <c r="L3235" s="463"/>
      <c r="M3235" s="397"/>
      <c r="N3235" s="397"/>
      <c r="O3235" s="397"/>
      <c r="P3235" s="397"/>
      <c r="Q3235" s="397"/>
      <c r="R3235" s="397"/>
      <c r="S3235" s="397"/>
      <c r="T3235" s="397"/>
      <c r="U3235" s="397"/>
      <c r="V3235" s="397"/>
      <c r="W3235" s="397"/>
      <c r="X3235" s="397"/>
      <c r="Y3235" s="397"/>
    </row>
    <row r="3236" spans="1:25" ht="38.25" x14ac:dyDescent="0.2">
      <c r="A3236" s="237">
        <v>5796</v>
      </c>
      <c r="B3236" s="406" t="s">
        <v>2309</v>
      </c>
      <c r="C3236" s="356" t="s">
        <v>229</v>
      </c>
      <c r="D3236" s="456">
        <v>7</v>
      </c>
      <c r="E3236" s="393">
        <v>5796000000</v>
      </c>
      <c r="F3236" s="457"/>
      <c r="G3236" s="458"/>
      <c r="H3236" s="409">
        <v>1826</v>
      </c>
      <c r="I3236" s="356" t="s">
        <v>229</v>
      </c>
      <c r="J3236" s="90" t="s">
        <v>286</v>
      </c>
      <c r="K3236" s="54"/>
      <c r="L3236" s="463"/>
      <c r="M3236" s="397"/>
      <c r="N3236" s="397"/>
      <c r="O3236" s="397"/>
      <c r="P3236" s="397"/>
      <c r="Q3236" s="397"/>
      <c r="R3236" s="397"/>
      <c r="S3236" s="397"/>
      <c r="T3236" s="397"/>
      <c r="U3236" s="397"/>
      <c r="V3236" s="397"/>
      <c r="W3236" s="397"/>
      <c r="X3236" s="397"/>
      <c r="Y3236" s="397"/>
    </row>
    <row r="3237" spans="1:25" ht="25.5" x14ac:dyDescent="0.2">
      <c r="A3237" s="237">
        <v>5797</v>
      </c>
      <c r="B3237" s="406" t="s">
        <v>2310</v>
      </c>
      <c r="C3237" s="356" t="s">
        <v>229</v>
      </c>
      <c r="D3237" s="456">
        <v>7</v>
      </c>
      <c r="E3237" s="393">
        <v>5797000000</v>
      </c>
      <c r="F3237" s="457"/>
      <c r="G3237" s="458"/>
      <c r="H3237" s="409">
        <v>1624</v>
      </c>
      <c r="I3237" s="356" t="s">
        <v>229</v>
      </c>
      <c r="J3237" s="90" t="s">
        <v>295</v>
      </c>
      <c r="K3237" s="54"/>
      <c r="L3237" s="463"/>
      <c r="M3237" s="397"/>
      <c r="N3237" s="397"/>
      <c r="O3237" s="397"/>
      <c r="P3237" s="397"/>
      <c r="Q3237" s="397"/>
      <c r="R3237" s="397"/>
      <c r="S3237" s="397"/>
      <c r="T3237" s="397"/>
      <c r="U3237" s="397"/>
      <c r="V3237" s="397"/>
      <c r="W3237" s="397"/>
      <c r="X3237" s="397"/>
      <c r="Y3237" s="397"/>
    </row>
    <row r="3238" spans="1:25" ht="38.25" x14ac:dyDescent="0.2">
      <c r="A3238" s="237">
        <v>5798</v>
      </c>
      <c r="B3238" s="406" t="s">
        <v>2311</v>
      </c>
      <c r="C3238" s="182" t="s">
        <v>226</v>
      </c>
      <c r="D3238" s="456">
        <v>7</v>
      </c>
      <c r="E3238" s="393">
        <v>5798000000</v>
      </c>
      <c r="F3238" s="457"/>
      <c r="G3238" s="458"/>
      <c r="H3238" s="409">
        <v>4003</v>
      </c>
      <c r="I3238" s="182" t="s">
        <v>226</v>
      </c>
      <c r="J3238" s="90" t="s">
        <v>285</v>
      </c>
      <c r="K3238" s="54"/>
      <c r="L3238" s="463"/>
      <c r="M3238" s="397"/>
      <c r="N3238" s="397"/>
      <c r="O3238" s="397"/>
      <c r="P3238" s="397"/>
      <c r="Q3238" s="397"/>
      <c r="R3238" s="397"/>
      <c r="S3238" s="397"/>
      <c r="T3238" s="397"/>
      <c r="U3238" s="397"/>
      <c r="V3238" s="397"/>
      <c r="W3238" s="397"/>
      <c r="X3238" s="397"/>
      <c r="Y3238" s="397"/>
    </row>
    <row r="3239" spans="1:25" ht="25.5" x14ac:dyDescent="0.2">
      <c r="A3239" s="237">
        <v>5799</v>
      </c>
      <c r="B3239" s="406" t="s">
        <v>2312</v>
      </c>
      <c r="C3239" s="182" t="s">
        <v>226</v>
      </c>
      <c r="D3239" s="456">
        <v>7</v>
      </c>
      <c r="E3239" s="393">
        <v>5799000000</v>
      </c>
      <c r="F3239" s="457"/>
      <c r="G3239" s="458"/>
      <c r="H3239" s="409">
        <v>4006</v>
      </c>
      <c r="I3239" s="182" t="s">
        <v>226</v>
      </c>
      <c r="J3239" s="90" t="s">
        <v>295</v>
      </c>
      <c r="K3239" s="54"/>
      <c r="L3239" s="463"/>
      <c r="M3239" s="397"/>
      <c r="N3239" s="397"/>
      <c r="O3239" s="397"/>
      <c r="P3239" s="397"/>
      <c r="Q3239" s="397"/>
      <c r="R3239" s="397"/>
      <c r="S3239" s="397"/>
      <c r="T3239" s="397"/>
      <c r="U3239" s="397"/>
      <c r="V3239" s="397"/>
      <c r="W3239" s="397"/>
      <c r="X3239" s="397"/>
      <c r="Y3239" s="397"/>
    </row>
    <row r="3240" spans="1:25" ht="51" x14ac:dyDescent="0.2">
      <c r="A3240" s="237">
        <v>5800</v>
      </c>
      <c r="B3240" s="406" t="s">
        <v>2313</v>
      </c>
      <c r="C3240" s="182" t="s">
        <v>230</v>
      </c>
      <c r="D3240" s="456">
        <v>7</v>
      </c>
      <c r="E3240" s="393">
        <v>5800000000</v>
      </c>
      <c r="F3240" s="457"/>
      <c r="G3240" s="458"/>
      <c r="H3240" s="409">
        <v>5006</v>
      </c>
      <c r="I3240" s="182" t="s">
        <v>230</v>
      </c>
      <c r="J3240" s="90" t="s">
        <v>286</v>
      </c>
      <c r="K3240" s="54"/>
      <c r="L3240" s="463"/>
      <c r="M3240" s="397"/>
      <c r="N3240" s="397"/>
      <c r="O3240" s="397"/>
      <c r="P3240" s="397"/>
      <c r="Q3240" s="397"/>
      <c r="R3240" s="397"/>
      <c r="S3240" s="397"/>
      <c r="T3240" s="397"/>
      <c r="U3240" s="397"/>
      <c r="V3240" s="397"/>
      <c r="W3240" s="397"/>
      <c r="X3240" s="397"/>
      <c r="Y3240" s="397"/>
    </row>
    <row r="3241" spans="1:25" ht="38.25" x14ac:dyDescent="0.2">
      <c r="A3241" s="237">
        <v>5801</v>
      </c>
      <c r="B3241" s="406" t="s">
        <v>2314</v>
      </c>
      <c r="C3241" s="356" t="s">
        <v>229</v>
      </c>
      <c r="D3241" s="456">
        <v>7</v>
      </c>
      <c r="E3241" s="393">
        <v>5801000000</v>
      </c>
      <c r="F3241" s="457"/>
      <c r="G3241" s="458"/>
      <c r="H3241" s="409">
        <v>1115</v>
      </c>
      <c r="I3241" s="356" t="s">
        <v>229</v>
      </c>
      <c r="J3241" s="90" t="s">
        <v>285</v>
      </c>
      <c r="K3241" s="54"/>
      <c r="L3241" s="463"/>
      <c r="M3241" s="397"/>
      <c r="N3241" s="397"/>
      <c r="O3241" s="397"/>
      <c r="P3241" s="397"/>
      <c r="Q3241" s="397"/>
      <c r="R3241" s="397"/>
      <c r="S3241" s="397"/>
      <c r="T3241" s="397"/>
      <c r="U3241" s="397"/>
      <c r="V3241" s="397"/>
      <c r="W3241" s="397"/>
      <c r="X3241" s="397"/>
      <c r="Y3241" s="397"/>
    </row>
    <row r="3242" spans="1:25" ht="25.5" x14ac:dyDescent="0.2">
      <c r="A3242" s="237">
        <v>5802</v>
      </c>
      <c r="B3242" s="406" t="s">
        <v>2315</v>
      </c>
      <c r="C3242" s="356" t="s">
        <v>229</v>
      </c>
      <c r="D3242" s="456">
        <v>7</v>
      </c>
      <c r="E3242" s="393">
        <v>5802000000</v>
      </c>
      <c r="F3242" s="457"/>
      <c r="G3242" s="458"/>
      <c r="H3242" s="409">
        <v>1129</v>
      </c>
      <c r="I3242" s="356" t="s">
        <v>229</v>
      </c>
      <c r="J3242" s="90" t="s">
        <v>300</v>
      </c>
      <c r="K3242" s="54"/>
      <c r="L3242" s="463"/>
      <c r="M3242" s="397"/>
      <c r="N3242" s="397"/>
      <c r="O3242" s="397"/>
      <c r="P3242" s="397"/>
      <c r="Q3242" s="397"/>
      <c r="R3242" s="397"/>
      <c r="S3242" s="397"/>
      <c r="T3242" s="397"/>
      <c r="U3242" s="397"/>
      <c r="V3242" s="397"/>
      <c r="W3242" s="397"/>
      <c r="X3242" s="397"/>
      <c r="Y3242" s="397"/>
    </row>
    <row r="3243" spans="1:25" ht="51" x14ac:dyDescent="0.2">
      <c r="A3243" s="237">
        <v>5803</v>
      </c>
      <c r="B3243" s="406" t="s">
        <v>2316</v>
      </c>
      <c r="C3243" s="356" t="s">
        <v>229</v>
      </c>
      <c r="D3243" s="456">
        <v>7</v>
      </c>
      <c r="E3243" s="393">
        <v>5803000000</v>
      </c>
      <c r="F3243" s="457"/>
      <c r="G3243" s="458"/>
      <c r="H3243" s="409">
        <v>1117</v>
      </c>
      <c r="I3243" s="356" t="s">
        <v>229</v>
      </c>
      <c r="J3243" s="90" t="s">
        <v>295</v>
      </c>
      <c r="K3243" s="54"/>
      <c r="L3243" s="463"/>
      <c r="M3243" s="397"/>
      <c r="N3243" s="397"/>
      <c r="O3243" s="397"/>
      <c r="P3243" s="397"/>
      <c r="Q3243" s="397"/>
      <c r="R3243" s="397"/>
      <c r="S3243" s="397"/>
      <c r="T3243" s="397"/>
      <c r="U3243" s="397"/>
      <c r="V3243" s="397"/>
      <c r="W3243" s="397"/>
      <c r="X3243" s="397"/>
      <c r="Y3243" s="397"/>
    </row>
    <row r="3244" spans="1:25" ht="38.25" x14ac:dyDescent="0.2">
      <c r="A3244" s="237">
        <v>5804</v>
      </c>
      <c r="B3244" s="406" t="s">
        <v>2317</v>
      </c>
      <c r="C3244" s="356" t="s">
        <v>229</v>
      </c>
      <c r="D3244" s="456">
        <v>7</v>
      </c>
      <c r="E3244" s="393">
        <v>5804000000</v>
      </c>
      <c r="F3244" s="457"/>
      <c r="G3244" s="458"/>
      <c r="H3244" s="409">
        <v>1222</v>
      </c>
      <c r="I3244" s="356" t="s">
        <v>229</v>
      </c>
      <c r="J3244" s="90" t="s">
        <v>289</v>
      </c>
      <c r="K3244" s="54"/>
      <c r="L3244" s="463"/>
      <c r="M3244" s="397"/>
      <c r="N3244" s="397"/>
      <c r="O3244" s="397"/>
      <c r="P3244" s="397"/>
      <c r="Q3244" s="397"/>
      <c r="R3244" s="397"/>
      <c r="S3244" s="397"/>
      <c r="T3244" s="397"/>
      <c r="U3244" s="397"/>
      <c r="V3244" s="397"/>
      <c r="W3244" s="397"/>
      <c r="X3244" s="397"/>
      <c r="Y3244" s="397"/>
    </row>
    <row r="3245" spans="1:25" ht="38.25" x14ac:dyDescent="0.2">
      <c r="A3245" s="237">
        <v>5805</v>
      </c>
      <c r="B3245" s="406" t="s">
        <v>2318</v>
      </c>
      <c r="C3245" s="356" t="s">
        <v>229</v>
      </c>
      <c r="D3245" s="456">
        <v>13</v>
      </c>
      <c r="E3245" s="393">
        <v>5805000000</v>
      </c>
      <c r="F3245" s="457"/>
      <c r="G3245" s="458"/>
      <c r="H3245" s="409">
        <v>1408</v>
      </c>
      <c r="I3245" s="356" t="s">
        <v>229</v>
      </c>
      <c r="J3245" s="90" t="s">
        <v>3169</v>
      </c>
      <c r="K3245" s="54"/>
      <c r="L3245" s="463"/>
      <c r="M3245" s="397"/>
      <c r="N3245" s="397"/>
      <c r="O3245" s="397"/>
      <c r="P3245" s="397"/>
      <c r="Q3245" s="397"/>
      <c r="R3245" s="397"/>
      <c r="S3245" s="397"/>
      <c r="T3245" s="397"/>
      <c r="U3245" s="397"/>
      <c r="V3245" s="397"/>
      <c r="W3245" s="397"/>
      <c r="X3245" s="397"/>
      <c r="Y3245" s="397"/>
    </row>
    <row r="3246" spans="1:25" ht="25.5" x14ac:dyDescent="0.2">
      <c r="A3246" s="237">
        <v>5806</v>
      </c>
      <c r="B3246" s="406" t="s">
        <v>2319</v>
      </c>
      <c r="C3246" s="182" t="s">
        <v>230</v>
      </c>
      <c r="D3246" s="456">
        <v>7</v>
      </c>
      <c r="E3246" s="393">
        <v>5806000000</v>
      </c>
      <c r="F3246" s="457"/>
      <c r="G3246" s="458"/>
      <c r="H3246" s="409"/>
      <c r="I3246" s="182" t="s">
        <v>230</v>
      </c>
      <c r="J3246" s="90" t="s">
        <v>295</v>
      </c>
      <c r="K3246" s="54"/>
      <c r="L3246" s="463"/>
      <c r="M3246" s="397"/>
      <c r="N3246" s="397"/>
      <c r="O3246" s="397"/>
      <c r="P3246" s="397"/>
      <c r="Q3246" s="397"/>
      <c r="R3246" s="397"/>
      <c r="S3246" s="397"/>
      <c r="T3246" s="397"/>
      <c r="U3246" s="397"/>
      <c r="V3246" s="397"/>
      <c r="W3246" s="397"/>
      <c r="X3246" s="397"/>
      <c r="Y3246" s="397"/>
    </row>
    <row r="3247" spans="1:25" ht="51" x14ac:dyDescent="0.2">
      <c r="A3247" s="237">
        <v>5807</v>
      </c>
      <c r="B3247" s="406" t="s">
        <v>2320</v>
      </c>
      <c r="C3247" s="182" t="s">
        <v>230</v>
      </c>
      <c r="D3247" s="456">
        <v>7</v>
      </c>
      <c r="E3247" s="393">
        <v>5807000000</v>
      </c>
      <c r="F3247" s="457"/>
      <c r="G3247" s="458"/>
      <c r="H3247" s="409">
        <v>5003</v>
      </c>
      <c r="I3247" s="182" t="s">
        <v>230</v>
      </c>
      <c r="J3247" s="90" t="s">
        <v>286</v>
      </c>
      <c r="K3247" s="54"/>
      <c r="L3247" s="463"/>
      <c r="M3247" s="397"/>
      <c r="N3247" s="397"/>
      <c r="O3247" s="397"/>
      <c r="P3247" s="397"/>
      <c r="Q3247" s="397"/>
      <c r="R3247" s="397"/>
      <c r="S3247" s="397"/>
      <c r="T3247" s="397"/>
      <c r="U3247" s="397"/>
      <c r="V3247" s="397"/>
      <c r="W3247" s="397"/>
      <c r="X3247" s="397"/>
      <c r="Y3247" s="397"/>
    </row>
    <row r="3248" spans="1:25" ht="38.25" x14ac:dyDescent="0.2">
      <c r="A3248" s="237">
        <v>5808</v>
      </c>
      <c r="B3248" s="406" t="s">
        <v>2321</v>
      </c>
      <c r="C3248" s="356" t="s">
        <v>229</v>
      </c>
      <c r="D3248" s="456">
        <v>7</v>
      </c>
      <c r="E3248" s="393">
        <v>5808000000</v>
      </c>
      <c r="F3248" s="457"/>
      <c r="G3248" s="458"/>
      <c r="H3248" s="409">
        <v>1230</v>
      </c>
      <c r="I3248" s="356" t="s">
        <v>229</v>
      </c>
      <c r="J3248" s="90" t="s">
        <v>300</v>
      </c>
      <c r="K3248" s="54"/>
      <c r="L3248" s="463"/>
      <c r="M3248" s="397"/>
      <c r="N3248" s="397"/>
      <c r="O3248" s="397"/>
      <c r="P3248" s="397"/>
      <c r="Q3248" s="397"/>
      <c r="R3248" s="397"/>
      <c r="S3248" s="397"/>
      <c r="T3248" s="397"/>
      <c r="U3248" s="397"/>
      <c r="V3248" s="397"/>
      <c r="W3248" s="397"/>
      <c r="X3248" s="397"/>
      <c r="Y3248" s="397"/>
    </row>
    <row r="3249" spans="1:25" ht="25.5" x14ac:dyDescent="0.2">
      <c r="A3249" s="237">
        <v>5809</v>
      </c>
      <c r="B3249" s="406" t="s">
        <v>2322</v>
      </c>
      <c r="C3249" s="356" t="s">
        <v>229</v>
      </c>
      <c r="D3249" s="456">
        <v>7</v>
      </c>
      <c r="E3249" s="393">
        <v>5809000000</v>
      </c>
      <c r="F3249" s="457"/>
      <c r="G3249" s="458"/>
      <c r="H3249" s="409">
        <v>1331</v>
      </c>
      <c r="I3249" s="356" t="s">
        <v>229</v>
      </c>
      <c r="J3249" s="90" t="s">
        <v>289</v>
      </c>
      <c r="K3249" s="54"/>
      <c r="L3249" s="463"/>
      <c r="M3249" s="397"/>
      <c r="N3249" s="397"/>
      <c r="O3249" s="397"/>
      <c r="P3249" s="397"/>
      <c r="Q3249" s="397"/>
      <c r="R3249" s="397"/>
      <c r="S3249" s="397"/>
      <c r="T3249" s="397"/>
      <c r="U3249" s="397"/>
      <c r="V3249" s="397"/>
      <c r="W3249" s="397"/>
      <c r="X3249" s="397"/>
      <c r="Y3249" s="397"/>
    </row>
    <row r="3250" spans="1:25" ht="38.25" x14ac:dyDescent="0.2">
      <c r="A3250" s="237">
        <v>5810</v>
      </c>
      <c r="B3250" s="406" t="s">
        <v>2323</v>
      </c>
      <c r="C3250" s="356" t="s">
        <v>229</v>
      </c>
      <c r="D3250" s="456">
        <v>7</v>
      </c>
      <c r="E3250" s="393">
        <v>5810000000</v>
      </c>
      <c r="F3250" s="457"/>
      <c r="G3250" s="458"/>
      <c r="H3250" s="409">
        <v>1618</v>
      </c>
      <c r="I3250" s="356" t="s">
        <v>229</v>
      </c>
      <c r="J3250" s="90" t="s">
        <v>285</v>
      </c>
      <c r="K3250" s="54"/>
      <c r="L3250" s="463"/>
      <c r="M3250" s="397"/>
      <c r="N3250" s="397"/>
      <c r="O3250" s="397"/>
      <c r="P3250" s="397"/>
      <c r="Q3250" s="397"/>
      <c r="R3250" s="397"/>
      <c r="S3250" s="397"/>
      <c r="T3250" s="397"/>
      <c r="U3250" s="397"/>
      <c r="V3250" s="397"/>
      <c r="W3250" s="397"/>
      <c r="X3250" s="397"/>
      <c r="Y3250" s="397"/>
    </row>
    <row r="3251" spans="1:25" ht="38.25" x14ac:dyDescent="0.2">
      <c r="A3251" s="237">
        <v>5811</v>
      </c>
      <c r="B3251" s="406" t="s">
        <v>2324</v>
      </c>
      <c r="C3251" s="182" t="s">
        <v>230</v>
      </c>
      <c r="D3251" s="456">
        <v>7</v>
      </c>
      <c r="E3251" s="393">
        <v>5811000000</v>
      </c>
      <c r="F3251" s="457"/>
      <c r="G3251" s="458"/>
      <c r="H3251" s="409">
        <v>5508</v>
      </c>
      <c r="I3251" s="182" t="s">
        <v>230</v>
      </c>
      <c r="J3251" s="90" t="s">
        <v>285</v>
      </c>
      <c r="K3251" s="54"/>
      <c r="L3251" s="463"/>
      <c r="M3251" s="397"/>
      <c r="N3251" s="397"/>
      <c r="O3251" s="397"/>
      <c r="P3251" s="397"/>
      <c r="Q3251" s="397"/>
      <c r="R3251" s="397"/>
      <c r="S3251" s="397"/>
      <c r="T3251" s="397"/>
      <c r="U3251" s="397"/>
      <c r="V3251" s="397"/>
      <c r="W3251" s="397"/>
      <c r="X3251" s="397"/>
      <c r="Y3251" s="397"/>
    </row>
    <row r="3252" spans="1:25" ht="25.5" x14ac:dyDescent="0.2">
      <c r="A3252" s="237">
        <v>5812</v>
      </c>
      <c r="B3252" s="406" t="s">
        <v>2325</v>
      </c>
      <c r="C3252" s="182" t="s">
        <v>230</v>
      </c>
      <c r="D3252" s="456">
        <v>9</v>
      </c>
      <c r="E3252" s="393">
        <v>5812000000</v>
      </c>
      <c r="F3252" s="457"/>
      <c r="G3252" s="458"/>
      <c r="H3252" s="409">
        <v>5504</v>
      </c>
      <c r="I3252" s="182" t="s">
        <v>230</v>
      </c>
      <c r="J3252" s="90" t="s">
        <v>286</v>
      </c>
      <c r="K3252" s="54"/>
      <c r="L3252" s="463"/>
      <c r="M3252" s="397"/>
      <c r="N3252" s="397"/>
      <c r="O3252" s="397"/>
      <c r="P3252" s="397"/>
      <c r="Q3252" s="397"/>
      <c r="R3252" s="397"/>
      <c r="S3252" s="397"/>
      <c r="T3252" s="397"/>
      <c r="U3252" s="397"/>
      <c r="V3252" s="397"/>
      <c r="W3252" s="397"/>
      <c r="X3252" s="397"/>
      <c r="Y3252" s="397"/>
    </row>
    <row r="3253" spans="1:25" ht="38.25" x14ac:dyDescent="0.2">
      <c r="A3253" s="237">
        <v>5813</v>
      </c>
      <c r="B3253" s="406" t="s">
        <v>2326</v>
      </c>
      <c r="C3253" s="356" t="s">
        <v>229</v>
      </c>
      <c r="D3253" s="456">
        <v>7</v>
      </c>
      <c r="E3253" s="393">
        <v>5813000000</v>
      </c>
      <c r="F3253" s="457"/>
      <c r="G3253" s="458"/>
      <c r="H3253" s="409">
        <v>1535</v>
      </c>
      <c r="I3253" s="356" t="s">
        <v>229</v>
      </c>
      <c r="J3253" s="90" t="s">
        <v>286</v>
      </c>
      <c r="K3253" s="54"/>
      <c r="L3253" s="463"/>
      <c r="M3253" s="397"/>
      <c r="N3253" s="397"/>
      <c r="O3253" s="397"/>
      <c r="P3253" s="397"/>
      <c r="Q3253" s="397"/>
      <c r="R3253" s="397"/>
      <c r="S3253" s="397"/>
      <c r="T3253" s="397"/>
      <c r="U3253" s="397"/>
      <c r="V3253" s="397"/>
      <c r="W3253" s="397"/>
      <c r="X3253" s="397"/>
      <c r="Y3253" s="397"/>
    </row>
    <row r="3254" spans="1:25" ht="38.25" x14ac:dyDescent="0.2">
      <c r="A3254" s="237">
        <v>5814</v>
      </c>
      <c r="B3254" s="406" t="s">
        <v>2327</v>
      </c>
      <c r="C3254" s="356" t="s">
        <v>229</v>
      </c>
      <c r="D3254" s="456">
        <v>7</v>
      </c>
      <c r="E3254" s="393">
        <v>5814000000</v>
      </c>
      <c r="F3254" s="457"/>
      <c r="G3254" s="458"/>
      <c r="H3254" s="409">
        <v>1535</v>
      </c>
      <c r="I3254" s="356" t="s">
        <v>229</v>
      </c>
      <c r="J3254" s="90" t="s">
        <v>286</v>
      </c>
      <c r="K3254" s="54"/>
      <c r="L3254" s="463"/>
      <c r="M3254" s="397"/>
      <c r="N3254" s="397"/>
      <c r="O3254" s="397"/>
      <c r="P3254" s="397"/>
      <c r="Q3254" s="397"/>
      <c r="R3254" s="397"/>
      <c r="S3254" s="397"/>
      <c r="T3254" s="397"/>
      <c r="U3254" s="397"/>
      <c r="V3254" s="397"/>
      <c r="W3254" s="397"/>
      <c r="X3254" s="397"/>
      <c r="Y3254" s="397"/>
    </row>
    <row r="3255" spans="1:25" ht="51" x14ac:dyDescent="0.2">
      <c r="A3255" s="237">
        <v>5815</v>
      </c>
      <c r="B3255" s="406" t="s">
        <v>2328</v>
      </c>
      <c r="C3255" s="356" t="s">
        <v>229</v>
      </c>
      <c r="D3255" s="456">
        <v>7</v>
      </c>
      <c r="E3255" s="393">
        <v>5815000000</v>
      </c>
      <c r="F3255" s="457"/>
      <c r="G3255" s="458"/>
      <c r="H3255" s="409">
        <v>1210</v>
      </c>
      <c r="I3255" s="356" t="s">
        <v>229</v>
      </c>
      <c r="J3255" s="90" t="s">
        <v>3169</v>
      </c>
      <c r="K3255" s="54"/>
      <c r="L3255" s="463"/>
      <c r="M3255" s="397"/>
      <c r="N3255" s="397"/>
      <c r="O3255" s="397"/>
      <c r="P3255" s="397"/>
      <c r="Q3255" s="397"/>
      <c r="R3255" s="397"/>
      <c r="S3255" s="397"/>
      <c r="T3255" s="397"/>
      <c r="U3255" s="397"/>
      <c r="V3255" s="397"/>
      <c r="W3255" s="397"/>
      <c r="X3255" s="397"/>
      <c r="Y3255" s="397"/>
    </row>
    <row r="3256" spans="1:25" ht="38.25" x14ac:dyDescent="0.2">
      <c r="A3256" s="237">
        <v>5816</v>
      </c>
      <c r="B3256" s="406" t="s">
        <v>2329</v>
      </c>
      <c r="C3256" s="356" t="s">
        <v>229</v>
      </c>
      <c r="D3256" s="456">
        <v>7</v>
      </c>
      <c r="E3256" s="393">
        <v>5816000000</v>
      </c>
      <c r="F3256" s="457"/>
      <c r="G3256" s="458"/>
      <c r="H3256" s="409">
        <v>1908</v>
      </c>
      <c r="I3256" s="356" t="s">
        <v>229</v>
      </c>
      <c r="J3256" s="90" t="s">
        <v>289</v>
      </c>
      <c r="K3256" s="54"/>
      <c r="L3256" s="463"/>
      <c r="M3256" s="397"/>
      <c r="N3256" s="397"/>
      <c r="O3256" s="397"/>
      <c r="P3256" s="397"/>
      <c r="Q3256" s="397"/>
      <c r="R3256" s="397"/>
      <c r="S3256" s="397"/>
      <c r="T3256" s="397"/>
      <c r="U3256" s="397"/>
      <c r="V3256" s="397"/>
      <c r="W3256" s="397"/>
      <c r="X3256" s="397"/>
      <c r="Y3256" s="397"/>
    </row>
    <row r="3257" spans="1:25" ht="38.25" x14ac:dyDescent="0.2">
      <c r="A3257" s="237">
        <v>5817</v>
      </c>
      <c r="B3257" s="406" t="s">
        <v>2330</v>
      </c>
      <c r="C3257" s="356" t="s">
        <v>229</v>
      </c>
      <c r="D3257" s="456">
        <v>7</v>
      </c>
      <c r="E3257" s="393">
        <v>5817000000</v>
      </c>
      <c r="F3257" s="457"/>
      <c r="G3257" s="458"/>
      <c r="H3257" s="409">
        <v>1220</v>
      </c>
      <c r="I3257" s="356" t="s">
        <v>229</v>
      </c>
      <c r="J3257" s="90" t="s">
        <v>295</v>
      </c>
      <c r="K3257" s="54"/>
      <c r="L3257" s="463"/>
      <c r="M3257" s="397"/>
      <c r="N3257" s="397"/>
      <c r="O3257" s="397"/>
      <c r="P3257" s="397"/>
      <c r="Q3257" s="397"/>
      <c r="R3257" s="397"/>
      <c r="S3257" s="397"/>
      <c r="T3257" s="397"/>
      <c r="U3257" s="397"/>
      <c r="V3257" s="397"/>
      <c r="W3257" s="397"/>
      <c r="X3257" s="397"/>
      <c r="Y3257" s="397"/>
    </row>
    <row r="3258" spans="1:25" ht="25.5" x14ac:dyDescent="0.2">
      <c r="A3258" s="237">
        <v>5818</v>
      </c>
      <c r="B3258" s="406" t="s">
        <v>2331</v>
      </c>
      <c r="C3258" s="356" t="s">
        <v>229</v>
      </c>
      <c r="D3258" s="456">
        <v>7</v>
      </c>
      <c r="E3258" s="393">
        <v>5818000000</v>
      </c>
      <c r="F3258" s="457"/>
      <c r="G3258" s="458"/>
      <c r="H3258" s="409">
        <v>1316</v>
      </c>
      <c r="I3258" s="356" t="s">
        <v>229</v>
      </c>
      <c r="J3258" s="90" t="s">
        <v>285</v>
      </c>
      <c r="K3258" s="54"/>
      <c r="L3258" s="463"/>
      <c r="M3258" s="397"/>
      <c r="N3258" s="397"/>
      <c r="O3258" s="397"/>
      <c r="P3258" s="397"/>
      <c r="Q3258" s="397"/>
      <c r="R3258" s="397"/>
      <c r="S3258" s="397"/>
      <c r="T3258" s="397"/>
      <c r="U3258" s="397"/>
      <c r="V3258" s="397"/>
      <c r="W3258" s="397"/>
      <c r="X3258" s="397"/>
      <c r="Y3258" s="397"/>
    </row>
    <row r="3259" spans="1:25" x14ac:dyDescent="0.2">
      <c r="A3259" s="237">
        <v>5819</v>
      </c>
      <c r="B3259" s="406" t="s">
        <v>2332</v>
      </c>
      <c r="C3259" s="182" t="s">
        <v>226</v>
      </c>
      <c r="D3259" s="456">
        <v>17</v>
      </c>
      <c r="E3259" s="393">
        <v>5819000000</v>
      </c>
      <c r="F3259" s="457"/>
      <c r="G3259" s="458"/>
      <c r="H3259" s="409"/>
      <c r="I3259" s="182" t="s">
        <v>226</v>
      </c>
      <c r="J3259" s="90" t="s">
        <v>2797</v>
      </c>
      <c r="K3259" s="54"/>
      <c r="L3259" s="463"/>
      <c r="M3259" s="397"/>
      <c r="N3259" s="397"/>
      <c r="O3259" s="397"/>
      <c r="P3259" s="397"/>
      <c r="Q3259" s="397"/>
      <c r="R3259" s="397"/>
      <c r="S3259" s="397"/>
      <c r="T3259" s="397"/>
      <c r="U3259" s="397"/>
      <c r="V3259" s="397"/>
      <c r="W3259" s="397"/>
      <c r="X3259" s="397"/>
      <c r="Y3259" s="397"/>
    </row>
    <row r="3260" spans="1:25" ht="25.5" x14ac:dyDescent="0.2">
      <c r="A3260" s="237">
        <v>5820</v>
      </c>
      <c r="B3260" s="391" t="s">
        <v>2333</v>
      </c>
      <c r="C3260" s="182" t="s">
        <v>230</v>
      </c>
      <c r="D3260" s="456">
        <v>7</v>
      </c>
      <c r="E3260" s="393">
        <v>5820000000</v>
      </c>
      <c r="F3260" s="457"/>
      <c r="G3260" s="458"/>
      <c r="H3260" s="394">
        <v>5003</v>
      </c>
      <c r="I3260" s="182" t="s">
        <v>230</v>
      </c>
      <c r="J3260" s="269" t="s">
        <v>286</v>
      </c>
      <c r="K3260" s="54"/>
      <c r="L3260" s="463"/>
      <c r="M3260" s="397"/>
      <c r="N3260" s="397"/>
      <c r="O3260" s="397"/>
      <c r="P3260" s="397"/>
      <c r="Q3260" s="397"/>
      <c r="R3260" s="397"/>
      <c r="S3260" s="397"/>
      <c r="T3260" s="397"/>
      <c r="U3260" s="397"/>
      <c r="V3260" s="397"/>
      <c r="W3260" s="397"/>
      <c r="X3260" s="397"/>
      <c r="Y3260" s="397"/>
    </row>
    <row r="3261" spans="1:25" ht="30" customHeight="1" x14ac:dyDescent="0.2">
      <c r="A3261" s="237">
        <v>5821</v>
      </c>
      <c r="B3261" s="391" t="s">
        <v>2334</v>
      </c>
      <c r="C3261" s="182" t="s">
        <v>230</v>
      </c>
      <c r="D3261" s="456">
        <v>7</v>
      </c>
      <c r="E3261" s="393">
        <v>5821000000</v>
      </c>
      <c r="F3261" s="457"/>
      <c r="G3261" s="458"/>
      <c r="H3261" s="394">
        <v>5003</v>
      </c>
      <c r="I3261" s="182" t="s">
        <v>230</v>
      </c>
      <c r="J3261" s="269" t="s">
        <v>286</v>
      </c>
      <c r="K3261" s="54"/>
      <c r="L3261" s="463"/>
      <c r="M3261" s="397"/>
      <c r="N3261" s="397"/>
      <c r="O3261" s="397"/>
      <c r="P3261" s="397"/>
      <c r="Q3261" s="397"/>
      <c r="R3261" s="397"/>
      <c r="S3261" s="397"/>
      <c r="T3261" s="397"/>
      <c r="U3261" s="397"/>
      <c r="V3261" s="397"/>
      <c r="W3261" s="397"/>
      <c r="X3261" s="397"/>
      <c r="Y3261" s="397"/>
    </row>
    <row r="3262" spans="1:25" ht="25.5" x14ac:dyDescent="0.2">
      <c r="A3262" s="237">
        <v>5822</v>
      </c>
      <c r="B3262" s="391" t="s">
        <v>2335</v>
      </c>
      <c r="C3262" s="356" t="s">
        <v>228</v>
      </c>
      <c r="D3262" s="456">
        <v>15</v>
      </c>
      <c r="E3262" s="393">
        <v>5822000000</v>
      </c>
      <c r="F3262" s="457"/>
      <c r="G3262" s="458"/>
      <c r="H3262" s="394">
        <v>5515</v>
      </c>
      <c r="I3262" s="356" t="s">
        <v>228</v>
      </c>
      <c r="J3262" s="269" t="s">
        <v>295</v>
      </c>
      <c r="K3262" s="54"/>
      <c r="L3262" s="463"/>
      <c r="M3262" s="397"/>
      <c r="N3262" s="397"/>
      <c r="O3262" s="397"/>
      <c r="P3262" s="397"/>
      <c r="Q3262" s="397"/>
      <c r="R3262" s="397"/>
      <c r="S3262" s="397"/>
      <c r="T3262" s="397"/>
      <c r="U3262" s="397"/>
      <c r="V3262" s="397"/>
      <c r="W3262" s="397"/>
      <c r="X3262" s="397"/>
      <c r="Y3262" s="397"/>
    </row>
    <row r="3263" spans="1:25" ht="38.25" x14ac:dyDescent="0.2">
      <c r="A3263" s="237">
        <v>5823</v>
      </c>
      <c r="B3263" s="391" t="s">
        <v>2336</v>
      </c>
      <c r="C3263" s="356" t="s">
        <v>228</v>
      </c>
      <c r="D3263" s="456">
        <v>7</v>
      </c>
      <c r="E3263" s="393">
        <v>5823000000</v>
      </c>
      <c r="F3263" s="457"/>
      <c r="G3263" s="458"/>
      <c r="H3263" s="394">
        <v>5527</v>
      </c>
      <c r="I3263" s="356" t="s">
        <v>228</v>
      </c>
      <c r="J3263" s="269" t="s">
        <v>289</v>
      </c>
      <c r="K3263" s="54"/>
      <c r="L3263" s="463"/>
      <c r="M3263" s="397"/>
      <c r="N3263" s="397"/>
      <c r="O3263" s="397"/>
      <c r="P3263" s="397"/>
      <c r="Q3263" s="397"/>
      <c r="R3263" s="397"/>
      <c r="S3263" s="397"/>
      <c r="T3263" s="397"/>
      <c r="U3263" s="397"/>
      <c r="V3263" s="397"/>
      <c r="W3263" s="397"/>
      <c r="X3263" s="397"/>
      <c r="Y3263" s="397"/>
    </row>
    <row r="3264" spans="1:25" ht="25.5" x14ac:dyDescent="0.2">
      <c r="A3264" s="237">
        <v>5824</v>
      </c>
      <c r="B3264" s="391" t="s">
        <v>2337</v>
      </c>
      <c r="C3264" s="356" t="s">
        <v>228</v>
      </c>
      <c r="D3264" s="456">
        <v>7</v>
      </c>
      <c r="E3264" s="393">
        <v>5824000000</v>
      </c>
      <c r="F3264" s="457"/>
      <c r="G3264" s="458"/>
      <c r="H3264" s="394">
        <v>5511</v>
      </c>
      <c r="I3264" s="356" t="s">
        <v>228</v>
      </c>
      <c r="J3264" s="269" t="s">
        <v>285</v>
      </c>
      <c r="K3264" s="54"/>
      <c r="L3264" s="463"/>
      <c r="M3264" s="397"/>
      <c r="N3264" s="397"/>
      <c r="O3264" s="397"/>
      <c r="P3264" s="397"/>
      <c r="Q3264" s="397"/>
      <c r="R3264" s="397"/>
      <c r="S3264" s="397"/>
      <c r="T3264" s="397"/>
      <c r="U3264" s="397"/>
      <c r="V3264" s="397"/>
      <c r="W3264" s="397"/>
      <c r="X3264" s="397"/>
      <c r="Y3264" s="397"/>
    </row>
    <row r="3265" spans="1:25" ht="25.5" x14ac:dyDescent="0.2">
      <c r="A3265" s="237">
        <v>5825</v>
      </c>
      <c r="B3265" s="391" t="s">
        <v>2338</v>
      </c>
      <c r="C3265" s="356" t="s">
        <v>228</v>
      </c>
      <c r="D3265" s="456">
        <v>7</v>
      </c>
      <c r="E3265" s="393">
        <v>5825000000</v>
      </c>
      <c r="F3265" s="457"/>
      <c r="G3265" s="458"/>
      <c r="H3265" s="394">
        <v>5515</v>
      </c>
      <c r="I3265" s="356" t="s">
        <v>228</v>
      </c>
      <c r="J3265" s="269" t="s">
        <v>295</v>
      </c>
      <c r="K3265" s="54"/>
      <c r="L3265" s="463"/>
      <c r="M3265" s="397"/>
      <c r="N3265" s="397"/>
      <c r="O3265" s="397"/>
      <c r="P3265" s="397"/>
      <c r="Q3265" s="397"/>
      <c r="R3265" s="397"/>
      <c r="S3265" s="397"/>
      <c r="T3265" s="397"/>
      <c r="U3265" s="397"/>
      <c r="V3265" s="397"/>
      <c r="W3265" s="397"/>
      <c r="X3265" s="397"/>
      <c r="Y3265" s="397"/>
    </row>
    <row r="3266" spans="1:25" ht="25.5" x14ac:dyDescent="0.2">
      <c r="A3266" s="237">
        <v>5826</v>
      </c>
      <c r="B3266" s="391" t="s">
        <v>1127</v>
      </c>
      <c r="C3266" s="47" t="s">
        <v>231</v>
      </c>
      <c r="D3266" s="456">
        <v>7</v>
      </c>
      <c r="E3266" s="393">
        <v>5826000000</v>
      </c>
      <c r="F3266" s="457"/>
      <c r="G3266" s="458"/>
      <c r="H3266" s="394"/>
      <c r="I3266" s="47" t="s">
        <v>231</v>
      </c>
      <c r="J3266" s="395" t="s">
        <v>285</v>
      </c>
      <c r="K3266" s="54"/>
      <c r="L3266" s="463"/>
      <c r="M3266" s="397"/>
      <c r="N3266" s="397"/>
      <c r="O3266" s="397"/>
      <c r="P3266" s="397"/>
      <c r="Q3266" s="397"/>
      <c r="R3266" s="397"/>
      <c r="S3266" s="397"/>
      <c r="T3266" s="397"/>
      <c r="U3266" s="397"/>
      <c r="V3266" s="397"/>
      <c r="W3266" s="397"/>
      <c r="X3266" s="397"/>
      <c r="Y3266" s="397"/>
    </row>
    <row r="3267" spans="1:25" ht="38.25" x14ac:dyDescent="0.2">
      <c r="A3267" s="237">
        <v>5827</v>
      </c>
      <c r="B3267" s="391" t="s">
        <v>2339</v>
      </c>
      <c r="C3267" s="356" t="s">
        <v>229</v>
      </c>
      <c r="D3267" s="456">
        <v>7</v>
      </c>
      <c r="E3267" s="393">
        <v>5827000000</v>
      </c>
      <c r="F3267" s="457"/>
      <c r="G3267" s="458"/>
      <c r="H3267" s="394">
        <v>1501</v>
      </c>
      <c r="I3267" s="356" t="s">
        <v>229</v>
      </c>
      <c r="J3267" s="269" t="s">
        <v>3169</v>
      </c>
      <c r="K3267" s="54"/>
      <c r="L3267" s="463"/>
      <c r="M3267" s="397"/>
      <c r="N3267" s="397"/>
      <c r="O3267" s="397"/>
      <c r="P3267" s="397"/>
      <c r="Q3267" s="397"/>
      <c r="R3267" s="397"/>
      <c r="S3267" s="397"/>
      <c r="T3267" s="397"/>
      <c r="U3267" s="397"/>
      <c r="V3267" s="397"/>
      <c r="W3267" s="397"/>
      <c r="X3267" s="397"/>
      <c r="Y3267" s="397"/>
    </row>
    <row r="3268" spans="1:25" ht="25.5" x14ac:dyDescent="0.2">
      <c r="A3268" s="237">
        <v>5828</v>
      </c>
      <c r="B3268" s="391" t="s">
        <v>2340</v>
      </c>
      <c r="C3268" s="182" t="s">
        <v>230</v>
      </c>
      <c r="D3268" s="456">
        <v>7</v>
      </c>
      <c r="E3268" s="393">
        <v>5828000000</v>
      </c>
      <c r="F3268" s="457"/>
      <c r="G3268" s="458"/>
      <c r="H3268" s="394">
        <v>5004</v>
      </c>
      <c r="I3268" s="182" t="s">
        <v>230</v>
      </c>
      <c r="J3268" s="269" t="s">
        <v>286</v>
      </c>
      <c r="K3268" s="54"/>
      <c r="L3268" s="463"/>
      <c r="M3268" s="397"/>
      <c r="N3268" s="397"/>
      <c r="O3268" s="397"/>
      <c r="P3268" s="397"/>
      <c r="Q3268" s="397"/>
      <c r="R3268" s="397"/>
      <c r="S3268" s="397"/>
      <c r="T3268" s="397"/>
      <c r="U3268" s="397"/>
      <c r="V3268" s="397"/>
      <c r="W3268" s="397"/>
      <c r="X3268" s="397"/>
      <c r="Y3268" s="397"/>
    </row>
    <row r="3269" spans="1:25" ht="25.5" x14ac:dyDescent="0.2">
      <c r="A3269" s="237">
        <v>5829</v>
      </c>
      <c r="B3269" s="391" t="s">
        <v>2341</v>
      </c>
      <c r="C3269" s="182" t="s">
        <v>3412</v>
      </c>
      <c r="D3269" s="456">
        <v>16</v>
      </c>
      <c r="E3269" s="393">
        <v>5829000000</v>
      </c>
      <c r="F3269" s="457"/>
      <c r="G3269" s="458"/>
      <c r="H3269" s="394">
        <v>2001</v>
      </c>
      <c r="I3269" s="182" t="s">
        <v>3412</v>
      </c>
      <c r="J3269" s="269" t="s">
        <v>3169</v>
      </c>
      <c r="K3269" s="54"/>
      <c r="L3269" s="463"/>
      <c r="M3269" s="397"/>
      <c r="N3269" s="397"/>
      <c r="O3269" s="397"/>
      <c r="P3269" s="397"/>
      <c r="Q3269" s="397"/>
      <c r="R3269" s="397"/>
      <c r="S3269" s="397"/>
      <c r="T3269" s="397"/>
      <c r="U3269" s="397"/>
      <c r="V3269" s="397"/>
      <c r="W3269" s="397"/>
      <c r="X3269" s="397"/>
      <c r="Y3269" s="397"/>
    </row>
    <row r="3270" spans="1:25" ht="38.25" x14ac:dyDescent="0.2">
      <c r="A3270" s="237">
        <v>5830</v>
      </c>
      <c r="B3270" s="391" t="s">
        <v>2862</v>
      </c>
      <c r="C3270" s="182" t="s">
        <v>230</v>
      </c>
      <c r="D3270" s="456">
        <v>9</v>
      </c>
      <c r="E3270" s="393">
        <v>5830000000</v>
      </c>
      <c r="F3270" s="457"/>
      <c r="G3270" s="458"/>
      <c r="H3270" s="394">
        <v>5009</v>
      </c>
      <c r="I3270" s="182" t="s">
        <v>230</v>
      </c>
      <c r="J3270" s="269" t="s">
        <v>285</v>
      </c>
      <c r="K3270" s="54"/>
      <c r="L3270" s="463"/>
      <c r="M3270" s="397"/>
      <c r="N3270" s="397"/>
      <c r="O3270" s="397"/>
      <c r="P3270" s="397"/>
      <c r="Q3270" s="397"/>
      <c r="R3270" s="397"/>
      <c r="S3270" s="397"/>
      <c r="T3270" s="397"/>
      <c r="U3270" s="397"/>
      <c r="V3270" s="397"/>
      <c r="W3270" s="397"/>
      <c r="X3270" s="397"/>
      <c r="Y3270" s="397"/>
    </row>
    <row r="3271" spans="1:25" ht="25.5" x14ac:dyDescent="0.2">
      <c r="A3271" s="237">
        <v>5831</v>
      </c>
      <c r="B3271" s="391" t="s">
        <v>2863</v>
      </c>
      <c r="C3271" s="182" t="s">
        <v>230</v>
      </c>
      <c r="D3271" s="456">
        <v>7</v>
      </c>
      <c r="E3271" s="393">
        <v>5831000000</v>
      </c>
      <c r="F3271" s="457"/>
      <c r="G3271" s="458"/>
      <c r="H3271" s="394"/>
      <c r="I3271" s="182" t="s">
        <v>230</v>
      </c>
      <c r="J3271" s="269" t="s">
        <v>286</v>
      </c>
      <c r="K3271" s="54"/>
      <c r="L3271" s="463"/>
      <c r="M3271" s="397"/>
      <c r="N3271" s="397"/>
      <c r="O3271" s="397"/>
      <c r="P3271" s="397"/>
      <c r="Q3271" s="397"/>
      <c r="R3271" s="397"/>
      <c r="S3271" s="397"/>
      <c r="T3271" s="397"/>
      <c r="U3271" s="397"/>
      <c r="V3271" s="397"/>
      <c r="W3271" s="397"/>
      <c r="X3271" s="397"/>
      <c r="Y3271" s="397"/>
    </row>
    <row r="3272" spans="1:25" s="272" customFormat="1" ht="38.25" x14ac:dyDescent="0.2">
      <c r="A3272" s="39">
        <v>5832</v>
      </c>
      <c r="B3272" s="406" t="s">
        <v>2864</v>
      </c>
      <c r="C3272" s="182" t="s">
        <v>230</v>
      </c>
      <c r="D3272" s="464">
        <v>9</v>
      </c>
      <c r="E3272" s="412">
        <v>5832000000</v>
      </c>
      <c r="F3272" s="465"/>
      <c r="G3272" s="466"/>
      <c r="H3272" s="409">
        <v>5003</v>
      </c>
      <c r="I3272" s="182" t="s">
        <v>230</v>
      </c>
      <c r="J3272" s="90" t="s">
        <v>286</v>
      </c>
      <c r="K3272" s="54"/>
      <c r="L3272" s="467"/>
      <c r="M3272" s="415"/>
      <c r="N3272" s="415"/>
      <c r="O3272" s="415"/>
      <c r="P3272" s="415"/>
      <c r="Q3272" s="415"/>
      <c r="R3272" s="415"/>
      <c r="S3272" s="415"/>
      <c r="T3272" s="415"/>
      <c r="U3272" s="415"/>
      <c r="V3272" s="415"/>
      <c r="W3272" s="415"/>
      <c r="X3272" s="415"/>
      <c r="Y3272" s="415"/>
    </row>
    <row r="3273" spans="1:25" ht="38.25" x14ac:dyDescent="0.2">
      <c r="A3273" s="237">
        <v>5833</v>
      </c>
      <c r="B3273" s="391" t="s">
        <v>2865</v>
      </c>
      <c r="C3273" s="356" t="s">
        <v>229</v>
      </c>
      <c r="D3273" s="456">
        <v>7</v>
      </c>
      <c r="E3273" s="393">
        <v>5833000000</v>
      </c>
      <c r="F3273" s="457"/>
      <c r="G3273" s="458"/>
      <c r="H3273" s="394">
        <v>1124</v>
      </c>
      <c r="I3273" s="356" t="s">
        <v>229</v>
      </c>
      <c r="J3273" s="269" t="s">
        <v>286</v>
      </c>
      <c r="K3273" s="54"/>
      <c r="L3273" s="463"/>
      <c r="M3273" s="397"/>
      <c r="N3273" s="397"/>
      <c r="O3273" s="397"/>
      <c r="P3273" s="397"/>
      <c r="Q3273" s="397"/>
      <c r="R3273" s="397"/>
      <c r="S3273" s="397"/>
      <c r="T3273" s="397"/>
      <c r="U3273" s="397"/>
      <c r="V3273" s="397"/>
      <c r="W3273" s="397"/>
      <c r="X3273" s="397"/>
      <c r="Y3273" s="397"/>
    </row>
    <row r="3274" spans="1:25" ht="25.5" x14ac:dyDescent="0.25">
      <c r="A3274" s="237">
        <v>5834</v>
      </c>
      <c r="B3274" s="391" t="s">
        <v>3720</v>
      </c>
      <c r="C3274" s="356" t="s">
        <v>229</v>
      </c>
      <c r="D3274" s="456">
        <v>7</v>
      </c>
      <c r="E3274" s="393">
        <v>5834000000</v>
      </c>
      <c r="F3274" s="457"/>
      <c r="G3274" s="458"/>
      <c r="H3274" s="394">
        <v>1127</v>
      </c>
      <c r="I3274" s="356" t="s">
        <v>229</v>
      </c>
      <c r="J3274" s="269" t="s">
        <v>286</v>
      </c>
      <c r="K3274" s="583" t="s">
        <v>236</v>
      </c>
      <c r="L3274" s="463"/>
      <c r="M3274" s="397"/>
      <c r="N3274" s="397"/>
      <c r="O3274" s="397"/>
      <c r="P3274" s="397"/>
      <c r="Q3274" s="397"/>
      <c r="R3274" s="397"/>
      <c r="S3274" s="397"/>
      <c r="T3274" s="397"/>
      <c r="U3274" s="397"/>
      <c r="V3274" s="397"/>
      <c r="W3274" s="397"/>
      <c r="X3274" s="397"/>
      <c r="Y3274" s="397"/>
    </row>
    <row r="3275" spans="1:25" ht="25.5" x14ac:dyDescent="0.2">
      <c r="A3275" s="237">
        <v>5835</v>
      </c>
      <c r="B3275" s="391" t="s">
        <v>2866</v>
      </c>
      <c r="C3275" s="182" t="s">
        <v>224</v>
      </c>
      <c r="D3275" s="456">
        <v>7</v>
      </c>
      <c r="E3275" s="393">
        <v>5835000000</v>
      </c>
      <c r="F3275" s="457"/>
      <c r="G3275" s="458"/>
      <c r="H3275" s="394"/>
      <c r="I3275" s="182" t="s">
        <v>224</v>
      </c>
      <c r="J3275" s="269" t="s">
        <v>2797</v>
      </c>
      <c r="K3275" s="54"/>
      <c r="L3275" s="463"/>
      <c r="M3275" s="397"/>
      <c r="N3275" s="397"/>
      <c r="O3275" s="397"/>
      <c r="P3275" s="397"/>
      <c r="Q3275" s="397"/>
      <c r="R3275" s="397"/>
      <c r="S3275" s="397"/>
      <c r="T3275" s="397"/>
      <c r="U3275" s="397"/>
      <c r="V3275" s="397"/>
      <c r="W3275" s="397"/>
      <c r="X3275" s="397"/>
      <c r="Y3275" s="397"/>
    </row>
    <row r="3276" spans="1:25" ht="38.25" x14ac:dyDescent="0.2">
      <c r="A3276" s="237">
        <v>5836</v>
      </c>
      <c r="B3276" s="391" t="s">
        <v>3222</v>
      </c>
      <c r="C3276" s="356" t="s">
        <v>229</v>
      </c>
      <c r="D3276" s="456">
        <v>7</v>
      </c>
      <c r="E3276" s="393">
        <v>5836000000</v>
      </c>
      <c r="F3276" s="457"/>
      <c r="G3276" s="458"/>
      <c r="H3276" s="394">
        <v>1204</v>
      </c>
      <c r="I3276" s="356" t="s">
        <v>229</v>
      </c>
      <c r="J3276" s="269" t="s">
        <v>3169</v>
      </c>
      <c r="K3276" s="54"/>
      <c r="L3276" s="463"/>
      <c r="M3276" s="397"/>
      <c r="N3276" s="397"/>
      <c r="O3276" s="397"/>
      <c r="P3276" s="397"/>
      <c r="Q3276" s="397"/>
      <c r="R3276" s="397"/>
      <c r="S3276" s="397"/>
      <c r="T3276" s="397"/>
      <c r="U3276" s="397"/>
      <c r="V3276" s="397"/>
      <c r="W3276" s="397"/>
      <c r="X3276" s="397"/>
      <c r="Y3276" s="397"/>
    </row>
    <row r="3277" spans="1:25" ht="51" x14ac:dyDescent="0.2">
      <c r="A3277" s="237">
        <v>5837</v>
      </c>
      <c r="B3277" s="391" t="s">
        <v>3532</v>
      </c>
      <c r="C3277" s="356" t="s">
        <v>229</v>
      </c>
      <c r="D3277" s="456">
        <v>7</v>
      </c>
      <c r="E3277" s="393">
        <v>5837000000</v>
      </c>
      <c r="F3277" s="457"/>
      <c r="G3277" s="458"/>
      <c r="H3277" s="394">
        <v>1108</v>
      </c>
      <c r="I3277" s="356" t="s">
        <v>229</v>
      </c>
      <c r="J3277" s="269" t="s">
        <v>3169</v>
      </c>
      <c r="K3277" s="54"/>
      <c r="L3277" s="463"/>
      <c r="M3277" s="397"/>
      <c r="N3277" s="397"/>
      <c r="O3277" s="397"/>
      <c r="P3277" s="397"/>
      <c r="Q3277" s="397"/>
      <c r="R3277" s="397"/>
      <c r="S3277" s="397"/>
      <c r="T3277" s="397"/>
      <c r="U3277" s="397"/>
      <c r="V3277" s="397"/>
      <c r="W3277" s="397"/>
      <c r="X3277" s="397"/>
      <c r="Y3277" s="397"/>
    </row>
    <row r="3278" spans="1:25" ht="38.25" x14ac:dyDescent="0.2">
      <c r="A3278" s="237">
        <v>5838</v>
      </c>
      <c r="B3278" s="391" t="s">
        <v>2867</v>
      </c>
      <c r="C3278" s="356" t="s">
        <v>229</v>
      </c>
      <c r="D3278" s="456">
        <v>7</v>
      </c>
      <c r="E3278" s="393">
        <v>5838000000</v>
      </c>
      <c r="F3278" s="457"/>
      <c r="G3278" s="458"/>
      <c r="H3278" s="394">
        <v>1906</v>
      </c>
      <c r="I3278" s="356" t="s">
        <v>229</v>
      </c>
      <c r="J3278" s="269" t="s">
        <v>295</v>
      </c>
      <c r="K3278" s="54"/>
      <c r="L3278" s="463"/>
      <c r="M3278" s="397"/>
      <c r="N3278" s="397"/>
      <c r="O3278" s="397"/>
      <c r="P3278" s="397"/>
      <c r="Q3278" s="397"/>
      <c r="R3278" s="397"/>
      <c r="S3278" s="397"/>
      <c r="T3278" s="397"/>
      <c r="U3278" s="397"/>
      <c r="V3278" s="397"/>
      <c r="W3278" s="397"/>
      <c r="X3278" s="397"/>
      <c r="Y3278" s="397"/>
    </row>
    <row r="3279" spans="1:25" ht="25.5" x14ac:dyDescent="0.2">
      <c r="A3279" s="237">
        <v>5839</v>
      </c>
      <c r="B3279" s="391" t="s">
        <v>2868</v>
      </c>
      <c r="C3279" s="182" t="s">
        <v>230</v>
      </c>
      <c r="D3279" s="456">
        <v>9</v>
      </c>
      <c r="E3279" s="393">
        <v>5839000000</v>
      </c>
      <c r="F3279" s="457"/>
      <c r="G3279" s="458"/>
      <c r="H3279" s="394">
        <v>5004</v>
      </c>
      <c r="I3279" s="182" t="s">
        <v>230</v>
      </c>
      <c r="J3279" s="269" t="s">
        <v>286</v>
      </c>
      <c r="K3279" s="54"/>
      <c r="L3279" s="463"/>
      <c r="M3279" s="397"/>
      <c r="N3279" s="397"/>
      <c r="O3279" s="397"/>
      <c r="P3279" s="397"/>
      <c r="Q3279" s="397"/>
      <c r="R3279" s="397"/>
      <c r="S3279" s="397"/>
      <c r="T3279" s="397"/>
      <c r="U3279" s="397"/>
      <c r="V3279" s="397"/>
      <c r="W3279" s="397"/>
      <c r="X3279" s="397"/>
      <c r="Y3279" s="397"/>
    </row>
    <row r="3280" spans="1:25" ht="25.5" x14ac:dyDescent="0.25">
      <c r="A3280" s="237">
        <v>5840</v>
      </c>
      <c r="B3280" s="406" t="s">
        <v>2869</v>
      </c>
      <c r="C3280" s="182" t="s">
        <v>235</v>
      </c>
      <c r="D3280" s="411">
        <v>14</v>
      </c>
      <c r="E3280" s="393">
        <v>5840000000</v>
      </c>
      <c r="F3280" s="360"/>
      <c r="G3280" s="82"/>
      <c r="H3280" s="409"/>
      <c r="I3280" s="182" t="s">
        <v>235</v>
      </c>
      <c r="J3280" s="413" t="s">
        <v>295</v>
      </c>
      <c r="K3280" s="360"/>
      <c r="L3280" s="463"/>
      <c r="M3280" s="397"/>
      <c r="N3280" s="397"/>
      <c r="O3280" s="397"/>
      <c r="P3280" s="397"/>
      <c r="Q3280" s="397"/>
      <c r="R3280" s="397"/>
      <c r="S3280" s="397"/>
      <c r="T3280" s="397"/>
      <c r="U3280" s="397"/>
      <c r="V3280" s="397"/>
      <c r="W3280" s="397"/>
      <c r="X3280" s="397"/>
      <c r="Y3280" s="397"/>
    </row>
    <row r="3281" spans="1:25" s="272" customFormat="1" ht="38.25" x14ac:dyDescent="0.25">
      <c r="A3281" s="39">
        <v>5841</v>
      </c>
      <c r="B3281" s="406" t="s">
        <v>3069</v>
      </c>
      <c r="C3281" s="182" t="s">
        <v>224</v>
      </c>
      <c r="D3281" s="411">
        <v>16</v>
      </c>
      <c r="E3281" s="412">
        <v>5841000000</v>
      </c>
      <c r="F3281" s="360"/>
      <c r="G3281" s="82"/>
      <c r="H3281" s="409">
        <v>6000</v>
      </c>
      <c r="I3281" s="182" t="s">
        <v>224</v>
      </c>
      <c r="J3281" s="413" t="s">
        <v>286</v>
      </c>
      <c r="K3281" s="360"/>
      <c r="L3281" s="467"/>
      <c r="M3281" s="415"/>
      <c r="N3281" s="415"/>
      <c r="O3281" s="415"/>
      <c r="P3281" s="415"/>
      <c r="Q3281" s="415"/>
      <c r="R3281" s="415"/>
      <c r="S3281" s="415"/>
      <c r="T3281" s="415"/>
      <c r="U3281" s="415"/>
      <c r="V3281" s="415"/>
      <c r="W3281" s="415"/>
      <c r="X3281" s="415"/>
      <c r="Y3281" s="415"/>
    </row>
    <row r="3282" spans="1:25" s="272" customFormat="1" ht="38.25" x14ac:dyDescent="0.25">
      <c r="A3282" s="39">
        <v>5842</v>
      </c>
      <c r="B3282" s="406" t="s">
        <v>3070</v>
      </c>
      <c r="C3282" s="182" t="s">
        <v>226</v>
      </c>
      <c r="D3282" s="411">
        <v>7</v>
      </c>
      <c r="E3282" s="412">
        <v>5842000000</v>
      </c>
      <c r="F3282" s="360"/>
      <c r="G3282" s="82"/>
      <c r="H3282" s="409"/>
      <c r="I3282" s="182" t="s">
        <v>226</v>
      </c>
      <c r="J3282" s="413" t="s">
        <v>3169</v>
      </c>
      <c r="K3282" s="360"/>
      <c r="L3282" s="467"/>
      <c r="M3282" s="415"/>
      <c r="N3282" s="415"/>
      <c r="O3282" s="415"/>
      <c r="P3282" s="415"/>
      <c r="Q3282" s="415"/>
      <c r="R3282" s="415"/>
      <c r="S3282" s="415"/>
      <c r="T3282" s="415"/>
      <c r="U3282" s="415"/>
      <c r="V3282" s="415"/>
      <c r="W3282" s="415"/>
      <c r="X3282" s="415"/>
      <c r="Y3282" s="415"/>
    </row>
    <row r="3283" spans="1:25" s="272" customFormat="1" ht="25.5" x14ac:dyDescent="0.25">
      <c r="A3283" s="39">
        <v>5843</v>
      </c>
      <c r="B3283" s="406" t="s">
        <v>3071</v>
      </c>
      <c r="C3283" s="182" t="s">
        <v>226</v>
      </c>
      <c r="D3283" s="411">
        <v>7</v>
      </c>
      <c r="E3283" s="412">
        <v>5843000000</v>
      </c>
      <c r="F3283" s="360"/>
      <c r="G3283" s="82"/>
      <c r="H3283" s="409"/>
      <c r="I3283" s="182" t="s">
        <v>226</v>
      </c>
      <c r="J3283" s="413" t="s">
        <v>300</v>
      </c>
      <c r="K3283" s="360"/>
      <c r="L3283" s="467"/>
      <c r="M3283" s="415"/>
      <c r="N3283" s="415"/>
      <c r="O3283" s="415"/>
      <c r="P3283" s="415"/>
      <c r="Q3283" s="415"/>
      <c r="R3283" s="415"/>
      <c r="S3283" s="415"/>
      <c r="T3283" s="415"/>
      <c r="U3283" s="415"/>
      <c r="V3283" s="415"/>
      <c r="W3283" s="415"/>
      <c r="X3283" s="415"/>
      <c r="Y3283" s="415"/>
    </row>
    <row r="3284" spans="1:25" s="272" customFormat="1" ht="25.5" x14ac:dyDescent="0.25">
      <c r="A3284" s="39">
        <v>5844</v>
      </c>
      <c r="B3284" s="406" t="s">
        <v>3072</v>
      </c>
      <c r="C3284" s="182" t="s">
        <v>226</v>
      </c>
      <c r="D3284" s="411">
        <v>7</v>
      </c>
      <c r="E3284" s="412">
        <v>5844000000</v>
      </c>
      <c r="F3284" s="360"/>
      <c r="G3284" s="82"/>
      <c r="H3284" s="409"/>
      <c r="I3284" s="182" t="s">
        <v>226</v>
      </c>
      <c r="J3284" s="413" t="s">
        <v>300</v>
      </c>
      <c r="K3284" s="360"/>
      <c r="L3284" s="467"/>
      <c r="M3284" s="415"/>
      <c r="N3284" s="415"/>
      <c r="O3284" s="415"/>
      <c r="P3284" s="415"/>
      <c r="Q3284" s="415"/>
      <c r="R3284" s="415"/>
      <c r="S3284" s="415"/>
      <c r="T3284" s="415"/>
      <c r="U3284" s="415"/>
      <c r="V3284" s="415"/>
      <c r="W3284" s="415"/>
      <c r="X3284" s="415"/>
      <c r="Y3284" s="415"/>
    </row>
    <row r="3285" spans="1:25" s="272" customFormat="1" ht="25.5" x14ac:dyDescent="0.25">
      <c r="A3285" s="39">
        <v>5845</v>
      </c>
      <c r="B3285" s="406" t="s">
        <v>3073</v>
      </c>
      <c r="C3285" s="182" t="s">
        <v>226</v>
      </c>
      <c r="D3285" s="411">
        <v>7</v>
      </c>
      <c r="E3285" s="412">
        <v>5845000000</v>
      </c>
      <c r="F3285" s="360"/>
      <c r="G3285" s="82"/>
      <c r="H3285" s="409"/>
      <c r="I3285" s="182" t="s">
        <v>226</v>
      </c>
      <c r="J3285" s="413" t="s">
        <v>300</v>
      </c>
      <c r="K3285" s="360"/>
      <c r="L3285" s="467"/>
      <c r="M3285" s="415"/>
      <c r="N3285" s="415"/>
      <c r="O3285" s="415"/>
      <c r="P3285" s="415"/>
      <c r="Q3285" s="415"/>
      <c r="R3285" s="415"/>
      <c r="S3285" s="415"/>
      <c r="T3285" s="415"/>
      <c r="U3285" s="415"/>
      <c r="V3285" s="415"/>
      <c r="W3285" s="415"/>
      <c r="X3285" s="415"/>
      <c r="Y3285" s="415"/>
    </row>
    <row r="3286" spans="1:25" s="272" customFormat="1" ht="38.25" x14ac:dyDescent="0.25">
      <c r="A3286" s="39">
        <v>5846</v>
      </c>
      <c r="B3286" s="406" t="s">
        <v>3074</v>
      </c>
      <c r="C3286" s="182" t="s">
        <v>226</v>
      </c>
      <c r="D3286" s="411">
        <v>7</v>
      </c>
      <c r="E3286" s="412">
        <v>5846000000</v>
      </c>
      <c r="F3286" s="360"/>
      <c r="G3286" s="82"/>
      <c r="H3286" s="409"/>
      <c r="I3286" s="182" t="s">
        <v>226</v>
      </c>
      <c r="J3286" s="413" t="s">
        <v>286</v>
      </c>
      <c r="K3286" s="360"/>
      <c r="L3286" s="467"/>
      <c r="M3286" s="415"/>
      <c r="N3286" s="415"/>
      <c r="O3286" s="415"/>
      <c r="P3286" s="415"/>
      <c r="Q3286" s="415"/>
      <c r="R3286" s="415"/>
      <c r="S3286" s="415"/>
      <c r="T3286" s="415"/>
      <c r="U3286" s="415"/>
      <c r="V3286" s="415"/>
      <c r="W3286" s="415"/>
      <c r="X3286" s="415"/>
      <c r="Y3286" s="415"/>
    </row>
    <row r="3287" spans="1:25" s="272" customFormat="1" ht="38.25" x14ac:dyDescent="0.25">
      <c r="A3287" s="39">
        <v>5847</v>
      </c>
      <c r="B3287" s="406" t="s">
        <v>3075</v>
      </c>
      <c r="C3287" s="182" t="s">
        <v>226</v>
      </c>
      <c r="D3287" s="411">
        <v>7</v>
      </c>
      <c r="E3287" s="412">
        <v>5847000000</v>
      </c>
      <c r="F3287" s="360"/>
      <c r="G3287" s="82"/>
      <c r="H3287" s="409"/>
      <c r="I3287" s="182" t="s">
        <v>226</v>
      </c>
      <c r="J3287" s="413" t="s">
        <v>286</v>
      </c>
      <c r="K3287" s="360"/>
      <c r="L3287" s="467"/>
      <c r="M3287" s="415"/>
      <c r="N3287" s="415"/>
      <c r="O3287" s="415"/>
      <c r="P3287" s="415"/>
      <c r="Q3287" s="415"/>
      <c r="R3287" s="415"/>
      <c r="S3287" s="415"/>
      <c r="T3287" s="415"/>
      <c r="U3287" s="415"/>
      <c r="V3287" s="415"/>
      <c r="W3287" s="415"/>
      <c r="X3287" s="415"/>
      <c r="Y3287" s="415"/>
    </row>
    <row r="3288" spans="1:25" s="272" customFormat="1" ht="25.5" x14ac:dyDescent="0.25">
      <c r="A3288" s="39">
        <v>5848</v>
      </c>
      <c r="B3288" s="406" t="s">
        <v>3076</v>
      </c>
      <c r="C3288" s="182" t="s">
        <v>226</v>
      </c>
      <c r="D3288" s="411">
        <v>7</v>
      </c>
      <c r="E3288" s="412">
        <v>5848000000</v>
      </c>
      <c r="F3288" s="360"/>
      <c r="G3288" s="82"/>
      <c r="H3288" s="409"/>
      <c r="I3288" s="182" t="s">
        <v>226</v>
      </c>
      <c r="J3288" s="413" t="s">
        <v>300</v>
      </c>
      <c r="K3288" s="360"/>
      <c r="L3288" s="467"/>
      <c r="M3288" s="415"/>
      <c r="N3288" s="415"/>
      <c r="O3288" s="415"/>
      <c r="P3288" s="415"/>
      <c r="Q3288" s="415"/>
      <c r="R3288" s="415"/>
      <c r="S3288" s="415"/>
      <c r="T3288" s="415"/>
      <c r="U3288" s="415"/>
      <c r="V3288" s="415"/>
      <c r="W3288" s="415"/>
      <c r="X3288" s="415"/>
      <c r="Y3288" s="415"/>
    </row>
    <row r="3289" spans="1:25" s="272" customFormat="1" ht="25.5" x14ac:dyDescent="0.25">
      <c r="A3289" s="39">
        <v>5849</v>
      </c>
      <c r="B3289" s="406" t="s">
        <v>3077</v>
      </c>
      <c r="C3289" s="182" t="s">
        <v>226</v>
      </c>
      <c r="D3289" s="411">
        <v>17</v>
      </c>
      <c r="E3289" s="412">
        <v>5849000000</v>
      </c>
      <c r="F3289" s="360"/>
      <c r="G3289" s="82"/>
      <c r="H3289" s="409"/>
      <c r="I3289" s="182" t="s">
        <v>226</v>
      </c>
      <c r="J3289" s="413" t="s">
        <v>295</v>
      </c>
      <c r="K3289" s="360"/>
      <c r="L3289" s="467"/>
      <c r="M3289" s="415"/>
      <c r="N3289" s="415"/>
      <c r="O3289" s="415"/>
      <c r="P3289" s="415"/>
      <c r="Q3289" s="415"/>
      <c r="R3289" s="415"/>
      <c r="S3289" s="415"/>
      <c r="T3289" s="415"/>
      <c r="U3289" s="415"/>
      <c r="V3289" s="415"/>
      <c r="W3289" s="415"/>
      <c r="X3289" s="415"/>
      <c r="Y3289" s="415"/>
    </row>
    <row r="3290" spans="1:25" s="272" customFormat="1" ht="38.25" x14ac:dyDescent="0.25">
      <c r="A3290" s="39">
        <v>5850</v>
      </c>
      <c r="B3290" s="406" t="s">
        <v>3078</v>
      </c>
      <c r="C3290" s="356" t="s">
        <v>228</v>
      </c>
      <c r="D3290" s="411">
        <v>7</v>
      </c>
      <c r="E3290" s="412">
        <v>5850000000</v>
      </c>
      <c r="F3290" s="360"/>
      <c r="G3290" s="82"/>
      <c r="H3290" s="409"/>
      <c r="I3290" s="356" t="s">
        <v>228</v>
      </c>
      <c r="J3290" s="413" t="s">
        <v>285</v>
      </c>
      <c r="K3290" s="360"/>
      <c r="L3290" s="467"/>
      <c r="M3290" s="415"/>
      <c r="N3290" s="415"/>
      <c r="O3290" s="415"/>
      <c r="P3290" s="415"/>
      <c r="Q3290" s="415"/>
      <c r="R3290" s="415"/>
      <c r="S3290" s="415"/>
      <c r="T3290" s="415"/>
      <c r="U3290" s="415"/>
      <c r="V3290" s="415"/>
      <c r="W3290" s="415"/>
      <c r="X3290" s="415"/>
      <c r="Y3290" s="415"/>
    </row>
    <row r="3291" spans="1:25" s="272" customFormat="1" ht="25.5" x14ac:dyDescent="0.25">
      <c r="A3291" s="39">
        <v>5851</v>
      </c>
      <c r="B3291" s="406" t="s">
        <v>3079</v>
      </c>
      <c r="C3291" s="356" t="s">
        <v>228</v>
      </c>
      <c r="D3291" s="411">
        <v>7</v>
      </c>
      <c r="E3291" s="412">
        <v>5851000000</v>
      </c>
      <c r="F3291" s="360"/>
      <c r="G3291" s="82"/>
      <c r="H3291" s="409"/>
      <c r="I3291" s="356" t="s">
        <v>228</v>
      </c>
      <c r="J3291" s="413" t="s">
        <v>289</v>
      </c>
      <c r="K3291" s="360"/>
      <c r="L3291" s="467"/>
      <c r="M3291" s="415"/>
      <c r="N3291" s="415"/>
      <c r="O3291" s="415"/>
      <c r="P3291" s="415"/>
      <c r="Q3291" s="415"/>
      <c r="R3291" s="415"/>
      <c r="S3291" s="415"/>
      <c r="T3291" s="415"/>
      <c r="U3291" s="415"/>
      <c r="V3291" s="415"/>
      <c r="W3291" s="415"/>
      <c r="X3291" s="415"/>
      <c r="Y3291" s="415"/>
    </row>
    <row r="3292" spans="1:25" s="272" customFormat="1" ht="25.5" x14ac:dyDescent="0.25">
      <c r="A3292" s="39">
        <v>5852</v>
      </c>
      <c r="B3292" s="406" t="s">
        <v>3080</v>
      </c>
      <c r="C3292" s="356" t="s">
        <v>228</v>
      </c>
      <c r="D3292" s="411">
        <v>7</v>
      </c>
      <c r="E3292" s="412">
        <v>5852000000</v>
      </c>
      <c r="F3292" s="360"/>
      <c r="G3292" s="82"/>
      <c r="H3292" s="409"/>
      <c r="I3292" s="356" t="s">
        <v>228</v>
      </c>
      <c r="J3292" s="413" t="s">
        <v>289</v>
      </c>
      <c r="K3292" s="360"/>
      <c r="L3292" s="467"/>
      <c r="M3292" s="415"/>
      <c r="N3292" s="415"/>
      <c r="O3292" s="415"/>
      <c r="P3292" s="415"/>
      <c r="Q3292" s="415"/>
      <c r="R3292" s="415"/>
      <c r="S3292" s="415"/>
      <c r="T3292" s="415"/>
      <c r="U3292" s="415"/>
      <c r="V3292" s="415"/>
      <c r="W3292" s="415"/>
      <c r="X3292" s="415"/>
      <c r="Y3292" s="415"/>
    </row>
    <row r="3293" spans="1:25" s="272" customFormat="1" ht="25.5" x14ac:dyDescent="0.25">
      <c r="A3293" s="39">
        <v>5853</v>
      </c>
      <c r="B3293" s="406" t="s">
        <v>3081</v>
      </c>
      <c r="C3293" s="356" t="s">
        <v>228</v>
      </c>
      <c r="D3293" s="411">
        <v>7</v>
      </c>
      <c r="E3293" s="412">
        <v>5853000000</v>
      </c>
      <c r="F3293" s="360"/>
      <c r="G3293" s="82"/>
      <c r="H3293" s="409"/>
      <c r="I3293" s="356" t="s">
        <v>228</v>
      </c>
      <c r="J3293" s="413" t="s">
        <v>289</v>
      </c>
      <c r="K3293" s="360"/>
      <c r="L3293" s="467"/>
      <c r="M3293" s="415"/>
      <c r="N3293" s="415"/>
      <c r="O3293" s="415"/>
      <c r="P3293" s="415"/>
      <c r="Q3293" s="415"/>
      <c r="R3293" s="415"/>
      <c r="S3293" s="415"/>
      <c r="T3293" s="415"/>
      <c r="U3293" s="415"/>
      <c r="V3293" s="415"/>
      <c r="W3293" s="415"/>
      <c r="X3293" s="415"/>
      <c r="Y3293" s="415"/>
    </row>
    <row r="3294" spans="1:25" s="272" customFormat="1" ht="25.5" x14ac:dyDescent="0.25">
      <c r="A3294" s="39">
        <v>5854</v>
      </c>
      <c r="B3294" s="406" t="s">
        <v>3082</v>
      </c>
      <c r="C3294" s="356" t="s">
        <v>228</v>
      </c>
      <c r="D3294" s="411">
        <v>7</v>
      </c>
      <c r="E3294" s="412">
        <v>5854000000</v>
      </c>
      <c r="F3294" s="360"/>
      <c r="G3294" s="82"/>
      <c r="H3294" s="409"/>
      <c r="I3294" s="356" t="s">
        <v>228</v>
      </c>
      <c r="J3294" s="413" t="s">
        <v>289</v>
      </c>
      <c r="K3294" s="360"/>
      <c r="L3294" s="467"/>
      <c r="M3294" s="415"/>
      <c r="N3294" s="415"/>
      <c r="O3294" s="415"/>
      <c r="P3294" s="415"/>
      <c r="Q3294" s="415"/>
      <c r="R3294" s="415"/>
      <c r="S3294" s="415"/>
      <c r="T3294" s="415"/>
      <c r="U3294" s="415"/>
      <c r="V3294" s="415"/>
      <c r="W3294" s="415"/>
      <c r="X3294" s="415"/>
      <c r="Y3294" s="415"/>
    </row>
    <row r="3295" spans="1:25" s="272" customFormat="1" ht="25.5" x14ac:dyDescent="0.25">
      <c r="A3295" s="39">
        <v>5855</v>
      </c>
      <c r="B3295" s="406" t="s">
        <v>3083</v>
      </c>
      <c r="C3295" s="356" t="s">
        <v>229</v>
      </c>
      <c r="D3295" s="411">
        <v>7</v>
      </c>
      <c r="E3295" s="412">
        <v>5855000000</v>
      </c>
      <c r="F3295" s="360"/>
      <c r="G3295" s="82"/>
      <c r="H3295" s="409"/>
      <c r="I3295" s="356" t="s">
        <v>229</v>
      </c>
      <c r="J3295" s="413" t="s">
        <v>289</v>
      </c>
      <c r="K3295" s="360"/>
      <c r="L3295" s="467"/>
      <c r="M3295" s="415"/>
      <c r="N3295" s="415"/>
      <c r="O3295" s="415"/>
      <c r="P3295" s="415"/>
      <c r="Q3295" s="415"/>
      <c r="R3295" s="415"/>
      <c r="S3295" s="415"/>
      <c r="T3295" s="415"/>
      <c r="U3295" s="415"/>
      <c r="V3295" s="415"/>
      <c r="W3295" s="415"/>
      <c r="X3295" s="415"/>
      <c r="Y3295" s="415"/>
    </row>
    <row r="3296" spans="1:25" s="272" customFormat="1" ht="38.25" x14ac:dyDescent="0.25">
      <c r="A3296" s="39">
        <v>5856</v>
      </c>
      <c r="B3296" s="406" t="s">
        <v>3084</v>
      </c>
      <c r="C3296" s="356" t="s">
        <v>229</v>
      </c>
      <c r="D3296" s="411">
        <v>7</v>
      </c>
      <c r="E3296" s="412">
        <v>5856000000</v>
      </c>
      <c r="F3296" s="360"/>
      <c r="G3296" s="82"/>
      <c r="H3296" s="409"/>
      <c r="I3296" s="356" t="s">
        <v>229</v>
      </c>
      <c r="J3296" s="413" t="s">
        <v>285</v>
      </c>
      <c r="K3296" s="360"/>
      <c r="L3296" s="467"/>
      <c r="M3296" s="415"/>
      <c r="N3296" s="415"/>
      <c r="O3296" s="415"/>
      <c r="P3296" s="415"/>
      <c r="Q3296" s="415"/>
      <c r="R3296" s="415"/>
      <c r="S3296" s="415"/>
      <c r="T3296" s="415"/>
      <c r="U3296" s="415"/>
      <c r="V3296" s="415"/>
      <c r="W3296" s="415"/>
      <c r="X3296" s="415"/>
      <c r="Y3296" s="415"/>
    </row>
    <row r="3297" spans="1:25" s="272" customFormat="1" ht="38.25" x14ac:dyDescent="0.25">
      <c r="A3297" s="39">
        <v>5857</v>
      </c>
      <c r="B3297" s="406" t="s">
        <v>3085</v>
      </c>
      <c r="C3297" s="356" t="s">
        <v>229</v>
      </c>
      <c r="D3297" s="411">
        <v>7</v>
      </c>
      <c r="E3297" s="412">
        <v>5857000000</v>
      </c>
      <c r="F3297" s="360"/>
      <c r="G3297" s="82"/>
      <c r="H3297" s="409"/>
      <c r="I3297" s="356" t="s">
        <v>229</v>
      </c>
      <c r="J3297" s="413" t="s">
        <v>289</v>
      </c>
      <c r="K3297" s="360"/>
      <c r="L3297" s="467"/>
      <c r="M3297" s="415"/>
      <c r="N3297" s="415"/>
      <c r="O3297" s="415"/>
      <c r="P3297" s="415"/>
      <c r="Q3297" s="415"/>
      <c r="R3297" s="415"/>
      <c r="S3297" s="415"/>
      <c r="T3297" s="415"/>
      <c r="U3297" s="415"/>
      <c r="V3297" s="415"/>
      <c r="W3297" s="415"/>
      <c r="X3297" s="415"/>
      <c r="Y3297" s="415"/>
    </row>
    <row r="3298" spans="1:25" s="272" customFormat="1" ht="38.25" x14ac:dyDescent="0.25">
      <c r="A3298" s="39">
        <v>5858</v>
      </c>
      <c r="B3298" s="406" t="s">
        <v>3086</v>
      </c>
      <c r="C3298" s="356" t="s">
        <v>229</v>
      </c>
      <c r="D3298" s="411">
        <v>7</v>
      </c>
      <c r="E3298" s="412">
        <v>5858000000</v>
      </c>
      <c r="F3298" s="360"/>
      <c r="G3298" s="82"/>
      <c r="H3298" s="409"/>
      <c r="I3298" s="356" t="s">
        <v>229</v>
      </c>
      <c r="J3298" s="413" t="s">
        <v>285</v>
      </c>
      <c r="K3298" s="360"/>
      <c r="L3298" s="467"/>
      <c r="M3298" s="415"/>
      <c r="N3298" s="415"/>
      <c r="O3298" s="415"/>
      <c r="P3298" s="415"/>
      <c r="Q3298" s="415"/>
      <c r="R3298" s="415"/>
      <c r="S3298" s="415"/>
      <c r="T3298" s="415"/>
      <c r="U3298" s="415"/>
      <c r="V3298" s="415"/>
      <c r="W3298" s="415"/>
      <c r="X3298" s="415"/>
      <c r="Y3298" s="415"/>
    </row>
    <row r="3299" spans="1:25" s="272" customFormat="1" ht="38.25" x14ac:dyDescent="0.25">
      <c r="A3299" s="39">
        <v>5859</v>
      </c>
      <c r="B3299" s="406" t="s">
        <v>3087</v>
      </c>
      <c r="C3299" s="356" t="s">
        <v>229</v>
      </c>
      <c r="D3299" s="411">
        <v>7</v>
      </c>
      <c r="E3299" s="412">
        <v>5859000000</v>
      </c>
      <c r="F3299" s="360"/>
      <c r="G3299" s="82"/>
      <c r="H3299" s="409"/>
      <c r="I3299" s="356" t="s">
        <v>229</v>
      </c>
      <c r="J3299" s="413" t="s">
        <v>289</v>
      </c>
      <c r="K3299" s="360"/>
      <c r="L3299" s="467"/>
      <c r="M3299" s="415"/>
      <c r="N3299" s="415"/>
      <c r="O3299" s="415"/>
      <c r="P3299" s="415"/>
      <c r="Q3299" s="415"/>
      <c r="R3299" s="415"/>
      <c r="S3299" s="415"/>
      <c r="T3299" s="415"/>
      <c r="U3299" s="415"/>
      <c r="V3299" s="415"/>
      <c r="W3299" s="415"/>
      <c r="X3299" s="415"/>
      <c r="Y3299" s="415"/>
    </row>
    <row r="3300" spans="1:25" s="272" customFormat="1" ht="38.25" x14ac:dyDescent="0.25">
      <c r="A3300" s="39">
        <v>5860</v>
      </c>
      <c r="B3300" s="406" t="s">
        <v>3088</v>
      </c>
      <c r="C3300" s="356" t="s">
        <v>229</v>
      </c>
      <c r="D3300" s="411">
        <v>7</v>
      </c>
      <c r="E3300" s="412">
        <v>5860000000</v>
      </c>
      <c r="F3300" s="360"/>
      <c r="G3300" s="82"/>
      <c r="H3300" s="409"/>
      <c r="I3300" s="356" t="s">
        <v>229</v>
      </c>
      <c r="J3300" s="413" t="s">
        <v>289</v>
      </c>
      <c r="K3300" s="360"/>
      <c r="L3300" s="467"/>
      <c r="M3300" s="415"/>
      <c r="N3300" s="415"/>
      <c r="O3300" s="415"/>
      <c r="P3300" s="415"/>
      <c r="Q3300" s="415"/>
      <c r="R3300" s="415"/>
      <c r="S3300" s="415"/>
      <c r="T3300" s="415"/>
      <c r="U3300" s="415"/>
      <c r="V3300" s="415"/>
      <c r="W3300" s="415"/>
      <c r="X3300" s="415"/>
      <c r="Y3300" s="415"/>
    </row>
    <row r="3301" spans="1:25" s="272" customFormat="1" ht="38.25" x14ac:dyDescent="0.25">
      <c r="A3301" s="39">
        <v>5861</v>
      </c>
      <c r="B3301" s="406" t="s">
        <v>3089</v>
      </c>
      <c r="C3301" s="356" t="s">
        <v>229</v>
      </c>
      <c r="D3301" s="411">
        <v>7</v>
      </c>
      <c r="E3301" s="412">
        <v>5861000000</v>
      </c>
      <c r="F3301" s="360"/>
      <c r="G3301" s="82"/>
      <c r="H3301" s="409"/>
      <c r="I3301" s="356" t="s">
        <v>229</v>
      </c>
      <c r="J3301" s="413" t="s">
        <v>3169</v>
      </c>
      <c r="K3301" s="360"/>
      <c r="L3301" s="467"/>
      <c r="M3301" s="415"/>
      <c r="N3301" s="415"/>
      <c r="O3301" s="415"/>
      <c r="P3301" s="415"/>
      <c r="Q3301" s="415"/>
      <c r="R3301" s="415"/>
      <c r="S3301" s="415"/>
      <c r="T3301" s="415"/>
      <c r="U3301" s="415"/>
      <c r="V3301" s="415"/>
      <c r="W3301" s="415"/>
      <c r="X3301" s="415"/>
      <c r="Y3301" s="415"/>
    </row>
    <row r="3302" spans="1:25" s="272" customFormat="1" ht="38.25" x14ac:dyDescent="0.25">
      <c r="A3302" s="39">
        <v>5862</v>
      </c>
      <c r="B3302" s="406" t="s">
        <v>3090</v>
      </c>
      <c r="C3302" s="356" t="s">
        <v>229</v>
      </c>
      <c r="D3302" s="411">
        <v>7</v>
      </c>
      <c r="E3302" s="412">
        <v>5862000000</v>
      </c>
      <c r="F3302" s="360"/>
      <c r="G3302" s="82"/>
      <c r="H3302" s="409"/>
      <c r="I3302" s="356" t="s">
        <v>229</v>
      </c>
      <c r="J3302" s="413" t="s">
        <v>285</v>
      </c>
      <c r="K3302" s="360"/>
      <c r="L3302" s="467"/>
      <c r="M3302" s="415"/>
      <c r="N3302" s="415"/>
      <c r="O3302" s="415"/>
      <c r="P3302" s="415"/>
      <c r="Q3302" s="415"/>
      <c r="R3302" s="415"/>
      <c r="S3302" s="415"/>
      <c r="T3302" s="415"/>
      <c r="U3302" s="415"/>
      <c r="V3302" s="415"/>
      <c r="W3302" s="415"/>
      <c r="X3302" s="415"/>
      <c r="Y3302" s="415"/>
    </row>
    <row r="3303" spans="1:25" s="272" customFormat="1" ht="38.25" x14ac:dyDescent="0.25">
      <c r="A3303" s="39">
        <v>5863</v>
      </c>
      <c r="B3303" s="406" t="s">
        <v>3091</v>
      </c>
      <c r="C3303" s="356" t="s">
        <v>229</v>
      </c>
      <c r="D3303" s="411">
        <v>7</v>
      </c>
      <c r="E3303" s="412">
        <v>5863000000</v>
      </c>
      <c r="F3303" s="360"/>
      <c r="G3303" s="82"/>
      <c r="H3303" s="409"/>
      <c r="I3303" s="356" t="s">
        <v>229</v>
      </c>
      <c r="J3303" s="413" t="s">
        <v>3169</v>
      </c>
      <c r="K3303" s="360"/>
      <c r="L3303" s="467"/>
      <c r="M3303" s="415"/>
      <c r="N3303" s="415"/>
      <c r="O3303" s="415"/>
      <c r="P3303" s="415"/>
      <c r="Q3303" s="415"/>
      <c r="R3303" s="415"/>
      <c r="S3303" s="415"/>
      <c r="T3303" s="415"/>
      <c r="U3303" s="415"/>
      <c r="V3303" s="415"/>
      <c r="W3303" s="415"/>
      <c r="X3303" s="415"/>
      <c r="Y3303" s="415"/>
    </row>
    <row r="3304" spans="1:25" s="272" customFormat="1" ht="38.25" x14ac:dyDescent="0.25">
      <c r="A3304" s="39">
        <v>5864</v>
      </c>
      <c r="B3304" s="406" t="s">
        <v>3092</v>
      </c>
      <c r="C3304" s="356" t="s">
        <v>229</v>
      </c>
      <c r="D3304" s="411">
        <v>7</v>
      </c>
      <c r="E3304" s="412">
        <v>5864000000</v>
      </c>
      <c r="F3304" s="360"/>
      <c r="G3304" s="82"/>
      <c r="H3304" s="409"/>
      <c r="I3304" s="356" t="s">
        <v>229</v>
      </c>
      <c r="J3304" s="413" t="s">
        <v>285</v>
      </c>
      <c r="K3304" s="360"/>
      <c r="L3304" s="467"/>
      <c r="M3304" s="415"/>
      <c r="N3304" s="415"/>
      <c r="O3304" s="415"/>
      <c r="P3304" s="415"/>
      <c r="Q3304" s="415"/>
      <c r="R3304" s="415"/>
      <c r="S3304" s="415"/>
      <c r="T3304" s="415"/>
      <c r="U3304" s="415"/>
      <c r="V3304" s="415"/>
      <c r="W3304" s="415"/>
      <c r="X3304" s="415"/>
      <c r="Y3304" s="415"/>
    </row>
    <row r="3305" spans="1:25" s="272" customFormat="1" ht="38.25" x14ac:dyDescent="0.25">
      <c r="A3305" s="39">
        <v>5865</v>
      </c>
      <c r="B3305" s="406" t="s">
        <v>3093</v>
      </c>
      <c r="C3305" s="356" t="s">
        <v>229</v>
      </c>
      <c r="D3305" s="411">
        <v>7</v>
      </c>
      <c r="E3305" s="412">
        <v>5865000000</v>
      </c>
      <c r="F3305" s="360"/>
      <c r="G3305" s="82"/>
      <c r="H3305" s="409"/>
      <c r="I3305" s="356" t="s">
        <v>229</v>
      </c>
      <c r="J3305" s="413" t="s">
        <v>286</v>
      </c>
      <c r="K3305" s="360"/>
      <c r="L3305" s="467"/>
      <c r="M3305" s="415"/>
      <c r="N3305" s="415"/>
      <c r="O3305" s="415"/>
      <c r="P3305" s="415"/>
      <c r="Q3305" s="415"/>
      <c r="R3305" s="415"/>
      <c r="S3305" s="415"/>
      <c r="T3305" s="415"/>
      <c r="U3305" s="415"/>
      <c r="V3305" s="415"/>
      <c r="W3305" s="415"/>
      <c r="X3305" s="415"/>
      <c r="Y3305" s="415"/>
    </row>
    <row r="3306" spans="1:25" s="272" customFormat="1" ht="38.25" x14ac:dyDescent="0.25">
      <c r="A3306" s="39">
        <v>5866</v>
      </c>
      <c r="B3306" s="406" t="s">
        <v>3094</v>
      </c>
      <c r="C3306" s="356" t="s">
        <v>229</v>
      </c>
      <c r="D3306" s="411">
        <v>7</v>
      </c>
      <c r="E3306" s="412">
        <v>5866000000</v>
      </c>
      <c r="F3306" s="360"/>
      <c r="G3306" s="82"/>
      <c r="H3306" s="409"/>
      <c r="I3306" s="356" t="s">
        <v>229</v>
      </c>
      <c r="J3306" s="413" t="s">
        <v>289</v>
      </c>
      <c r="K3306" s="360"/>
      <c r="L3306" s="467"/>
      <c r="M3306" s="415"/>
      <c r="N3306" s="415"/>
      <c r="O3306" s="415"/>
      <c r="P3306" s="415"/>
      <c r="Q3306" s="415"/>
      <c r="R3306" s="415"/>
      <c r="S3306" s="415"/>
      <c r="T3306" s="415"/>
      <c r="U3306" s="415"/>
      <c r="V3306" s="415"/>
      <c r="W3306" s="415"/>
      <c r="X3306" s="415"/>
      <c r="Y3306" s="415"/>
    </row>
    <row r="3307" spans="1:25" s="272" customFormat="1" ht="38.25" x14ac:dyDescent="0.25">
      <c r="A3307" s="39">
        <v>5867</v>
      </c>
      <c r="B3307" s="406" t="s">
        <v>3095</v>
      </c>
      <c r="C3307" s="356" t="s">
        <v>229</v>
      </c>
      <c r="D3307" s="411">
        <v>7</v>
      </c>
      <c r="E3307" s="412">
        <v>5867000000</v>
      </c>
      <c r="F3307" s="360"/>
      <c r="G3307" s="82"/>
      <c r="H3307" s="409"/>
      <c r="I3307" s="356" t="s">
        <v>229</v>
      </c>
      <c r="J3307" s="413" t="s">
        <v>3169</v>
      </c>
      <c r="K3307" s="360"/>
      <c r="L3307" s="467"/>
      <c r="M3307" s="415"/>
      <c r="N3307" s="415"/>
      <c r="O3307" s="415"/>
      <c r="P3307" s="415"/>
      <c r="Q3307" s="415"/>
      <c r="R3307" s="415"/>
      <c r="S3307" s="415"/>
      <c r="T3307" s="415"/>
      <c r="U3307" s="415"/>
      <c r="V3307" s="415"/>
      <c r="W3307" s="415"/>
      <c r="X3307" s="415"/>
      <c r="Y3307" s="415"/>
    </row>
    <row r="3308" spans="1:25" s="272" customFormat="1" ht="51" x14ac:dyDescent="0.25">
      <c r="A3308" s="39">
        <v>5868</v>
      </c>
      <c r="B3308" s="406" t="s">
        <v>3096</v>
      </c>
      <c r="C3308" s="356" t="s">
        <v>229</v>
      </c>
      <c r="D3308" s="411">
        <v>7</v>
      </c>
      <c r="E3308" s="412">
        <v>5868000000</v>
      </c>
      <c r="F3308" s="360"/>
      <c r="G3308" s="82"/>
      <c r="H3308" s="409"/>
      <c r="I3308" s="356" t="s">
        <v>229</v>
      </c>
      <c r="J3308" s="413" t="s">
        <v>286</v>
      </c>
      <c r="K3308" s="360"/>
      <c r="L3308" s="467"/>
      <c r="M3308" s="415"/>
      <c r="N3308" s="415"/>
      <c r="O3308" s="415"/>
      <c r="P3308" s="415"/>
      <c r="Q3308" s="415"/>
      <c r="R3308" s="415"/>
      <c r="S3308" s="415"/>
      <c r="T3308" s="415"/>
      <c r="U3308" s="415"/>
      <c r="V3308" s="415"/>
      <c r="W3308" s="415"/>
      <c r="X3308" s="415"/>
      <c r="Y3308" s="415"/>
    </row>
    <row r="3309" spans="1:25" s="272" customFormat="1" ht="38.25" x14ac:dyDescent="0.25">
      <c r="A3309" s="39">
        <v>5869</v>
      </c>
      <c r="B3309" s="406" t="s">
        <v>3097</v>
      </c>
      <c r="C3309" s="182" t="s">
        <v>230</v>
      </c>
      <c r="D3309" s="411">
        <v>7</v>
      </c>
      <c r="E3309" s="412">
        <v>5869000000</v>
      </c>
      <c r="F3309" s="360"/>
      <c r="G3309" s="82"/>
      <c r="H3309" s="409"/>
      <c r="I3309" s="182" t="s">
        <v>230</v>
      </c>
      <c r="J3309" s="413" t="s">
        <v>286</v>
      </c>
      <c r="K3309" s="360"/>
      <c r="L3309" s="467"/>
      <c r="M3309" s="415"/>
      <c r="N3309" s="415"/>
      <c r="O3309" s="415"/>
      <c r="P3309" s="415"/>
      <c r="Q3309" s="415"/>
      <c r="R3309" s="415"/>
      <c r="S3309" s="415"/>
      <c r="T3309" s="415"/>
      <c r="U3309" s="415"/>
      <c r="V3309" s="415"/>
      <c r="W3309" s="415"/>
      <c r="X3309" s="415"/>
      <c r="Y3309" s="415"/>
    </row>
    <row r="3310" spans="1:25" s="272" customFormat="1" ht="25.5" x14ac:dyDescent="0.25">
      <c r="A3310" s="39">
        <v>5870</v>
      </c>
      <c r="B3310" s="406" t="s">
        <v>3098</v>
      </c>
      <c r="C3310" s="182" t="s">
        <v>230</v>
      </c>
      <c r="D3310" s="411">
        <v>7</v>
      </c>
      <c r="E3310" s="412">
        <v>5870000000</v>
      </c>
      <c r="F3310" s="360"/>
      <c r="G3310" s="82"/>
      <c r="H3310" s="409"/>
      <c r="I3310" s="182" t="s">
        <v>230</v>
      </c>
      <c r="J3310" s="413" t="s">
        <v>286</v>
      </c>
      <c r="K3310" s="360"/>
      <c r="L3310" s="467"/>
      <c r="M3310" s="415"/>
      <c r="N3310" s="415"/>
      <c r="O3310" s="415"/>
      <c r="P3310" s="415"/>
      <c r="Q3310" s="415"/>
      <c r="R3310" s="415"/>
      <c r="S3310" s="415"/>
      <c r="T3310" s="415"/>
      <c r="U3310" s="415"/>
      <c r="V3310" s="415"/>
      <c r="W3310" s="415"/>
      <c r="X3310" s="415"/>
      <c r="Y3310" s="415"/>
    </row>
    <row r="3311" spans="1:25" s="272" customFormat="1" ht="25.5" x14ac:dyDescent="0.25">
      <c r="A3311" s="39">
        <v>5871</v>
      </c>
      <c r="B3311" s="406" t="s">
        <v>3099</v>
      </c>
      <c r="C3311" s="182" t="s">
        <v>230</v>
      </c>
      <c r="D3311" s="411">
        <v>9</v>
      </c>
      <c r="E3311" s="412">
        <v>5871000000</v>
      </c>
      <c r="F3311" s="360"/>
      <c r="G3311" s="82"/>
      <c r="H3311" s="409"/>
      <c r="I3311" s="182" t="s">
        <v>230</v>
      </c>
      <c r="J3311" s="413" t="s">
        <v>286</v>
      </c>
      <c r="K3311" s="360"/>
      <c r="L3311" s="467"/>
      <c r="M3311" s="415"/>
      <c r="N3311" s="415"/>
      <c r="O3311" s="415"/>
      <c r="P3311" s="415"/>
      <c r="Q3311" s="415"/>
      <c r="R3311" s="415"/>
      <c r="S3311" s="415"/>
      <c r="T3311" s="415"/>
      <c r="U3311" s="415"/>
      <c r="V3311" s="415"/>
      <c r="W3311" s="415"/>
      <c r="X3311" s="415"/>
      <c r="Y3311" s="415"/>
    </row>
    <row r="3312" spans="1:25" s="272" customFormat="1" ht="38.25" x14ac:dyDescent="0.25">
      <c r="A3312" s="39">
        <v>5872</v>
      </c>
      <c r="B3312" s="406" t="s">
        <v>3100</v>
      </c>
      <c r="C3312" s="182" t="s">
        <v>230</v>
      </c>
      <c r="D3312" s="411">
        <v>9</v>
      </c>
      <c r="E3312" s="412">
        <v>5872000000</v>
      </c>
      <c r="F3312" s="360"/>
      <c r="G3312" s="82"/>
      <c r="H3312" s="409"/>
      <c r="I3312" s="182" t="s">
        <v>230</v>
      </c>
      <c r="J3312" s="413" t="s">
        <v>285</v>
      </c>
      <c r="K3312" s="360"/>
      <c r="L3312" s="467"/>
      <c r="M3312" s="415"/>
      <c r="N3312" s="415"/>
      <c r="O3312" s="415"/>
      <c r="P3312" s="415"/>
      <c r="Q3312" s="415"/>
      <c r="R3312" s="415"/>
      <c r="S3312" s="415"/>
      <c r="T3312" s="415"/>
      <c r="U3312" s="415"/>
      <c r="V3312" s="415"/>
      <c r="W3312" s="415"/>
      <c r="X3312" s="415"/>
      <c r="Y3312" s="415"/>
    </row>
    <row r="3313" spans="1:25" ht="38.25" x14ac:dyDescent="0.25">
      <c r="A3313" s="237">
        <v>5873</v>
      </c>
      <c r="B3313" s="391" t="s">
        <v>3817</v>
      </c>
      <c r="C3313" s="182" t="s">
        <v>229</v>
      </c>
      <c r="D3313" s="456">
        <v>13</v>
      </c>
      <c r="E3313" s="393">
        <v>5873000000</v>
      </c>
      <c r="F3313" s="457"/>
      <c r="G3313" s="458"/>
      <c r="H3313" s="182" t="s">
        <v>236</v>
      </c>
      <c r="I3313" s="182" t="s">
        <v>229</v>
      </c>
      <c r="J3313" s="256" t="s">
        <v>236</v>
      </c>
      <c r="K3313" s="583" t="s">
        <v>236</v>
      </c>
      <c r="L3313" s="463"/>
      <c r="M3313" s="397"/>
      <c r="N3313" s="397"/>
      <c r="O3313" s="397"/>
      <c r="P3313" s="397"/>
      <c r="Q3313" s="397"/>
      <c r="R3313" s="397"/>
      <c r="S3313" s="397"/>
      <c r="T3313" s="397"/>
      <c r="U3313" s="397"/>
      <c r="V3313" s="397"/>
      <c r="W3313" s="397"/>
      <c r="X3313" s="397"/>
      <c r="Y3313" s="397"/>
    </row>
    <row r="3314" spans="1:25" ht="25.5" x14ac:dyDescent="0.2">
      <c r="A3314" s="237">
        <v>5874</v>
      </c>
      <c r="B3314" s="353" t="s">
        <v>3223</v>
      </c>
      <c r="C3314" s="356" t="s">
        <v>229</v>
      </c>
      <c r="D3314" s="456">
        <v>13</v>
      </c>
      <c r="E3314" s="393">
        <v>5874000000</v>
      </c>
      <c r="F3314" s="457"/>
      <c r="G3314" s="458"/>
      <c r="H3314" s="394"/>
      <c r="I3314" s="356" t="s">
        <v>229</v>
      </c>
      <c r="J3314" s="269" t="s">
        <v>2797</v>
      </c>
      <c r="K3314" s="54"/>
      <c r="L3314" s="463"/>
      <c r="M3314" s="397"/>
      <c r="N3314" s="397"/>
      <c r="O3314" s="397"/>
      <c r="P3314" s="397"/>
      <c r="Q3314" s="397"/>
      <c r="R3314" s="397"/>
      <c r="S3314" s="397"/>
      <c r="T3314" s="397"/>
      <c r="U3314" s="397"/>
      <c r="V3314" s="397"/>
      <c r="W3314" s="397"/>
      <c r="X3314" s="397"/>
      <c r="Y3314" s="397"/>
    </row>
    <row r="3315" spans="1:25" ht="38.25" x14ac:dyDescent="0.2">
      <c r="A3315" s="237">
        <v>5875</v>
      </c>
      <c r="B3315" s="353" t="s">
        <v>2870</v>
      </c>
      <c r="C3315" s="356" t="s">
        <v>228</v>
      </c>
      <c r="D3315" s="456">
        <v>15</v>
      </c>
      <c r="E3315" s="393">
        <v>5875000000</v>
      </c>
      <c r="F3315" s="457"/>
      <c r="G3315" s="458"/>
      <c r="H3315" s="394">
        <v>5513</v>
      </c>
      <c r="I3315" s="356" t="s">
        <v>228</v>
      </c>
      <c r="J3315" s="269" t="s">
        <v>295</v>
      </c>
      <c r="K3315" s="54"/>
      <c r="L3315" s="463"/>
      <c r="M3315" s="397"/>
      <c r="N3315" s="397"/>
      <c r="O3315" s="397"/>
      <c r="P3315" s="397"/>
      <c r="Q3315" s="397"/>
      <c r="R3315" s="397"/>
      <c r="S3315" s="397"/>
      <c r="T3315" s="397"/>
      <c r="U3315" s="397"/>
      <c r="V3315" s="397"/>
      <c r="W3315" s="397"/>
      <c r="X3315" s="397"/>
      <c r="Y3315" s="397"/>
    </row>
    <row r="3316" spans="1:25" ht="38.25" x14ac:dyDescent="0.2">
      <c r="A3316" s="237">
        <v>5876</v>
      </c>
      <c r="B3316" s="353" t="s">
        <v>2871</v>
      </c>
      <c r="C3316" s="356" t="s">
        <v>228</v>
      </c>
      <c r="D3316" s="456">
        <v>15</v>
      </c>
      <c r="E3316" s="393">
        <v>5876000000</v>
      </c>
      <c r="F3316" s="457"/>
      <c r="G3316" s="458"/>
      <c r="H3316" s="394">
        <v>5513</v>
      </c>
      <c r="I3316" s="356" t="s">
        <v>228</v>
      </c>
      <c r="J3316" s="269" t="s">
        <v>295</v>
      </c>
      <c r="K3316" s="54"/>
      <c r="L3316" s="463"/>
      <c r="M3316" s="397"/>
      <c r="N3316" s="397"/>
      <c r="O3316" s="397"/>
      <c r="P3316" s="397"/>
      <c r="Q3316" s="397"/>
      <c r="R3316" s="397"/>
      <c r="S3316" s="397"/>
      <c r="T3316" s="397"/>
      <c r="U3316" s="397"/>
      <c r="V3316" s="397"/>
      <c r="W3316" s="397"/>
      <c r="X3316" s="397"/>
      <c r="Y3316" s="397"/>
    </row>
    <row r="3317" spans="1:25" ht="38.25" x14ac:dyDescent="0.2">
      <c r="A3317" s="237">
        <v>5877</v>
      </c>
      <c r="B3317" s="353" t="s">
        <v>3101</v>
      </c>
      <c r="C3317" s="182" t="s">
        <v>226</v>
      </c>
      <c r="D3317" s="456">
        <v>7</v>
      </c>
      <c r="E3317" s="393">
        <v>5877000000</v>
      </c>
      <c r="F3317" s="457"/>
      <c r="G3317" s="458"/>
      <c r="H3317" s="394">
        <v>4006</v>
      </c>
      <c r="I3317" s="182" t="s">
        <v>226</v>
      </c>
      <c r="J3317" s="269" t="s">
        <v>295</v>
      </c>
      <c r="K3317" s="54"/>
      <c r="L3317" s="463"/>
      <c r="M3317" s="397"/>
      <c r="N3317" s="397"/>
      <c r="O3317" s="397"/>
      <c r="P3317" s="397"/>
      <c r="Q3317" s="397"/>
      <c r="R3317" s="397"/>
      <c r="S3317" s="397"/>
      <c r="T3317" s="397"/>
      <c r="U3317" s="397"/>
      <c r="V3317" s="397"/>
      <c r="W3317" s="397"/>
      <c r="X3317" s="397"/>
      <c r="Y3317" s="397"/>
    </row>
    <row r="3318" spans="1:25" ht="25.5" x14ac:dyDescent="0.2">
      <c r="A3318" s="237">
        <v>5878</v>
      </c>
      <c r="B3318" s="391" t="s">
        <v>3721</v>
      </c>
      <c r="C3318" s="182" t="s">
        <v>3412</v>
      </c>
      <c r="D3318" s="456">
        <v>16</v>
      </c>
      <c r="E3318" s="393">
        <v>5878000000</v>
      </c>
      <c r="F3318" s="457"/>
      <c r="G3318" s="458"/>
      <c r="H3318" s="394"/>
      <c r="I3318" s="182" t="s">
        <v>3412</v>
      </c>
      <c r="J3318" s="269" t="s">
        <v>2797</v>
      </c>
      <c r="K3318" s="54"/>
      <c r="L3318" s="463"/>
      <c r="M3318" s="397"/>
      <c r="N3318" s="397"/>
      <c r="O3318" s="397"/>
      <c r="P3318" s="397"/>
      <c r="Q3318" s="397"/>
      <c r="R3318" s="397"/>
      <c r="S3318" s="397"/>
      <c r="T3318" s="397"/>
      <c r="U3318" s="397"/>
      <c r="V3318" s="397"/>
      <c r="W3318" s="397"/>
      <c r="X3318" s="397"/>
      <c r="Y3318" s="397"/>
    </row>
    <row r="3319" spans="1:25" ht="38.25" x14ac:dyDescent="0.2">
      <c r="A3319" s="237">
        <v>5879</v>
      </c>
      <c r="B3319" s="353" t="s">
        <v>3102</v>
      </c>
      <c r="C3319" s="356" t="s">
        <v>229</v>
      </c>
      <c r="D3319" s="456">
        <v>7</v>
      </c>
      <c r="E3319" s="393">
        <v>5879000000</v>
      </c>
      <c r="F3319" s="457"/>
      <c r="G3319" s="458"/>
      <c r="H3319" s="394">
        <v>1121</v>
      </c>
      <c r="I3319" s="356" t="s">
        <v>229</v>
      </c>
      <c r="J3319" s="269" t="s">
        <v>289</v>
      </c>
      <c r="K3319" s="54"/>
      <c r="L3319" s="463"/>
      <c r="M3319" s="397"/>
      <c r="N3319" s="397"/>
      <c r="O3319" s="397"/>
      <c r="P3319" s="397"/>
      <c r="Q3319" s="397"/>
      <c r="R3319" s="397"/>
      <c r="S3319" s="397"/>
      <c r="T3319" s="397"/>
      <c r="U3319" s="397"/>
      <c r="V3319" s="397"/>
      <c r="W3319" s="397"/>
      <c r="X3319" s="397"/>
      <c r="Y3319" s="397"/>
    </row>
    <row r="3320" spans="1:25" ht="25.5" x14ac:dyDescent="0.2">
      <c r="A3320" s="237">
        <v>5880</v>
      </c>
      <c r="B3320" s="353" t="s">
        <v>3103</v>
      </c>
      <c r="C3320" s="182" t="s">
        <v>224</v>
      </c>
      <c r="D3320" s="456">
        <v>7</v>
      </c>
      <c r="E3320" s="393">
        <v>5880000000</v>
      </c>
      <c r="F3320" s="457"/>
      <c r="G3320" s="458"/>
      <c r="H3320" s="394"/>
      <c r="I3320" s="182" t="s">
        <v>224</v>
      </c>
      <c r="J3320" s="269" t="s">
        <v>286</v>
      </c>
      <c r="K3320" s="54"/>
      <c r="L3320" s="463" t="s">
        <v>3104</v>
      </c>
      <c r="M3320" s="397"/>
      <c r="N3320" s="397"/>
      <c r="O3320" s="397"/>
      <c r="P3320" s="397"/>
      <c r="Q3320" s="397"/>
      <c r="R3320" s="397"/>
      <c r="S3320" s="397"/>
      <c r="T3320" s="397"/>
      <c r="U3320" s="397"/>
      <c r="V3320" s="397"/>
      <c r="W3320" s="397"/>
      <c r="X3320" s="397"/>
      <c r="Y3320" s="397"/>
    </row>
    <row r="3321" spans="1:25" ht="25.5" x14ac:dyDescent="0.2">
      <c r="A3321" s="237">
        <v>5881</v>
      </c>
      <c r="B3321" s="353" t="s">
        <v>3105</v>
      </c>
      <c r="C3321" s="182" t="s">
        <v>224</v>
      </c>
      <c r="D3321" s="456">
        <v>7</v>
      </c>
      <c r="E3321" s="393">
        <v>5881000000</v>
      </c>
      <c r="F3321" s="457"/>
      <c r="G3321" s="458"/>
      <c r="H3321" s="394"/>
      <c r="I3321" s="182" t="s">
        <v>224</v>
      </c>
      <c r="J3321" s="269" t="s">
        <v>286</v>
      </c>
      <c r="K3321" s="54"/>
      <c r="L3321" s="463" t="s">
        <v>3106</v>
      </c>
      <c r="M3321" s="397"/>
      <c r="N3321" s="397"/>
      <c r="O3321" s="397"/>
      <c r="P3321" s="397"/>
      <c r="Q3321" s="397"/>
      <c r="R3321" s="397"/>
      <c r="S3321" s="397"/>
      <c r="T3321" s="397"/>
      <c r="U3321" s="397"/>
      <c r="V3321" s="397"/>
      <c r="W3321" s="397"/>
      <c r="X3321" s="397"/>
      <c r="Y3321" s="397"/>
    </row>
    <row r="3322" spans="1:25" ht="25.5" x14ac:dyDescent="0.2">
      <c r="A3322" s="237">
        <v>5882</v>
      </c>
      <c r="B3322" s="353" t="s">
        <v>3107</v>
      </c>
      <c r="C3322" s="356" t="s">
        <v>228</v>
      </c>
      <c r="D3322" s="456">
        <v>15</v>
      </c>
      <c r="E3322" s="393">
        <v>5882000000</v>
      </c>
      <c r="F3322" s="457"/>
      <c r="G3322" s="458"/>
      <c r="H3322" s="394">
        <v>5501</v>
      </c>
      <c r="I3322" s="356" t="s">
        <v>228</v>
      </c>
      <c r="J3322" s="269" t="s">
        <v>300</v>
      </c>
      <c r="K3322" s="54"/>
      <c r="L3322" s="463"/>
      <c r="M3322" s="397"/>
      <c r="N3322" s="397"/>
      <c r="O3322" s="397"/>
      <c r="P3322" s="397"/>
      <c r="Q3322" s="397"/>
      <c r="R3322" s="397"/>
      <c r="S3322" s="397"/>
      <c r="T3322" s="397"/>
      <c r="U3322" s="397"/>
      <c r="V3322" s="397"/>
      <c r="W3322" s="397"/>
      <c r="X3322" s="397"/>
      <c r="Y3322" s="397"/>
    </row>
    <row r="3323" spans="1:25" ht="25.5" x14ac:dyDescent="0.2">
      <c r="A3323" s="237">
        <v>5883</v>
      </c>
      <c r="B3323" s="391" t="s">
        <v>3108</v>
      </c>
      <c r="C3323" s="182" t="s">
        <v>235</v>
      </c>
      <c r="D3323" s="456">
        <v>11</v>
      </c>
      <c r="E3323" s="393">
        <v>5883000000</v>
      </c>
      <c r="F3323" s="457"/>
      <c r="G3323" s="458"/>
      <c r="H3323" s="394"/>
      <c r="I3323" s="182" t="s">
        <v>235</v>
      </c>
      <c r="J3323" s="269" t="s">
        <v>2797</v>
      </c>
      <c r="K3323" s="54"/>
      <c r="L3323" s="463"/>
      <c r="M3323" s="397"/>
      <c r="N3323" s="397"/>
      <c r="O3323" s="397"/>
      <c r="P3323" s="397"/>
      <c r="Q3323" s="397"/>
      <c r="R3323" s="397"/>
      <c r="S3323" s="397"/>
      <c r="T3323" s="397"/>
      <c r="U3323" s="397"/>
      <c r="V3323" s="397"/>
      <c r="W3323" s="397"/>
      <c r="X3323" s="397"/>
      <c r="Y3323" s="397"/>
    </row>
    <row r="3324" spans="1:25" ht="38.25" x14ac:dyDescent="0.2">
      <c r="A3324" s="237">
        <v>5884</v>
      </c>
      <c r="B3324" s="391" t="s">
        <v>3109</v>
      </c>
      <c r="C3324" s="356" t="s">
        <v>229</v>
      </c>
      <c r="D3324" s="456">
        <v>7</v>
      </c>
      <c r="E3324" s="393">
        <v>5884000000</v>
      </c>
      <c r="F3324" s="457"/>
      <c r="G3324" s="458"/>
      <c r="H3324" s="394">
        <v>1337</v>
      </c>
      <c r="I3324" s="356" t="s">
        <v>229</v>
      </c>
      <c r="J3324" s="269" t="s">
        <v>286</v>
      </c>
      <c r="K3324" s="54"/>
      <c r="L3324" s="463"/>
      <c r="M3324" s="397"/>
      <c r="N3324" s="397"/>
      <c r="O3324" s="397"/>
      <c r="P3324" s="397"/>
      <c r="Q3324" s="397"/>
      <c r="R3324" s="397"/>
      <c r="S3324" s="397"/>
      <c r="T3324" s="397"/>
      <c r="U3324" s="397"/>
      <c r="V3324" s="397"/>
      <c r="W3324" s="397"/>
      <c r="X3324" s="397"/>
      <c r="Y3324" s="397"/>
    </row>
    <row r="3325" spans="1:25" s="278" customFormat="1" ht="38.25" x14ac:dyDescent="0.2">
      <c r="A3325" s="277">
        <v>5885</v>
      </c>
      <c r="B3325" s="487" t="s">
        <v>3365</v>
      </c>
      <c r="C3325" s="182" t="s">
        <v>226</v>
      </c>
      <c r="D3325" s="488">
        <v>17</v>
      </c>
      <c r="E3325" s="489">
        <v>5885000000</v>
      </c>
      <c r="F3325" s="490"/>
      <c r="G3325" s="491"/>
      <c r="H3325" s="492">
        <v>4005</v>
      </c>
      <c r="I3325" s="182" t="s">
        <v>226</v>
      </c>
      <c r="J3325" s="269" t="s">
        <v>300</v>
      </c>
      <c r="K3325" s="83"/>
      <c r="L3325" s="493"/>
      <c r="M3325" s="494"/>
      <c r="N3325" s="494"/>
      <c r="O3325" s="494"/>
      <c r="P3325" s="494"/>
      <c r="Q3325" s="494"/>
      <c r="R3325" s="494"/>
      <c r="S3325" s="494"/>
      <c r="T3325" s="494"/>
      <c r="U3325" s="494"/>
      <c r="V3325" s="494"/>
      <c r="W3325" s="494"/>
      <c r="X3325" s="494"/>
      <c r="Y3325" s="494"/>
    </row>
    <row r="3326" spans="1:25" s="272" customFormat="1" ht="38.25" x14ac:dyDescent="0.2">
      <c r="A3326" s="39">
        <v>5886</v>
      </c>
      <c r="B3326" s="406" t="s">
        <v>3110</v>
      </c>
      <c r="C3326" s="356" t="s">
        <v>229</v>
      </c>
      <c r="D3326" s="464">
        <v>7</v>
      </c>
      <c r="E3326" s="412">
        <v>5886000000</v>
      </c>
      <c r="F3326" s="495"/>
      <c r="G3326" s="466"/>
      <c r="H3326" s="409">
        <v>1108</v>
      </c>
      <c r="I3326" s="356" t="s">
        <v>229</v>
      </c>
      <c r="J3326" s="90" t="s">
        <v>3169</v>
      </c>
      <c r="K3326" s="54"/>
      <c r="L3326" s="467"/>
      <c r="M3326" s="415"/>
      <c r="N3326" s="415"/>
      <c r="O3326" s="415"/>
      <c r="P3326" s="415"/>
      <c r="Q3326" s="415"/>
      <c r="R3326" s="415"/>
      <c r="S3326" s="415"/>
      <c r="T3326" s="415"/>
      <c r="U3326" s="415"/>
      <c r="V3326" s="415"/>
      <c r="W3326" s="415"/>
      <c r="X3326" s="415"/>
      <c r="Y3326" s="415"/>
    </row>
    <row r="3327" spans="1:25" s="272" customFormat="1" ht="38.25" x14ac:dyDescent="0.2">
      <c r="A3327" s="39">
        <v>5887</v>
      </c>
      <c r="B3327" s="406" t="s">
        <v>3111</v>
      </c>
      <c r="C3327" s="356" t="s">
        <v>229</v>
      </c>
      <c r="D3327" s="464">
        <v>7</v>
      </c>
      <c r="E3327" s="412">
        <v>5887000000</v>
      </c>
      <c r="F3327" s="495"/>
      <c r="G3327" s="466"/>
      <c r="H3327" s="409">
        <v>1225</v>
      </c>
      <c r="I3327" s="356" t="s">
        <v>229</v>
      </c>
      <c r="J3327" s="90" t="s">
        <v>289</v>
      </c>
      <c r="K3327" s="54"/>
      <c r="L3327" s="467"/>
      <c r="M3327" s="415"/>
      <c r="N3327" s="415"/>
      <c r="O3327" s="415"/>
      <c r="P3327" s="415"/>
      <c r="Q3327" s="415"/>
      <c r="R3327" s="415"/>
      <c r="S3327" s="415"/>
      <c r="T3327" s="415"/>
      <c r="U3327" s="415"/>
      <c r="V3327" s="415"/>
      <c r="W3327" s="415"/>
      <c r="X3327" s="415"/>
      <c r="Y3327" s="415"/>
    </row>
    <row r="3328" spans="1:25" s="272" customFormat="1" ht="25.5" x14ac:dyDescent="0.2">
      <c r="A3328" s="39">
        <v>5888</v>
      </c>
      <c r="B3328" s="406" t="s">
        <v>3112</v>
      </c>
      <c r="C3328" s="356" t="s">
        <v>229</v>
      </c>
      <c r="D3328" s="464">
        <v>7</v>
      </c>
      <c r="E3328" s="412">
        <v>5888000000</v>
      </c>
      <c r="F3328" s="495"/>
      <c r="G3328" s="466"/>
      <c r="H3328" s="409">
        <v>1339</v>
      </c>
      <c r="I3328" s="356" t="s">
        <v>229</v>
      </c>
      <c r="J3328" s="90" t="s">
        <v>286</v>
      </c>
      <c r="K3328" s="54"/>
      <c r="L3328" s="467"/>
      <c r="M3328" s="415"/>
      <c r="N3328" s="415"/>
      <c r="O3328" s="415"/>
      <c r="P3328" s="415"/>
      <c r="Q3328" s="415"/>
      <c r="R3328" s="415"/>
      <c r="S3328" s="415"/>
      <c r="T3328" s="415"/>
      <c r="U3328" s="415"/>
      <c r="V3328" s="415"/>
      <c r="W3328" s="415"/>
      <c r="X3328" s="415"/>
      <c r="Y3328" s="415"/>
    </row>
    <row r="3329" spans="1:25" s="272" customFormat="1" ht="25.5" x14ac:dyDescent="0.2">
      <c r="A3329" s="39">
        <v>5889</v>
      </c>
      <c r="B3329" s="406" t="s">
        <v>3113</v>
      </c>
      <c r="C3329" s="356" t="s">
        <v>229</v>
      </c>
      <c r="D3329" s="464">
        <v>7</v>
      </c>
      <c r="E3329" s="412">
        <v>5889000000</v>
      </c>
      <c r="F3329" s="495"/>
      <c r="G3329" s="466"/>
      <c r="H3329" s="409">
        <v>1346</v>
      </c>
      <c r="I3329" s="356" t="s">
        <v>229</v>
      </c>
      <c r="J3329" s="90" t="s">
        <v>300</v>
      </c>
      <c r="K3329" s="54"/>
      <c r="L3329" s="467"/>
      <c r="M3329" s="415"/>
      <c r="N3329" s="415"/>
      <c r="O3329" s="415"/>
      <c r="P3329" s="415"/>
      <c r="Q3329" s="415"/>
      <c r="R3329" s="415"/>
      <c r="S3329" s="415"/>
      <c r="T3329" s="415"/>
      <c r="U3329" s="415"/>
      <c r="V3329" s="415"/>
      <c r="W3329" s="415"/>
      <c r="X3329" s="415"/>
      <c r="Y3329" s="415"/>
    </row>
    <row r="3330" spans="1:25" s="272" customFormat="1" ht="38.25" x14ac:dyDescent="0.2">
      <c r="A3330" s="39">
        <v>5890</v>
      </c>
      <c r="B3330" s="406" t="s">
        <v>3114</v>
      </c>
      <c r="C3330" s="356" t="s">
        <v>229</v>
      </c>
      <c r="D3330" s="464">
        <v>7</v>
      </c>
      <c r="E3330" s="412">
        <v>5890000000</v>
      </c>
      <c r="F3330" s="495"/>
      <c r="G3330" s="466"/>
      <c r="H3330" s="409">
        <v>1404</v>
      </c>
      <c r="I3330" s="356" t="s">
        <v>229</v>
      </c>
      <c r="J3330" s="90" t="s">
        <v>3169</v>
      </c>
      <c r="K3330" s="54"/>
      <c r="L3330" s="467"/>
      <c r="M3330" s="415"/>
      <c r="N3330" s="415"/>
      <c r="O3330" s="415"/>
      <c r="P3330" s="415"/>
      <c r="Q3330" s="415"/>
      <c r="R3330" s="415"/>
      <c r="S3330" s="415"/>
      <c r="T3330" s="415"/>
      <c r="U3330" s="415"/>
      <c r="V3330" s="415"/>
      <c r="W3330" s="415"/>
      <c r="X3330" s="415"/>
      <c r="Y3330" s="415"/>
    </row>
    <row r="3331" spans="1:25" s="272" customFormat="1" ht="38.25" x14ac:dyDescent="0.2">
      <c r="A3331" s="39">
        <v>5891</v>
      </c>
      <c r="B3331" s="406" t="s">
        <v>3115</v>
      </c>
      <c r="C3331" s="356" t="s">
        <v>229</v>
      </c>
      <c r="D3331" s="464">
        <v>7</v>
      </c>
      <c r="E3331" s="412">
        <v>5891000000</v>
      </c>
      <c r="F3331" s="495"/>
      <c r="G3331" s="466"/>
      <c r="H3331" s="409">
        <v>1210</v>
      </c>
      <c r="I3331" s="356" t="s">
        <v>229</v>
      </c>
      <c r="J3331" s="90" t="s">
        <v>3169</v>
      </c>
      <c r="K3331" s="54"/>
      <c r="L3331" s="467"/>
      <c r="M3331" s="415"/>
      <c r="N3331" s="415"/>
      <c r="O3331" s="415"/>
      <c r="P3331" s="415"/>
      <c r="Q3331" s="415"/>
      <c r="R3331" s="415"/>
      <c r="S3331" s="415"/>
      <c r="T3331" s="415"/>
      <c r="U3331" s="415"/>
      <c r="V3331" s="415"/>
      <c r="W3331" s="415"/>
      <c r="X3331" s="415"/>
      <c r="Y3331" s="415"/>
    </row>
    <row r="3332" spans="1:25" s="272" customFormat="1" ht="38.25" x14ac:dyDescent="0.2">
      <c r="A3332" s="39">
        <v>5892</v>
      </c>
      <c r="B3332" s="406" t="s">
        <v>3116</v>
      </c>
      <c r="C3332" s="356" t="s">
        <v>229</v>
      </c>
      <c r="D3332" s="464">
        <v>7</v>
      </c>
      <c r="E3332" s="412">
        <v>5892000000</v>
      </c>
      <c r="F3332" s="495"/>
      <c r="G3332" s="466"/>
      <c r="H3332" s="409">
        <v>1310</v>
      </c>
      <c r="I3332" s="356" t="s">
        <v>229</v>
      </c>
      <c r="J3332" s="90" t="s">
        <v>3169</v>
      </c>
      <c r="K3332" s="54"/>
      <c r="L3332" s="467"/>
      <c r="M3332" s="415"/>
      <c r="N3332" s="415"/>
      <c r="O3332" s="415"/>
      <c r="P3332" s="415"/>
      <c r="Q3332" s="415"/>
      <c r="R3332" s="415"/>
      <c r="S3332" s="415"/>
      <c r="T3332" s="415"/>
      <c r="U3332" s="415"/>
      <c r="V3332" s="415"/>
      <c r="W3332" s="415"/>
      <c r="X3332" s="415"/>
      <c r="Y3332" s="415"/>
    </row>
    <row r="3333" spans="1:25" s="272" customFormat="1" ht="25.5" x14ac:dyDescent="0.2">
      <c r="A3333" s="39">
        <v>5893</v>
      </c>
      <c r="B3333" s="406" t="s">
        <v>3117</v>
      </c>
      <c r="C3333" s="356" t="s">
        <v>229</v>
      </c>
      <c r="D3333" s="464">
        <v>7</v>
      </c>
      <c r="E3333" s="412">
        <v>5893000000</v>
      </c>
      <c r="F3333" s="495"/>
      <c r="G3333" s="466"/>
      <c r="H3333" s="409">
        <v>1115</v>
      </c>
      <c r="I3333" s="356" t="s">
        <v>229</v>
      </c>
      <c r="J3333" s="90" t="s">
        <v>285</v>
      </c>
      <c r="K3333" s="54"/>
      <c r="L3333" s="467"/>
      <c r="M3333" s="415"/>
      <c r="N3333" s="415"/>
      <c r="O3333" s="415"/>
      <c r="P3333" s="415"/>
      <c r="Q3333" s="415"/>
      <c r="R3333" s="415"/>
      <c r="S3333" s="415"/>
      <c r="T3333" s="415"/>
      <c r="U3333" s="415"/>
      <c r="V3333" s="415"/>
      <c r="W3333" s="415"/>
      <c r="X3333" s="415"/>
      <c r="Y3333" s="415"/>
    </row>
    <row r="3334" spans="1:25" s="272" customFormat="1" ht="38.25" x14ac:dyDescent="0.2">
      <c r="A3334" s="39">
        <v>5894</v>
      </c>
      <c r="B3334" s="406" t="s">
        <v>3118</v>
      </c>
      <c r="C3334" s="356" t="s">
        <v>229</v>
      </c>
      <c r="D3334" s="464">
        <v>7</v>
      </c>
      <c r="E3334" s="412">
        <v>5894000000</v>
      </c>
      <c r="F3334" s="495"/>
      <c r="G3334" s="466"/>
      <c r="H3334" s="409">
        <v>1912</v>
      </c>
      <c r="I3334" s="356" t="s">
        <v>229</v>
      </c>
      <c r="J3334" s="90" t="s">
        <v>286</v>
      </c>
      <c r="K3334" s="54"/>
      <c r="L3334" s="467"/>
      <c r="M3334" s="415"/>
      <c r="N3334" s="415"/>
      <c r="O3334" s="415"/>
      <c r="P3334" s="415"/>
      <c r="Q3334" s="415"/>
      <c r="R3334" s="415"/>
      <c r="S3334" s="415"/>
      <c r="T3334" s="415"/>
      <c r="U3334" s="415"/>
      <c r="V3334" s="415"/>
      <c r="W3334" s="415"/>
      <c r="X3334" s="415"/>
      <c r="Y3334" s="415"/>
    </row>
    <row r="3335" spans="1:25" s="272" customFormat="1" ht="25.5" x14ac:dyDescent="0.2">
      <c r="A3335" s="39">
        <v>5895</v>
      </c>
      <c r="B3335" s="406" t="s">
        <v>3119</v>
      </c>
      <c r="C3335" s="356" t="s">
        <v>229</v>
      </c>
      <c r="D3335" s="464">
        <v>7</v>
      </c>
      <c r="E3335" s="412">
        <v>5895000000</v>
      </c>
      <c r="F3335" s="495"/>
      <c r="G3335" s="466"/>
      <c r="H3335" s="409">
        <v>1103</v>
      </c>
      <c r="I3335" s="356" t="s">
        <v>229</v>
      </c>
      <c r="J3335" s="90" t="s">
        <v>3169</v>
      </c>
      <c r="K3335" s="54"/>
      <c r="L3335" s="467"/>
      <c r="M3335" s="415"/>
      <c r="N3335" s="415"/>
      <c r="O3335" s="415"/>
      <c r="P3335" s="415"/>
      <c r="Q3335" s="415"/>
      <c r="R3335" s="415"/>
      <c r="S3335" s="415"/>
      <c r="T3335" s="415"/>
      <c r="U3335" s="415"/>
      <c r="V3335" s="415"/>
      <c r="W3335" s="415"/>
      <c r="X3335" s="415"/>
      <c r="Y3335" s="415"/>
    </row>
    <row r="3336" spans="1:25" s="272" customFormat="1" ht="38.25" x14ac:dyDescent="0.2">
      <c r="A3336" s="39">
        <v>5896</v>
      </c>
      <c r="B3336" s="406" t="s">
        <v>3120</v>
      </c>
      <c r="C3336" s="356" t="s">
        <v>229</v>
      </c>
      <c r="D3336" s="464">
        <v>7</v>
      </c>
      <c r="E3336" s="412">
        <v>5896000000</v>
      </c>
      <c r="F3336" s="495"/>
      <c r="G3336" s="466"/>
      <c r="H3336" s="409">
        <v>1218</v>
      </c>
      <c r="I3336" s="356" t="s">
        <v>229</v>
      </c>
      <c r="J3336" s="90" t="s">
        <v>295</v>
      </c>
      <c r="K3336" s="54"/>
      <c r="L3336" s="467"/>
      <c r="M3336" s="415"/>
      <c r="N3336" s="415"/>
      <c r="O3336" s="415"/>
      <c r="P3336" s="415"/>
      <c r="Q3336" s="415"/>
      <c r="R3336" s="415"/>
      <c r="S3336" s="415"/>
      <c r="T3336" s="415"/>
      <c r="U3336" s="415"/>
      <c r="V3336" s="415"/>
      <c r="W3336" s="415"/>
      <c r="X3336" s="415"/>
      <c r="Y3336" s="415"/>
    </row>
    <row r="3337" spans="1:25" s="272" customFormat="1" ht="38.25" x14ac:dyDescent="0.2">
      <c r="A3337" s="39">
        <v>5897</v>
      </c>
      <c r="B3337" s="406" t="s">
        <v>3121</v>
      </c>
      <c r="C3337" s="356" t="s">
        <v>229</v>
      </c>
      <c r="D3337" s="464">
        <v>7</v>
      </c>
      <c r="E3337" s="412">
        <v>5897000000</v>
      </c>
      <c r="F3337" s="495"/>
      <c r="G3337" s="466"/>
      <c r="H3337" s="409">
        <v>1109</v>
      </c>
      <c r="I3337" s="356" t="s">
        <v>229</v>
      </c>
      <c r="J3337" s="90" t="s">
        <v>285</v>
      </c>
      <c r="K3337" s="54"/>
      <c r="L3337" s="467"/>
      <c r="M3337" s="415"/>
      <c r="N3337" s="415"/>
      <c r="O3337" s="415"/>
      <c r="P3337" s="415"/>
      <c r="Q3337" s="415"/>
      <c r="R3337" s="415"/>
      <c r="S3337" s="415"/>
      <c r="T3337" s="415"/>
      <c r="U3337" s="415"/>
      <c r="V3337" s="415"/>
      <c r="W3337" s="415"/>
      <c r="X3337" s="415"/>
      <c r="Y3337" s="415"/>
    </row>
    <row r="3338" spans="1:25" s="272" customFormat="1" ht="38.25" x14ac:dyDescent="0.2">
      <c r="A3338" s="39">
        <v>5898</v>
      </c>
      <c r="B3338" s="406" t="s">
        <v>3122</v>
      </c>
      <c r="C3338" s="356" t="s">
        <v>229</v>
      </c>
      <c r="D3338" s="464">
        <v>7</v>
      </c>
      <c r="E3338" s="412">
        <v>5898000000</v>
      </c>
      <c r="F3338" s="495"/>
      <c r="G3338" s="466"/>
      <c r="H3338" s="409">
        <v>1622</v>
      </c>
      <c r="I3338" s="356" t="s">
        <v>229</v>
      </c>
      <c r="J3338" s="90" t="s">
        <v>3169</v>
      </c>
      <c r="K3338" s="54"/>
      <c r="L3338" s="467"/>
      <c r="M3338" s="415"/>
      <c r="N3338" s="415"/>
      <c r="O3338" s="415"/>
      <c r="P3338" s="415"/>
      <c r="Q3338" s="415"/>
      <c r="R3338" s="415"/>
      <c r="S3338" s="415"/>
      <c r="T3338" s="415"/>
      <c r="U3338" s="415"/>
      <c r="V3338" s="415"/>
      <c r="W3338" s="415"/>
      <c r="X3338" s="415"/>
      <c r="Y3338" s="415"/>
    </row>
    <row r="3339" spans="1:25" s="272" customFormat="1" ht="38.25" x14ac:dyDescent="0.2">
      <c r="A3339" s="39">
        <v>5899</v>
      </c>
      <c r="B3339" s="406" t="s">
        <v>3123</v>
      </c>
      <c r="C3339" s="356" t="s">
        <v>229</v>
      </c>
      <c r="D3339" s="464">
        <v>7</v>
      </c>
      <c r="E3339" s="412">
        <v>5899000000</v>
      </c>
      <c r="F3339" s="495"/>
      <c r="G3339" s="466"/>
      <c r="H3339" s="409">
        <v>1318</v>
      </c>
      <c r="I3339" s="356" t="s">
        <v>229</v>
      </c>
      <c r="J3339" s="90" t="s">
        <v>285</v>
      </c>
      <c r="K3339" s="54"/>
      <c r="L3339" s="467"/>
      <c r="M3339" s="415"/>
      <c r="N3339" s="415"/>
      <c r="O3339" s="415"/>
      <c r="P3339" s="415"/>
      <c r="Q3339" s="415"/>
      <c r="R3339" s="415"/>
      <c r="S3339" s="415"/>
      <c r="T3339" s="415"/>
      <c r="U3339" s="415"/>
      <c r="V3339" s="415"/>
      <c r="W3339" s="415"/>
      <c r="X3339" s="415"/>
      <c r="Y3339" s="415"/>
    </row>
    <row r="3340" spans="1:25" s="272" customFormat="1" ht="51" x14ac:dyDescent="0.2">
      <c r="A3340" s="39">
        <v>5900</v>
      </c>
      <c r="B3340" s="406" t="s">
        <v>3124</v>
      </c>
      <c r="C3340" s="356" t="s">
        <v>229</v>
      </c>
      <c r="D3340" s="464">
        <v>7</v>
      </c>
      <c r="E3340" s="412">
        <v>5900000000</v>
      </c>
      <c r="F3340" s="495"/>
      <c r="G3340" s="466"/>
      <c r="H3340" s="409">
        <v>1227</v>
      </c>
      <c r="I3340" s="356" t="s">
        <v>229</v>
      </c>
      <c r="J3340" s="90" t="s">
        <v>286</v>
      </c>
      <c r="K3340" s="54"/>
      <c r="L3340" s="467"/>
      <c r="M3340" s="415"/>
      <c r="N3340" s="415"/>
      <c r="O3340" s="415"/>
      <c r="P3340" s="415"/>
      <c r="Q3340" s="415"/>
      <c r="R3340" s="415"/>
      <c r="S3340" s="415"/>
      <c r="T3340" s="415"/>
      <c r="U3340" s="415"/>
      <c r="V3340" s="415"/>
      <c r="W3340" s="415"/>
      <c r="X3340" s="415"/>
      <c r="Y3340" s="415"/>
    </row>
    <row r="3341" spans="1:25" s="272" customFormat="1" ht="38.25" x14ac:dyDescent="0.2">
      <c r="A3341" s="39">
        <v>5901</v>
      </c>
      <c r="B3341" s="406" t="s">
        <v>3366</v>
      </c>
      <c r="C3341" s="356" t="s">
        <v>229</v>
      </c>
      <c r="D3341" s="464">
        <v>7</v>
      </c>
      <c r="E3341" s="412">
        <v>5901000000</v>
      </c>
      <c r="F3341" s="495"/>
      <c r="G3341" s="466"/>
      <c r="H3341" s="409">
        <v>1611</v>
      </c>
      <c r="I3341" s="356" t="s">
        <v>229</v>
      </c>
      <c r="J3341" s="90" t="s">
        <v>285</v>
      </c>
      <c r="K3341" s="54"/>
      <c r="L3341" s="467"/>
      <c r="M3341" s="415"/>
      <c r="N3341" s="415"/>
      <c r="O3341" s="415"/>
      <c r="P3341" s="415"/>
      <c r="Q3341" s="415"/>
      <c r="R3341" s="415"/>
      <c r="S3341" s="415"/>
      <c r="T3341" s="415"/>
      <c r="U3341" s="415"/>
      <c r="V3341" s="415"/>
      <c r="W3341" s="415"/>
      <c r="X3341" s="415"/>
      <c r="Y3341" s="415"/>
    </row>
    <row r="3342" spans="1:25" s="272" customFormat="1" ht="25.5" x14ac:dyDescent="0.2">
      <c r="A3342" s="39">
        <v>5902</v>
      </c>
      <c r="B3342" s="406" t="s">
        <v>3125</v>
      </c>
      <c r="C3342" s="356" t="s">
        <v>229</v>
      </c>
      <c r="D3342" s="464">
        <v>7</v>
      </c>
      <c r="E3342" s="412">
        <v>5902000000</v>
      </c>
      <c r="F3342" s="495"/>
      <c r="G3342" s="466"/>
      <c r="H3342" s="409">
        <v>1121</v>
      </c>
      <c r="I3342" s="356" t="s">
        <v>229</v>
      </c>
      <c r="J3342" s="90" t="s">
        <v>289</v>
      </c>
      <c r="K3342" s="54"/>
      <c r="L3342" s="467"/>
      <c r="M3342" s="415"/>
      <c r="N3342" s="415"/>
      <c r="O3342" s="415"/>
      <c r="P3342" s="415"/>
      <c r="Q3342" s="415"/>
      <c r="R3342" s="415"/>
      <c r="S3342" s="415"/>
      <c r="T3342" s="415"/>
      <c r="U3342" s="415"/>
      <c r="V3342" s="415"/>
      <c r="W3342" s="415"/>
      <c r="X3342" s="415"/>
      <c r="Y3342" s="415"/>
    </row>
    <row r="3343" spans="1:25" s="272" customFormat="1" ht="38.25" x14ac:dyDescent="0.2">
      <c r="A3343" s="39">
        <v>5903</v>
      </c>
      <c r="B3343" s="406" t="s">
        <v>3126</v>
      </c>
      <c r="C3343" s="356" t="s">
        <v>229</v>
      </c>
      <c r="D3343" s="464">
        <v>7</v>
      </c>
      <c r="E3343" s="412">
        <v>5903000000</v>
      </c>
      <c r="F3343" s="495"/>
      <c r="G3343" s="466"/>
      <c r="H3343" s="409">
        <v>1205</v>
      </c>
      <c r="I3343" s="356" t="s">
        <v>229</v>
      </c>
      <c r="J3343" s="90" t="s">
        <v>3169</v>
      </c>
      <c r="K3343" s="54"/>
      <c r="L3343" s="467"/>
      <c r="M3343" s="415"/>
      <c r="N3343" s="415"/>
      <c r="O3343" s="415"/>
      <c r="P3343" s="415"/>
      <c r="Q3343" s="415"/>
      <c r="R3343" s="415"/>
      <c r="S3343" s="415"/>
      <c r="T3343" s="415"/>
      <c r="U3343" s="415"/>
      <c r="V3343" s="415"/>
      <c r="W3343" s="415"/>
      <c r="X3343" s="415"/>
      <c r="Y3343" s="415"/>
    </row>
    <row r="3344" spans="1:25" s="272" customFormat="1" ht="38.25" x14ac:dyDescent="0.2">
      <c r="A3344" s="39">
        <v>5904</v>
      </c>
      <c r="B3344" s="406" t="s">
        <v>3127</v>
      </c>
      <c r="C3344" s="356" t="s">
        <v>229</v>
      </c>
      <c r="D3344" s="464">
        <v>7</v>
      </c>
      <c r="E3344" s="412">
        <v>5904000000</v>
      </c>
      <c r="F3344" s="495"/>
      <c r="G3344" s="466"/>
      <c r="H3344" s="409">
        <v>1222</v>
      </c>
      <c r="I3344" s="356" t="s">
        <v>229</v>
      </c>
      <c r="J3344" s="90" t="s">
        <v>289</v>
      </c>
      <c r="K3344" s="54"/>
      <c r="L3344" s="467"/>
      <c r="M3344" s="415"/>
      <c r="N3344" s="415"/>
      <c r="O3344" s="415"/>
      <c r="P3344" s="415"/>
      <c r="Q3344" s="415"/>
      <c r="R3344" s="415"/>
      <c r="S3344" s="415"/>
      <c r="T3344" s="415"/>
      <c r="U3344" s="415"/>
      <c r="V3344" s="415"/>
      <c r="W3344" s="415"/>
      <c r="X3344" s="415"/>
      <c r="Y3344" s="415"/>
    </row>
    <row r="3345" spans="1:25" s="272" customFormat="1" ht="38.25" x14ac:dyDescent="0.2">
      <c r="A3345" s="39">
        <v>5905</v>
      </c>
      <c r="B3345" s="406" t="s">
        <v>3128</v>
      </c>
      <c r="C3345" s="356" t="s">
        <v>229</v>
      </c>
      <c r="D3345" s="464">
        <v>7</v>
      </c>
      <c r="E3345" s="412">
        <v>5905000000</v>
      </c>
      <c r="F3345" s="495"/>
      <c r="G3345" s="466"/>
      <c r="H3345" s="409">
        <v>1232</v>
      </c>
      <c r="I3345" s="356" t="s">
        <v>229</v>
      </c>
      <c r="J3345" s="90" t="s">
        <v>300</v>
      </c>
      <c r="K3345" s="54"/>
      <c r="L3345" s="467"/>
      <c r="M3345" s="415"/>
      <c r="N3345" s="415"/>
      <c r="O3345" s="415"/>
      <c r="P3345" s="415"/>
      <c r="Q3345" s="415"/>
      <c r="R3345" s="415"/>
      <c r="S3345" s="415"/>
      <c r="T3345" s="415"/>
      <c r="U3345" s="415"/>
      <c r="V3345" s="415"/>
      <c r="W3345" s="415"/>
      <c r="X3345" s="415"/>
      <c r="Y3345" s="415"/>
    </row>
    <row r="3346" spans="1:25" s="272" customFormat="1" ht="38.25" x14ac:dyDescent="0.2">
      <c r="A3346" s="39">
        <v>5906</v>
      </c>
      <c r="B3346" s="406" t="s">
        <v>3129</v>
      </c>
      <c r="C3346" s="356" t="s">
        <v>229</v>
      </c>
      <c r="D3346" s="464">
        <v>7</v>
      </c>
      <c r="E3346" s="412">
        <v>5906000000</v>
      </c>
      <c r="F3346" s="495"/>
      <c r="G3346" s="466"/>
      <c r="H3346" s="409">
        <v>1339</v>
      </c>
      <c r="I3346" s="356" t="s">
        <v>229</v>
      </c>
      <c r="J3346" s="90" t="s">
        <v>286</v>
      </c>
      <c r="K3346" s="54"/>
      <c r="L3346" s="467"/>
      <c r="M3346" s="415"/>
      <c r="N3346" s="415"/>
      <c r="O3346" s="415"/>
      <c r="P3346" s="415"/>
      <c r="Q3346" s="415"/>
      <c r="R3346" s="415"/>
      <c r="S3346" s="415"/>
      <c r="T3346" s="415"/>
      <c r="U3346" s="415"/>
      <c r="V3346" s="415"/>
      <c r="W3346" s="415"/>
      <c r="X3346" s="415"/>
      <c r="Y3346" s="415"/>
    </row>
    <row r="3347" spans="1:25" s="272" customFormat="1" ht="38.25" x14ac:dyDescent="0.2">
      <c r="A3347" s="39">
        <v>5907</v>
      </c>
      <c r="B3347" s="406" t="s">
        <v>3130</v>
      </c>
      <c r="C3347" s="356" t="s">
        <v>229</v>
      </c>
      <c r="D3347" s="464">
        <v>7</v>
      </c>
      <c r="E3347" s="412">
        <v>5907000000</v>
      </c>
      <c r="F3347" s="495"/>
      <c r="G3347" s="466"/>
      <c r="H3347" s="409">
        <v>1108</v>
      </c>
      <c r="I3347" s="356" t="s">
        <v>229</v>
      </c>
      <c r="J3347" s="90" t="s">
        <v>3169</v>
      </c>
      <c r="K3347" s="54"/>
      <c r="L3347" s="467"/>
      <c r="M3347" s="415"/>
      <c r="N3347" s="415"/>
      <c r="O3347" s="415"/>
      <c r="P3347" s="415"/>
      <c r="Q3347" s="415"/>
      <c r="R3347" s="415"/>
      <c r="S3347" s="415"/>
      <c r="T3347" s="415"/>
      <c r="U3347" s="415"/>
      <c r="V3347" s="415"/>
      <c r="W3347" s="415"/>
      <c r="X3347" s="415"/>
      <c r="Y3347" s="415"/>
    </row>
    <row r="3348" spans="1:25" s="272" customFormat="1" ht="25.5" x14ac:dyDescent="0.2">
      <c r="A3348" s="39">
        <v>5908</v>
      </c>
      <c r="B3348" s="406" t="s">
        <v>3131</v>
      </c>
      <c r="C3348" s="47" t="s">
        <v>231</v>
      </c>
      <c r="D3348" s="464">
        <v>7</v>
      </c>
      <c r="E3348" s="412">
        <v>5908000000</v>
      </c>
      <c r="F3348" s="495"/>
      <c r="G3348" s="466"/>
      <c r="H3348" s="409">
        <v>1346</v>
      </c>
      <c r="I3348" s="47" t="s">
        <v>231</v>
      </c>
      <c r="J3348" s="90" t="s">
        <v>285</v>
      </c>
      <c r="K3348" s="54"/>
      <c r="L3348" s="467"/>
      <c r="M3348" s="415"/>
      <c r="N3348" s="415"/>
      <c r="O3348" s="415"/>
      <c r="P3348" s="415"/>
      <c r="Q3348" s="415"/>
      <c r="R3348" s="415"/>
      <c r="S3348" s="415"/>
      <c r="T3348" s="415"/>
      <c r="U3348" s="415"/>
      <c r="V3348" s="415"/>
      <c r="W3348" s="415"/>
      <c r="X3348" s="415"/>
      <c r="Y3348" s="415"/>
    </row>
    <row r="3349" spans="1:25" s="272" customFormat="1" ht="51" x14ac:dyDescent="0.2">
      <c r="A3349" s="39">
        <v>5909</v>
      </c>
      <c r="B3349" s="406" t="s">
        <v>3132</v>
      </c>
      <c r="C3349" s="356" t="s">
        <v>229</v>
      </c>
      <c r="D3349" s="464">
        <v>7</v>
      </c>
      <c r="E3349" s="412">
        <v>5909000000</v>
      </c>
      <c r="F3349" s="495"/>
      <c r="G3349" s="466"/>
      <c r="H3349" s="409">
        <v>1204</v>
      </c>
      <c r="I3349" s="356" t="s">
        <v>229</v>
      </c>
      <c r="J3349" s="90" t="s">
        <v>3169</v>
      </c>
      <c r="K3349" s="54"/>
      <c r="L3349" s="467"/>
      <c r="M3349" s="415"/>
      <c r="N3349" s="415"/>
      <c r="O3349" s="415"/>
      <c r="P3349" s="415"/>
      <c r="Q3349" s="415"/>
      <c r="R3349" s="415"/>
      <c r="S3349" s="415"/>
      <c r="T3349" s="415"/>
      <c r="U3349" s="415"/>
      <c r="V3349" s="415"/>
      <c r="W3349" s="415"/>
      <c r="X3349" s="415"/>
      <c r="Y3349" s="415"/>
    </row>
    <row r="3350" spans="1:25" s="272" customFormat="1" ht="25.5" x14ac:dyDescent="0.2">
      <c r="A3350" s="39">
        <v>5910</v>
      </c>
      <c r="B3350" s="406" t="s">
        <v>3133</v>
      </c>
      <c r="C3350" s="356" t="s">
        <v>229</v>
      </c>
      <c r="D3350" s="464">
        <v>7</v>
      </c>
      <c r="E3350" s="412">
        <v>5910000000</v>
      </c>
      <c r="F3350" s="495"/>
      <c r="G3350" s="466"/>
      <c r="H3350" s="409">
        <v>1118</v>
      </c>
      <c r="I3350" s="356" t="s">
        <v>229</v>
      </c>
      <c r="J3350" s="90" t="s">
        <v>295</v>
      </c>
      <c r="K3350" s="54"/>
      <c r="L3350" s="467"/>
      <c r="M3350" s="415"/>
      <c r="N3350" s="415"/>
      <c r="O3350" s="415"/>
      <c r="P3350" s="415"/>
      <c r="Q3350" s="415"/>
      <c r="R3350" s="415"/>
      <c r="S3350" s="415"/>
      <c r="T3350" s="415"/>
      <c r="U3350" s="415"/>
      <c r="V3350" s="415"/>
      <c r="W3350" s="415"/>
      <c r="X3350" s="415"/>
      <c r="Y3350" s="415"/>
    </row>
    <row r="3351" spans="1:25" s="272" customFormat="1" ht="38.25" x14ac:dyDescent="0.2">
      <c r="A3351" s="39">
        <v>5911</v>
      </c>
      <c r="B3351" s="406" t="s">
        <v>3134</v>
      </c>
      <c r="C3351" s="356" t="s">
        <v>229</v>
      </c>
      <c r="D3351" s="464">
        <v>7</v>
      </c>
      <c r="E3351" s="412">
        <v>5911000000</v>
      </c>
      <c r="F3351" s="495"/>
      <c r="G3351" s="466"/>
      <c r="H3351" s="409">
        <v>1107</v>
      </c>
      <c r="I3351" s="356" t="s">
        <v>229</v>
      </c>
      <c r="J3351" s="90" t="s">
        <v>3169</v>
      </c>
      <c r="K3351" s="54"/>
      <c r="L3351" s="467"/>
      <c r="M3351" s="415"/>
      <c r="N3351" s="415"/>
      <c r="O3351" s="415"/>
      <c r="P3351" s="415"/>
      <c r="Q3351" s="415"/>
      <c r="R3351" s="415"/>
      <c r="S3351" s="415"/>
      <c r="T3351" s="415"/>
      <c r="U3351" s="415"/>
      <c r="V3351" s="415"/>
      <c r="W3351" s="415"/>
      <c r="X3351" s="415"/>
      <c r="Y3351" s="415"/>
    </row>
    <row r="3352" spans="1:25" s="272" customFormat="1" x14ac:dyDescent="0.2">
      <c r="A3352" s="39">
        <v>5912</v>
      </c>
      <c r="B3352" s="406" t="s">
        <v>3533</v>
      </c>
      <c r="C3352" s="182" t="s">
        <v>230</v>
      </c>
      <c r="D3352" s="464">
        <v>9</v>
      </c>
      <c r="E3352" s="412">
        <v>5912000000</v>
      </c>
      <c r="F3352" s="495"/>
      <c r="G3352" s="466"/>
      <c r="H3352" s="90" t="s">
        <v>3174</v>
      </c>
      <c r="I3352" s="182" t="s">
        <v>230</v>
      </c>
      <c r="J3352" s="90" t="s">
        <v>3174</v>
      </c>
      <c r="K3352" s="54"/>
      <c r="L3352" s="467"/>
      <c r="M3352" s="415"/>
      <c r="N3352" s="415"/>
      <c r="O3352" s="415"/>
      <c r="P3352" s="415"/>
      <c r="Q3352" s="415"/>
      <c r="R3352" s="415"/>
      <c r="S3352" s="415"/>
      <c r="T3352" s="415"/>
      <c r="U3352" s="415"/>
      <c r="V3352" s="415"/>
      <c r="W3352" s="415"/>
      <c r="X3352" s="415"/>
      <c r="Y3352" s="415"/>
    </row>
    <row r="3353" spans="1:25" ht="25.5" x14ac:dyDescent="0.2">
      <c r="A3353" s="237">
        <v>5913</v>
      </c>
      <c r="B3353" s="353" t="s">
        <v>3135</v>
      </c>
      <c r="C3353" s="182" t="s">
        <v>224</v>
      </c>
      <c r="D3353" s="456">
        <v>7</v>
      </c>
      <c r="E3353" s="393">
        <v>5913000000</v>
      </c>
      <c r="F3353" s="457"/>
      <c r="G3353" s="458"/>
      <c r="H3353" s="394"/>
      <c r="I3353" s="182" t="s">
        <v>224</v>
      </c>
      <c r="J3353" s="269" t="s">
        <v>295</v>
      </c>
      <c r="K3353" s="54"/>
      <c r="L3353" s="463"/>
      <c r="M3353" s="397"/>
      <c r="N3353" s="397"/>
      <c r="O3353" s="397"/>
      <c r="P3353" s="397"/>
      <c r="Q3353" s="397"/>
      <c r="R3353" s="397"/>
      <c r="S3353" s="397"/>
      <c r="T3353" s="397"/>
      <c r="U3353" s="397"/>
      <c r="V3353" s="397"/>
      <c r="W3353" s="397"/>
      <c r="X3353" s="397"/>
      <c r="Y3353" s="397"/>
    </row>
    <row r="3354" spans="1:25" ht="25.5" x14ac:dyDescent="0.2">
      <c r="A3354" s="39">
        <v>5914</v>
      </c>
      <c r="B3354" s="353" t="s">
        <v>3136</v>
      </c>
      <c r="C3354" s="356" t="s">
        <v>229</v>
      </c>
      <c r="D3354" s="464">
        <v>7</v>
      </c>
      <c r="E3354" s="412">
        <v>5914000000</v>
      </c>
      <c r="F3354" s="457"/>
      <c r="G3354" s="458"/>
      <c r="H3354" s="394">
        <v>1204</v>
      </c>
      <c r="I3354" s="356" t="s">
        <v>229</v>
      </c>
      <c r="J3354" s="269" t="s">
        <v>3169</v>
      </c>
      <c r="K3354" s="54"/>
      <c r="L3354" s="463"/>
      <c r="M3354" s="397"/>
      <c r="N3354" s="397"/>
      <c r="O3354" s="397"/>
      <c r="P3354" s="397"/>
      <c r="Q3354" s="397"/>
      <c r="R3354" s="397"/>
      <c r="S3354" s="397"/>
      <c r="T3354" s="397"/>
      <c r="U3354" s="397"/>
      <c r="V3354" s="397"/>
      <c r="W3354" s="397"/>
      <c r="X3354" s="397"/>
      <c r="Y3354" s="397"/>
    </row>
    <row r="3355" spans="1:25" ht="38.25" x14ac:dyDescent="0.2">
      <c r="A3355" s="237">
        <v>5915</v>
      </c>
      <c r="B3355" s="353" t="s">
        <v>3137</v>
      </c>
      <c r="C3355" s="356" t="s">
        <v>229</v>
      </c>
      <c r="D3355" s="456">
        <v>7</v>
      </c>
      <c r="E3355" s="393">
        <v>5915000000</v>
      </c>
      <c r="F3355" s="457"/>
      <c r="G3355" s="458"/>
      <c r="H3355" s="394">
        <v>1616</v>
      </c>
      <c r="I3355" s="356" t="s">
        <v>229</v>
      </c>
      <c r="J3355" s="269" t="s">
        <v>285</v>
      </c>
      <c r="K3355" s="54"/>
      <c r="L3355" s="463"/>
      <c r="M3355" s="397"/>
      <c r="N3355" s="397"/>
      <c r="O3355" s="397"/>
      <c r="P3355" s="397"/>
      <c r="Q3355" s="397"/>
      <c r="R3355" s="397"/>
      <c r="S3355" s="397"/>
      <c r="T3355" s="397"/>
      <c r="U3355" s="397"/>
      <c r="V3355" s="397"/>
      <c r="W3355" s="397"/>
      <c r="X3355" s="397"/>
      <c r="Y3355" s="397"/>
    </row>
    <row r="3356" spans="1:25" ht="38.25" x14ac:dyDescent="0.2">
      <c r="A3356" s="39">
        <v>5916</v>
      </c>
      <c r="B3356" s="353" t="s">
        <v>3138</v>
      </c>
      <c r="C3356" s="356" t="s">
        <v>229</v>
      </c>
      <c r="D3356" s="464">
        <v>7</v>
      </c>
      <c r="E3356" s="412">
        <v>5916000000</v>
      </c>
      <c r="F3356" s="457"/>
      <c r="G3356" s="458"/>
      <c r="H3356" s="394">
        <v>1333</v>
      </c>
      <c r="I3356" s="356" t="s">
        <v>229</v>
      </c>
      <c r="J3356" s="269" t="s">
        <v>289</v>
      </c>
      <c r="K3356" s="54"/>
      <c r="L3356" s="463"/>
      <c r="M3356" s="397"/>
      <c r="N3356" s="397"/>
      <c r="O3356" s="397"/>
      <c r="P3356" s="397"/>
      <c r="Q3356" s="397"/>
      <c r="R3356" s="397"/>
      <c r="S3356" s="397"/>
      <c r="T3356" s="397"/>
      <c r="U3356" s="397"/>
      <c r="V3356" s="397"/>
      <c r="W3356" s="397"/>
      <c r="X3356" s="397"/>
      <c r="Y3356" s="397"/>
    </row>
    <row r="3357" spans="1:25" ht="33.75" customHeight="1" x14ac:dyDescent="0.2">
      <c r="A3357" s="237">
        <v>5917</v>
      </c>
      <c r="B3357" s="353" t="s">
        <v>3139</v>
      </c>
      <c r="C3357" s="356" t="s">
        <v>229</v>
      </c>
      <c r="D3357" s="456">
        <v>7</v>
      </c>
      <c r="E3357" s="393">
        <v>5917000000</v>
      </c>
      <c r="F3357" s="457"/>
      <c r="G3357" s="458"/>
      <c r="H3357" s="394">
        <v>1130</v>
      </c>
      <c r="I3357" s="356" t="s">
        <v>229</v>
      </c>
      <c r="J3357" s="269" t="s">
        <v>300</v>
      </c>
      <c r="K3357" s="54"/>
      <c r="L3357" s="463"/>
      <c r="M3357" s="397"/>
      <c r="N3357" s="397"/>
      <c r="O3357" s="397"/>
      <c r="P3357" s="397"/>
      <c r="Q3357" s="397"/>
      <c r="R3357" s="397"/>
      <c r="S3357" s="397"/>
      <c r="T3357" s="397"/>
      <c r="U3357" s="397"/>
      <c r="V3357" s="397"/>
      <c r="W3357" s="397"/>
      <c r="X3357" s="397"/>
      <c r="Y3357" s="397"/>
    </row>
    <row r="3358" spans="1:25" ht="25.5" x14ac:dyDescent="0.2">
      <c r="A3358" s="237">
        <v>5918</v>
      </c>
      <c r="B3358" s="353" t="s">
        <v>3140</v>
      </c>
      <c r="C3358" s="182" t="s">
        <v>230</v>
      </c>
      <c r="D3358" s="456">
        <v>9</v>
      </c>
      <c r="E3358" s="393">
        <v>5918000000</v>
      </c>
      <c r="F3358" s="457"/>
      <c r="G3358" s="458"/>
      <c r="H3358" s="394"/>
      <c r="I3358" s="182" t="s">
        <v>230</v>
      </c>
      <c r="J3358" s="269" t="s">
        <v>2797</v>
      </c>
      <c r="K3358" s="54"/>
      <c r="L3358" s="463"/>
      <c r="M3358" s="397"/>
      <c r="N3358" s="397"/>
      <c r="O3358" s="397"/>
      <c r="P3358" s="397"/>
      <c r="Q3358" s="397"/>
      <c r="R3358" s="397"/>
      <c r="S3358" s="397"/>
      <c r="T3358" s="397"/>
      <c r="U3358" s="397"/>
      <c r="V3358" s="397"/>
      <c r="W3358" s="397"/>
      <c r="X3358" s="397"/>
      <c r="Y3358" s="397"/>
    </row>
    <row r="3359" spans="1:25" ht="33.75" customHeight="1" x14ac:dyDescent="0.2">
      <c r="A3359" s="237">
        <v>5919</v>
      </c>
      <c r="B3359" s="353" t="s">
        <v>3141</v>
      </c>
      <c r="C3359" s="182" t="s">
        <v>230</v>
      </c>
      <c r="D3359" s="456">
        <v>7</v>
      </c>
      <c r="E3359" s="393">
        <v>5919000000</v>
      </c>
      <c r="F3359" s="457"/>
      <c r="G3359" s="458"/>
      <c r="H3359" s="394">
        <v>5003</v>
      </c>
      <c r="I3359" s="182" t="s">
        <v>230</v>
      </c>
      <c r="J3359" s="269" t="s">
        <v>286</v>
      </c>
      <c r="K3359" s="54"/>
      <c r="L3359" s="463"/>
      <c r="M3359" s="397"/>
      <c r="N3359" s="397"/>
      <c r="O3359" s="397"/>
      <c r="P3359" s="397"/>
      <c r="Q3359" s="397"/>
      <c r="R3359" s="397"/>
      <c r="S3359" s="397"/>
      <c r="T3359" s="397"/>
      <c r="U3359" s="397"/>
      <c r="V3359" s="397"/>
      <c r="W3359" s="397"/>
      <c r="X3359" s="397"/>
      <c r="Y3359" s="397"/>
    </row>
    <row r="3360" spans="1:25" ht="33.75" customHeight="1" x14ac:dyDescent="0.2">
      <c r="A3360" s="237">
        <v>5920</v>
      </c>
      <c r="B3360" s="353" t="s">
        <v>3142</v>
      </c>
      <c r="C3360" s="182" t="s">
        <v>230</v>
      </c>
      <c r="D3360" s="456">
        <v>7</v>
      </c>
      <c r="E3360" s="393">
        <v>5920000000</v>
      </c>
      <c r="F3360" s="457"/>
      <c r="G3360" s="458"/>
      <c r="H3360" s="394">
        <v>5008</v>
      </c>
      <c r="I3360" s="182" t="s">
        <v>230</v>
      </c>
      <c r="J3360" s="269" t="s">
        <v>285</v>
      </c>
      <c r="K3360" s="54"/>
      <c r="L3360" s="463"/>
      <c r="M3360" s="397"/>
      <c r="N3360" s="397"/>
      <c r="O3360" s="397"/>
      <c r="P3360" s="397"/>
      <c r="Q3360" s="397"/>
      <c r="R3360" s="397"/>
      <c r="S3360" s="397"/>
      <c r="T3360" s="397"/>
      <c r="U3360" s="397"/>
      <c r="V3360" s="397"/>
      <c r="W3360" s="397"/>
      <c r="X3360" s="397"/>
      <c r="Y3360" s="397"/>
    </row>
    <row r="3361" spans="1:25" ht="33.75" customHeight="1" x14ac:dyDescent="0.2">
      <c r="A3361" s="237">
        <v>5921</v>
      </c>
      <c r="B3361" s="353" t="s">
        <v>3143</v>
      </c>
      <c r="C3361" s="182" t="s">
        <v>230</v>
      </c>
      <c r="D3361" s="456">
        <v>7</v>
      </c>
      <c r="E3361" s="393">
        <v>5921000000</v>
      </c>
      <c r="F3361" s="457"/>
      <c r="G3361" s="458"/>
      <c r="H3361" s="394">
        <v>5006</v>
      </c>
      <c r="I3361" s="182" t="s">
        <v>230</v>
      </c>
      <c r="J3361" s="269" t="s">
        <v>286</v>
      </c>
      <c r="K3361" s="54"/>
      <c r="L3361" s="463"/>
      <c r="M3361" s="397"/>
      <c r="N3361" s="397"/>
      <c r="O3361" s="397"/>
      <c r="P3361" s="397"/>
      <c r="Q3361" s="397"/>
      <c r="R3361" s="397"/>
      <c r="S3361" s="397"/>
      <c r="T3361" s="397"/>
      <c r="U3361" s="397"/>
      <c r="V3361" s="397"/>
      <c r="W3361" s="397"/>
      <c r="X3361" s="397"/>
      <c r="Y3361" s="397"/>
    </row>
    <row r="3362" spans="1:25" ht="33.75" customHeight="1" x14ac:dyDescent="0.2">
      <c r="A3362" s="237">
        <v>5922</v>
      </c>
      <c r="B3362" s="353" t="s">
        <v>3144</v>
      </c>
      <c r="C3362" s="182" t="s">
        <v>230</v>
      </c>
      <c r="D3362" s="456">
        <v>7</v>
      </c>
      <c r="E3362" s="393">
        <v>5922000000</v>
      </c>
      <c r="F3362" s="457"/>
      <c r="G3362" s="458"/>
      <c r="H3362" s="394">
        <v>5003</v>
      </c>
      <c r="I3362" s="182" t="s">
        <v>230</v>
      </c>
      <c r="J3362" s="269" t="s">
        <v>286</v>
      </c>
      <c r="K3362" s="54"/>
      <c r="L3362" s="463"/>
      <c r="M3362" s="397"/>
      <c r="N3362" s="397"/>
      <c r="O3362" s="397"/>
      <c r="P3362" s="397"/>
      <c r="Q3362" s="397"/>
      <c r="R3362" s="397"/>
      <c r="S3362" s="397"/>
      <c r="T3362" s="397"/>
      <c r="U3362" s="397"/>
      <c r="V3362" s="397"/>
      <c r="W3362" s="397"/>
      <c r="X3362" s="397"/>
      <c r="Y3362" s="397"/>
    </row>
    <row r="3363" spans="1:25" ht="51" x14ac:dyDescent="0.2">
      <c r="A3363" s="237">
        <v>5923</v>
      </c>
      <c r="B3363" s="353" t="s">
        <v>3184</v>
      </c>
      <c r="C3363" s="356" t="s">
        <v>229</v>
      </c>
      <c r="D3363" s="456">
        <v>7</v>
      </c>
      <c r="E3363" s="393">
        <v>5923000000</v>
      </c>
      <c r="F3363" s="457"/>
      <c r="G3363" s="458"/>
      <c r="H3363" s="394">
        <v>1527</v>
      </c>
      <c r="I3363" s="356" t="s">
        <v>229</v>
      </c>
      <c r="J3363" s="269" t="s">
        <v>289</v>
      </c>
      <c r="K3363" s="54"/>
      <c r="L3363" s="463"/>
      <c r="M3363" s="397"/>
      <c r="N3363" s="397"/>
      <c r="O3363" s="397"/>
      <c r="P3363" s="397"/>
      <c r="Q3363" s="397"/>
      <c r="R3363" s="397"/>
      <c r="S3363" s="397"/>
      <c r="T3363" s="397"/>
      <c r="U3363" s="397"/>
      <c r="V3363" s="397"/>
      <c r="W3363" s="397"/>
      <c r="X3363" s="397"/>
      <c r="Y3363" s="397"/>
    </row>
    <row r="3364" spans="1:25" ht="51" x14ac:dyDescent="0.2">
      <c r="A3364" s="237">
        <v>5924</v>
      </c>
      <c r="B3364" s="353" t="s">
        <v>3367</v>
      </c>
      <c r="C3364" s="182" t="s">
        <v>224</v>
      </c>
      <c r="D3364" s="456">
        <v>7</v>
      </c>
      <c r="E3364" s="393">
        <v>5924000000</v>
      </c>
      <c r="F3364" s="457"/>
      <c r="G3364" s="458"/>
      <c r="H3364" s="394">
        <v>6000</v>
      </c>
      <c r="I3364" s="182" t="s">
        <v>224</v>
      </c>
      <c r="J3364" s="269" t="s">
        <v>3169</v>
      </c>
      <c r="K3364" s="54"/>
      <c r="L3364" s="463" t="s">
        <v>3534</v>
      </c>
      <c r="M3364" s="397"/>
      <c r="N3364" s="397"/>
      <c r="O3364" s="397"/>
      <c r="P3364" s="397"/>
      <c r="Q3364" s="397"/>
      <c r="R3364" s="397"/>
      <c r="S3364" s="397"/>
      <c r="T3364" s="397"/>
      <c r="U3364" s="397"/>
      <c r="V3364" s="397"/>
      <c r="W3364" s="397"/>
      <c r="X3364" s="397"/>
      <c r="Y3364" s="397"/>
    </row>
    <row r="3365" spans="1:25" x14ac:dyDescent="0.2">
      <c r="A3365" s="237">
        <v>5925</v>
      </c>
      <c r="B3365" s="353" t="s">
        <v>3224</v>
      </c>
      <c r="C3365" s="356" t="s">
        <v>228</v>
      </c>
      <c r="D3365" s="456">
        <v>7</v>
      </c>
      <c r="E3365" s="393">
        <v>5925000000</v>
      </c>
      <c r="F3365" s="457"/>
      <c r="G3365" s="458"/>
      <c r="H3365" s="394">
        <v>5521</v>
      </c>
      <c r="I3365" s="356" t="s">
        <v>228</v>
      </c>
      <c r="J3365" s="269" t="s">
        <v>289</v>
      </c>
      <c r="K3365" s="54"/>
      <c r="L3365" s="463"/>
      <c r="M3365" s="397"/>
      <c r="N3365" s="397"/>
      <c r="O3365" s="397"/>
      <c r="P3365" s="397"/>
      <c r="Q3365" s="397"/>
      <c r="R3365" s="397"/>
      <c r="S3365" s="397"/>
      <c r="T3365" s="397"/>
      <c r="U3365" s="397"/>
      <c r="V3365" s="397"/>
      <c r="W3365" s="397"/>
      <c r="X3365" s="397"/>
      <c r="Y3365" s="397"/>
    </row>
    <row r="3366" spans="1:25" ht="25.5" x14ac:dyDescent="0.2">
      <c r="A3366" s="237">
        <v>5926</v>
      </c>
      <c r="B3366" s="353" t="s">
        <v>3185</v>
      </c>
      <c r="C3366" s="356" t="s">
        <v>229</v>
      </c>
      <c r="D3366" s="456">
        <v>7</v>
      </c>
      <c r="E3366" s="393">
        <v>5926000000</v>
      </c>
      <c r="F3366" s="457"/>
      <c r="G3366" s="458"/>
      <c r="H3366" s="394">
        <v>1331</v>
      </c>
      <c r="I3366" s="356" t="s">
        <v>229</v>
      </c>
      <c r="J3366" s="269" t="s">
        <v>289</v>
      </c>
      <c r="K3366" s="54"/>
      <c r="L3366" s="463"/>
      <c r="M3366" s="397"/>
      <c r="N3366" s="397"/>
      <c r="O3366" s="397"/>
      <c r="P3366" s="397"/>
      <c r="Q3366" s="397"/>
      <c r="R3366" s="397"/>
      <c r="S3366" s="397"/>
      <c r="T3366" s="397"/>
      <c r="U3366" s="397"/>
      <c r="V3366" s="397"/>
      <c r="W3366" s="397"/>
      <c r="X3366" s="397"/>
      <c r="Y3366" s="397"/>
    </row>
    <row r="3367" spans="1:25" ht="38.25" x14ac:dyDescent="0.2">
      <c r="A3367" s="237">
        <v>5927</v>
      </c>
      <c r="B3367" s="353" t="s">
        <v>3186</v>
      </c>
      <c r="C3367" s="356" t="s">
        <v>229</v>
      </c>
      <c r="D3367" s="456">
        <v>7</v>
      </c>
      <c r="E3367" s="393">
        <v>5927000000</v>
      </c>
      <c r="F3367" s="457"/>
      <c r="G3367" s="458"/>
      <c r="H3367" s="394">
        <v>1305</v>
      </c>
      <c r="I3367" s="356" t="s">
        <v>229</v>
      </c>
      <c r="J3367" s="269" t="s">
        <v>3169</v>
      </c>
      <c r="K3367" s="54"/>
      <c r="L3367" s="463"/>
      <c r="M3367" s="397"/>
      <c r="N3367" s="397"/>
      <c r="O3367" s="397"/>
      <c r="P3367" s="397"/>
      <c r="Q3367" s="397"/>
      <c r="R3367" s="397"/>
      <c r="S3367" s="397"/>
      <c r="T3367" s="397"/>
      <c r="U3367" s="397"/>
      <c r="V3367" s="397"/>
      <c r="W3367" s="397"/>
      <c r="X3367" s="397"/>
      <c r="Y3367" s="397"/>
    </row>
    <row r="3368" spans="1:25" ht="38.25" x14ac:dyDescent="0.2">
      <c r="A3368" s="237">
        <v>5928</v>
      </c>
      <c r="B3368" s="353" t="s">
        <v>3187</v>
      </c>
      <c r="C3368" s="356" t="s">
        <v>229</v>
      </c>
      <c r="D3368" s="456">
        <v>7</v>
      </c>
      <c r="E3368" s="393">
        <v>5928000000</v>
      </c>
      <c r="F3368" s="457"/>
      <c r="G3368" s="458"/>
      <c r="H3368" s="394">
        <v>1708</v>
      </c>
      <c r="I3368" s="356" t="s">
        <v>229</v>
      </c>
      <c r="J3368" s="269" t="s">
        <v>285</v>
      </c>
      <c r="K3368" s="54"/>
      <c r="L3368" s="463"/>
      <c r="M3368" s="397"/>
      <c r="N3368" s="397"/>
      <c r="O3368" s="397"/>
      <c r="P3368" s="397"/>
      <c r="Q3368" s="397"/>
      <c r="R3368" s="397"/>
      <c r="S3368" s="397"/>
      <c r="T3368" s="397"/>
      <c r="U3368" s="397"/>
      <c r="V3368" s="397"/>
      <c r="W3368" s="397"/>
      <c r="X3368" s="397"/>
      <c r="Y3368" s="397"/>
    </row>
    <row r="3369" spans="1:25" ht="38.25" x14ac:dyDescent="0.2">
      <c r="A3369" s="237">
        <v>5929</v>
      </c>
      <c r="B3369" s="353" t="s">
        <v>3188</v>
      </c>
      <c r="C3369" s="356" t="s">
        <v>229</v>
      </c>
      <c r="D3369" s="456">
        <v>7</v>
      </c>
      <c r="E3369" s="393">
        <v>5929000000</v>
      </c>
      <c r="F3369" s="457"/>
      <c r="G3369" s="458"/>
      <c r="H3369" s="394">
        <v>1220</v>
      </c>
      <c r="I3369" s="356" t="s">
        <v>229</v>
      </c>
      <c r="J3369" s="269" t="s">
        <v>295</v>
      </c>
      <c r="K3369" s="54"/>
      <c r="L3369" s="463"/>
      <c r="M3369" s="397"/>
      <c r="N3369" s="397"/>
      <c r="O3369" s="397"/>
      <c r="P3369" s="397"/>
      <c r="Q3369" s="397"/>
      <c r="R3369" s="397"/>
      <c r="S3369" s="397"/>
      <c r="T3369" s="397"/>
      <c r="U3369" s="397"/>
      <c r="V3369" s="397"/>
      <c r="W3369" s="397"/>
      <c r="X3369" s="397"/>
      <c r="Y3369" s="397"/>
    </row>
    <row r="3370" spans="1:25" ht="38.25" x14ac:dyDescent="0.2">
      <c r="A3370" s="237">
        <v>5930</v>
      </c>
      <c r="B3370" s="353" t="s">
        <v>3189</v>
      </c>
      <c r="C3370" s="356" t="s">
        <v>229</v>
      </c>
      <c r="D3370" s="456">
        <v>7</v>
      </c>
      <c r="E3370" s="393">
        <v>5930000000</v>
      </c>
      <c r="F3370" s="457"/>
      <c r="G3370" s="458"/>
      <c r="H3370" s="394">
        <v>1205</v>
      </c>
      <c r="I3370" s="356" t="s">
        <v>229</v>
      </c>
      <c r="J3370" s="269" t="s">
        <v>3169</v>
      </c>
      <c r="K3370" s="54"/>
      <c r="L3370" s="463"/>
      <c r="M3370" s="397"/>
      <c r="N3370" s="397"/>
      <c r="O3370" s="397"/>
      <c r="P3370" s="397"/>
      <c r="Q3370" s="397"/>
      <c r="R3370" s="397"/>
      <c r="S3370" s="397"/>
      <c r="T3370" s="397"/>
      <c r="U3370" s="397"/>
      <c r="V3370" s="397"/>
      <c r="W3370" s="397"/>
      <c r="X3370" s="397"/>
      <c r="Y3370" s="397"/>
    </row>
    <row r="3371" spans="1:25" ht="25.5" x14ac:dyDescent="0.2">
      <c r="A3371" s="237">
        <v>5931</v>
      </c>
      <c r="B3371" s="353" t="s">
        <v>2954</v>
      </c>
      <c r="C3371" s="356" t="s">
        <v>229</v>
      </c>
      <c r="D3371" s="456">
        <v>7</v>
      </c>
      <c r="E3371" s="393">
        <v>5931000000</v>
      </c>
      <c r="F3371" s="457"/>
      <c r="G3371" s="458"/>
      <c r="H3371" s="394"/>
      <c r="I3371" s="356" t="s">
        <v>229</v>
      </c>
      <c r="J3371" s="269" t="s">
        <v>3169</v>
      </c>
      <c r="K3371" s="54"/>
      <c r="L3371" s="463"/>
      <c r="M3371" s="397"/>
      <c r="N3371" s="397"/>
      <c r="O3371" s="397"/>
      <c r="P3371" s="397"/>
      <c r="Q3371" s="397"/>
      <c r="R3371" s="397"/>
      <c r="S3371" s="397"/>
      <c r="T3371" s="397"/>
      <c r="U3371" s="397"/>
      <c r="V3371" s="397"/>
      <c r="W3371" s="397"/>
      <c r="X3371" s="397"/>
      <c r="Y3371" s="397"/>
    </row>
    <row r="3372" spans="1:25" ht="38.25" x14ac:dyDescent="0.2">
      <c r="A3372" s="237">
        <v>5932</v>
      </c>
      <c r="B3372" s="353" t="s">
        <v>3225</v>
      </c>
      <c r="C3372" s="182" t="s">
        <v>230</v>
      </c>
      <c r="D3372" s="456">
        <v>7</v>
      </c>
      <c r="E3372" s="393">
        <v>5932000000</v>
      </c>
      <c r="F3372" s="457"/>
      <c r="G3372" s="458"/>
      <c r="H3372" s="394">
        <v>5009</v>
      </c>
      <c r="I3372" s="182" t="s">
        <v>230</v>
      </c>
      <c r="J3372" s="269" t="s">
        <v>285</v>
      </c>
      <c r="K3372" s="54"/>
      <c r="L3372" s="463"/>
      <c r="M3372" s="397"/>
      <c r="N3372" s="397"/>
      <c r="O3372" s="397"/>
      <c r="P3372" s="397"/>
      <c r="Q3372" s="397"/>
      <c r="R3372" s="397"/>
      <c r="S3372" s="397"/>
      <c r="T3372" s="397"/>
      <c r="U3372" s="397"/>
      <c r="V3372" s="397"/>
      <c r="W3372" s="397"/>
      <c r="X3372" s="397"/>
      <c r="Y3372" s="397"/>
    </row>
    <row r="3373" spans="1:25" ht="25.5" x14ac:dyDescent="0.2">
      <c r="A3373" s="237">
        <v>5933</v>
      </c>
      <c r="B3373" s="353" t="s">
        <v>3226</v>
      </c>
      <c r="C3373" s="182" t="s">
        <v>230</v>
      </c>
      <c r="D3373" s="456">
        <v>7</v>
      </c>
      <c r="E3373" s="393">
        <v>5933000000</v>
      </c>
      <c r="F3373" s="457"/>
      <c r="G3373" s="458"/>
      <c r="H3373" s="394">
        <v>5009</v>
      </c>
      <c r="I3373" s="182" t="s">
        <v>230</v>
      </c>
      <c r="J3373" s="269" t="s">
        <v>285</v>
      </c>
      <c r="K3373" s="54"/>
      <c r="L3373" s="463"/>
      <c r="M3373" s="397"/>
      <c r="N3373" s="397"/>
      <c r="O3373" s="397"/>
      <c r="P3373" s="397"/>
      <c r="Q3373" s="397"/>
      <c r="R3373" s="397"/>
      <c r="S3373" s="397"/>
      <c r="T3373" s="397"/>
      <c r="U3373" s="397"/>
      <c r="V3373" s="397"/>
      <c r="W3373" s="397"/>
      <c r="X3373" s="397"/>
      <c r="Y3373" s="397"/>
    </row>
    <row r="3374" spans="1:25" ht="38.25" x14ac:dyDescent="0.2">
      <c r="A3374" s="237">
        <v>5934</v>
      </c>
      <c r="B3374" s="353" t="s">
        <v>3227</v>
      </c>
      <c r="C3374" s="182" t="s">
        <v>224</v>
      </c>
      <c r="D3374" s="456">
        <v>16</v>
      </c>
      <c r="E3374" s="393">
        <v>5934000000</v>
      </c>
      <c r="F3374" s="457"/>
      <c r="G3374" s="458"/>
      <c r="H3374" s="394">
        <v>6000</v>
      </c>
      <c r="I3374" s="182" t="s">
        <v>224</v>
      </c>
      <c r="J3374" s="269" t="s">
        <v>3347</v>
      </c>
      <c r="K3374" s="54"/>
      <c r="L3374" s="463"/>
      <c r="M3374" s="397"/>
      <c r="N3374" s="397"/>
      <c r="O3374" s="397"/>
      <c r="P3374" s="397"/>
      <c r="Q3374" s="397"/>
      <c r="R3374" s="397"/>
      <c r="S3374" s="397"/>
      <c r="T3374" s="397"/>
      <c r="U3374" s="397"/>
      <c r="V3374" s="397"/>
      <c r="W3374" s="397"/>
      <c r="X3374" s="397"/>
      <c r="Y3374" s="397"/>
    </row>
    <row r="3375" spans="1:25" ht="38.25" x14ac:dyDescent="0.2">
      <c r="A3375" s="237">
        <v>5935</v>
      </c>
      <c r="B3375" s="353" t="s">
        <v>3228</v>
      </c>
      <c r="C3375" s="182" t="s">
        <v>230</v>
      </c>
      <c r="D3375" s="456">
        <v>7</v>
      </c>
      <c r="E3375" s="393">
        <v>5935000000</v>
      </c>
      <c r="F3375" s="457"/>
      <c r="G3375" s="458"/>
      <c r="H3375" s="394">
        <v>5003</v>
      </c>
      <c r="I3375" s="182" t="s">
        <v>230</v>
      </c>
      <c r="J3375" s="269" t="s">
        <v>286</v>
      </c>
      <c r="K3375" s="54"/>
      <c r="L3375" s="463"/>
      <c r="M3375" s="397"/>
      <c r="N3375" s="397"/>
      <c r="O3375" s="397"/>
      <c r="P3375" s="397"/>
      <c r="Q3375" s="397"/>
      <c r="R3375" s="397"/>
      <c r="S3375" s="397"/>
      <c r="T3375" s="397"/>
      <c r="U3375" s="397"/>
      <c r="V3375" s="397"/>
      <c r="W3375" s="397"/>
      <c r="X3375" s="397"/>
      <c r="Y3375" s="397"/>
    </row>
    <row r="3376" spans="1:25" ht="38.25" x14ac:dyDescent="0.2">
      <c r="A3376" s="237">
        <v>5936</v>
      </c>
      <c r="B3376" s="353" t="s">
        <v>3229</v>
      </c>
      <c r="C3376" s="182" t="s">
        <v>230</v>
      </c>
      <c r="D3376" s="456">
        <v>9</v>
      </c>
      <c r="E3376" s="393">
        <v>5936000000</v>
      </c>
      <c r="F3376" s="457"/>
      <c r="G3376" s="458"/>
      <c r="H3376" s="394">
        <v>5008</v>
      </c>
      <c r="I3376" s="182" t="s">
        <v>230</v>
      </c>
      <c r="J3376" s="269" t="s">
        <v>285</v>
      </c>
      <c r="K3376" s="54"/>
      <c r="L3376" s="463"/>
      <c r="M3376" s="397"/>
      <c r="N3376" s="397"/>
      <c r="O3376" s="397"/>
      <c r="P3376" s="397"/>
      <c r="Q3376" s="397"/>
      <c r="R3376" s="397"/>
      <c r="S3376" s="397"/>
      <c r="T3376" s="397"/>
      <c r="U3376" s="397"/>
      <c r="V3376" s="397"/>
      <c r="W3376" s="397"/>
      <c r="X3376" s="397"/>
      <c r="Y3376" s="397"/>
    </row>
    <row r="3377" spans="1:25" ht="38.25" x14ac:dyDescent="0.2">
      <c r="A3377" s="237">
        <v>5937</v>
      </c>
      <c r="B3377" s="353" t="s">
        <v>3230</v>
      </c>
      <c r="C3377" s="182" t="s">
        <v>230</v>
      </c>
      <c r="D3377" s="456">
        <v>7</v>
      </c>
      <c r="E3377" s="393">
        <v>5937000000</v>
      </c>
      <c r="F3377" s="496"/>
      <c r="G3377" s="458"/>
      <c r="H3377" s="394">
        <v>5003</v>
      </c>
      <c r="I3377" s="182" t="s">
        <v>230</v>
      </c>
      <c r="J3377" s="273" t="s">
        <v>286</v>
      </c>
      <c r="K3377" s="54"/>
      <c r="L3377" s="468"/>
      <c r="M3377" s="397"/>
      <c r="N3377" s="397"/>
      <c r="O3377" s="397"/>
      <c r="P3377" s="397"/>
      <c r="Q3377" s="397"/>
      <c r="R3377" s="397"/>
      <c r="S3377" s="397"/>
      <c r="T3377" s="397"/>
      <c r="U3377" s="397"/>
      <c r="V3377" s="397"/>
      <c r="W3377" s="397"/>
      <c r="X3377" s="397"/>
      <c r="Y3377" s="397"/>
    </row>
    <row r="3378" spans="1:25" ht="38.25" x14ac:dyDescent="0.2">
      <c r="A3378" s="237">
        <v>5938</v>
      </c>
      <c r="B3378" s="353" t="s">
        <v>3231</v>
      </c>
      <c r="C3378" s="182" t="s">
        <v>230</v>
      </c>
      <c r="D3378" s="456">
        <v>7</v>
      </c>
      <c r="E3378" s="393">
        <v>5938000000</v>
      </c>
      <c r="F3378" s="496"/>
      <c r="G3378" s="458"/>
      <c r="H3378" s="394">
        <v>5003</v>
      </c>
      <c r="I3378" s="182" t="s">
        <v>230</v>
      </c>
      <c r="J3378" s="273" t="s">
        <v>286</v>
      </c>
      <c r="K3378" s="54"/>
      <c r="L3378" s="468"/>
      <c r="M3378" s="397"/>
      <c r="N3378" s="397"/>
      <c r="O3378" s="397"/>
      <c r="P3378" s="397"/>
      <c r="Q3378" s="397"/>
      <c r="R3378" s="397"/>
      <c r="S3378" s="397"/>
      <c r="T3378" s="397"/>
      <c r="U3378" s="397"/>
      <c r="V3378" s="397"/>
      <c r="W3378" s="397"/>
      <c r="X3378" s="397"/>
      <c r="Y3378" s="397"/>
    </row>
    <row r="3379" spans="1:25" ht="38.25" x14ac:dyDescent="0.2">
      <c r="A3379" s="237">
        <v>5939</v>
      </c>
      <c r="B3379" s="353" t="s">
        <v>3232</v>
      </c>
      <c r="C3379" s="182" t="s">
        <v>230</v>
      </c>
      <c r="D3379" s="456">
        <v>7</v>
      </c>
      <c r="E3379" s="393">
        <v>5939000000</v>
      </c>
      <c r="F3379" s="496"/>
      <c r="G3379" s="458"/>
      <c r="H3379" s="394">
        <v>5003</v>
      </c>
      <c r="I3379" s="182" t="s">
        <v>230</v>
      </c>
      <c r="J3379" s="273" t="s">
        <v>286</v>
      </c>
      <c r="K3379" s="54"/>
      <c r="L3379" s="468"/>
      <c r="M3379" s="397"/>
      <c r="N3379" s="397"/>
      <c r="O3379" s="397"/>
      <c r="P3379" s="397"/>
      <c r="Q3379" s="397"/>
      <c r="R3379" s="397"/>
      <c r="S3379" s="397"/>
      <c r="T3379" s="397"/>
      <c r="U3379" s="397"/>
      <c r="V3379" s="397"/>
      <c r="W3379" s="397"/>
      <c r="X3379" s="397"/>
      <c r="Y3379" s="397"/>
    </row>
    <row r="3380" spans="1:25" ht="38.25" x14ac:dyDescent="0.2">
      <c r="A3380" s="237">
        <v>5940</v>
      </c>
      <c r="B3380" s="352" t="s">
        <v>3233</v>
      </c>
      <c r="C3380" s="356" t="s">
        <v>229</v>
      </c>
      <c r="D3380" s="456">
        <v>7</v>
      </c>
      <c r="E3380" s="393">
        <v>5940000000</v>
      </c>
      <c r="F3380" s="496"/>
      <c r="G3380" s="458"/>
      <c r="H3380" s="394">
        <v>1409</v>
      </c>
      <c r="I3380" s="356" t="s">
        <v>229</v>
      </c>
      <c r="J3380" s="273" t="s">
        <v>285</v>
      </c>
      <c r="K3380" s="268"/>
      <c r="L3380" s="468"/>
      <c r="M3380" s="397"/>
      <c r="N3380" s="397"/>
      <c r="O3380" s="397"/>
      <c r="P3380" s="397"/>
      <c r="Q3380" s="397"/>
      <c r="R3380" s="397"/>
      <c r="S3380" s="397"/>
      <c r="T3380" s="397"/>
      <c r="U3380" s="397"/>
      <c r="V3380" s="397"/>
      <c r="W3380" s="397"/>
      <c r="X3380" s="397"/>
      <c r="Y3380" s="397"/>
    </row>
    <row r="3381" spans="1:25" ht="38.25" x14ac:dyDescent="0.2">
      <c r="A3381" s="237">
        <v>5941</v>
      </c>
      <c r="B3381" s="352" t="s">
        <v>3234</v>
      </c>
      <c r="C3381" s="356" t="s">
        <v>229</v>
      </c>
      <c r="D3381" s="456">
        <v>7</v>
      </c>
      <c r="E3381" s="393">
        <v>5941000000</v>
      </c>
      <c r="F3381" s="496"/>
      <c r="G3381" s="458"/>
      <c r="H3381" s="394">
        <v>1508</v>
      </c>
      <c r="I3381" s="356" t="s">
        <v>229</v>
      </c>
      <c r="J3381" s="273" t="s">
        <v>3169</v>
      </c>
      <c r="K3381" s="268"/>
      <c r="L3381" s="468"/>
      <c r="M3381" s="397"/>
      <c r="N3381" s="397"/>
      <c r="O3381" s="397"/>
      <c r="P3381" s="397"/>
      <c r="Q3381" s="397"/>
      <c r="R3381" s="397"/>
      <c r="S3381" s="397"/>
      <c r="T3381" s="397"/>
      <c r="U3381" s="397"/>
      <c r="V3381" s="397"/>
      <c r="W3381" s="397"/>
      <c r="X3381" s="397"/>
      <c r="Y3381" s="397"/>
    </row>
    <row r="3382" spans="1:25" ht="25.5" x14ac:dyDescent="0.2">
      <c r="A3382" s="237">
        <v>5942</v>
      </c>
      <c r="B3382" s="352" t="s">
        <v>3235</v>
      </c>
      <c r="C3382" s="356" t="s">
        <v>229</v>
      </c>
      <c r="D3382" s="456">
        <v>7</v>
      </c>
      <c r="E3382" s="393">
        <v>5942000000</v>
      </c>
      <c r="F3382" s="496"/>
      <c r="G3382" s="458"/>
      <c r="H3382" s="394">
        <v>1204</v>
      </c>
      <c r="I3382" s="356" t="s">
        <v>229</v>
      </c>
      <c r="J3382" s="273" t="s">
        <v>3169</v>
      </c>
      <c r="K3382" s="268"/>
      <c r="L3382" s="468"/>
      <c r="M3382" s="397"/>
      <c r="N3382" s="397"/>
      <c r="O3382" s="397"/>
      <c r="P3382" s="397"/>
      <c r="Q3382" s="397"/>
      <c r="R3382" s="397"/>
      <c r="S3382" s="397"/>
      <c r="T3382" s="397"/>
      <c r="U3382" s="397"/>
      <c r="V3382" s="397"/>
      <c r="W3382" s="397"/>
      <c r="X3382" s="397"/>
      <c r="Y3382" s="397"/>
    </row>
    <row r="3383" spans="1:25" ht="38.25" x14ac:dyDescent="0.2">
      <c r="A3383" s="237">
        <v>5943</v>
      </c>
      <c r="B3383" s="352" t="s">
        <v>3236</v>
      </c>
      <c r="C3383" s="356" t="s">
        <v>229</v>
      </c>
      <c r="D3383" s="456">
        <v>7</v>
      </c>
      <c r="E3383" s="393">
        <v>5943000000</v>
      </c>
      <c r="F3383" s="496"/>
      <c r="G3383" s="458"/>
      <c r="H3383" s="394">
        <v>1305</v>
      </c>
      <c r="I3383" s="356" t="s">
        <v>229</v>
      </c>
      <c r="J3383" s="273" t="s">
        <v>3169</v>
      </c>
      <c r="K3383" s="268"/>
      <c r="L3383" s="468"/>
      <c r="M3383" s="397"/>
      <c r="N3383" s="397"/>
      <c r="O3383" s="397"/>
      <c r="P3383" s="397"/>
      <c r="Q3383" s="397"/>
      <c r="R3383" s="397"/>
      <c r="S3383" s="397"/>
      <c r="T3383" s="397"/>
      <c r="U3383" s="397"/>
      <c r="V3383" s="397"/>
      <c r="W3383" s="397"/>
      <c r="X3383" s="397"/>
      <c r="Y3383" s="397"/>
    </row>
    <row r="3384" spans="1:25" ht="25.5" x14ac:dyDescent="0.2">
      <c r="A3384" s="237">
        <v>5944</v>
      </c>
      <c r="B3384" s="352" t="s">
        <v>3237</v>
      </c>
      <c r="C3384" s="356" t="s">
        <v>229</v>
      </c>
      <c r="D3384" s="456">
        <v>7</v>
      </c>
      <c r="E3384" s="393">
        <v>5944000000</v>
      </c>
      <c r="F3384" s="496"/>
      <c r="G3384" s="458"/>
      <c r="H3384" s="394">
        <v>1331</v>
      </c>
      <c r="I3384" s="356" t="s">
        <v>229</v>
      </c>
      <c r="J3384" s="273" t="s">
        <v>289</v>
      </c>
      <c r="K3384" s="268"/>
      <c r="L3384" s="468"/>
      <c r="M3384" s="397"/>
      <c r="N3384" s="397"/>
      <c r="O3384" s="397"/>
      <c r="P3384" s="397"/>
      <c r="Q3384" s="397"/>
      <c r="R3384" s="397"/>
      <c r="S3384" s="397"/>
      <c r="T3384" s="397"/>
      <c r="U3384" s="397"/>
      <c r="V3384" s="397"/>
      <c r="W3384" s="397"/>
      <c r="X3384" s="397"/>
      <c r="Y3384" s="397"/>
    </row>
    <row r="3385" spans="1:25" ht="38.25" x14ac:dyDescent="0.2">
      <c r="A3385" s="237">
        <v>5945</v>
      </c>
      <c r="B3385" s="352" t="s">
        <v>3238</v>
      </c>
      <c r="C3385" s="356" t="s">
        <v>229</v>
      </c>
      <c r="D3385" s="456">
        <v>7</v>
      </c>
      <c r="E3385" s="393">
        <v>5945000000</v>
      </c>
      <c r="F3385" s="496"/>
      <c r="G3385" s="458"/>
      <c r="H3385" s="394">
        <v>1406</v>
      </c>
      <c r="I3385" s="356" t="s">
        <v>229</v>
      </c>
      <c r="J3385" s="273" t="s">
        <v>3169</v>
      </c>
      <c r="K3385" s="268"/>
      <c r="L3385" s="468"/>
      <c r="M3385" s="397"/>
      <c r="N3385" s="397"/>
      <c r="O3385" s="397"/>
      <c r="P3385" s="397"/>
      <c r="Q3385" s="397"/>
      <c r="R3385" s="397"/>
      <c r="S3385" s="397"/>
      <c r="T3385" s="397"/>
      <c r="U3385" s="397"/>
      <c r="V3385" s="397"/>
      <c r="W3385" s="397"/>
      <c r="X3385" s="397"/>
      <c r="Y3385" s="397"/>
    </row>
    <row r="3386" spans="1:25" ht="38.25" x14ac:dyDescent="0.2">
      <c r="A3386" s="237">
        <v>5946</v>
      </c>
      <c r="B3386" s="352" t="s">
        <v>3239</v>
      </c>
      <c r="C3386" s="356" t="s">
        <v>229</v>
      </c>
      <c r="D3386" s="456">
        <v>7</v>
      </c>
      <c r="E3386" s="393">
        <v>5946000000</v>
      </c>
      <c r="F3386" s="496"/>
      <c r="G3386" s="458"/>
      <c r="H3386" s="394">
        <v>1514</v>
      </c>
      <c r="I3386" s="356" t="s">
        <v>229</v>
      </c>
      <c r="J3386" s="273" t="s">
        <v>285</v>
      </c>
      <c r="K3386" s="268"/>
      <c r="L3386" s="468"/>
      <c r="M3386" s="397"/>
      <c r="N3386" s="397"/>
      <c r="O3386" s="397"/>
      <c r="P3386" s="397"/>
      <c r="Q3386" s="397"/>
      <c r="R3386" s="397"/>
      <c r="S3386" s="397"/>
      <c r="T3386" s="397"/>
      <c r="U3386" s="397"/>
      <c r="V3386" s="397"/>
      <c r="W3386" s="397"/>
      <c r="X3386" s="397"/>
      <c r="Y3386" s="397"/>
    </row>
    <row r="3387" spans="1:25" ht="38.25" x14ac:dyDescent="0.2">
      <c r="A3387" s="237">
        <v>5947</v>
      </c>
      <c r="B3387" s="352" t="s">
        <v>3240</v>
      </c>
      <c r="C3387" s="356" t="s">
        <v>229</v>
      </c>
      <c r="D3387" s="456">
        <v>7</v>
      </c>
      <c r="E3387" s="393">
        <v>5947000000</v>
      </c>
      <c r="F3387" s="496"/>
      <c r="G3387" s="458"/>
      <c r="H3387" s="394">
        <v>1408</v>
      </c>
      <c r="I3387" s="356" t="s">
        <v>229</v>
      </c>
      <c r="J3387" s="273" t="s">
        <v>3169</v>
      </c>
      <c r="K3387" s="268"/>
      <c r="L3387" s="468"/>
      <c r="M3387" s="397"/>
      <c r="N3387" s="397"/>
      <c r="O3387" s="397"/>
      <c r="P3387" s="397"/>
      <c r="Q3387" s="397"/>
      <c r="R3387" s="397"/>
      <c r="S3387" s="397"/>
      <c r="T3387" s="397"/>
      <c r="U3387" s="397"/>
      <c r="V3387" s="397"/>
      <c r="W3387" s="397"/>
      <c r="X3387" s="397"/>
      <c r="Y3387" s="397"/>
    </row>
    <row r="3388" spans="1:25" ht="38.25" x14ac:dyDescent="0.2">
      <c r="A3388" s="237">
        <v>5948</v>
      </c>
      <c r="B3388" s="352" t="s">
        <v>3241</v>
      </c>
      <c r="C3388" s="356" t="s">
        <v>229</v>
      </c>
      <c r="D3388" s="456">
        <v>7</v>
      </c>
      <c r="E3388" s="393">
        <v>5948000000</v>
      </c>
      <c r="F3388" s="496"/>
      <c r="G3388" s="458"/>
      <c r="H3388" s="394">
        <v>1903</v>
      </c>
      <c r="I3388" s="356" t="s">
        <v>229</v>
      </c>
      <c r="J3388" s="273" t="s">
        <v>285</v>
      </c>
      <c r="K3388" s="268"/>
      <c r="L3388" s="468"/>
      <c r="M3388" s="397"/>
      <c r="N3388" s="397"/>
      <c r="O3388" s="397"/>
      <c r="P3388" s="397"/>
      <c r="Q3388" s="397"/>
      <c r="R3388" s="397"/>
      <c r="S3388" s="397"/>
      <c r="T3388" s="397"/>
      <c r="U3388" s="397"/>
      <c r="V3388" s="397"/>
      <c r="W3388" s="397"/>
      <c r="X3388" s="397"/>
      <c r="Y3388" s="397"/>
    </row>
    <row r="3389" spans="1:25" ht="25.5" x14ac:dyDescent="0.2">
      <c r="A3389" s="237">
        <v>5949</v>
      </c>
      <c r="B3389" s="352" t="s">
        <v>3242</v>
      </c>
      <c r="C3389" s="182" t="s">
        <v>226</v>
      </c>
      <c r="D3389" s="456">
        <v>7</v>
      </c>
      <c r="E3389" s="393">
        <v>5949000000</v>
      </c>
      <c r="F3389" s="496"/>
      <c r="G3389" s="458"/>
      <c r="H3389" s="394">
        <v>4006</v>
      </c>
      <c r="I3389" s="182" t="s">
        <v>226</v>
      </c>
      <c r="J3389" s="273" t="s">
        <v>295</v>
      </c>
      <c r="K3389" s="268"/>
      <c r="L3389" s="468"/>
      <c r="M3389" s="397"/>
      <c r="N3389" s="397"/>
      <c r="O3389" s="397"/>
      <c r="P3389" s="397"/>
      <c r="Q3389" s="397"/>
      <c r="R3389" s="397"/>
      <c r="S3389" s="397"/>
      <c r="T3389" s="397"/>
      <c r="U3389" s="397"/>
      <c r="V3389" s="397"/>
      <c r="W3389" s="397"/>
      <c r="X3389" s="397"/>
      <c r="Y3389" s="397"/>
    </row>
    <row r="3390" spans="1:25" ht="38.25" x14ac:dyDescent="0.2">
      <c r="A3390" s="237">
        <v>5950</v>
      </c>
      <c r="B3390" s="391" t="s">
        <v>3243</v>
      </c>
      <c r="C3390" s="182" t="s">
        <v>224</v>
      </c>
      <c r="D3390" s="456">
        <v>16</v>
      </c>
      <c r="E3390" s="393">
        <v>5950000000</v>
      </c>
      <c r="F3390" s="496"/>
      <c r="G3390" s="458"/>
      <c r="H3390" s="394">
        <v>6000</v>
      </c>
      <c r="I3390" s="182" t="s">
        <v>224</v>
      </c>
      <c r="J3390" s="273" t="s">
        <v>286</v>
      </c>
      <c r="K3390" s="268"/>
      <c r="L3390" s="468"/>
      <c r="M3390" s="397"/>
      <c r="N3390" s="397"/>
      <c r="O3390" s="397"/>
      <c r="P3390" s="397"/>
      <c r="Q3390" s="397"/>
      <c r="R3390" s="397"/>
      <c r="S3390" s="397"/>
      <c r="T3390" s="397"/>
      <c r="U3390" s="397"/>
      <c r="V3390" s="397"/>
      <c r="W3390" s="397"/>
      <c r="X3390" s="397"/>
      <c r="Y3390" s="397"/>
    </row>
    <row r="3391" spans="1:25" ht="38.25" x14ac:dyDescent="0.2">
      <c r="A3391" s="237">
        <v>5951</v>
      </c>
      <c r="B3391" s="391" t="s">
        <v>3244</v>
      </c>
      <c r="C3391" s="182" t="s">
        <v>224</v>
      </c>
      <c r="D3391" s="456">
        <v>16</v>
      </c>
      <c r="E3391" s="393">
        <v>5951000000</v>
      </c>
      <c r="F3391" s="496"/>
      <c r="G3391" s="458"/>
      <c r="H3391" s="394">
        <v>6000</v>
      </c>
      <c r="I3391" s="182" t="s">
        <v>224</v>
      </c>
      <c r="J3391" s="273" t="s">
        <v>286</v>
      </c>
      <c r="K3391" s="268"/>
      <c r="L3391" s="468"/>
      <c r="M3391" s="397"/>
      <c r="N3391" s="397"/>
      <c r="O3391" s="397"/>
      <c r="P3391" s="397"/>
      <c r="Q3391" s="397"/>
      <c r="R3391" s="397"/>
      <c r="S3391" s="397"/>
      <c r="T3391" s="397"/>
      <c r="U3391" s="397"/>
      <c r="V3391" s="397"/>
      <c r="W3391" s="397"/>
      <c r="X3391" s="397"/>
      <c r="Y3391" s="397"/>
    </row>
    <row r="3392" spans="1:25" ht="38.25" x14ac:dyDescent="0.2">
      <c r="A3392" s="237">
        <v>5952</v>
      </c>
      <c r="B3392" s="352" t="s">
        <v>3245</v>
      </c>
      <c r="C3392" s="182" t="s">
        <v>224</v>
      </c>
      <c r="D3392" s="456">
        <v>16</v>
      </c>
      <c r="E3392" s="393">
        <v>5952000000</v>
      </c>
      <c r="F3392" s="496"/>
      <c r="G3392" s="458"/>
      <c r="H3392" s="394">
        <v>6000</v>
      </c>
      <c r="I3392" s="182" t="s">
        <v>224</v>
      </c>
      <c r="J3392" s="273" t="s">
        <v>286</v>
      </c>
      <c r="K3392" s="268"/>
      <c r="L3392" s="468"/>
      <c r="M3392" s="397"/>
      <c r="N3392" s="397"/>
      <c r="O3392" s="397"/>
      <c r="P3392" s="397"/>
      <c r="Q3392" s="397"/>
      <c r="R3392" s="397"/>
      <c r="S3392" s="397"/>
      <c r="T3392" s="397"/>
      <c r="U3392" s="397"/>
      <c r="V3392" s="397"/>
      <c r="W3392" s="397"/>
      <c r="X3392" s="397"/>
      <c r="Y3392" s="397"/>
    </row>
    <row r="3393" spans="1:25" s="272" customFormat="1" ht="25.5" x14ac:dyDescent="0.2">
      <c r="A3393" s="39">
        <v>5953</v>
      </c>
      <c r="B3393" s="353" t="s">
        <v>3246</v>
      </c>
      <c r="C3393" s="182" t="s">
        <v>248</v>
      </c>
      <c r="D3393" s="464">
        <v>5</v>
      </c>
      <c r="E3393" s="412">
        <v>5953000000</v>
      </c>
      <c r="F3393" s="476"/>
      <c r="G3393" s="466"/>
      <c r="H3393" s="409"/>
      <c r="I3393" s="182" t="s">
        <v>248</v>
      </c>
      <c r="J3393" s="53" t="s">
        <v>236</v>
      </c>
      <c r="K3393" s="54"/>
      <c r="L3393" s="477" t="s">
        <v>3247</v>
      </c>
      <c r="M3393" s="415"/>
      <c r="N3393" s="415"/>
      <c r="O3393" s="415"/>
      <c r="P3393" s="415"/>
      <c r="Q3393" s="415"/>
      <c r="R3393" s="415"/>
      <c r="S3393" s="415"/>
      <c r="T3393" s="415"/>
      <c r="U3393" s="415"/>
      <c r="V3393" s="415"/>
      <c r="W3393" s="415"/>
      <c r="X3393" s="415"/>
      <c r="Y3393" s="415"/>
    </row>
    <row r="3394" spans="1:25" s="272" customFormat="1" ht="38.25" x14ac:dyDescent="0.25">
      <c r="A3394" s="39">
        <v>5954</v>
      </c>
      <c r="B3394" s="352" t="s">
        <v>3722</v>
      </c>
      <c r="C3394" s="182" t="s">
        <v>224</v>
      </c>
      <c r="D3394" s="464">
        <v>7</v>
      </c>
      <c r="E3394" s="412">
        <v>5954000000</v>
      </c>
      <c r="F3394" s="476"/>
      <c r="G3394" s="466"/>
      <c r="H3394" s="409" t="s">
        <v>236</v>
      </c>
      <c r="I3394" s="182" t="s">
        <v>224</v>
      </c>
      <c r="J3394" s="53" t="s">
        <v>3169</v>
      </c>
      <c r="K3394" s="583" t="s">
        <v>236</v>
      </c>
      <c r="L3394" s="477"/>
      <c r="M3394" s="415"/>
      <c r="N3394" s="415"/>
      <c r="O3394" s="415"/>
      <c r="P3394" s="415"/>
      <c r="Q3394" s="415"/>
      <c r="R3394" s="415"/>
      <c r="S3394" s="415"/>
      <c r="T3394" s="415"/>
      <c r="U3394" s="415"/>
      <c r="V3394" s="415"/>
      <c r="W3394" s="415"/>
      <c r="X3394" s="415"/>
      <c r="Y3394" s="415"/>
    </row>
    <row r="3395" spans="1:25" s="272" customFormat="1" ht="25.5" x14ac:dyDescent="0.2">
      <c r="A3395" s="39">
        <v>5955</v>
      </c>
      <c r="B3395" s="353" t="s">
        <v>3248</v>
      </c>
      <c r="C3395" s="182" t="s">
        <v>226</v>
      </c>
      <c r="D3395" s="464">
        <v>7</v>
      </c>
      <c r="E3395" s="412">
        <v>5955000000</v>
      </c>
      <c r="F3395" s="476"/>
      <c r="G3395" s="466"/>
      <c r="H3395" s="409">
        <v>4005</v>
      </c>
      <c r="I3395" s="182" t="s">
        <v>226</v>
      </c>
      <c r="J3395" s="53" t="s">
        <v>300</v>
      </c>
      <c r="K3395" s="54"/>
      <c r="L3395" s="477"/>
      <c r="M3395" s="415"/>
      <c r="N3395" s="415"/>
      <c r="O3395" s="415"/>
      <c r="P3395" s="415"/>
      <c r="Q3395" s="415"/>
      <c r="R3395" s="415"/>
      <c r="S3395" s="415"/>
      <c r="T3395" s="415"/>
      <c r="U3395" s="415"/>
      <c r="V3395" s="415"/>
      <c r="W3395" s="415"/>
      <c r="X3395" s="415"/>
      <c r="Y3395" s="415"/>
    </row>
    <row r="3396" spans="1:25" s="272" customFormat="1" ht="25.5" x14ac:dyDescent="0.2">
      <c r="A3396" s="39">
        <v>5956</v>
      </c>
      <c r="B3396" s="353" t="s">
        <v>3249</v>
      </c>
      <c r="C3396" s="182" t="s">
        <v>226</v>
      </c>
      <c r="D3396" s="464">
        <v>17</v>
      </c>
      <c r="E3396" s="412">
        <v>5956000000</v>
      </c>
      <c r="F3396" s="476"/>
      <c r="G3396" s="466"/>
      <c r="H3396" s="409">
        <v>4006</v>
      </c>
      <c r="I3396" s="182" t="s">
        <v>226</v>
      </c>
      <c r="J3396" s="53" t="s">
        <v>295</v>
      </c>
      <c r="K3396" s="54"/>
      <c r="L3396" s="477"/>
      <c r="M3396" s="415"/>
      <c r="N3396" s="415"/>
      <c r="O3396" s="415"/>
      <c r="P3396" s="415"/>
      <c r="Q3396" s="415"/>
      <c r="R3396" s="415"/>
      <c r="S3396" s="415"/>
      <c r="T3396" s="415"/>
      <c r="U3396" s="415"/>
      <c r="V3396" s="415"/>
      <c r="W3396" s="415"/>
      <c r="X3396" s="415"/>
      <c r="Y3396" s="415"/>
    </row>
    <row r="3397" spans="1:25" s="272" customFormat="1" ht="38.25" x14ac:dyDescent="0.2">
      <c r="A3397" s="39">
        <v>5957</v>
      </c>
      <c r="B3397" s="353" t="s">
        <v>3250</v>
      </c>
      <c r="C3397" s="356" t="s">
        <v>228</v>
      </c>
      <c r="D3397" s="464">
        <v>7</v>
      </c>
      <c r="E3397" s="412">
        <v>5957000000</v>
      </c>
      <c r="F3397" s="476"/>
      <c r="G3397" s="466"/>
      <c r="H3397" s="409">
        <v>5527</v>
      </c>
      <c r="I3397" s="356" t="s">
        <v>228</v>
      </c>
      <c r="J3397" s="53" t="s">
        <v>289</v>
      </c>
      <c r="K3397" s="54"/>
      <c r="L3397" s="477"/>
      <c r="M3397" s="415"/>
      <c r="N3397" s="415"/>
      <c r="O3397" s="415"/>
      <c r="P3397" s="415"/>
      <c r="Q3397" s="415"/>
      <c r="R3397" s="415"/>
      <c r="S3397" s="415"/>
      <c r="T3397" s="415"/>
      <c r="U3397" s="415"/>
      <c r="V3397" s="415"/>
      <c r="W3397" s="415"/>
      <c r="X3397" s="415"/>
      <c r="Y3397" s="415"/>
    </row>
    <row r="3398" spans="1:25" s="272" customFormat="1" ht="25.5" x14ac:dyDescent="0.2">
      <c r="A3398" s="39">
        <v>5958</v>
      </c>
      <c r="B3398" s="352" t="s">
        <v>3535</v>
      </c>
      <c r="C3398" s="356" t="s">
        <v>228</v>
      </c>
      <c r="D3398" s="464">
        <v>7</v>
      </c>
      <c r="E3398" s="412">
        <v>5958000000</v>
      </c>
      <c r="F3398" s="476"/>
      <c r="G3398" s="466"/>
      <c r="H3398" s="409">
        <v>5521</v>
      </c>
      <c r="I3398" s="356" t="s">
        <v>228</v>
      </c>
      <c r="J3398" s="53" t="s">
        <v>289</v>
      </c>
      <c r="K3398" s="54"/>
      <c r="L3398" s="477"/>
      <c r="M3398" s="415"/>
      <c r="N3398" s="415"/>
      <c r="O3398" s="415"/>
      <c r="P3398" s="415"/>
      <c r="Q3398" s="415"/>
      <c r="R3398" s="415"/>
      <c r="S3398" s="415"/>
      <c r="T3398" s="415"/>
      <c r="U3398" s="415"/>
      <c r="V3398" s="415"/>
      <c r="W3398" s="415"/>
      <c r="X3398" s="415"/>
      <c r="Y3398" s="415"/>
    </row>
    <row r="3399" spans="1:25" s="272" customFormat="1" ht="25.5" x14ac:dyDescent="0.2">
      <c r="A3399" s="39">
        <v>5959</v>
      </c>
      <c r="B3399" s="353" t="s">
        <v>3251</v>
      </c>
      <c r="C3399" s="356" t="s">
        <v>228</v>
      </c>
      <c r="D3399" s="464">
        <v>7</v>
      </c>
      <c r="E3399" s="412">
        <v>5959000000</v>
      </c>
      <c r="F3399" s="476"/>
      <c r="G3399" s="466"/>
      <c r="H3399" s="409">
        <v>5517</v>
      </c>
      <c r="I3399" s="356" t="s">
        <v>228</v>
      </c>
      <c r="J3399" s="53" t="s">
        <v>295</v>
      </c>
      <c r="K3399" s="54"/>
      <c r="L3399" s="477"/>
      <c r="M3399" s="415"/>
      <c r="N3399" s="415"/>
      <c r="O3399" s="415"/>
      <c r="P3399" s="415"/>
      <c r="Q3399" s="415"/>
      <c r="R3399" s="415"/>
      <c r="S3399" s="415"/>
      <c r="T3399" s="415"/>
      <c r="U3399" s="415"/>
      <c r="V3399" s="415"/>
      <c r="W3399" s="415"/>
      <c r="X3399" s="415"/>
      <c r="Y3399" s="415"/>
    </row>
    <row r="3400" spans="1:25" s="272" customFormat="1" ht="51" x14ac:dyDescent="0.2">
      <c r="A3400" s="39">
        <v>5960</v>
      </c>
      <c r="B3400" s="353" t="s">
        <v>3252</v>
      </c>
      <c r="C3400" s="356" t="s">
        <v>229</v>
      </c>
      <c r="D3400" s="464">
        <v>7</v>
      </c>
      <c r="E3400" s="412">
        <v>5960000000</v>
      </c>
      <c r="F3400" s="476"/>
      <c r="G3400" s="466"/>
      <c r="H3400" s="409">
        <v>1903</v>
      </c>
      <c r="I3400" s="356" t="s">
        <v>229</v>
      </c>
      <c r="J3400" s="53" t="s">
        <v>285</v>
      </c>
      <c r="K3400" s="54"/>
      <c r="L3400" s="477"/>
      <c r="M3400" s="415"/>
      <c r="N3400" s="415"/>
      <c r="O3400" s="415"/>
      <c r="P3400" s="415"/>
      <c r="Q3400" s="415"/>
      <c r="R3400" s="415"/>
      <c r="S3400" s="415"/>
      <c r="T3400" s="415"/>
      <c r="U3400" s="415"/>
      <c r="V3400" s="415"/>
      <c r="W3400" s="415"/>
      <c r="X3400" s="415"/>
      <c r="Y3400" s="415"/>
    </row>
    <row r="3401" spans="1:25" s="272" customFormat="1" ht="38.25" x14ac:dyDescent="0.2">
      <c r="A3401" s="39">
        <v>5961</v>
      </c>
      <c r="B3401" s="353" t="s">
        <v>3253</v>
      </c>
      <c r="C3401" s="356" t="s">
        <v>229</v>
      </c>
      <c r="D3401" s="464">
        <v>7</v>
      </c>
      <c r="E3401" s="412">
        <v>5961000000</v>
      </c>
      <c r="F3401" s="476"/>
      <c r="G3401" s="466"/>
      <c r="H3401" s="409">
        <v>1641</v>
      </c>
      <c r="I3401" s="356" t="s">
        <v>229</v>
      </c>
      <c r="J3401" s="53" t="s">
        <v>300</v>
      </c>
      <c r="K3401" s="54"/>
      <c r="L3401" s="477"/>
      <c r="M3401" s="415"/>
      <c r="N3401" s="415"/>
      <c r="O3401" s="415"/>
      <c r="P3401" s="415"/>
      <c r="Q3401" s="415"/>
      <c r="R3401" s="415"/>
      <c r="S3401" s="415"/>
      <c r="T3401" s="415"/>
      <c r="U3401" s="415"/>
      <c r="V3401" s="415"/>
      <c r="W3401" s="415"/>
      <c r="X3401" s="415"/>
      <c r="Y3401" s="415"/>
    </row>
    <row r="3402" spans="1:25" s="272" customFormat="1" ht="38.25" x14ac:dyDescent="0.2">
      <c r="A3402" s="39">
        <v>5962</v>
      </c>
      <c r="B3402" s="353" t="s">
        <v>3254</v>
      </c>
      <c r="C3402" s="356" t="s">
        <v>229</v>
      </c>
      <c r="D3402" s="464">
        <v>7</v>
      </c>
      <c r="E3402" s="412">
        <v>5962000000</v>
      </c>
      <c r="F3402" s="476"/>
      <c r="G3402" s="466"/>
      <c r="H3402" s="409">
        <v>1225</v>
      </c>
      <c r="I3402" s="356" t="s">
        <v>229</v>
      </c>
      <c r="J3402" s="53" t="s">
        <v>289</v>
      </c>
      <c r="K3402" s="54"/>
      <c r="L3402" s="477"/>
      <c r="M3402" s="415"/>
      <c r="N3402" s="415"/>
      <c r="O3402" s="415"/>
      <c r="P3402" s="415"/>
      <c r="Q3402" s="415"/>
      <c r="R3402" s="415"/>
      <c r="S3402" s="415"/>
      <c r="T3402" s="415"/>
      <c r="U3402" s="415"/>
      <c r="V3402" s="415"/>
      <c r="W3402" s="415"/>
      <c r="X3402" s="415"/>
      <c r="Y3402" s="415"/>
    </row>
    <row r="3403" spans="1:25" s="272" customFormat="1" ht="25.5" x14ac:dyDescent="0.2">
      <c r="A3403" s="39">
        <v>5963</v>
      </c>
      <c r="B3403" s="353" t="s">
        <v>3255</v>
      </c>
      <c r="C3403" s="356" t="s">
        <v>229</v>
      </c>
      <c r="D3403" s="464">
        <v>7</v>
      </c>
      <c r="E3403" s="412">
        <v>5963000000</v>
      </c>
      <c r="F3403" s="476"/>
      <c r="G3403" s="466"/>
      <c r="H3403" s="409">
        <v>1114</v>
      </c>
      <c r="I3403" s="356" t="s">
        <v>229</v>
      </c>
      <c r="J3403" s="53" t="s">
        <v>285</v>
      </c>
      <c r="K3403" s="54"/>
      <c r="L3403" s="477"/>
      <c r="M3403" s="415"/>
      <c r="N3403" s="415"/>
      <c r="O3403" s="415"/>
      <c r="P3403" s="415"/>
      <c r="Q3403" s="415"/>
      <c r="R3403" s="415"/>
      <c r="S3403" s="415"/>
      <c r="T3403" s="415"/>
      <c r="U3403" s="415"/>
      <c r="V3403" s="415"/>
      <c r="W3403" s="415"/>
      <c r="X3403" s="415"/>
      <c r="Y3403" s="415"/>
    </row>
    <row r="3404" spans="1:25" s="272" customFormat="1" ht="38.25" x14ac:dyDescent="0.2">
      <c r="A3404" s="39">
        <v>5964</v>
      </c>
      <c r="B3404" s="353" t="s">
        <v>3256</v>
      </c>
      <c r="C3404" s="356" t="s">
        <v>229</v>
      </c>
      <c r="D3404" s="464">
        <v>7</v>
      </c>
      <c r="E3404" s="412">
        <v>5964000000</v>
      </c>
      <c r="F3404" s="476"/>
      <c r="G3404" s="466"/>
      <c r="H3404" s="409">
        <v>1522</v>
      </c>
      <c r="I3404" s="356" t="s">
        <v>229</v>
      </c>
      <c r="J3404" s="53" t="s">
        <v>295</v>
      </c>
      <c r="K3404" s="54"/>
      <c r="L3404" s="477"/>
      <c r="M3404" s="415"/>
      <c r="N3404" s="415"/>
      <c r="O3404" s="415"/>
      <c r="P3404" s="415"/>
      <c r="Q3404" s="415"/>
      <c r="R3404" s="415"/>
      <c r="S3404" s="415"/>
      <c r="T3404" s="415"/>
      <c r="U3404" s="415"/>
      <c r="V3404" s="415"/>
      <c r="W3404" s="415"/>
      <c r="X3404" s="415"/>
      <c r="Y3404" s="415"/>
    </row>
    <row r="3405" spans="1:25" s="272" customFormat="1" ht="38.25" x14ac:dyDescent="0.2">
      <c r="A3405" s="39">
        <v>5965</v>
      </c>
      <c r="B3405" s="353" t="s">
        <v>3257</v>
      </c>
      <c r="C3405" s="356" t="s">
        <v>229</v>
      </c>
      <c r="D3405" s="464">
        <v>7</v>
      </c>
      <c r="E3405" s="412">
        <v>5965000000</v>
      </c>
      <c r="F3405" s="476"/>
      <c r="G3405" s="466"/>
      <c r="H3405" s="409">
        <v>1124</v>
      </c>
      <c r="I3405" s="356" t="s">
        <v>229</v>
      </c>
      <c r="J3405" s="53" t="s">
        <v>286</v>
      </c>
      <c r="K3405" s="54"/>
      <c r="L3405" s="477"/>
      <c r="M3405" s="415"/>
      <c r="N3405" s="415"/>
      <c r="O3405" s="415"/>
      <c r="P3405" s="415"/>
      <c r="Q3405" s="415"/>
      <c r="R3405" s="415"/>
      <c r="S3405" s="415"/>
      <c r="T3405" s="415"/>
      <c r="U3405" s="415"/>
      <c r="V3405" s="415"/>
      <c r="W3405" s="415"/>
      <c r="X3405" s="415"/>
      <c r="Y3405" s="415"/>
    </row>
    <row r="3406" spans="1:25" s="272" customFormat="1" ht="38.25" x14ac:dyDescent="0.2">
      <c r="A3406" s="39">
        <v>5966</v>
      </c>
      <c r="B3406" s="353" t="s">
        <v>3258</v>
      </c>
      <c r="C3406" s="356" t="s">
        <v>229</v>
      </c>
      <c r="D3406" s="464">
        <v>7</v>
      </c>
      <c r="E3406" s="412">
        <v>5966000000</v>
      </c>
      <c r="F3406" s="476"/>
      <c r="G3406" s="466"/>
      <c r="H3406" s="409">
        <v>1125</v>
      </c>
      <c r="I3406" s="356" t="s">
        <v>229</v>
      </c>
      <c r="J3406" s="53" t="s">
        <v>286</v>
      </c>
      <c r="K3406" s="54"/>
      <c r="L3406" s="477"/>
      <c r="M3406" s="415"/>
      <c r="N3406" s="415"/>
      <c r="O3406" s="415"/>
      <c r="P3406" s="415"/>
      <c r="Q3406" s="415"/>
      <c r="R3406" s="415"/>
      <c r="S3406" s="415"/>
      <c r="T3406" s="415"/>
      <c r="U3406" s="415"/>
      <c r="V3406" s="415"/>
      <c r="W3406" s="415"/>
      <c r="X3406" s="415"/>
      <c r="Y3406" s="415"/>
    </row>
    <row r="3407" spans="1:25" s="272" customFormat="1" ht="38.25" x14ac:dyDescent="0.2">
      <c r="A3407" s="39">
        <v>5967</v>
      </c>
      <c r="B3407" s="353" t="s">
        <v>3259</v>
      </c>
      <c r="C3407" s="356" t="s">
        <v>229</v>
      </c>
      <c r="D3407" s="464">
        <v>7</v>
      </c>
      <c r="E3407" s="412">
        <v>5967000000</v>
      </c>
      <c r="F3407" s="476"/>
      <c r="G3407" s="466"/>
      <c r="H3407" s="409">
        <v>1210</v>
      </c>
      <c r="I3407" s="356" t="s">
        <v>229</v>
      </c>
      <c r="J3407" s="53" t="s">
        <v>3169</v>
      </c>
      <c r="K3407" s="54"/>
      <c r="L3407" s="477"/>
      <c r="M3407" s="415"/>
      <c r="N3407" s="415"/>
      <c r="O3407" s="415"/>
      <c r="P3407" s="415"/>
      <c r="Q3407" s="415"/>
      <c r="R3407" s="415"/>
      <c r="S3407" s="415"/>
      <c r="T3407" s="415"/>
      <c r="U3407" s="415"/>
      <c r="V3407" s="415"/>
      <c r="W3407" s="415"/>
      <c r="X3407" s="415"/>
      <c r="Y3407" s="415"/>
    </row>
    <row r="3408" spans="1:25" s="272" customFormat="1" ht="38.25" x14ac:dyDescent="0.2">
      <c r="A3408" s="39">
        <v>5968</v>
      </c>
      <c r="B3408" s="353" t="s">
        <v>3260</v>
      </c>
      <c r="C3408" s="356" t="s">
        <v>229</v>
      </c>
      <c r="D3408" s="464">
        <v>7</v>
      </c>
      <c r="E3408" s="412">
        <v>5968000000</v>
      </c>
      <c r="F3408" s="476"/>
      <c r="G3408" s="466"/>
      <c r="H3408" s="409">
        <v>1102</v>
      </c>
      <c r="I3408" s="356" t="s">
        <v>229</v>
      </c>
      <c r="J3408" s="53" t="s">
        <v>3169</v>
      </c>
      <c r="K3408" s="54"/>
      <c r="L3408" s="477"/>
      <c r="M3408" s="415"/>
      <c r="N3408" s="415"/>
      <c r="O3408" s="415"/>
      <c r="P3408" s="415"/>
      <c r="Q3408" s="415"/>
      <c r="R3408" s="415"/>
      <c r="S3408" s="415"/>
      <c r="T3408" s="415"/>
      <c r="U3408" s="415"/>
      <c r="V3408" s="415"/>
      <c r="W3408" s="415"/>
      <c r="X3408" s="415"/>
      <c r="Y3408" s="415"/>
    </row>
    <row r="3409" spans="1:25" s="272" customFormat="1" ht="38.25" x14ac:dyDescent="0.2">
      <c r="A3409" s="39">
        <v>5969</v>
      </c>
      <c r="B3409" s="353" t="s">
        <v>3261</v>
      </c>
      <c r="C3409" s="356" t="s">
        <v>229</v>
      </c>
      <c r="D3409" s="464">
        <v>7</v>
      </c>
      <c r="E3409" s="412">
        <v>5969000000</v>
      </c>
      <c r="F3409" s="476"/>
      <c r="G3409" s="466"/>
      <c r="H3409" s="409">
        <v>1408</v>
      </c>
      <c r="I3409" s="356" t="s">
        <v>229</v>
      </c>
      <c r="J3409" s="53" t="s">
        <v>3169</v>
      </c>
      <c r="K3409" s="54"/>
      <c r="L3409" s="477"/>
      <c r="M3409" s="415"/>
      <c r="N3409" s="415"/>
      <c r="O3409" s="415"/>
      <c r="P3409" s="415"/>
      <c r="Q3409" s="415"/>
      <c r="R3409" s="415"/>
      <c r="S3409" s="415"/>
      <c r="T3409" s="415"/>
      <c r="U3409" s="415"/>
      <c r="V3409" s="415"/>
      <c r="W3409" s="415"/>
      <c r="X3409" s="415"/>
      <c r="Y3409" s="415"/>
    </row>
    <row r="3410" spans="1:25" s="272" customFormat="1" ht="25.5" x14ac:dyDescent="0.2">
      <c r="A3410" s="39">
        <v>5970</v>
      </c>
      <c r="B3410" s="353" t="s">
        <v>3262</v>
      </c>
      <c r="C3410" s="356" t="s">
        <v>229</v>
      </c>
      <c r="D3410" s="464">
        <v>7</v>
      </c>
      <c r="E3410" s="412">
        <v>5970000000</v>
      </c>
      <c r="F3410" s="476"/>
      <c r="G3410" s="466"/>
      <c r="H3410" s="409">
        <v>1104</v>
      </c>
      <c r="I3410" s="356" t="s">
        <v>229</v>
      </c>
      <c r="J3410" s="53" t="s">
        <v>3169</v>
      </c>
      <c r="K3410" s="54"/>
      <c r="L3410" s="477"/>
      <c r="M3410" s="415"/>
      <c r="N3410" s="415"/>
      <c r="O3410" s="415"/>
      <c r="P3410" s="415"/>
      <c r="Q3410" s="415"/>
      <c r="R3410" s="415"/>
      <c r="S3410" s="415"/>
      <c r="T3410" s="415"/>
      <c r="U3410" s="415"/>
      <c r="V3410" s="415"/>
      <c r="W3410" s="415"/>
      <c r="X3410" s="415"/>
      <c r="Y3410" s="415"/>
    </row>
    <row r="3411" spans="1:25" s="272" customFormat="1" ht="38.25" x14ac:dyDescent="0.2">
      <c r="A3411" s="39">
        <v>5971</v>
      </c>
      <c r="B3411" s="353" t="s">
        <v>3263</v>
      </c>
      <c r="C3411" s="356" t="s">
        <v>229</v>
      </c>
      <c r="D3411" s="464">
        <v>7</v>
      </c>
      <c r="E3411" s="412">
        <v>5971000000</v>
      </c>
      <c r="F3411" s="476"/>
      <c r="G3411" s="466"/>
      <c r="H3411" s="409">
        <v>1508</v>
      </c>
      <c r="I3411" s="356" t="s">
        <v>229</v>
      </c>
      <c r="J3411" s="53" t="s">
        <v>3169</v>
      </c>
      <c r="K3411" s="54"/>
      <c r="L3411" s="477"/>
      <c r="M3411" s="415"/>
      <c r="N3411" s="415"/>
      <c r="O3411" s="415"/>
      <c r="P3411" s="415"/>
      <c r="Q3411" s="415"/>
      <c r="R3411" s="415"/>
      <c r="S3411" s="415"/>
      <c r="T3411" s="415"/>
      <c r="U3411" s="415"/>
      <c r="V3411" s="415"/>
      <c r="W3411" s="415"/>
      <c r="X3411" s="415"/>
      <c r="Y3411" s="415"/>
    </row>
    <row r="3412" spans="1:25" s="272" customFormat="1" ht="38.25" x14ac:dyDescent="0.2">
      <c r="A3412" s="39">
        <v>5972</v>
      </c>
      <c r="B3412" s="353" t="s">
        <v>3264</v>
      </c>
      <c r="C3412" s="356" t="s">
        <v>229</v>
      </c>
      <c r="D3412" s="464">
        <v>7</v>
      </c>
      <c r="E3412" s="412">
        <v>5972000000</v>
      </c>
      <c r="F3412" s="476"/>
      <c r="G3412" s="466"/>
      <c r="H3412" s="409">
        <v>1624</v>
      </c>
      <c r="I3412" s="356" t="s">
        <v>229</v>
      </c>
      <c r="J3412" s="53" t="s">
        <v>295</v>
      </c>
      <c r="K3412" s="54"/>
      <c r="L3412" s="477"/>
      <c r="M3412" s="415"/>
      <c r="N3412" s="415"/>
      <c r="O3412" s="415"/>
      <c r="P3412" s="415"/>
      <c r="Q3412" s="415"/>
      <c r="R3412" s="415"/>
      <c r="S3412" s="415"/>
      <c r="T3412" s="415"/>
      <c r="U3412" s="415"/>
      <c r="V3412" s="415"/>
      <c r="W3412" s="415"/>
      <c r="X3412" s="415"/>
      <c r="Y3412" s="415"/>
    </row>
    <row r="3413" spans="1:25" s="272" customFormat="1" ht="25.5" x14ac:dyDescent="0.2">
      <c r="A3413" s="39">
        <v>5973</v>
      </c>
      <c r="B3413" s="353" t="s">
        <v>3265</v>
      </c>
      <c r="C3413" s="356" t="s">
        <v>229</v>
      </c>
      <c r="D3413" s="464">
        <v>7</v>
      </c>
      <c r="E3413" s="412">
        <v>5973000000</v>
      </c>
      <c r="F3413" s="476"/>
      <c r="G3413" s="466"/>
      <c r="H3413" s="409">
        <v>1203</v>
      </c>
      <c r="I3413" s="356" t="s">
        <v>229</v>
      </c>
      <c r="J3413" s="53" t="s">
        <v>289</v>
      </c>
      <c r="K3413" s="54"/>
      <c r="L3413" s="477"/>
      <c r="M3413" s="415"/>
      <c r="N3413" s="415"/>
      <c r="O3413" s="415"/>
      <c r="P3413" s="415"/>
      <c r="Q3413" s="415"/>
      <c r="R3413" s="415"/>
      <c r="S3413" s="415"/>
      <c r="T3413" s="415"/>
      <c r="U3413" s="415"/>
      <c r="V3413" s="415"/>
      <c r="W3413" s="415"/>
      <c r="X3413" s="415"/>
      <c r="Y3413" s="415"/>
    </row>
    <row r="3414" spans="1:25" s="272" customFormat="1" ht="25.5" x14ac:dyDescent="0.2">
      <c r="A3414" s="39">
        <v>5974</v>
      </c>
      <c r="B3414" s="353" t="s">
        <v>3266</v>
      </c>
      <c r="C3414" s="356" t="s">
        <v>229</v>
      </c>
      <c r="D3414" s="464">
        <v>7</v>
      </c>
      <c r="E3414" s="412">
        <v>5974000000</v>
      </c>
      <c r="F3414" s="476"/>
      <c r="G3414" s="466"/>
      <c r="H3414" s="409">
        <v>1312</v>
      </c>
      <c r="I3414" s="356" t="s">
        <v>229</v>
      </c>
      <c r="J3414" s="53" t="s">
        <v>285</v>
      </c>
      <c r="K3414" s="54"/>
      <c r="L3414" s="477"/>
      <c r="M3414" s="415"/>
      <c r="N3414" s="415"/>
      <c r="O3414" s="415"/>
      <c r="P3414" s="415"/>
      <c r="Q3414" s="415"/>
      <c r="R3414" s="415"/>
      <c r="S3414" s="415"/>
      <c r="T3414" s="415"/>
      <c r="U3414" s="415"/>
      <c r="V3414" s="415"/>
      <c r="W3414" s="415"/>
      <c r="X3414" s="415"/>
      <c r="Y3414" s="415"/>
    </row>
    <row r="3415" spans="1:25" s="272" customFormat="1" ht="38.25" x14ac:dyDescent="0.2">
      <c r="A3415" s="39">
        <v>5975</v>
      </c>
      <c r="B3415" s="353" t="s">
        <v>3267</v>
      </c>
      <c r="C3415" s="356" t="s">
        <v>229</v>
      </c>
      <c r="D3415" s="464">
        <v>7</v>
      </c>
      <c r="E3415" s="412">
        <v>5975000000</v>
      </c>
      <c r="F3415" s="476"/>
      <c r="G3415" s="466"/>
      <c r="H3415" s="409">
        <v>1222</v>
      </c>
      <c r="I3415" s="356" t="s">
        <v>229</v>
      </c>
      <c r="J3415" s="53" t="s">
        <v>289</v>
      </c>
      <c r="K3415" s="54"/>
      <c r="L3415" s="477"/>
      <c r="M3415" s="415"/>
      <c r="N3415" s="415"/>
      <c r="O3415" s="415"/>
      <c r="P3415" s="415"/>
      <c r="Q3415" s="415"/>
      <c r="R3415" s="415"/>
      <c r="S3415" s="415"/>
      <c r="T3415" s="415"/>
      <c r="U3415" s="415"/>
      <c r="V3415" s="415"/>
      <c r="W3415" s="415"/>
      <c r="X3415" s="415"/>
      <c r="Y3415" s="415"/>
    </row>
    <row r="3416" spans="1:25" s="272" customFormat="1" ht="38.25" x14ac:dyDescent="0.2">
      <c r="A3416" s="39">
        <v>5976</v>
      </c>
      <c r="B3416" s="353" t="s">
        <v>3268</v>
      </c>
      <c r="C3416" s="356" t="s">
        <v>229</v>
      </c>
      <c r="D3416" s="464">
        <v>7</v>
      </c>
      <c r="E3416" s="412">
        <v>5976000000</v>
      </c>
      <c r="F3416" s="476"/>
      <c r="G3416" s="466"/>
      <c r="H3416" s="409">
        <v>1218</v>
      </c>
      <c r="I3416" s="356" t="s">
        <v>229</v>
      </c>
      <c r="J3416" s="53" t="s">
        <v>295</v>
      </c>
      <c r="K3416" s="54"/>
      <c r="L3416" s="477"/>
      <c r="M3416" s="415"/>
      <c r="N3416" s="415"/>
      <c r="O3416" s="415"/>
      <c r="P3416" s="415"/>
      <c r="Q3416" s="415"/>
      <c r="R3416" s="415"/>
      <c r="S3416" s="415"/>
      <c r="T3416" s="415"/>
      <c r="U3416" s="415"/>
      <c r="V3416" s="415"/>
      <c r="W3416" s="415"/>
      <c r="X3416" s="415"/>
      <c r="Y3416" s="415"/>
    </row>
    <row r="3417" spans="1:25" s="272" customFormat="1" ht="38.25" x14ac:dyDescent="0.2">
      <c r="A3417" s="39">
        <v>5977</v>
      </c>
      <c r="B3417" s="353" t="s">
        <v>3269</v>
      </c>
      <c r="C3417" s="356" t="s">
        <v>229</v>
      </c>
      <c r="D3417" s="464">
        <v>7</v>
      </c>
      <c r="E3417" s="412">
        <v>5977000000</v>
      </c>
      <c r="F3417" s="476"/>
      <c r="G3417" s="466"/>
      <c r="H3417" s="409">
        <v>1516</v>
      </c>
      <c r="I3417" s="356" t="s">
        <v>229</v>
      </c>
      <c r="J3417" s="53" t="s">
        <v>295</v>
      </c>
      <c r="K3417" s="54"/>
      <c r="L3417" s="477"/>
      <c r="M3417" s="415"/>
      <c r="N3417" s="415"/>
      <c r="O3417" s="415"/>
      <c r="P3417" s="415"/>
      <c r="Q3417" s="415"/>
      <c r="R3417" s="415"/>
      <c r="S3417" s="415"/>
      <c r="T3417" s="415"/>
      <c r="U3417" s="415"/>
      <c r="V3417" s="415"/>
      <c r="W3417" s="415"/>
      <c r="X3417" s="415"/>
      <c r="Y3417" s="415"/>
    </row>
    <row r="3418" spans="1:25" s="272" customFormat="1" ht="38.25" x14ac:dyDescent="0.2">
      <c r="A3418" s="39">
        <v>5978</v>
      </c>
      <c r="B3418" s="353" t="s">
        <v>3270</v>
      </c>
      <c r="C3418" s="356" t="s">
        <v>229</v>
      </c>
      <c r="D3418" s="464">
        <v>7</v>
      </c>
      <c r="E3418" s="412">
        <v>5978000000</v>
      </c>
      <c r="F3418" s="476"/>
      <c r="G3418" s="466"/>
      <c r="H3418" s="409">
        <v>1336</v>
      </c>
      <c r="I3418" s="356" t="s">
        <v>229</v>
      </c>
      <c r="J3418" s="53" t="s">
        <v>289</v>
      </c>
      <c r="K3418" s="54"/>
      <c r="L3418" s="477"/>
      <c r="M3418" s="415"/>
      <c r="N3418" s="415"/>
      <c r="O3418" s="415"/>
      <c r="P3418" s="415"/>
      <c r="Q3418" s="415"/>
      <c r="R3418" s="415"/>
      <c r="S3418" s="415"/>
      <c r="T3418" s="415"/>
      <c r="U3418" s="415"/>
      <c r="V3418" s="415"/>
      <c r="W3418" s="415"/>
      <c r="X3418" s="415"/>
      <c r="Y3418" s="415"/>
    </row>
    <row r="3419" spans="1:25" s="272" customFormat="1" ht="25.5" x14ac:dyDescent="0.2">
      <c r="A3419" s="39">
        <v>5979</v>
      </c>
      <c r="B3419" s="353" t="s">
        <v>3271</v>
      </c>
      <c r="C3419" s="356" t="s">
        <v>229</v>
      </c>
      <c r="D3419" s="464">
        <v>7</v>
      </c>
      <c r="E3419" s="412">
        <v>5979000000</v>
      </c>
      <c r="F3419" s="476"/>
      <c r="G3419" s="466"/>
      <c r="H3419" s="409">
        <v>1317</v>
      </c>
      <c r="I3419" s="356" t="s">
        <v>229</v>
      </c>
      <c r="J3419" s="53" t="s">
        <v>285</v>
      </c>
      <c r="K3419" s="54"/>
      <c r="L3419" s="477"/>
      <c r="M3419" s="415"/>
      <c r="N3419" s="415"/>
      <c r="O3419" s="415"/>
      <c r="P3419" s="415"/>
      <c r="Q3419" s="415"/>
      <c r="R3419" s="415"/>
      <c r="S3419" s="415"/>
      <c r="T3419" s="415"/>
      <c r="U3419" s="415"/>
      <c r="V3419" s="415"/>
      <c r="W3419" s="415"/>
      <c r="X3419" s="415"/>
      <c r="Y3419" s="415"/>
    </row>
    <row r="3420" spans="1:25" s="272" customFormat="1" ht="38.25" x14ac:dyDescent="0.2">
      <c r="A3420" s="39">
        <v>5980</v>
      </c>
      <c r="B3420" s="353" t="s">
        <v>3272</v>
      </c>
      <c r="C3420" s="356" t="s">
        <v>229</v>
      </c>
      <c r="D3420" s="464">
        <v>7</v>
      </c>
      <c r="E3420" s="412">
        <v>5980000000</v>
      </c>
      <c r="F3420" s="476"/>
      <c r="G3420" s="466"/>
      <c r="H3420" s="409">
        <v>1310</v>
      </c>
      <c r="I3420" s="356" t="s">
        <v>229</v>
      </c>
      <c r="J3420" s="53" t="s">
        <v>3169</v>
      </c>
      <c r="K3420" s="54"/>
      <c r="L3420" s="477"/>
      <c r="M3420" s="415"/>
      <c r="N3420" s="415"/>
      <c r="O3420" s="415"/>
      <c r="P3420" s="415"/>
      <c r="Q3420" s="415"/>
      <c r="R3420" s="415"/>
      <c r="S3420" s="415"/>
      <c r="T3420" s="415"/>
      <c r="U3420" s="415"/>
      <c r="V3420" s="415"/>
      <c r="W3420" s="415"/>
      <c r="X3420" s="415"/>
      <c r="Y3420" s="415"/>
    </row>
    <row r="3421" spans="1:25" s="272" customFormat="1" ht="38.25" x14ac:dyDescent="0.2">
      <c r="A3421" s="39">
        <v>5981</v>
      </c>
      <c r="B3421" s="353" t="s">
        <v>3273</v>
      </c>
      <c r="C3421" s="356" t="s">
        <v>229</v>
      </c>
      <c r="D3421" s="464">
        <v>7</v>
      </c>
      <c r="E3421" s="412">
        <v>5981000000</v>
      </c>
      <c r="F3421" s="476"/>
      <c r="G3421" s="466"/>
      <c r="H3421" s="409">
        <v>1531</v>
      </c>
      <c r="I3421" s="356" t="s">
        <v>229</v>
      </c>
      <c r="J3421" s="53" t="s">
        <v>289</v>
      </c>
      <c r="K3421" s="54"/>
      <c r="L3421" s="477"/>
      <c r="M3421" s="415"/>
      <c r="N3421" s="415"/>
      <c r="O3421" s="415"/>
      <c r="P3421" s="415"/>
      <c r="Q3421" s="415"/>
      <c r="R3421" s="415"/>
      <c r="S3421" s="415"/>
      <c r="T3421" s="415"/>
      <c r="U3421" s="415"/>
      <c r="V3421" s="415"/>
      <c r="W3421" s="415"/>
      <c r="X3421" s="415"/>
      <c r="Y3421" s="415"/>
    </row>
    <row r="3422" spans="1:25" s="272" customFormat="1" ht="25.5" x14ac:dyDescent="0.2">
      <c r="A3422" s="39">
        <v>5982</v>
      </c>
      <c r="B3422" s="353" t="s">
        <v>3274</v>
      </c>
      <c r="C3422" s="356" t="s">
        <v>229</v>
      </c>
      <c r="D3422" s="464">
        <v>13</v>
      </c>
      <c r="E3422" s="412">
        <v>5982000000</v>
      </c>
      <c r="F3422" s="476"/>
      <c r="G3422" s="466"/>
      <c r="H3422" s="409">
        <v>1819</v>
      </c>
      <c r="I3422" s="356" t="s">
        <v>229</v>
      </c>
      <c r="J3422" s="53" t="s">
        <v>289</v>
      </c>
      <c r="K3422" s="54"/>
      <c r="L3422" s="477"/>
      <c r="M3422" s="415"/>
      <c r="N3422" s="415"/>
      <c r="O3422" s="415"/>
      <c r="P3422" s="415"/>
      <c r="Q3422" s="415"/>
      <c r="R3422" s="415"/>
      <c r="S3422" s="415"/>
      <c r="T3422" s="415"/>
      <c r="U3422" s="415"/>
      <c r="V3422" s="415"/>
      <c r="W3422" s="415"/>
      <c r="X3422" s="415"/>
      <c r="Y3422" s="415"/>
    </row>
    <row r="3423" spans="1:25" s="272" customFormat="1" ht="51" x14ac:dyDescent="0.2">
      <c r="A3423" s="39">
        <v>5983</v>
      </c>
      <c r="B3423" s="353" t="s">
        <v>3275</v>
      </c>
      <c r="C3423" s="182" t="s">
        <v>230</v>
      </c>
      <c r="D3423" s="464">
        <v>7</v>
      </c>
      <c r="E3423" s="412">
        <v>5983000000</v>
      </c>
      <c r="F3423" s="476"/>
      <c r="G3423" s="466"/>
      <c r="H3423" s="409">
        <v>5009</v>
      </c>
      <c r="I3423" s="182" t="s">
        <v>230</v>
      </c>
      <c r="J3423" s="53" t="s">
        <v>286</v>
      </c>
      <c r="K3423" s="54"/>
      <c r="L3423" s="477"/>
      <c r="M3423" s="415"/>
      <c r="N3423" s="415"/>
      <c r="O3423" s="415"/>
      <c r="P3423" s="415"/>
      <c r="Q3423" s="415"/>
      <c r="R3423" s="415"/>
      <c r="S3423" s="415"/>
      <c r="T3423" s="415"/>
      <c r="U3423" s="415"/>
      <c r="V3423" s="415"/>
      <c r="W3423" s="415"/>
      <c r="X3423" s="415"/>
      <c r="Y3423" s="415"/>
    </row>
    <row r="3424" spans="1:25" s="272" customFormat="1" ht="25.5" x14ac:dyDescent="0.2">
      <c r="A3424" s="39">
        <v>5984</v>
      </c>
      <c r="B3424" s="353" t="s">
        <v>3276</v>
      </c>
      <c r="C3424" s="182" t="s">
        <v>230</v>
      </c>
      <c r="D3424" s="464">
        <v>7</v>
      </c>
      <c r="E3424" s="412">
        <v>5984000000</v>
      </c>
      <c r="F3424" s="476"/>
      <c r="G3424" s="466"/>
      <c r="H3424" s="409">
        <v>5003</v>
      </c>
      <c r="I3424" s="182" t="s">
        <v>230</v>
      </c>
      <c r="J3424" s="53" t="s">
        <v>286</v>
      </c>
      <c r="K3424" s="54"/>
      <c r="L3424" s="477"/>
      <c r="M3424" s="415"/>
      <c r="N3424" s="415"/>
      <c r="O3424" s="415"/>
      <c r="P3424" s="415"/>
      <c r="Q3424" s="415"/>
      <c r="R3424" s="415"/>
      <c r="S3424" s="415"/>
      <c r="T3424" s="415"/>
      <c r="U3424" s="415"/>
      <c r="V3424" s="415"/>
      <c r="W3424" s="415"/>
      <c r="X3424" s="415"/>
      <c r="Y3424" s="415"/>
    </row>
    <row r="3425" spans="1:25" s="272" customFormat="1" ht="25.5" x14ac:dyDescent="0.2">
      <c r="A3425" s="39">
        <v>5985</v>
      </c>
      <c r="B3425" s="353" t="s">
        <v>2010</v>
      </c>
      <c r="C3425" s="182" t="s">
        <v>230</v>
      </c>
      <c r="D3425" s="464">
        <v>7</v>
      </c>
      <c r="E3425" s="412">
        <v>5985000000</v>
      </c>
      <c r="F3425" s="476"/>
      <c r="G3425" s="466"/>
      <c r="H3425" s="409">
        <v>5009</v>
      </c>
      <c r="I3425" s="182" t="s">
        <v>230</v>
      </c>
      <c r="J3425" s="53" t="s">
        <v>285</v>
      </c>
      <c r="K3425" s="54"/>
      <c r="L3425" s="477"/>
      <c r="M3425" s="415"/>
      <c r="N3425" s="415"/>
      <c r="O3425" s="415"/>
      <c r="P3425" s="415"/>
      <c r="Q3425" s="415"/>
      <c r="R3425" s="415"/>
      <c r="S3425" s="415"/>
      <c r="T3425" s="415"/>
      <c r="U3425" s="415"/>
      <c r="V3425" s="415"/>
      <c r="W3425" s="415"/>
      <c r="X3425" s="415"/>
      <c r="Y3425" s="415"/>
    </row>
    <row r="3426" spans="1:25" s="272" customFormat="1" ht="25.5" x14ac:dyDescent="0.2">
      <c r="A3426" s="39">
        <v>5986</v>
      </c>
      <c r="B3426" s="353" t="s">
        <v>3277</v>
      </c>
      <c r="C3426" s="182" t="s">
        <v>230</v>
      </c>
      <c r="D3426" s="464">
        <v>7</v>
      </c>
      <c r="E3426" s="412">
        <v>5986000000</v>
      </c>
      <c r="F3426" s="476"/>
      <c r="G3426" s="466"/>
      <c r="H3426" s="409">
        <v>5008</v>
      </c>
      <c r="I3426" s="182" t="s">
        <v>230</v>
      </c>
      <c r="J3426" s="53" t="s">
        <v>285</v>
      </c>
      <c r="K3426" s="54"/>
      <c r="L3426" s="477"/>
      <c r="M3426" s="415"/>
      <c r="N3426" s="415"/>
      <c r="O3426" s="415"/>
      <c r="P3426" s="415"/>
      <c r="Q3426" s="415"/>
      <c r="R3426" s="415"/>
      <c r="S3426" s="415"/>
      <c r="T3426" s="415"/>
      <c r="U3426" s="415"/>
      <c r="V3426" s="415"/>
      <c r="W3426" s="415"/>
      <c r="X3426" s="415"/>
      <c r="Y3426" s="415"/>
    </row>
    <row r="3427" spans="1:25" s="340" customFormat="1" ht="51" x14ac:dyDescent="0.2">
      <c r="A3427" s="337">
        <v>5987</v>
      </c>
      <c r="B3427" s="436" t="s">
        <v>3818</v>
      </c>
      <c r="C3427" s="97" t="s">
        <v>230</v>
      </c>
      <c r="D3427" s="470">
        <v>7</v>
      </c>
      <c r="E3427" s="471">
        <v>5987000000</v>
      </c>
      <c r="F3427" s="472"/>
      <c r="G3427" s="466"/>
      <c r="H3427" s="473">
        <v>5008</v>
      </c>
      <c r="I3427" s="97" t="s">
        <v>230</v>
      </c>
      <c r="J3427" s="338" t="s">
        <v>285</v>
      </c>
      <c r="K3427" s="339"/>
      <c r="L3427" s="474"/>
      <c r="M3427" s="415"/>
      <c r="N3427" s="415"/>
      <c r="O3427" s="415"/>
      <c r="P3427" s="415"/>
      <c r="Q3427" s="415"/>
      <c r="R3427" s="415"/>
      <c r="S3427" s="475"/>
      <c r="T3427" s="475"/>
      <c r="U3427" s="475"/>
      <c r="V3427" s="475"/>
      <c r="W3427" s="475"/>
      <c r="X3427" s="475"/>
      <c r="Y3427" s="475"/>
    </row>
    <row r="3428" spans="1:25" s="272" customFormat="1" ht="38.25" x14ac:dyDescent="0.2">
      <c r="A3428" s="39">
        <v>5988</v>
      </c>
      <c r="B3428" s="353" t="s">
        <v>3819</v>
      </c>
      <c r="C3428" s="182" t="s">
        <v>230</v>
      </c>
      <c r="D3428" s="464">
        <v>7</v>
      </c>
      <c r="E3428" s="412">
        <v>5988000000</v>
      </c>
      <c r="F3428" s="476"/>
      <c r="G3428" s="466"/>
      <c r="H3428" s="409">
        <v>5008</v>
      </c>
      <c r="I3428" s="182" t="s">
        <v>230</v>
      </c>
      <c r="J3428" s="53" t="s">
        <v>285</v>
      </c>
      <c r="K3428" s="54"/>
      <c r="L3428" s="477"/>
      <c r="M3428" s="415"/>
      <c r="N3428" s="415"/>
      <c r="O3428" s="415"/>
      <c r="P3428" s="415"/>
      <c r="Q3428" s="415"/>
      <c r="R3428" s="415"/>
      <c r="S3428" s="415"/>
      <c r="T3428" s="415"/>
      <c r="U3428" s="415"/>
      <c r="V3428" s="415"/>
      <c r="W3428" s="415"/>
      <c r="X3428" s="415"/>
      <c r="Y3428" s="415"/>
    </row>
    <row r="3429" spans="1:25" s="272" customFormat="1" ht="25.5" x14ac:dyDescent="0.2">
      <c r="A3429" s="39">
        <v>5989</v>
      </c>
      <c r="B3429" s="353" t="s">
        <v>3278</v>
      </c>
      <c r="C3429" s="182" t="s">
        <v>230</v>
      </c>
      <c r="D3429" s="464">
        <v>7</v>
      </c>
      <c r="E3429" s="412">
        <v>5989000000</v>
      </c>
      <c r="F3429" s="476"/>
      <c r="G3429" s="466"/>
      <c r="H3429" s="409">
        <v>5003</v>
      </c>
      <c r="I3429" s="182" t="s">
        <v>230</v>
      </c>
      <c r="J3429" s="53" t="s">
        <v>286</v>
      </c>
      <c r="K3429" s="54"/>
      <c r="L3429" s="477"/>
      <c r="M3429" s="415"/>
      <c r="N3429" s="415"/>
      <c r="O3429" s="415"/>
      <c r="P3429" s="415"/>
      <c r="Q3429" s="415"/>
      <c r="R3429" s="415"/>
      <c r="S3429" s="415"/>
      <c r="T3429" s="415"/>
      <c r="U3429" s="415"/>
      <c r="V3429" s="415"/>
      <c r="W3429" s="415"/>
      <c r="X3429" s="415"/>
      <c r="Y3429" s="415"/>
    </row>
    <row r="3430" spans="1:25" ht="38.25" x14ac:dyDescent="0.2">
      <c r="A3430" s="237">
        <v>5990</v>
      </c>
      <c r="B3430" s="353" t="s">
        <v>3279</v>
      </c>
      <c r="C3430" s="182" t="s">
        <v>224</v>
      </c>
      <c r="D3430" s="456">
        <v>16</v>
      </c>
      <c r="E3430" s="393">
        <v>5990000000</v>
      </c>
      <c r="F3430" s="457"/>
      <c r="G3430" s="458"/>
      <c r="H3430" s="394">
        <v>2001</v>
      </c>
      <c r="I3430" s="182" t="s">
        <v>224</v>
      </c>
      <c r="J3430" s="269" t="s">
        <v>3169</v>
      </c>
      <c r="K3430" s="54"/>
      <c r="L3430" s="463"/>
      <c r="M3430" s="397"/>
      <c r="N3430" s="397"/>
      <c r="O3430" s="397"/>
      <c r="P3430" s="397"/>
      <c r="Q3430" s="397"/>
      <c r="R3430" s="397"/>
      <c r="S3430" s="397"/>
      <c r="T3430" s="397"/>
      <c r="U3430" s="397"/>
      <c r="V3430" s="397"/>
      <c r="W3430" s="397"/>
      <c r="X3430" s="397"/>
      <c r="Y3430" s="397"/>
    </row>
    <row r="3431" spans="1:25" ht="25.5" x14ac:dyDescent="0.2">
      <c r="A3431" s="237">
        <v>5991</v>
      </c>
      <c r="B3431" s="353" t="s">
        <v>3368</v>
      </c>
      <c r="C3431" s="356" t="s">
        <v>228</v>
      </c>
      <c r="D3431" s="456">
        <v>7</v>
      </c>
      <c r="E3431" s="393">
        <v>5991000000</v>
      </c>
      <c r="F3431" s="457"/>
      <c r="G3431" s="458"/>
      <c r="H3431" s="394">
        <v>5519</v>
      </c>
      <c r="I3431" s="356" t="s">
        <v>228</v>
      </c>
      <c r="J3431" s="269" t="s">
        <v>289</v>
      </c>
      <c r="K3431" s="54"/>
      <c r="L3431" s="463"/>
      <c r="M3431" s="397"/>
      <c r="N3431" s="397"/>
      <c r="O3431" s="397"/>
      <c r="P3431" s="397"/>
      <c r="Q3431" s="397"/>
      <c r="R3431" s="397"/>
      <c r="S3431" s="397"/>
      <c r="T3431" s="397"/>
      <c r="U3431" s="397"/>
      <c r="V3431" s="397"/>
      <c r="W3431" s="397"/>
      <c r="X3431" s="397"/>
      <c r="Y3431" s="397"/>
    </row>
    <row r="3432" spans="1:25" ht="25.5" x14ac:dyDescent="0.2">
      <c r="A3432" s="237">
        <v>5992</v>
      </c>
      <c r="B3432" s="353" t="s">
        <v>3369</v>
      </c>
      <c r="C3432" s="356" t="s">
        <v>228</v>
      </c>
      <c r="D3432" s="456">
        <v>15</v>
      </c>
      <c r="E3432" s="393">
        <v>5992000000</v>
      </c>
      <c r="F3432" s="457"/>
      <c r="G3432" s="458"/>
      <c r="H3432" s="394">
        <v>5515</v>
      </c>
      <c r="I3432" s="356" t="s">
        <v>228</v>
      </c>
      <c r="J3432" s="269" t="s">
        <v>295</v>
      </c>
      <c r="K3432" s="54"/>
      <c r="L3432" s="463"/>
      <c r="M3432" s="397"/>
      <c r="N3432" s="397"/>
      <c r="O3432" s="397"/>
      <c r="P3432" s="397"/>
      <c r="Q3432" s="397"/>
      <c r="R3432" s="397"/>
      <c r="S3432" s="397"/>
      <c r="T3432" s="397"/>
      <c r="U3432" s="397"/>
      <c r="V3432" s="397"/>
      <c r="W3432" s="397"/>
      <c r="X3432" s="397"/>
      <c r="Y3432" s="397"/>
    </row>
    <row r="3433" spans="1:25" ht="25.5" x14ac:dyDescent="0.2">
      <c r="A3433" s="237">
        <v>5993</v>
      </c>
      <c r="B3433" s="353" t="s">
        <v>3370</v>
      </c>
      <c r="C3433" s="356" t="s">
        <v>228</v>
      </c>
      <c r="D3433" s="456">
        <v>15</v>
      </c>
      <c r="E3433" s="393">
        <v>5993000000</v>
      </c>
      <c r="F3433" s="457"/>
      <c r="G3433" s="458"/>
      <c r="H3433" s="394">
        <v>5510</v>
      </c>
      <c r="I3433" s="356" t="s">
        <v>228</v>
      </c>
      <c r="J3433" s="269" t="s">
        <v>285</v>
      </c>
      <c r="K3433" s="54"/>
      <c r="L3433" s="463"/>
      <c r="M3433" s="397"/>
      <c r="N3433" s="397"/>
      <c r="O3433" s="397"/>
      <c r="P3433" s="397"/>
      <c r="Q3433" s="397"/>
      <c r="R3433" s="397"/>
      <c r="S3433" s="397"/>
      <c r="T3433" s="397"/>
      <c r="U3433" s="397"/>
      <c r="V3433" s="397"/>
      <c r="W3433" s="397"/>
      <c r="X3433" s="397"/>
      <c r="Y3433" s="397"/>
    </row>
    <row r="3434" spans="1:25" ht="38.25" x14ac:dyDescent="0.2">
      <c r="A3434" s="237">
        <v>5994</v>
      </c>
      <c r="B3434" s="353" t="s">
        <v>3371</v>
      </c>
      <c r="C3434" s="356" t="s">
        <v>228</v>
      </c>
      <c r="D3434" s="456">
        <v>15</v>
      </c>
      <c r="E3434" s="393">
        <v>5994000000</v>
      </c>
      <c r="F3434" s="457"/>
      <c r="G3434" s="458"/>
      <c r="H3434" s="394">
        <v>5509</v>
      </c>
      <c r="I3434" s="356" t="s">
        <v>228</v>
      </c>
      <c r="J3434" s="269" t="s">
        <v>285</v>
      </c>
      <c r="K3434" s="54"/>
      <c r="L3434" s="463"/>
      <c r="M3434" s="397"/>
      <c r="N3434" s="397"/>
      <c r="O3434" s="397"/>
      <c r="P3434" s="397"/>
      <c r="Q3434" s="397"/>
      <c r="R3434" s="397"/>
      <c r="S3434" s="397"/>
      <c r="T3434" s="397"/>
      <c r="U3434" s="397"/>
      <c r="V3434" s="397"/>
      <c r="W3434" s="397"/>
      <c r="X3434" s="397"/>
      <c r="Y3434" s="397"/>
    </row>
    <row r="3435" spans="1:25" ht="25.5" x14ac:dyDescent="0.2">
      <c r="A3435" s="237">
        <v>5995</v>
      </c>
      <c r="B3435" s="353" t="s">
        <v>3372</v>
      </c>
      <c r="C3435" s="356" t="s">
        <v>228</v>
      </c>
      <c r="D3435" s="456">
        <v>15</v>
      </c>
      <c r="E3435" s="393">
        <v>5995000000</v>
      </c>
      <c r="F3435" s="457"/>
      <c r="G3435" s="458"/>
      <c r="H3435" s="394">
        <v>5522</v>
      </c>
      <c r="I3435" s="356" t="s">
        <v>228</v>
      </c>
      <c r="J3435" s="269" t="s">
        <v>289</v>
      </c>
      <c r="K3435" s="54"/>
      <c r="L3435" s="463"/>
      <c r="M3435" s="397"/>
      <c r="N3435" s="397"/>
      <c r="O3435" s="397"/>
      <c r="P3435" s="397"/>
      <c r="Q3435" s="397"/>
      <c r="R3435" s="397"/>
      <c r="S3435" s="397"/>
      <c r="T3435" s="397"/>
      <c r="U3435" s="397"/>
      <c r="V3435" s="397"/>
      <c r="W3435" s="397"/>
      <c r="X3435" s="397"/>
      <c r="Y3435" s="397"/>
    </row>
    <row r="3436" spans="1:25" ht="25.5" customHeight="1" x14ac:dyDescent="0.2">
      <c r="A3436" s="237">
        <v>5996</v>
      </c>
      <c r="B3436" s="353" t="s">
        <v>3373</v>
      </c>
      <c r="C3436" s="356" t="s">
        <v>229</v>
      </c>
      <c r="D3436" s="456">
        <v>7</v>
      </c>
      <c r="E3436" s="393">
        <v>5996000000</v>
      </c>
      <c r="F3436" s="457"/>
      <c r="G3436" s="458"/>
      <c r="H3436" s="394">
        <v>1906</v>
      </c>
      <c r="I3436" s="356" t="s">
        <v>229</v>
      </c>
      <c r="J3436" s="269" t="s">
        <v>295</v>
      </c>
      <c r="K3436" s="54"/>
      <c r="L3436" s="463"/>
      <c r="M3436" s="397"/>
      <c r="N3436" s="397"/>
      <c r="O3436" s="397"/>
      <c r="P3436" s="397"/>
      <c r="Q3436" s="397"/>
      <c r="R3436" s="397"/>
      <c r="S3436" s="397"/>
      <c r="T3436" s="397"/>
      <c r="U3436" s="397"/>
      <c r="V3436" s="397"/>
      <c r="W3436" s="397"/>
      <c r="X3436" s="397"/>
      <c r="Y3436" s="397"/>
    </row>
    <row r="3437" spans="1:25" ht="38.25" x14ac:dyDescent="0.2">
      <c r="A3437" s="237">
        <v>5997</v>
      </c>
      <c r="B3437" s="353" t="s">
        <v>3374</v>
      </c>
      <c r="C3437" s="356" t="s">
        <v>229</v>
      </c>
      <c r="D3437" s="456">
        <v>7</v>
      </c>
      <c r="E3437" s="393">
        <v>5997000000</v>
      </c>
      <c r="F3437" s="457"/>
      <c r="G3437" s="458"/>
      <c r="H3437" s="394">
        <v>1411</v>
      </c>
      <c r="I3437" s="356" t="s">
        <v>229</v>
      </c>
      <c r="J3437" s="269" t="s">
        <v>285</v>
      </c>
      <c r="K3437" s="54"/>
      <c r="L3437" s="463"/>
      <c r="M3437" s="397"/>
      <c r="N3437" s="397"/>
      <c r="O3437" s="397"/>
      <c r="P3437" s="397"/>
      <c r="Q3437" s="397"/>
      <c r="R3437" s="397"/>
      <c r="S3437" s="397"/>
      <c r="T3437" s="397"/>
      <c r="U3437" s="397"/>
      <c r="V3437" s="397"/>
      <c r="W3437" s="397"/>
      <c r="X3437" s="397"/>
      <c r="Y3437" s="397"/>
    </row>
    <row r="3438" spans="1:25" ht="38.25" x14ac:dyDescent="0.2">
      <c r="A3438" s="237">
        <v>5998</v>
      </c>
      <c r="B3438" s="353" t="s">
        <v>3375</v>
      </c>
      <c r="C3438" s="356" t="s">
        <v>229</v>
      </c>
      <c r="D3438" s="456">
        <v>7</v>
      </c>
      <c r="E3438" s="393">
        <v>5998000000</v>
      </c>
      <c r="F3438" s="457"/>
      <c r="G3438" s="458"/>
      <c r="H3438" s="394">
        <v>1333</v>
      </c>
      <c r="I3438" s="356" t="s">
        <v>229</v>
      </c>
      <c r="J3438" s="269" t="s">
        <v>289</v>
      </c>
      <c r="K3438" s="54"/>
      <c r="L3438" s="463"/>
      <c r="M3438" s="397"/>
      <c r="N3438" s="397"/>
      <c r="O3438" s="397"/>
      <c r="P3438" s="397"/>
      <c r="Q3438" s="397"/>
      <c r="R3438" s="397"/>
      <c r="S3438" s="397"/>
      <c r="T3438" s="397"/>
      <c r="U3438" s="397"/>
      <c r="V3438" s="397"/>
      <c r="W3438" s="397"/>
      <c r="X3438" s="397"/>
      <c r="Y3438" s="397"/>
    </row>
    <row r="3439" spans="1:25" ht="51.75" thickBot="1" x14ac:dyDescent="0.25">
      <c r="A3439" s="279">
        <v>5999</v>
      </c>
      <c r="B3439" s="497" t="s">
        <v>3723</v>
      </c>
      <c r="C3439" s="498" t="s">
        <v>229</v>
      </c>
      <c r="D3439" s="499">
        <v>7</v>
      </c>
      <c r="E3439" s="500">
        <v>5999000000</v>
      </c>
      <c r="F3439" s="501"/>
      <c r="G3439" s="502"/>
      <c r="H3439" s="498">
        <v>1117</v>
      </c>
      <c r="I3439" s="498" t="s">
        <v>229</v>
      </c>
      <c r="J3439" s="280" t="s">
        <v>295</v>
      </c>
      <c r="K3439" s="104"/>
      <c r="L3439" s="503"/>
      <c r="M3439" s="504"/>
      <c r="N3439" s="504"/>
      <c r="O3439" s="504"/>
      <c r="P3439" s="504"/>
      <c r="Q3439" s="504"/>
      <c r="R3439" s="504"/>
      <c r="S3439" s="504"/>
      <c r="T3439" s="504"/>
      <c r="U3439" s="504"/>
      <c r="V3439" s="504"/>
      <c r="W3439" s="504"/>
      <c r="X3439" s="504"/>
      <c r="Y3439" s="504"/>
    </row>
    <row r="3440" spans="1:25" ht="26.25" thickTop="1" x14ac:dyDescent="0.2">
      <c r="A3440" s="274">
        <v>7000</v>
      </c>
      <c r="B3440" s="478" t="s">
        <v>184</v>
      </c>
      <c r="C3440" s="182" t="s">
        <v>226</v>
      </c>
      <c r="D3440" s="479">
        <v>17</v>
      </c>
      <c r="E3440" s="480">
        <v>7000000000</v>
      </c>
      <c r="F3440" s="387" t="s">
        <v>2841</v>
      </c>
      <c r="G3440" s="482"/>
      <c r="H3440" s="483">
        <v>4003</v>
      </c>
      <c r="I3440" s="182" t="s">
        <v>226</v>
      </c>
      <c r="J3440" s="275" t="s">
        <v>285</v>
      </c>
      <c r="K3440" s="276" t="s">
        <v>283</v>
      </c>
      <c r="L3440" s="505"/>
      <c r="M3440" s="485"/>
      <c r="N3440" s="485"/>
      <c r="O3440" s="485"/>
      <c r="P3440" s="485"/>
      <c r="Q3440" s="485"/>
      <c r="R3440" s="485"/>
      <c r="S3440" s="485"/>
      <c r="T3440" s="485"/>
      <c r="U3440" s="485"/>
      <c r="V3440" s="485"/>
      <c r="W3440" s="485"/>
      <c r="X3440" s="485"/>
      <c r="Y3440" s="485"/>
    </row>
    <row r="3441" spans="1:25" ht="25.5" x14ac:dyDescent="0.2">
      <c r="A3441" s="237">
        <v>7001</v>
      </c>
      <c r="B3441" s="406" t="s">
        <v>217</v>
      </c>
      <c r="C3441" s="182" t="s">
        <v>230</v>
      </c>
      <c r="D3441" s="456">
        <v>9</v>
      </c>
      <c r="E3441" s="393">
        <v>7001000000</v>
      </c>
      <c r="F3441" s="351" t="s">
        <v>2829</v>
      </c>
      <c r="G3441" s="458"/>
      <c r="H3441" s="394">
        <v>5009</v>
      </c>
      <c r="I3441" s="182" t="s">
        <v>230</v>
      </c>
      <c r="J3441" s="269" t="s">
        <v>285</v>
      </c>
      <c r="K3441" s="268" t="s">
        <v>283</v>
      </c>
      <c r="L3441" s="463"/>
      <c r="M3441" s="397"/>
      <c r="N3441" s="397"/>
      <c r="O3441" s="397"/>
      <c r="P3441" s="397"/>
      <c r="Q3441" s="397"/>
      <c r="R3441" s="397"/>
      <c r="S3441" s="397"/>
      <c r="T3441" s="397"/>
      <c r="U3441" s="397"/>
      <c r="V3441" s="397"/>
      <c r="W3441" s="397"/>
      <c r="X3441" s="397"/>
      <c r="Y3441" s="397"/>
    </row>
    <row r="3442" spans="1:25" ht="25.5" x14ac:dyDescent="0.2">
      <c r="A3442" s="237">
        <v>7002</v>
      </c>
      <c r="B3442" s="406" t="s">
        <v>218</v>
      </c>
      <c r="C3442" s="182" t="s">
        <v>230</v>
      </c>
      <c r="D3442" s="456">
        <v>9</v>
      </c>
      <c r="E3442" s="393">
        <v>7002000000</v>
      </c>
      <c r="F3442" s="351" t="s">
        <v>2829</v>
      </c>
      <c r="G3442" s="458"/>
      <c r="H3442" s="394">
        <v>5003</v>
      </c>
      <c r="I3442" s="182" t="s">
        <v>230</v>
      </c>
      <c r="J3442" s="269" t="s">
        <v>286</v>
      </c>
      <c r="K3442" s="268" t="s">
        <v>283</v>
      </c>
      <c r="L3442" s="463"/>
      <c r="M3442" s="397"/>
      <c r="N3442" s="397"/>
      <c r="O3442" s="397"/>
      <c r="P3442" s="397"/>
      <c r="Q3442" s="397"/>
      <c r="R3442" s="397"/>
      <c r="S3442" s="397"/>
      <c r="T3442" s="397"/>
      <c r="U3442" s="397"/>
      <c r="V3442" s="397"/>
      <c r="W3442" s="397"/>
      <c r="X3442" s="397"/>
      <c r="Y3442" s="397"/>
    </row>
    <row r="3443" spans="1:25" ht="25.5" x14ac:dyDescent="0.2">
      <c r="A3443" s="237">
        <v>7003</v>
      </c>
      <c r="B3443" s="406" t="s">
        <v>219</v>
      </c>
      <c r="C3443" s="182" t="s">
        <v>230</v>
      </c>
      <c r="D3443" s="456">
        <v>9</v>
      </c>
      <c r="E3443" s="393">
        <v>7003000000</v>
      </c>
      <c r="F3443" s="351" t="s">
        <v>2829</v>
      </c>
      <c r="G3443" s="458"/>
      <c r="H3443" s="394">
        <v>5004</v>
      </c>
      <c r="I3443" s="182" t="s">
        <v>230</v>
      </c>
      <c r="J3443" s="269" t="s">
        <v>286</v>
      </c>
      <c r="K3443" s="268" t="s">
        <v>283</v>
      </c>
      <c r="L3443" s="463"/>
      <c r="M3443" s="397"/>
      <c r="N3443" s="397"/>
      <c r="O3443" s="397"/>
      <c r="P3443" s="397"/>
      <c r="Q3443" s="397"/>
      <c r="R3443" s="397"/>
      <c r="S3443" s="397"/>
      <c r="T3443" s="397"/>
      <c r="U3443" s="397"/>
      <c r="V3443" s="397"/>
      <c r="W3443" s="397"/>
      <c r="X3443" s="397"/>
      <c r="Y3443" s="397"/>
    </row>
    <row r="3444" spans="1:25" ht="25.5" x14ac:dyDescent="0.2">
      <c r="A3444" s="237">
        <v>7004</v>
      </c>
      <c r="B3444" s="406" t="s">
        <v>166</v>
      </c>
      <c r="C3444" s="182" t="s">
        <v>230</v>
      </c>
      <c r="D3444" s="456">
        <v>9</v>
      </c>
      <c r="E3444" s="393">
        <v>7004000000</v>
      </c>
      <c r="F3444" s="351" t="s">
        <v>2829</v>
      </c>
      <c r="G3444" s="458"/>
      <c r="H3444" s="394">
        <v>5008</v>
      </c>
      <c r="I3444" s="182" t="s">
        <v>230</v>
      </c>
      <c r="J3444" s="269" t="s">
        <v>285</v>
      </c>
      <c r="K3444" s="268" t="s">
        <v>283</v>
      </c>
      <c r="L3444" s="463"/>
      <c r="M3444" s="397"/>
      <c r="N3444" s="397"/>
      <c r="O3444" s="397"/>
      <c r="P3444" s="397"/>
      <c r="Q3444" s="397"/>
      <c r="R3444" s="397"/>
      <c r="S3444" s="397"/>
      <c r="T3444" s="397"/>
      <c r="U3444" s="397"/>
      <c r="V3444" s="397"/>
      <c r="W3444" s="397"/>
      <c r="X3444" s="397"/>
      <c r="Y3444" s="397"/>
    </row>
    <row r="3445" spans="1:25" ht="25.5" x14ac:dyDescent="0.2">
      <c r="A3445" s="237">
        <v>7005</v>
      </c>
      <c r="B3445" s="406" t="s">
        <v>167</v>
      </c>
      <c r="C3445" s="182" t="s">
        <v>230</v>
      </c>
      <c r="D3445" s="456">
        <v>9</v>
      </c>
      <c r="E3445" s="393">
        <v>7005000000</v>
      </c>
      <c r="F3445" s="351" t="s">
        <v>2829</v>
      </c>
      <c r="G3445" s="458"/>
      <c r="H3445" s="394">
        <v>5009</v>
      </c>
      <c r="I3445" s="182" t="s">
        <v>230</v>
      </c>
      <c r="J3445" s="269" t="s">
        <v>285</v>
      </c>
      <c r="K3445" s="268" t="s">
        <v>283</v>
      </c>
      <c r="L3445" s="463"/>
      <c r="M3445" s="397"/>
      <c r="N3445" s="397"/>
      <c r="O3445" s="397"/>
      <c r="P3445" s="397"/>
      <c r="Q3445" s="397"/>
      <c r="R3445" s="397"/>
      <c r="S3445" s="397"/>
      <c r="T3445" s="397"/>
      <c r="U3445" s="397"/>
      <c r="V3445" s="397"/>
      <c r="W3445" s="397"/>
      <c r="X3445" s="397"/>
      <c r="Y3445" s="397"/>
    </row>
    <row r="3446" spans="1:25" ht="25.5" x14ac:dyDescent="0.2">
      <c r="A3446" s="237">
        <v>7006</v>
      </c>
      <c r="B3446" s="406" t="s">
        <v>90</v>
      </c>
      <c r="C3446" s="182" t="s">
        <v>230</v>
      </c>
      <c r="D3446" s="456">
        <v>9</v>
      </c>
      <c r="E3446" s="393">
        <v>7006000000</v>
      </c>
      <c r="F3446" s="351" t="s">
        <v>2829</v>
      </c>
      <c r="G3446" s="458"/>
      <c r="H3446" s="394">
        <v>5014</v>
      </c>
      <c r="I3446" s="182" t="s">
        <v>230</v>
      </c>
      <c r="J3446" s="269" t="s">
        <v>289</v>
      </c>
      <c r="K3446" s="268" t="s">
        <v>283</v>
      </c>
      <c r="L3446" s="463"/>
      <c r="M3446" s="397"/>
      <c r="N3446" s="397"/>
      <c r="O3446" s="397"/>
      <c r="P3446" s="397"/>
      <c r="Q3446" s="397"/>
      <c r="R3446" s="397"/>
      <c r="S3446" s="397"/>
      <c r="T3446" s="397"/>
      <c r="U3446" s="397"/>
      <c r="V3446" s="397"/>
      <c r="W3446" s="397"/>
      <c r="X3446" s="397"/>
      <c r="Y3446" s="397"/>
    </row>
    <row r="3447" spans="1:25" ht="25.5" x14ac:dyDescent="0.2">
      <c r="A3447" s="237">
        <v>7007</v>
      </c>
      <c r="B3447" s="406" t="s">
        <v>91</v>
      </c>
      <c r="C3447" s="182" t="s">
        <v>230</v>
      </c>
      <c r="D3447" s="456">
        <v>9</v>
      </c>
      <c r="E3447" s="393">
        <v>7007000000</v>
      </c>
      <c r="F3447" s="351" t="s">
        <v>2829</v>
      </c>
      <c r="G3447" s="458"/>
      <c r="H3447" s="394">
        <v>5000</v>
      </c>
      <c r="I3447" s="182" t="s">
        <v>230</v>
      </c>
      <c r="J3447" s="269" t="s">
        <v>300</v>
      </c>
      <c r="K3447" s="268" t="s">
        <v>283</v>
      </c>
      <c r="L3447" s="463"/>
      <c r="M3447" s="397"/>
      <c r="N3447" s="397"/>
      <c r="O3447" s="397"/>
      <c r="P3447" s="397"/>
      <c r="Q3447" s="397"/>
      <c r="R3447" s="397"/>
      <c r="S3447" s="397"/>
      <c r="T3447" s="397"/>
      <c r="U3447" s="397"/>
      <c r="V3447" s="397"/>
      <c r="W3447" s="397"/>
      <c r="X3447" s="397"/>
      <c r="Y3447" s="397"/>
    </row>
    <row r="3448" spans="1:25" ht="25.5" x14ac:dyDescent="0.2">
      <c r="A3448" s="237">
        <v>7008</v>
      </c>
      <c r="B3448" s="406" t="s">
        <v>109</v>
      </c>
      <c r="C3448" s="356" t="s">
        <v>229</v>
      </c>
      <c r="D3448" s="456">
        <v>13</v>
      </c>
      <c r="E3448" s="393">
        <v>7008000000</v>
      </c>
      <c r="F3448" s="351" t="s">
        <v>2828</v>
      </c>
      <c r="G3448" s="458"/>
      <c r="H3448" s="394">
        <v>1708</v>
      </c>
      <c r="I3448" s="356" t="s">
        <v>229</v>
      </c>
      <c r="J3448" s="269" t="s">
        <v>285</v>
      </c>
      <c r="K3448" s="268" t="s">
        <v>284</v>
      </c>
      <c r="L3448" s="463"/>
      <c r="M3448" s="397"/>
      <c r="N3448" s="397"/>
      <c r="O3448" s="397"/>
      <c r="P3448" s="397"/>
      <c r="Q3448" s="397"/>
      <c r="R3448" s="397"/>
      <c r="S3448" s="397"/>
      <c r="T3448" s="397"/>
      <c r="U3448" s="397"/>
      <c r="V3448" s="397"/>
      <c r="W3448" s="397"/>
      <c r="X3448" s="397"/>
      <c r="Y3448" s="397"/>
    </row>
    <row r="3449" spans="1:25" ht="25.5" x14ac:dyDescent="0.2">
      <c r="A3449" s="237">
        <v>7009</v>
      </c>
      <c r="B3449" s="406" t="s">
        <v>185</v>
      </c>
      <c r="C3449" s="182" t="s">
        <v>226</v>
      </c>
      <c r="D3449" s="456">
        <v>10</v>
      </c>
      <c r="E3449" s="393">
        <v>7009000000</v>
      </c>
      <c r="F3449" s="351" t="s">
        <v>2829</v>
      </c>
      <c r="G3449" s="458"/>
      <c r="H3449" s="394">
        <v>4006</v>
      </c>
      <c r="I3449" s="182" t="s">
        <v>226</v>
      </c>
      <c r="J3449" s="269" t="s">
        <v>295</v>
      </c>
      <c r="K3449" s="268" t="s">
        <v>283</v>
      </c>
      <c r="L3449" s="463"/>
      <c r="M3449" s="397"/>
      <c r="N3449" s="397"/>
      <c r="O3449" s="397"/>
      <c r="P3449" s="397"/>
      <c r="Q3449" s="397"/>
      <c r="R3449" s="397"/>
      <c r="S3449" s="397"/>
      <c r="T3449" s="397"/>
      <c r="U3449" s="397"/>
      <c r="V3449" s="397"/>
      <c r="W3449" s="397"/>
      <c r="X3449" s="397"/>
      <c r="Y3449" s="397"/>
    </row>
    <row r="3450" spans="1:25" ht="25.5" x14ac:dyDescent="0.2">
      <c r="A3450" s="237">
        <v>7010</v>
      </c>
      <c r="B3450" s="406" t="s">
        <v>89</v>
      </c>
      <c r="C3450" s="182" t="s">
        <v>226</v>
      </c>
      <c r="D3450" s="456">
        <v>10</v>
      </c>
      <c r="E3450" s="393">
        <v>7010000000</v>
      </c>
      <c r="F3450" s="351" t="s">
        <v>2829</v>
      </c>
      <c r="G3450" s="458"/>
      <c r="H3450" s="394">
        <v>4000</v>
      </c>
      <c r="I3450" s="182" t="s">
        <v>226</v>
      </c>
      <c r="J3450" s="269" t="s">
        <v>3169</v>
      </c>
      <c r="K3450" s="268" t="s">
        <v>284</v>
      </c>
      <c r="L3450" s="463"/>
      <c r="M3450" s="397"/>
      <c r="N3450" s="397"/>
      <c r="O3450" s="397"/>
      <c r="P3450" s="397"/>
      <c r="Q3450" s="397"/>
      <c r="R3450" s="397"/>
      <c r="S3450" s="397"/>
      <c r="T3450" s="397"/>
      <c r="U3450" s="397"/>
      <c r="V3450" s="397"/>
      <c r="W3450" s="397"/>
      <c r="X3450" s="397"/>
      <c r="Y3450" s="397"/>
    </row>
    <row r="3451" spans="1:25" ht="25.5" x14ac:dyDescent="0.2">
      <c r="A3451" s="237">
        <v>7011</v>
      </c>
      <c r="B3451" s="406" t="s">
        <v>311</v>
      </c>
      <c r="C3451" s="356" t="s">
        <v>229</v>
      </c>
      <c r="D3451" s="456">
        <v>13</v>
      </c>
      <c r="E3451" s="393">
        <v>7011000000</v>
      </c>
      <c r="F3451" s="351" t="s">
        <v>2830</v>
      </c>
      <c r="G3451" s="458"/>
      <c r="H3451" s="394">
        <v>1818</v>
      </c>
      <c r="I3451" s="356" t="s">
        <v>229</v>
      </c>
      <c r="J3451" s="269" t="s">
        <v>295</v>
      </c>
      <c r="K3451" s="268" t="s">
        <v>284</v>
      </c>
      <c r="L3451" s="463"/>
      <c r="M3451" s="397"/>
      <c r="N3451" s="397"/>
      <c r="O3451" s="397"/>
      <c r="P3451" s="397"/>
      <c r="Q3451" s="397"/>
      <c r="R3451" s="397"/>
      <c r="S3451" s="397"/>
      <c r="T3451" s="397"/>
      <c r="U3451" s="397"/>
      <c r="V3451" s="397"/>
      <c r="W3451" s="397"/>
      <c r="X3451" s="397"/>
      <c r="Y3451" s="397"/>
    </row>
    <row r="3452" spans="1:25" ht="25.5" x14ac:dyDescent="0.2">
      <c r="A3452" s="237">
        <v>7012</v>
      </c>
      <c r="B3452" s="406" t="s">
        <v>165</v>
      </c>
      <c r="C3452" s="356" t="s">
        <v>229</v>
      </c>
      <c r="D3452" s="456">
        <v>13</v>
      </c>
      <c r="E3452" s="393">
        <v>7012000000</v>
      </c>
      <c r="F3452" s="351" t="s">
        <v>2830</v>
      </c>
      <c r="G3452" s="458"/>
      <c r="H3452" s="394">
        <v>1818</v>
      </c>
      <c r="I3452" s="356" t="s">
        <v>229</v>
      </c>
      <c r="J3452" s="269" t="s">
        <v>295</v>
      </c>
      <c r="K3452" s="268" t="s">
        <v>284</v>
      </c>
      <c r="L3452" s="463"/>
      <c r="M3452" s="397"/>
      <c r="N3452" s="397"/>
      <c r="O3452" s="397"/>
      <c r="P3452" s="397"/>
      <c r="Q3452" s="397"/>
      <c r="R3452" s="397"/>
      <c r="S3452" s="397"/>
      <c r="T3452" s="397"/>
      <c r="U3452" s="397"/>
      <c r="V3452" s="397"/>
      <c r="W3452" s="397"/>
      <c r="X3452" s="397"/>
      <c r="Y3452" s="397"/>
    </row>
    <row r="3453" spans="1:25" ht="38.25" x14ac:dyDescent="0.2">
      <c r="A3453" s="237">
        <v>7013</v>
      </c>
      <c r="B3453" s="406" t="s">
        <v>268</v>
      </c>
      <c r="C3453" s="356" t="s">
        <v>229</v>
      </c>
      <c r="D3453" s="456">
        <v>13</v>
      </c>
      <c r="E3453" s="393">
        <v>7013000000</v>
      </c>
      <c r="F3453" s="351" t="s">
        <v>2830</v>
      </c>
      <c r="G3453" s="458"/>
      <c r="H3453" s="394"/>
      <c r="I3453" s="356" t="s">
        <v>229</v>
      </c>
      <c r="J3453" s="459" t="s">
        <v>2797</v>
      </c>
      <c r="K3453" s="268" t="s">
        <v>284</v>
      </c>
      <c r="L3453" s="463"/>
      <c r="M3453" s="397"/>
      <c r="N3453" s="397"/>
      <c r="O3453" s="397"/>
      <c r="P3453" s="397"/>
      <c r="Q3453" s="397"/>
      <c r="R3453" s="397"/>
      <c r="S3453" s="397"/>
      <c r="T3453" s="397"/>
      <c r="U3453" s="397"/>
      <c r="V3453" s="397"/>
      <c r="W3453" s="397"/>
      <c r="X3453" s="397"/>
      <c r="Y3453" s="397"/>
    </row>
    <row r="3454" spans="1:25" ht="25.5" x14ac:dyDescent="0.2">
      <c r="A3454" s="237">
        <v>7014</v>
      </c>
      <c r="B3454" s="406" t="s">
        <v>126</v>
      </c>
      <c r="C3454" s="182" t="s">
        <v>230</v>
      </c>
      <c r="D3454" s="456">
        <v>9</v>
      </c>
      <c r="E3454" s="393">
        <v>7014000000</v>
      </c>
      <c r="F3454" s="351" t="s">
        <v>2827</v>
      </c>
      <c r="G3454" s="458"/>
      <c r="H3454" s="394">
        <v>5000</v>
      </c>
      <c r="I3454" s="182" t="s">
        <v>230</v>
      </c>
      <c r="J3454" s="269" t="s">
        <v>300</v>
      </c>
      <c r="K3454" s="268" t="s">
        <v>283</v>
      </c>
      <c r="L3454" s="463"/>
      <c r="M3454" s="397"/>
      <c r="N3454" s="397"/>
      <c r="O3454" s="397"/>
      <c r="P3454" s="397"/>
      <c r="Q3454" s="397"/>
      <c r="R3454" s="397"/>
      <c r="S3454" s="397"/>
      <c r="T3454" s="397"/>
      <c r="U3454" s="397"/>
      <c r="V3454" s="397"/>
      <c r="W3454" s="397"/>
      <c r="X3454" s="397"/>
      <c r="Y3454" s="397"/>
    </row>
    <row r="3455" spans="1:25" ht="38.25" x14ac:dyDescent="0.2">
      <c r="A3455" s="237">
        <v>7015</v>
      </c>
      <c r="B3455" s="391" t="s">
        <v>2774</v>
      </c>
      <c r="C3455" s="356" t="s">
        <v>228</v>
      </c>
      <c r="D3455" s="456">
        <v>15</v>
      </c>
      <c r="E3455" s="393">
        <v>7015000000</v>
      </c>
      <c r="F3455" s="351" t="s">
        <v>2828</v>
      </c>
      <c r="G3455" s="458"/>
      <c r="H3455" s="394">
        <v>5509</v>
      </c>
      <c r="I3455" s="356" t="s">
        <v>228</v>
      </c>
      <c r="J3455" s="269" t="s">
        <v>285</v>
      </c>
      <c r="K3455" s="268" t="s">
        <v>284</v>
      </c>
      <c r="L3455" s="463"/>
      <c r="M3455" s="397"/>
      <c r="N3455" s="397"/>
      <c r="O3455" s="397"/>
      <c r="P3455" s="397"/>
      <c r="Q3455" s="397"/>
      <c r="R3455" s="397"/>
      <c r="S3455" s="397"/>
      <c r="T3455" s="397"/>
      <c r="U3455" s="397"/>
      <c r="V3455" s="397"/>
      <c r="W3455" s="397"/>
      <c r="X3455" s="397"/>
      <c r="Y3455" s="397"/>
    </row>
    <row r="3456" spans="1:25" ht="25.5" x14ac:dyDescent="0.2">
      <c r="A3456" s="237">
        <v>7016</v>
      </c>
      <c r="B3456" s="391" t="s">
        <v>135</v>
      </c>
      <c r="C3456" s="356" t="s">
        <v>228</v>
      </c>
      <c r="D3456" s="456">
        <v>15</v>
      </c>
      <c r="E3456" s="393">
        <v>7016000000</v>
      </c>
      <c r="F3456" s="351" t="s">
        <v>2828</v>
      </c>
      <c r="G3456" s="458"/>
      <c r="H3456" s="394">
        <v>5502</v>
      </c>
      <c r="I3456" s="356" t="s">
        <v>228</v>
      </c>
      <c r="J3456" s="269" t="s">
        <v>300</v>
      </c>
      <c r="K3456" s="268" t="s">
        <v>284</v>
      </c>
      <c r="L3456" s="463"/>
      <c r="M3456" s="397"/>
      <c r="N3456" s="397"/>
      <c r="O3456" s="397"/>
      <c r="P3456" s="397"/>
      <c r="Q3456" s="397"/>
      <c r="R3456" s="397"/>
      <c r="S3456" s="397"/>
      <c r="T3456" s="397"/>
      <c r="U3456" s="397"/>
      <c r="V3456" s="397"/>
      <c r="W3456" s="397"/>
      <c r="X3456" s="397"/>
      <c r="Y3456" s="397"/>
    </row>
    <row r="3457" spans="1:25" ht="51" x14ac:dyDescent="0.2">
      <c r="A3457" s="237">
        <v>7017</v>
      </c>
      <c r="B3457" s="391" t="s">
        <v>2775</v>
      </c>
      <c r="C3457" s="356" t="s">
        <v>228</v>
      </c>
      <c r="D3457" s="456">
        <v>15</v>
      </c>
      <c r="E3457" s="393">
        <v>7017000000</v>
      </c>
      <c r="F3457" s="351" t="s">
        <v>2828</v>
      </c>
      <c r="G3457" s="458"/>
      <c r="H3457" s="394">
        <v>5504</v>
      </c>
      <c r="I3457" s="356" t="s">
        <v>228</v>
      </c>
      <c r="J3457" s="269" t="s">
        <v>286</v>
      </c>
      <c r="K3457" s="268" t="s">
        <v>284</v>
      </c>
      <c r="L3457" s="463"/>
      <c r="M3457" s="397"/>
      <c r="N3457" s="397"/>
      <c r="O3457" s="397"/>
      <c r="P3457" s="397"/>
      <c r="Q3457" s="397"/>
      <c r="R3457" s="397"/>
      <c r="S3457" s="397"/>
      <c r="T3457" s="397"/>
      <c r="U3457" s="397"/>
      <c r="V3457" s="397"/>
      <c r="W3457" s="397"/>
      <c r="X3457" s="397"/>
      <c r="Y3457" s="397"/>
    </row>
    <row r="3458" spans="1:25" ht="25.5" x14ac:dyDescent="0.2">
      <c r="A3458" s="237">
        <v>7018</v>
      </c>
      <c r="B3458" s="391" t="s">
        <v>2776</v>
      </c>
      <c r="C3458" s="356" t="s">
        <v>228</v>
      </c>
      <c r="D3458" s="456">
        <v>15</v>
      </c>
      <c r="E3458" s="393">
        <v>7018000000</v>
      </c>
      <c r="F3458" s="351" t="s">
        <v>2828</v>
      </c>
      <c r="G3458" s="458"/>
      <c r="H3458" s="394">
        <v>5501</v>
      </c>
      <c r="I3458" s="356" t="s">
        <v>228</v>
      </c>
      <c r="J3458" s="269" t="s">
        <v>300</v>
      </c>
      <c r="K3458" s="268" t="s">
        <v>284</v>
      </c>
      <c r="L3458" s="463"/>
      <c r="M3458" s="397"/>
      <c r="N3458" s="397"/>
      <c r="O3458" s="397"/>
      <c r="P3458" s="397"/>
      <c r="Q3458" s="397"/>
      <c r="R3458" s="397"/>
      <c r="S3458" s="397"/>
      <c r="T3458" s="397"/>
      <c r="U3458" s="397"/>
      <c r="V3458" s="397"/>
      <c r="W3458" s="397"/>
      <c r="X3458" s="397"/>
      <c r="Y3458" s="397"/>
    </row>
    <row r="3459" spans="1:25" ht="47.25" customHeight="1" x14ac:dyDescent="0.2">
      <c r="A3459" s="237">
        <v>7019</v>
      </c>
      <c r="B3459" s="419" t="s">
        <v>2777</v>
      </c>
      <c r="C3459" s="356" t="s">
        <v>228</v>
      </c>
      <c r="D3459" s="456">
        <v>15</v>
      </c>
      <c r="E3459" s="393">
        <v>7019000000</v>
      </c>
      <c r="F3459" s="351" t="s">
        <v>2828</v>
      </c>
      <c r="G3459" s="458"/>
      <c r="H3459" s="394">
        <v>5522</v>
      </c>
      <c r="I3459" s="356" t="s">
        <v>228</v>
      </c>
      <c r="J3459" s="269" t="s">
        <v>289</v>
      </c>
      <c r="K3459" s="268" t="s">
        <v>284</v>
      </c>
      <c r="L3459" s="463"/>
      <c r="M3459" s="397"/>
      <c r="N3459" s="397"/>
      <c r="O3459" s="397"/>
      <c r="P3459" s="397"/>
      <c r="Q3459" s="397"/>
      <c r="R3459" s="397"/>
      <c r="S3459" s="397"/>
      <c r="T3459" s="397"/>
      <c r="U3459" s="397"/>
      <c r="V3459" s="397"/>
      <c r="W3459" s="397"/>
      <c r="X3459" s="397"/>
      <c r="Y3459" s="397"/>
    </row>
    <row r="3460" spans="1:25" ht="54" customHeight="1" x14ac:dyDescent="0.2">
      <c r="A3460" s="237">
        <v>7020</v>
      </c>
      <c r="B3460" s="419" t="s">
        <v>2342</v>
      </c>
      <c r="C3460" s="356" t="s">
        <v>228</v>
      </c>
      <c r="D3460" s="456">
        <v>15</v>
      </c>
      <c r="E3460" s="393">
        <v>7020000000</v>
      </c>
      <c r="F3460" s="351" t="s">
        <v>2851</v>
      </c>
      <c r="G3460" s="458"/>
      <c r="H3460" s="394">
        <v>5511</v>
      </c>
      <c r="I3460" s="356" t="s">
        <v>228</v>
      </c>
      <c r="J3460" s="269" t="s">
        <v>285</v>
      </c>
      <c r="K3460" s="268" t="s">
        <v>284</v>
      </c>
      <c r="L3460" s="463"/>
      <c r="M3460" s="397"/>
      <c r="N3460" s="397"/>
      <c r="O3460" s="397"/>
      <c r="P3460" s="397"/>
      <c r="Q3460" s="397"/>
      <c r="R3460" s="397"/>
      <c r="S3460" s="397"/>
      <c r="T3460" s="397"/>
      <c r="U3460" s="397"/>
      <c r="V3460" s="397"/>
      <c r="W3460" s="397"/>
      <c r="X3460" s="397"/>
      <c r="Y3460" s="397"/>
    </row>
    <row r="3461" spans="1:25" ht="48" customHeight="1" x14ac:dyDescent="0.2">
      <c r="A3461" s="237">
        <v>7021</v>
      </c>
      <c r="B3461" s="391" t="s">
        <v>320</v>
      </c>
      <c r="C3461" s="356" t="s">
        <v>228</v>
      </c>
      <c r="D3461" s="456">
        <v>15</v>
      </c>
      <c r="E3461" s="393">
        <v>7021000000</v>
      </c>
      <c r="F3461" s="351" t="s">
        <v>2828</v>
      </c>
      <c r="G3461" s="458"/>
      <c r="H3461" s="394">
        <v>5520</v>
      </c>
      <c r="I3461" s="356" t="s">
        <v>228</v>
      </c>
      <c r="J3461" s="269" t="s">
        <v>289</v>
      </c>
      <c r="K3461" s="268" t="s">
        <v>284</v>
      </c>
      <c r="L3461" s="463"/>
      <c r="M3461" s="397"/>
      <c r="N3461" s="397"/>
      <c r="O3461" s="397"/>
      <c r="P3461" s="397"/>
      <c r="Q3461" s="397"/>
      <c r="R3461" s="397"/>
      <c r="S3461" s="397"/>
      <c r="T3461" s="397"/>
      <c r="U3461" s="397"/>
      <c r="V3461" s="397"/>
      <c r="W3461" s="397"/>
      <c r="X3461" s="397"/>
      <c r="Y3461" s="397"/>
    </row>
    <row r="3462" spans="1:25" ht="25.5" x14ac:dyDescent="0.2">
      <c r="A3462" s="237">
        <v>7022</v>
      </c>
      <c r="B3462" s="391" t="s">
        <v>266</v>
      </c>
      <c r="C3462" s="356" t="s">
        <v>228</v>
      </c>
      <c r="D3462" s="456">
        <v>15</v>
      </c>
      <c r="E3462" s="393">
        <v>7022000000</v>
      </c>
      <c r="F3462" s="351" t="s">
        <v>2828</v>
      </c>
      <c r="G3462" s="458"/>
      <c r="H3462" s="394">
        <v>5522</v>
      </c>
      <c r="I3462" s="356" t="s">
        <v>228</v>
      </c>
      <c r="J3462" s="269" t="s">
        <v>289</v>
      </c>
      <c r="K3462" s="268" t="s">
        <v>284</v>
      </c>
      <c r="L3462" s="463"/>
      <c r="M3462" s="397"/>
      <c r="N3462" s="397"/>
      <c r="O3462" s="397"/>
      <c r="P3462" s="397"/>
      <c r="Q3462" s="397"/>
      <c r="R3462" s="397"/>
      <c r="S3462" s="397"/>
      <c r="T3462" s="397"/>
      <c r="U3462" s="397"/>
      <c r="V3462" s="397"/>
      <c r="W3462" s="397"/>
      <c r="X3462" s="397"/>
      <c r="Y3462" s="397"/>
    </row>
    <row r="3463" spans="1:25" ht="25.5" x14ac:dyDescent="0.2">
      <c r="A3463" s="237">
        <v>7023</v>
      </c>
      <c r="B3463" s="391" t="s">
        <v>161</v>
      </c>
      <c r="C3463" s="356" t="s">
        <v>228</v>
      </c>
      <c r="D3463" s="456">
        <v>15</v>
      </c>
      <c r="E3463" s="393">
        <v>7023000000</v>
      </c>
      <c r="F3463" s="351" t="s">
        <v>2828</v>
      </c>
      <c r="G3463" s="458"/>
      <c r="H3463" s="394">
        <v>5513</v>
      </c>
      <c r="I3463" s="356" t="s">
        <v>228</v>
      </c>
      <c r="J3463" s="269" t="s">
        <v>295</v>
      </c>
      <c r="K3463" s="268" t="s">
        <v>284</v>
      </c>
      <c r="L3463" s="463"/>
      <c r="M3463" s="397"/>
      <c r="N3463" s="397"/>
      <c r="O3463" s="397"/>
      <c r="P3463" s="397"/>
      <c r="Q3463" s="397"/>
      <c r="R3463" s="397"/>
      <c r="S3463" s="397"/>
      <c r="T3463" s="397"/>
      <c r="U3463" s="397"/>
      <c r="V3463" s="397"/>
      <c r="W3463" s="397"/>
      <c r="X3463" s="397"/>
      <c r="Y3463" s="397"/>
    </row>
    <row r="3464" spans="1:25" ht="25.5" x14ac:dyDescent="0.2">
      <c r="A3464" s="237">
        <v>7024</v>
      </c>
      <c r="B3464" s="391" t="s">
        <v>308</v>
      </c>
      <c r="C3464" s="356" t="s">
        <v>228</v>
      </c>
      <c r="D3464" s="456">
        <v>15</v>
      </c>
      <c r="E3464" s="393">
        <v>7024000000</v>
      </c>
      <c r="F3464" s="351" t="s">
        <v>2828</v>
      </c>
      <c r="G3464" s="458"/>
      <c r="H3464" s="394">
        <v>5513</v>
      </c>
      <c r="I3464" s="356" t="s">
        <v>228</v>
      </c>
      <c r="J3464" s="269" t="s">
        <v>295</v>
      </c>
      <c r="K3464" s="268" t="s">
        <v>284</v>
      </c>
      <c r="L3464" s="463"/>
      <c r="M3464" s="397"/>
      <c r="N3464" s="397"/>
      <c r="O3464" s="397"/>
      <c r="P3464" s="397"/>
      <c r="Q3464" s="397"/>
      <c r="R3464" s="397"/>
      <c r="S3464" s="397"/>
      <c r="T3464" s="397"/>
      <c r="U3464" s="397"/>
      <c r="V3464" s="397"/>
      <c r="W3464" s="397"/>
      <c r="X3464" s="397"/>
      <c r="Y3464" s="397"/>
    </row>
    <row r="3465" spans="1:25" ht="25.5" x14ac:dyDescent="0.2">
      <c r="A3465" s="237">
        <v>7025</v>
      </c>
      <c r="B3465" s="391" t="s">
        <v>3145</v>
      </c>
      <c r="C3465" s="356" t="s">
        <v>229</v>
      </c>
      <c r="D3465" s="456">
        <v>13</v>
      </c>
      <c r="E3465" s="393">
        <v>7025000000</v>
      </c>
      <c r="F3465" s="351" t="s">
        <v>2829</v>
      </c>
      <c r="G3465" s="458"/>
      <c r="H3465" s="394"/>
      <c r="I3465" s="356" t="s">
        <v>229</v>
      </c>
      <c r="J3465" s="269" t="s">
        <v>236</v>
      </c>
      <c r="K3465" s="268" t="s">
        <v>284</v>
      </c>
      <c r="L3465" s="463"/>
      <c r="M3465" s="397"/>
      <c r="N3465" s="397"/>
      <c r="O3465" s="397"/>
      <c r="P3465" s="397"/>
      <c r="Q3465" s="397"/>
      <c r="R3465" s="397"/>
      <c r="S3465" s="397"/>
      <c r="T3465" s="397"/>
      <c r="U3465" s="397"/>
      <c r="V3465" s="397"/>
      <c r="W3465" s="397"/>
      <c r="X3465" s="397"/>
      <c r="Y3465" s="397"/>
    </row>
    <row r="3466" spans="1:25" ht="51" x14ac:dyDescent="0.2">
      <c r="A3466" s="237">
        <v>7026</v>
      </c>
      <c r="B3466" s="391" t="s">
        <v>321</v>
      </c>
      <c r="C3466" s="182" t="s">
        <v>230</v>
      </c>
      <c r="D3466" s="456">
        <v>9</v>
      </c>
      <c r="E3466" s="393">
        <v>7026000000</v>
      </c>
      <c r="F3466" s="351" t="s">
        <v>2828</v>
      </c>
      <c r="G3466" s="458"/>
      <c r="H3466" s="394">
        <v>5000</v>
      </c>
      <c r="I3466" s="182" t="s">
        <v>230</v>
      </c>
      <c r="J3466" s="269" t="s">
        <v>300</v>
      </c>
      <c r="K3466" s="268" t="s">
        <v>284</v>
      </c>
      <c r="L3466" s="463"/>
      <c r="M3466" s="397"/>
      <c r="N3466" s="397"/>
      <c r="O3466" s="397"/>
      <c r="P3466" s="397"/>
      <c r="Q3466" s="397"/>
      <c r="R3466" s="397"/>
      <c r="S3466" s="397"/>
      <c r="T3466" s="397"/>
      <c r="U3466" s="397"/>
      <c r="V3466" s="397"/>
      <c r="W3466" s="397"/>
      <c r="X3466" s="397"/>
      <c r="Y3466" s="397"/>
    </row>
    <row r="3467" spans="1:25" ht="51" x14ac:dyDescent="0.2">
      <c r="A3467" s="237">
        <v>7027</v>
      </c>
      <c r="B3467" s="391" t="s">
        <v>322</v>
      </c>
      <c r="C3467" s="182" t="s">
        <v>230</v>
      </c>
      <c r="D3467" s="456">
        <v>9</v>
      </c>
      <c r="E3467" s="393">
        <v>7027000000</v>
      </c>
      <c r="F3467" s="351" t="s">
        <v>2828</v>
      </c>
      <c r="G3467" s="458"/>
      <c r="H3467" s="394">
        <v>5014</v>
      </c>
      <c r="I3467" s="182" t="s">
        <v>230</v>
      </c>
      <c r="J3467" s="269" t="s">
        <v>289</v>
      </c>
      <c r="K3467" s="268" t="s">
        <v>284</v>
      </c>
      <c r="L3467" s="463"/>
      <c r="M3467" s="397"/>
      <c r="N3467" s="397"/>
      <c r="O3467" s="397"/>
      <c r="P3467" s="397"/>
      <c r="Q3467" s="397"/>
      <c r="R3467" s="397"/>
      <c r="S3467" s="397"/>
      <c r="T3467" s="397"/>
      <c r="U3467" s="397"/>
      <c r="V3467" s="397"/>
      <c r="W3467" s="397"/>
      <c r="X3467" s="397"/>
      <c r="Y3467" s="397"/>
    </row>
    <row r="3468" spans="1:25" ht="25.5" x14ac:dyDescent="0.2">
      <c r="A3468" s="237">
        <v>7028</v>
      </c>
      <c r="B3468" s="391" t="s">
        <v>3146</v>
      </c>
      <c r="C3468" s="356" t="s">
        <v>229</v>
      </c>
      <c r="D3468" s="456">
        <v>13</v>
      </c>
      <c r="E3468" s="393">
        <v>7028000000</v>
      </c>
      <c r="F3468" s="351" t="s">
        <v>2841</v>
      </c>
      <c r="G3468" s="458"/>
      <c r="H3468" s="394"/>
      <c r="I3468" s="356" t="s">
        <v>229</v>
      </c>
      <c r="J3468" s="269" t="s">
        <v>236</v>
      </c>
      <c r="K3468" s="268" t="s">
        <v>284</v>
      </c>
      <c r="L3468" s="463"/>
      <c r="M3468" s="397"/>
      <c r="N3468" s="397"/>
      <c r="O3468" s="397"/>
      <c r="P3468" s="397"/>
      <c r="Q3468" s="397"/>
      <c r="R3468" s="397"/>
      <c r="S3468" s="397"/>
      <c r="T3468" s="397"/>
      <c r="U3468" s="397"/>
      <c r="V3468" s="397"/>
      <c r="W3468" s="397"/>
      <c r="X3468" s="397"/>
      <c r="Y3468" s="397"/>
    </row>
    <row r="3469" spans="1:25" ht="25.5" x14ac:dyDescent="0.2">
      <c r="A3469" s="237">
        <v>7029</v>
      </c>
      <c r="B3469" s="391" t="s">
        <v>3280</v>
      </c>
      <c r="C3469" s="182" t="s">
        <v>230</v>
      </c>
      <c r="D3469" s="456">
        <v>9</v>
      </c>
      <c r="E3469" s="393">
        <v>7029000000</v>
      </c>
      <c r="F3469" s="351" t="s">
        <v>2829</v>
      </c>
      <c r="G3469" s="458"/>
      <c r="H3469" s="394"/>
      <c r="I3469" s="182" t="s">
        <v>230</v>
      </c>
      <c r="J3469" s="269" t="s">
        <v>236</v>
      </c>
      <c r="K3469" s="268" t="s">
        <v>283</v>
      </c>
      <c r="L3469" s="463"/>
      <c r="M3469" s="397"/>
      <c r="N3469" s="397"/>
      <c r="O3469" s="397"/>
      <c r="P3469" s="397"/>
      <c r="Q3469" s="397"/>
      <c r="R3469" s="397"/>
      <c r="S3469" s="397"/>
      <c r="T3469" s="397"/>
      <c r="U3469" s="397"/>
      <c r="V3469" s="397"/>
      <c r="W3469" s="397"/>
      <c r="X3469" s="397"/>
      <c r="Y3469" s="397"/>
    </row>
    <row r="3470" spans="1:25" ht="25.5" x14ac:dyDescent="0.2">
      <c r="A3470" s="237">
        <v>7030</v>
      </c>
      <c r="B3470" s="391" t="s">
        <v>3281</v>
      </c>
      <c r="C3470" s="356" t="s">
        <v>228</v>
      </c>
      <c r="D3470" s="456">
        <v>15</v>
      </c>
      <c r="E3470" s="393">
        <v>7030000000</v>
      </c>
      <c r="F3470" s="351" t="s">
        <v>2828</v>
      </c>
      <c r="G3470" s="458"/>
      <c r="H3470" s="394">
        <v>5513</v>
      </c>
      <c r="I3470" s="356" t="s">
        <v>228</v>
      </c>
      <c r="J3470" s="269" t="s">
        <v>295</v>
      </c>
      <c r="K3470" s="268" t="s">
        <v>284</v>
      </c>
      <c r="L3470" s="463"/>
      <c r="M3470" s="397"/>
      <c r="N3470" s="397"/>
      <c r="O3470" s="397"/>
      <c r="P3470" s="397"/>
      <c r="Q3470" s="397"/>
      <c r="R3470" s="397"/>
      <c r="S3470" s="397"/>
      <c r="T3470" s="397"/>
      <c r="U3470" s="397"/>
      <c r="V3470" s="397"/>
      <c r="W3470" s="397"/>
      <c r="X3470" s="397"/>
      <c r="Y3470" s="397"/>
    </row>
    <row r="3471" spans="1:25" ht="25.5" x14ac:dyDescent="0.2">
      <c r="A3471" s="237">
        <v>7031</v>
      </c>
      <c r="B3471" s="391" t="s">
        <v>3282</v>
      </c>
      <c r="C3471" s="182" t="s">
        <v>230</v>
      </c>
      <c r="D3471" s="456">
        <v>9</v>
      </c>
      <c r="E3471" s="393">
        <v>7031000000</v>
      </c>
      <c r="F3471" s="351" t="s">
        <v>2829</v>
      </c>
      <c r="G3471" s="458"/>
      <c r="H3471" s="394" t="s">
        <v>236</v>
      </c>
      <c r="I3471" s="182" t="s">
        <v>230</v>
      </c>
      <c r="J3471" s="269" t="s">
        <v>236</v>
      </c>
      <c r="K3471" s="268" t="s">
        <v>283</v>
      </c>
      <c r="L3471" s="463"/>
      <c r="M3471" s="397"/>
      <c r="N3471" s="397"/>
      <c r="O3471" s="397"/>
      <c r="P3471" s="397"/>
      <c r="Q3471" s="397"/>
      <c r="R3471" s="397"/>
      <c r="S3471" s="397"/>
      <c r="T3471" s="397"/>
      <c r="U3471" s="397"/>
      <c r="V3471" s="397"/>
      <c r="W3471" s="397"/>
      <c r="X3471" s="397"/>
      <c r="Y3471" s="397"/>
    </row>
    <row r="3472" spans="1:25" ht="25.5" x14ac:dyDescent="0.2">
      <c r="A3472" s="237">
        <v>7032</v>
      </c>
      <c r="B3472" s="391" t="s">
        <v>3376</v>
      </c>
      <c r="C3472" s="182" t="s">
        <v>230</v>
      </c>
      <c r="D3472" s="456">
        <v>9</v>
      </c>
      <c r="E3472" s="393">
        <v>7032000000</v>
      </c>
      <c r="F3472" s="351" t="s">
        <v>2829</v>
      </c>
      <c r="G3472" s="458"/>
      <c r="H3472" s="394">
        <v>5003</v>
      </c>
      <c r="I3472" s="182" t="s">
        <v>230</v>
      </c>
      <c r="J3472" s="269" t="s">
        <v>286</v>
      </c>
      <c r="K3472" s="268" t="s">
        <v>283</v>
      </c>
      <c r="L3472" s="463"/>
      <c r="M3472" s="397"/>
      <c r="N3472" s="397"/>
      <c r="O3472" s="397"/>
      <c r="P3472" s="397"/>
      <c r="Q3472" s="397"/>
      <c r="R3472" s="397"/>
      <c r="S3472" s="397"/>
      <c r="T3472" s="397"/>
      <c r="U3472" s="397"/>
      <c r="V3472" s="397"/>
      <c r="W3472" s="397"/>
      <c r="X3472" s="397"/>
      <c r="Y3472" s="397"/>
    </row>
    <row r="3473" spans="1:26" ht="25.5" x14ac:dyDescent="0.2">
      <c r="A3473" s="237">
        <v>7033</v>
      </c>
      <c r="B3473" s="391" t="s">
        <v>3377</v>
      </c>
      <c r="C3473" s="356" t="s">
        <v>228</v>
      </c>
      <c r="D3473" s="456">
        <v>15</v>
      </c>
      <c r="E3473" s="393">
        <v>7033000000</v>
      </c>
      <c r="F3473" s="351" t="s">
        <v>2828</v>
      </c>
      <c r="G3473" s="458"/>
      <c r="H3473" s="394">
        <v>5522</v>
      </c>
      <c r="I3473" s="356" t="s">
        <v>228</v>
      </c>
      <c r="J3473" s="269" t="s">
        <v>289</v>
      </c>
      <c r="K3473" s="268" t="s">
        <v>284</v>
      </c>
      <c r="L3473" s="463"/>
      <c r="M3473" s="397"/>
      <c r="N3473" s="397"/>
      <c r="O3473" s="397"/>
      <c r="P3473" s="397"/>
      <c r="Q3473" s="397"/>
      <c r="R3473" s="397"/>
      <c r="S3473" s="397"/>
      <c r="T3473" s="397"/>
      <c r="U3473" s="397"/>
      <c r="V3473" s="397"/>
      <c r="W3473" s="397"/>
      <c r="X3473" s="397"/>
      <c r="Y3473" s="397"/>
    </row>
    <row r="3474" spans="1:26" ht="38.25" x14ac:dyDescent="0.25">
      <c r="A3474" s="237">
        <v>7034</v>
      </c>
      <c r="B3474" s="391" t="s">
        <v>3378</v>
      </c>
      <c r="C3474" s="356" t="s">
        <v>228</v>
      </c>
      <c r="D3474" s="456">
        <v>15</v>
      </c>
      <c r="E3474" s="393">
        <v>7034000000</v>
      </c>
      <c r="F3474" s="351" t="s">
        <v>2828</v>
      </c>
      <c r="G3474" s="458"/>
      <c r="H3474" s="394">
        <v>5521</v>
      </c>
      <c r="I3474" s="356" t="s">
        <v>228</v>
      </c>
      <c r="J3474" s="269" t="s">
        <v>289</v>
      </c>
      <c r="K3474" s="341" t="s">
        <v>284</v>
      </c>
      <c r="L3474" s="463"/>
      <c r="M3474" s="397"/>
      <c r="N3474" s="397"/>
      <c r="O3474" s="397"/>
      <c r="P3474" s="397"/>
      <c r="Q3474" s="397"/>
      <c r="R3474" s="397"/>
      <c r="S3474" s="397"/>
      <c r="T3474" s="397"/>
      <c r="U3474" s="397"/>
      <c r="V3474" s="397"/>
      <c r="W3474" s="397"/>
      <c r="X3474" s="397"/>
      <c r="Y3474" s="397"/>
    </row>
    <row r="3475" spans="1:26" ht="38.25" x14ac:dyDescent="0.25">
      <c r="A3475" s="237">
        <v>7035</v>
      </c>
      <c r="B3475" s="391" t="s">
        <v>3379</v>
      </c>
      <c r="C3475" s="351" t="s">
        <v>228</v>
      </c>
      <c r="D3475" s="456">
        <v>15</v>
      </c>
      <c r="E3475" s="393">
        <v>7035000000</v>
      </c>
      <c r="F3475" s="351" t="s">
        <v>2828</v>
      </c>
      <c r="G3475" s="458"/>
      <c r="H3475" s="394">
        <v>5502</v>
      </c>
      <c r="I3475" s="351" t="s">
        <v>228</v>
      </c>
      <c r="J3475" s="269" t="s">
        <v>300</v>
      </c>
      <c r="K3475" s="341" t="s">
        <v>284</v>
      </c>
      <c r="L3475" s="463"/>
      <c r="M3475" s="397"/>
      <c r="N3475" s="397"/>
      <c r="O3475" s="397"/>
      <c r="P3475" s="397"/>
      <c r="Q3475" s="397"/>
      <c r="R3475" s="397"/>
      <c r="S3475" s="397"/>
      <c r="T3475" s="397"/>
      <c r="U3475" s="397"/>
      <c r="V3475" s="397"/>
      <c r="W3475" s="397"/>
      <c r="X3475" s="397"/>
      <c r="Y3475" s="397"/>
    </row>
    <row r="3476" spans="1:26" ht="39" customHeight="1" x14ac:dyDescent="0.25">
      <c r="A3476" s="237">
        <v>7036</v>
      </c>
      <c r="B3476" s="391" t="s">
        <v>3536</v>
      </c>
      <c r="C3476" s="273" t="s">
        <v>230</v>
      </c>
      <c r="D3476" s="456">
        <v>9</v>
      </c>
      <c r="E3476" s="393">
        <v>7036000000</v>
      </c>
      <c r="F3476" s="351" t="s">
        <v>2828</v>
      </c>
      <c r="G3476" s="458"/>
      <c r="H3476" s="394">
        <v>5003</v>
      </c>
      <c r="I3476" s="273" t="s">
        <v>230</v>
      </c>
      <c r="J3476" s="269" t="s">
        <v>286</v>
      </c>
      <c r="K3476" s="341" t="s">
        <v>284</v>
      </c>
      <c r="L3476" s="463"/>
      <c r="M3476" s="397"/>
      <c r="N3476" s="397"/>
      <c r="O3476" s="397"/>
      <c r="P3476" s="397"/>
      <c r="Q3476" s="397"/>
      <c r="R3476" s="397"/>
      <c r="S3476" s="397"/>
      <c r="T3476" s="397"/>
      <c r="U3476" s="397"/>
      <c r="V3476" s="397"/>
      <c r="W3476" s="397"/>
      <c r="X3476" s="397"/>
      <c r="Y3476" s="397"/>
    </row>
    <row r="3477" spans="1:26" ht="28.5" customHeight="1" x14ac:dyDescent="0.25">
      <c r="A3477" s="318">
        <v>7037</v>
      </c>
      <c r="B3477" s="506" t="s">
        <v>3537</v>
      </c>
      <c r="C3477" s="322" t="s">
        <v>230</v>
      </c>
      <c r="D3477" s="507">
        <v>9</v>
      </c>
      <c r="E3477" s="508">
        <v>7037000000</v>
      </c>
      <c r="F3477" s="385" t="s">
        <v>2828</v>
      </c>
      <c r="G3477" s="509"/>
      <c r="H3477" s="386"/>
      <c r="I3477" s="322" t="s">
        <v>230</v>
      </c>
      <c r="J3477" s="325" t="s">
        <v>236</v>
      </c>
      <c r="K3477" s="342" t="s">
        <v>284</v>
      </c>
      <c r="L3477" s="510"/>
      <c r="M3477" s="511"/>
      <c r="N3477" s="511"/>
      <c r="O3477" s="511"/>
      <c r="P3477" s="511"/>
      <c r="Q3477" s="511"/>
      <c r="R3477" s="511"/>
      <c r="S3477" s="511"/>
      <c r="T3477" s="511"/>
      <c r="U3477" s="511"/>
      <c r="V3477" s="511"/>
      <c r="W3477" s="511"/>
      <c r="X3477" s="511"/>
      <c r="Y3477" s="511"/>
    </row>
    <row r="3478" spans="1:26" ht="36.75" customHeight="1" x14ac:dyDescent="0.2">
      <c r="A3478" s="318">
        <v>7038</v>
      </c>
      <c r="B3478" s="506" t="s">
        <v>3538</v>
      </c>
      <c r="C3478" s="322" t="s">
        <v>230</v>
      </c>
      <c r="D3478" s="507">
        <v>9</v>
      </c>
      <c r="E3478" s="508">
        <v>7038000000</v>
      </c>
      <c r="F3478" s="385" t="s">
        <v>3301</v>
      </c>
      <c r="G3478" s="509"/>
      <c r="H3478" s="386" t="s">
        <v>236</v>
      </c>
      <c r="I3478" s="322" t="s">
        <v>230</v>
      </c>
      <c r="J3478" s="325" t="s">
        <v>236</v>
      </c>
      <c r="K3478" s="343" t="s">
        <v>283</v>
      </c>
      <c r="L3478" s="510"/>
      <c r="M3478" s="511"/>
      <c r="N3478" s="511"/>
      <c r="O3478" s="511"/>
      <c r="P3478" s="511"/>
      <c r="Q3478" s="511"/>
      <c r="R3478" s="511"/>
      <c r="S3478" s="511"/>
      <c r="T3478" s="511"/>
      <c r="U3478" s="511"/>
      <c r="V3478" s="511"/>
      <c r="W3478" s="511"/>
      <c r="X3478" s="511"/>
      <c r="Y3478" s="511"/>
    </row>
    <row r="3479" spans="1:26" ht="36.75" customHeight="1" x14ac:dyDescent="0.25">
      <c r="A3479" s="318">
        <v>7039</v>
      </c>
      <c r="B3479" s="506" t="s">
        <v>3574</v>
      </c>
      <c r="C3479" s="322" t="s">
        <v>230</v>
      </c>
      <c r="D3479" s="507">
        <v>9</v>
      </c>
      <c r="E3479" s="508">
        <v>7039000000</v>
      </c>
      <c r="F3479" s="385" t="s">
        <v>3301</v>
      </c>
      <c r="G3479" s="509"/>
      <c r="H3479" s="386">
        <v>5008</v>
      </c>
      <c r="I3479" s="322" t="s">
        <v>230</v>
      </c>
      <c r="J3479" s="325" t="s">
        <v>285</v>
      </c>
      <c r="K3479" s="342" t="s">
        <v>284</v>
      </c>
      <c r="L3479" s="510"/>
      <c r="M3479" s="511"/>
      <c r="N3479" s="511"/>
      <c r="O3479" s="511"/>
      <c r="P3479" s="511"/>
      <c r="Q3479" s="511"/>
      <c r="R3479" s="511"/>
      <c r="S3479" s="511"/>
      <c r="T3479" s="511"/>
      <c r="U3479" s="511"/>
      <c r="V3479" s="511"/>
      <c r="W3479" s="511"/>
      <c r="X3479" s="511"/>
      <c r="Y3479" s="511"/>
    </row>
    <row r="3480" spans="1:26" ht="36.75" customHeight="1" x14ac:dyDescent="0.25">
      <c r="A3480" s="318">
        <v>7040</v>
      </c>
      <c r="B3480" s="506" t="s">
        <v>3575</v>
      </c>
      <c r="C3480" s="322" t="s">
        <v>230</v>
      </c>
      <c r="D3480" s="507">
        <v>9</v>
      </c>
      <c r="E3480" s="508">
        <v>7040000000</v>
      </c>
      <c r="F3480" s="385" t="s">
        <v>3301</v>
      </c>
      <c r="G3480" s="509"/>
      <c r="H3480" s="386">
        <v>5008</v>
      </c>
      <c r="I3480" s="322" t="s">
        <v>230</v>
      </c>
      <c r="J3480" s="325" t="s">
        <v>285</v>
      </c>
      <c r="K3480" s="342" t="s">
        <v>284</v>
      </c>
      <c r="L3480" s="510"/>
      <c r="M3480" s="511"/>
      <c r="N3480" s="511"/>
      <c r="O3480" s="511"/>
      <c r="P3480" s="511"/>
      <c r="Q3480" s="511"/>
      <c r="R3480" s="511"/>
      <c r="S3480" s="511"/>
      <c r="T3480" s="511"/>
      <c r="U3480" s="511"/>
      <c r="V3480" s="511"/>
      <c r="W3480" s="511"/>
      <c r="X3480" s="511"/>
      <c r="Y3480" s="511"/>
    </row>
    <row r="3481" spans="1:26" ht="36.75" customHeight="1" x14ac:dyDescent="0.25">
      <c r="A3481" s="318">
        <v>7041</v>
      </c>
      <c r="B3481" s="506" t="s">
        <v>3576</v>
      </c>
      <c r="C3481" s="322" t="s">
        <v>228</v>
      </c>
      <c r="D3481" s="507">
        <v>15</v>
      </c>
      <c r="E3481" s="508">
        <v>7041000000</v>
      </c>
      <c r="F3481" s="385" t="s">
        <v>2829</v>
      </c>
      <c r="G3481" s="509"/>
      <c r="H3481" s="386">
        <v>5501</v>
      </c>
      <c r="I3481" s="322" t="s">
        <v>228</v>
      </c>
      <c r="J3481" s="325" t="s">
        <v>300</v>
      </c>
      <c r="K3481" s="342" t="s">
        <v>283</v>
      </c>
      <c r="L3481" s="510"/>
      <c r="M3481" s="511"/>
      <c r="N3481" s="511"/>
      <c r="O3481" s="511"/>
      <c r="P3481" s="511"/>
      <c r="Q3481" s="511"/>
      <c r="R3481" s="511"/>
      <c r="S3481" s="511"/>
      <c r="T3481" s="511"/>
      <c r="U3481" s="511"/>
      <c r="V3481" s="511"/>
      <c r="W3481" s="511"/>
      <c r="X3481" s="511"/>
      <c r="Y3481" s="511"/>
    </row>
    <row r="3482" spans="1:26" ht="36.75" customHeight="1" x14ac:dyDescent="0.25">
      <c r="A3482" s="318">
        <v>7042</v>
      </c>
      <c r="B3482" s="506" t="s">
        <v>3724</v>
      </c>
      <c r="C3482" s="322" t="s">
        <v>230</v>
      </c>
      <c r="D3482" s="507">
        <v>9</v>
      </c>
      <c r="E3482" s="508">
        <v>7042000000</v>
      </c>
      <c r="F3482" s="385" t="s">
        <v>3301</v>
      </c>
      <c r="G3482" s="509"/>
      <c r="H3482" s="386">
        <v>5014</v>
      </c>
      <c r="I3482" s="322" t="s">
        <v>230</v>
      </c>
      <c r="J3482" s="325" t="s">
        <v>289</v>
      </c>
      <c r="K3482" s="342" t="s">
        <v>283</v>
      </c>
      <c r="L3482" s="510"/>
      <c r="M3482" s="511"/>
      <c r="N3482" s="511"/>
      <c r="O3482" s="511"/>
      <c r="P3482" s="511"/>
      <c r="Q3482" s="511"/>
      <c r="R3482" s="511"/>
      <c r="S3482" s="511"/>
      <c r="T3482" s="511"/>
      <c r="U3482" s="511"/>
      <c r="V3482" s="511"/>
      <c r="W3482" s="511"/>
      <c r="X3482" s="511"/>
      <c r="Y3482" s="511"/>
    </row>
    <row r="3483" spans="1:26" ht="36.75" customHeight="1" x14ac:dyDescent="0.25">
      <c r="A3483" s="318">
        <v>7043</v>
      </c>
      <c r="B3483" s="506" t="s">
        <v>3726</v>
      </c>
      <c r="C3483" s="322" t="s">
        <v>3412</v>
      </c>
      <c r="D3483" s="507">
        <v>19</v>
      </c>
      <c r="E3483" s="508">
        <v>7043000000</v>
      </c>
      <c r="F3483" s="385" t="s">
        <v>3725</v>
      </c>
      <c r="G3483" s="509"/>
      <c r="H3483" s="386">
        <v>2000</v>
      </c>
      <c r="I3483" s="322" t="s">
        <v>3412</v>
      </c>
      <c r="J3483" s="325"/>
      <c r="K3483" s="342" t="s">
        <v>284</v>
      </c>
      <c r="L3483" s="510"/>
      <c r="M3483" s="511"/>
      <c r="N3483" s="511"/>
      <c r="O3483" s="511"/>
      <c r="P3483" s="511"/>
      <c r="Q3483" s="511"/>
      <c r="R3483" s="511"/>
      <c r="S3483" s="511"/>
      <c r="T3483" s="511"/>
      <c r="U3483" s="511"/>
      <c r="V3483" s="511"/>
      <c r="W3483" s="511"/>
      <c r="X3483" s="511"/>
      <c r="Y3483" s="511"/>
      <c r="Z3483" s="318"/>
    </row>
    <row r="3484" spans="1:26" ht="36.75" customHeight="1" x14ac:dyDescent="0.25">
      <c r="A3484" s="318">
        <v>7044</v>
      </c>
      <c r="B3484" s="506" t="s">
        <v>3728</v>
      </c>
      <c r="C3484" s="322" t="s">
        <v>230</v>
      </c>
      <c r="D3484" s="507">
        <v>9</v>
      </c>
      <c r="E3484" s="508">
        <v>7044000000</v>
      </c>
      <c r="F3484" s="385" t="s">
        <v>3727</v>
      </c>
      <c r="G3484" s="509"/>
      <c r="H3484" s="386">
        <v>5009</v>
      </c>
      <c r="I3484" s="322" t="s">
        <v>230</v>
      </c>
      <c r="J3484" s="325" t="s">
        <v>285</v>
      </c>
      <c r="K3484" s="342" t="s">
        <v>283</v>
      </c>
      <c r="L3484" s="510"/>
      <c r="M3484" s="511"/>
      <c r="N3484" s="511"/>
      <c r="O3484" s="511"/>
      <c r="P3484" s="511"/>
      <c r="Q3484" s="511"/>
      <c r="R3484" s="511"/>
      <c r="S3484" s="511"/>
      <c r="T3484" s="511"/>
      <c r="U3484" s="511"/>
      <c r="V3484" s="511"/>
      <c r="W3484" s="511"/>
      <c r="X3484" s="511"/>
      <c r="Y3484" s="511"/>
      <c r="Z3484" s="126"/>
    </row>
    <row r="3485" spans="1:26" ht="36.75" customHeight="1" x14ac:dyDescent="0.25">
      <c r="A3485" s="318">
        <v>7045</v>
      </c>
      <c r="B3485" s="506" t="s">
        <v>3729</v>
      </c>
      <c r="C3485" s="322" t="s">
        <v>230</v>
      </c>
      <c r="D3485" s="507">
        <v>9</v>
      </c>
      <c r="E3485" s="508">
        <v>7045000000</v>
      </c>
      <c r="F3485" s="385" t="s">
        <v>3727</v>
      </c>
      <c r="G3485" s="509"/>
      <c r="H3485" s="386">
        <v>5014</v>
      </c>
      <c r="I3485" s="322" t="s">
        <v>230</v>
      </c>
      <c r="J3485" s="325" t="s">
        <v>289</v>
      </c>
      <c r="K3485" s="342" t="s">
        <v>283</v>
      </c>
      <c r="L3485" s="510"/>
      <c r="M3485" s="511"/>
      <c r="N3485" s="511"/>
      <c r="O3485" s="511"/>
      <c r="P3485" s="511"/>
      <c r="Q3485" s="511"/>
      <c r="R3485" s="511"/>
      <c r="S3485" s="511"/>
      <c r="T3485" s="511"/>
      <c r="U3485" s="511"/>
      <c r="V3485" s="511"/>
      <c r="W3485" s="511"/>
      <c r="X3485" s="511"/>
      <c r="Y3485" s="511"/>
      <c r="Z3485" s="126"/>
    </row>
    <row r="3486" spans="1:26" ht="63.75" x14ac:dyDescent="0.25">
      <c r="A3486" s="318">
        <v>7046</v>
      </c>
      <c r="B3486" s="506" t="s">
        <v>3820</v>
      </c>
      <c r="C3486" s="322" t="s">
        <v>230</v>
      </c>
      <c r="D3486" s="507">
        <v>9</v>
      </c>
      <c r="E3486" s="508">
        <v>7046000000</v>
      </c>
      <c r="F3486" s="385" t="s">
        <v>3727</v>
      </c>
      <c r="G3486" s="509"/>
      <c r="H3486" s="386">
        <v>5000</v>
      </c>
      <c r="I3486" s="322" t="s">
        <v>230</v>
      </c>
      <c r="J3486" s="325" t="s">
        <v>289</v>
      </c>
      <c r="K3486" s="342" t="s">
        <v>283</v>
      </c>
      <c r="L3486" s="510"/>
      <c r="M3486" s="511"/>
      <c r="N3486" s="511"/>
      <c r="O3486" s="511"/>
      <c r="P3486" s="511"/>
      <c r="Q3486" s="511"/>
      <c r="R3486" s="511"/>
      <c r="S3486" s="511"/>
      <c r="T3486" s="511"/>
      <c r="U3486" s="511"/>
      <c r="V3486" s="511"/>
      <c r="W3486" s="511"/>
      <c r="X3486" s="511"/>
      <c r="Y3486" s="511"/>
      <c r="Z3486" s="126"/>
    </row>
    <row r="3487" spans="1:26" x14ac:dyDescent="0.25">
      <c r="A3487" s="318">
        <v>7999</v>
      </c>
      <c r="B3487" s="506" t="s">
        <v>3821</v>
      </c>
      <c r="C3487" s="322" t="s">
        <v>229</v>
      </c>
      <c r="D3487" s="507">
        <v>13</v>
      </c>
      <c r="E3487" s="508">
        <v>7999000000</v>
      </c>
      <c r="F3487" s="385" t="s">
        <v>3822</v>
      </c>
      <c r="G3487" s="509"/>
      <c r="H3487" s="386" t="s">
        <v>236</v>
      </c>
      <c r="I3487" s="322" t="s">
        <v>229</v>
      </c>
      <c r="J3487" s="325" t="s">
        <v>236</v>
      </c>
      <c r="K3487" s="342" t="s">
        <v>284</v>
      </c>
      <c r="L3487" s="510"/>
      <c r="M3487" s="511"/>
      <c r="N3487" s="511"/>
      <c r="O3487" s="511"/>
      <c r="P3487" s="511"/>
      <c r="Q3487" s="511"/>
      <c r="R3487" s="511"/>
      <c r="S3487" s="511"/>
      <c r="T3487" s="511"/>
      <c r="U3487" s="511"/>
      <c r="V3487" s="511"/>
      <c r="W3487" s="511"/>
      <c r="X3487" s="511"/>
      <c r="Y3487" s="511"/>
      <c r="Z3487" s="126"/>
    </row>
    <row r="3488" spans="1:26" ht="43.5" customHeight="1" x14ac:dyDescent="0.2">
      <c r="A3488" s="40">
        <v>8001</v>
      </c>
      <c r="B3488" s="584" t="s">
        <v>2343</v>
      </c>
      <c r="C3488" s="585" t="s">
        <v>230</v>
      </c>
      <c r="D3488" s="586">
        <v>9</v>
      </c>
      <c r="E3488" s="587">
        <v>8001000000</v>
      </c>
      <c r="F3488" s="588"/>
      <c r="G3488" s="589"/>
      <c r="H3488" s="590"/>
      <c r="I3488" s="585" t="s">
        <v>230</v>
      </c>
      <c r="J3488" s="591" t="s">
        <v>236</v>
      </c>
      <c r="K3488" s="592"/>
      <c r="L3488" s="593" t="s">
        <v>3147</v>
      </c>
      <c r="M3488" s="523"/>
      <c r="N3488" s="523"/>
      <c r="O3488" s="523"/>
      <c r="P3488" s="523"/>
      <c r="Q3488" s="523"/>
      <c r="R3488" s="523"/>
      <c r="S3488" s="523"/>
      <c r="T3488" s="523"/>
      <c r="U3488" s="523"/>
      <c r="V3488" s="523"/>
      <c r="W3488" s="523" t="s">
        <v>2920</v>
      </c>
      <c r="X3488" s="523" t="s">
        <v>2920</v>
      </c>
      <c r="Y3488" s="523" t="s">
        <v>2920</v>
      </c>
    </row>
    <row r="3489" spans="1:25" ht="43.5" customHeight="1" x14ac:dyDescent="0.2">
      <c r="A3489" s="41">
        <v>8002</v>
      </c>
      <c r="B3489" s="512" t="s">
        <v>2344</v>
      </c>
      <c r="C3489" s="513" t="s">
        <v>226</v>
      </c>
      <c r="D3489" s="514">
        <v>10</v>
      </c>
      <c r="E3489" s="515">
        <v>8002000000</v>
      </c>
      <c r="F3489" s="516"/>
      <c r="G3489" s="517"/>
      <c r="H3489" s="518"/>
      <c r="I3489" s="513" t="s">
        <v>226</v>
      </c>
      <c r="J3489" s="519" t="s">
        <v>236</v>
      </c>
      <c r="K3489" s="520"/>
      <c r="L3489" s="521" t="s">
        <v>3147</v>
      </c>
      <c r="M3489" s="522"/>
      <c r="N3489" s="522"/>
      <c r="O3489" s="522"/>
      <c r="P3489" s="522"/>
      <c r="Q3489" s="522"/>
      <c r="R3489" s="522"/>
      <c r="S3489" s="522"/>
      <c r="T3489" s="522"/>
      <c r="U3489" s="523"/>
      <c r="V3489" s="523"/>
      <c r="W3489" s="522" t="s">
        <v>2920</v>
      </c>
      <c r="X3489" s="522" t="s">
        <v>2920</v>
      </c>
      <c r="Y3489" s="522" t="s">
        <v>2920</v>
      </c>
    </row>
    <row r="3490" spans="1:25" ht="43.5" customHeight="1" x14ac:dyDescent="0.2">
      <c r="A3490" s="41">
        <v>8003</v>
      </c>
      <c r="B3490" s="512" t="s">
        <v>2345</v>
      </c>
      <c r="C3490" s="513" t="s">
        <v>229</v>
      </c>
      <c r="D3490" s="514">
        <v>13</v>
      </c>
      <c r="E3490" s="515">
        <v>8003000000</v>
      </c>
      <c r="F3490" s="516"/>
      <c r="G3490" s="517"/>
      <c r="H3490" s="518"/>
      <c r="I3490" s="513" t="s">
        <v>229</v>
      </c>
      <c r="J3490" s="519" t="s">
        <v>236</v>
      </c>
      <c r="K3490" s="520"/>
      <c r="L3490" s="521" t="s">
        <v>3147</v>
      </c>
      <c r="M3490" s="522"/>
      <c r="N3490" s="522"/>
      <c r="O3490" s="522"/>
      <c r="P3490" s="522"/>
      <c r="Q3490" s="522"/>
      <c r="R3490" s="522"/>
      <c r="S3490" s="522"/>
      <c r="T3490" s="522"/>
      <c r="U3490" s="523"/>
      <c r="V3490" s="523"/>
      <c r="W3490" s="522" t="s">
        <v>2920</v>
      </c>
      <c r="X3490" s="522" t="s">
        <v>2920</v>
      </c>
      <c r="Y3490" s="522" t="s">
        <v>2920</v>
      </c>
    </row>
    <row r="3491" spans="1:25" ht="43.5" customHeight="1" x14ac:dyDescent="0.2">
      <c r="A3491" s="41">
        <v>8004</v>
      </c>
      <c r="B3491" s="512" t="s">
        <v>2346</v>
      </c>
      <c r="C3491" s="513" t="s">
        <v>228</v>
      </c>
      <c r="D3491" s="514">
        <v>15</v>
      </c>
      <c r="E3491" s="515">
        <v>8004000000</v>
      </c>
      <c r="F3491" s="516"/>
      <c r="G3491" s="517"/>
      <c r="H3491" s="518"/>
      <c r="I3491" s="513" t="s">
        <v>228</v>
      </c>
      <c r="J3491" s="519" t="s">
        <v>236</v>
      </c>
      <c r="K3491" s="520"/>
      <c r="L3491" s="521" t="s">
        <v>3147</v>
      </c>
      <c r="M3491" s="522"/>
      <c r="N3491" s="522"/>
      <c r="O3491" s="522"/>
      <c r="P3491" s="522"/>
      <c r="Q3491" s="522"/>
      <c r="R3491" s="522"/>
      <c r="S3491" s="522"/>
      <c r="T3491" s="522"/>
      <c r="U3491" s="523"/>
      <c r="V3491" s="523"/>
      <c r="W3491" s="522" t="s">
        <v>2920</v>
      </c>
      <c r="X3491" s="522" t="s">
        <v>2920</v>
      </c>
      <c r="Y3491" s="522" t="s">
        <v>2920</v>
      </c>
    </row>
    <row r="3492" spans="1:25" ht="64.5" customHeight="1" x14ac:dyDescent="0.2">
      <c r="A3492" s="41">
        <v>8005</v>
      </c>
      <c r="B3492" s="512" t="s">
        <v>3539</v>
      </c>
      <c r="C3492" s="513" t="s">
        <v>224</v>
      </c>
      <c r="D3492" s="514">
        <v>16</v>
      </c>
      <c r="E3492" s="515">
        <v>8005000000</v>
      </c>
      <c r="F3492" s="516"/>
      <c r="G3492" s="517"/>
      <c r="H3492" s="518"/>
      <c r="I3492" s="513" t="s">
        <v>224</v>
      </c>
      <c r="J3492" s="519" t="s">
        <v>236</v>
      </c>
      <c r="K3492" s="520"/>
      <c r="L3492" s="521" t="s">
        <v>3147</v>
      </c>
      <c r="M3492" s="522"/>
      <c r="N3492" s="522"/>
      <c r="O3492" s="522"/>
      <c r="P3492" s="522"/>
      <c r="Q3492" s="522"/>
      <c r="R3492" s="522"/>
      <c r="S3492" s="522"/>
      <c r="T3492" s="522"/>
      <c r="U3492" s="523"/>
      <c r="V3492" s="523"/>
      <c r="W3492" s="522" t="s">
        <v>2920</v>
      </c>
      <c r="X3492" s="522" t="s">
        <v>2920</v>
      </c>
      <c r="Y3492" s="522" t="s">
        <v>2920</v>
      </c>
    </row>
    <row r="3493" spans="1:25" ht="48" customHeight="1" x14ac:dyDescent="0.2">
      <c r="A3493" s="41">
        <v>8006</v>
      </c>
      <c r="B3493" s="512" t="s">
        <v>2347</v>
      </c>
      <c r="C3493" s="513" t="s">
        <v>245</v>
      </c>
      <c r="D3493" s="514">
        <v>12</v>
      </c>
      <c r="E3493" s="515">
        <v>8006002000</v>
      </c>
      <c r="F3493" s="516"/>
      <c r="G3493" s="517"/>
      <c r="H3493" s="518"/>
      <c r="I3493" s="513" t="s">
        <v>245</v>
      </c>
      <c r="J3493" s="519" t="s">
        <v>3169</v>
      </c>
      <c r="K3493" s="520"/>
      <c r="L3493" s="521" t="s">
        <v>3147</v>
      </c>
      <c r="M3493" s="522"/>
      <c r="N3493" s="522"/>
      <c r="O3493" s="522"/>
      <c r="P3493" s="522"/>
      <c r="Q3493" s="522"/>
      <c r="R3493" s="522"/>
      <c r="S3493" s="522"/>
      <c r="T3493" s="522"/>
      <c r="U3493" s="523"/>
      <c r="V3493" s="523"/>
      <c r="W3493" s="522"/>
      <c r="X3493" s="522"/>
      <c r="Y3493" s="522" t="s">
        <v>2920</v>
      </c>
    </row>
    <row r="3494" spans="1:25" ht="48" customHeight="1" x14ac:dyDescent="0.2">
      <c r="A3494" s="41">
        <v>8007</v>
      </c>
      <c r="B3494" s="512" t="s">
        <v>3540</v>
      </c>
      <c r="C3494" s="513" t="s">
        <v>3412</v>
      </c>
      <c r="D3494" s="514">
        <v>16</v>
      </c>
      <c r="E3494" s="515">
        <v>8007000000</v>
      </c>
      <c r="F3494" s="516"/>
      <c r="G3494" s="517"/>
      <c r="H3494" s="518"/>
      <c r="I3494" s="513" t="s">
        <v>3412</v>
      </c>
      <c r="J3494" s="519"/>
      <c r="K3494" s="520"/>
      <c r="L3494" s="521" t="s">
        <v>3541</v>
      </c>
      <c r="M3494" s="522"/>
      <c r="N3494" s="522"/>
      <c r="O3494" s="522"/>
      <c r="P3494" s="522"/>
      <c r="Q3494" s="522"/>
      <c r="R3494" s="522"/>
      <c r="S3494" s="522"/>
      <c r="T3494" s="522"/>
      <c r="U3494" s="523"/>
      <c r="V3494" s="523"/>
      <c r="W3494" s="522"/>
      <c r="X3494" s="522"/>
      <c r="Y3494" s="522"/>
    </row>
    <row r="3495" spans="1:25" ht="48" customHeight="1" x14ac:dyDescent="0.2">
      <c r="A3495" s="41">
        <v>8011</v>
      </c>
      <c r="B3495" s="512" t="s">
        <v>2348</v>
      </c>
      <c r="C3495" s="513" t="s">
        <v>230</v>
      </c>
      <c r="D3495" s="514"/>
      <c r="E3495" s="515">
        <v>8011000000</v>
      </c>
      <c r="F3495" s="516"/>
      <c r="G3495" s="517"/>
      <c r="H3495" s="518"/>
      <c r="I3495" s="513" t="s">
        <v>230</v>
      </c>
      <c r="J3495" s="519" t="s">
        <v>236</v>
      </c>
      <c r="K3495" s="520"/>
      <c r="L3495" s="521" t="s">
        <v>3147</v>
      </c>
      <c r="M3495" s="522"/>
      <c r="N3495" s="522"/>
      <c r="O3495" s="522"/>
      <c r="P3495" s="522"/>
      <c r="Q3495" s="522"/>
      <c r="R3495" s="522"/>
      <c r="S3495" s="522"/>
      <c r="T3495" s="522"/>
      <c r="U3495" s="523"/>
      <c r="V3495" s="523"/>
      <c r="W3495" s="522" t="s">
        <v>2920</v>
      </c>
      <c r="X3495" s="522" t="s">
        <v>2920</v>
      </c>
      <c r="Y3495" s="522" t="s">
        <v>2920</v>
      </c>
    </row>
    <row r="3496" spans="1:25" ht="37.5" customHeight="1" x14ac:dyDescent="0.2">
      <c r="A3496" s="41">
        <v>8012</v>
      </c>
      <c r="B3496" s="512" t="s">
        <v>2349</v>
      </c>
      <c r="C3496" s="513" t="s">
        <v>226</v>
      </c>
      <c r="D3496" s="514"/>
      <c r="E3496" s="515">
        <v>8012000000</v>
      </c>
      <c r="F3496" s="516"/>
      <c r="G3496" s="517"/>
      <c r="H3496" s="518"/>
      <c r="I3496" s="513" t="s">
        <v>226</v>
      </c>
      <c r="J3496" s="519" t="s">
        <v>236</v>
      </c>
      <c r="K3496" s="520"/>
      <c r="L3496" s="521" t="s">
        <v>3147</v>
      </c>
      <c r="M3496" s="522"/>
      <c r="N3496" s="522"/>
      <c r="O3496" s="522"/>
      <c r="P3496" s="522"/>
      <c r="Q3496" s="522"/>
      <c r="R3496" s="522"/>
      <c r="S3496" s="522"/>
      <c r="T3496" s="522"/>
      <c r="U3496" s="523"/>
      <c r="V3496" s="523"/>
      <c r="W3496" s="522"/>
      <c r="X3496" s="522" t="s">
        <v>2920</v>
      </c>
      <c r="Y3496" s="522" t="s">
        <v>2920</v>
      </c>
    </row>
    <row r="3497" spans="1:25" ht="37.5" customHeight="1" x14ac:dyDescent="0.2">
      <c r="A3497" s="41">
        <v>8013</v>
      </c>
      <c r="B3497" s="512" t="s">
        <v>2350</v>
      </c>
      <c r="C3497" s="513" t="s">
        <v>229</v>
      </c>
      <c r="D3497" s="514"/>
      <c r="E3497" s="515">
        <v>8013000000</v>
      </c>
      <c r="F3497" s="516"/>
      <c r="G3497" s="517"/>
      <c r="H3497" s="518"/>
      <c r="I3497" s="513" t="s">
        <v>229</v>
      </c>
      <c r="J3497" s="519" t="s">
        <v>236</v>
      </c>
      <c r="K3497" s="520"/>
      <c r="L3497" s="521" t="s">
        <v>3147</v>
      </c>
      <c r="M3497" s="522"/>
      <c r="N3497" s="522"/>
      <c r="O3497" s="522"/>
      <c r="P3497" s="522"/>
      <c r="Q3497" s="522"/>
      <c r="R3497" s="522"/>
      <c r="S3497" s="522"/>
      <c r="T3497" s="522"/>
      <c r="U3497" s="523"/>
      <c r="V3497" s="523"/>
      <c r="W3497" s="522" t="s">
        <v>2920</v>
      </c>
      <c r="X3497" s="522" t="s">
        <v>2920</v>
      </c>
      <c r="Y3497" s="522" t="s">
        <v>2920</v>
      </c>
    </row>
    <row r="3498" spans="1:25" ht="37.5" customHeight="1" x14ac:dyDescent="0.2">
      <c r="A3498" s="41">
        <v>8014</v>
      </c>
      <c r="B3498" s="512" t="s">
        <v>2351</v>
      </c>
      <c r="C3498" s="513" t="s">
        <v>228</v>
      </c>
      <c r="D3498" s="514"/>
      <c r="E3498" s="515">
        <v>8014000000</v>
      </c>
      <c r="F3498" s="516"/>
      <c r="G3498" s="517"/>
      <c r="H3498" s="518"/>
      <c r="I3498" s="513" t="s">
        <v>228</v>
      </c>
      <c r="J3498" s="519" t="s">
        <v>236</v>
      </c>
      <c r="K3498" s="520"/>
      <c r="L3498" s="521" t="s">
        <v>3147</v>
      </c>
      <c r="M3498" s="522"/>
      <c r="N3498" s="522"/>
      <c r="O3498" s="522"/>
      <c r="P3498" s="522"/>
      <c r="Q3498" s="522"/>
      <c r="R3498" s="522"/>
      <c r="S3498" s="522"/>
      <c r="T3498" s="522"/>
      <c r="U3498" s="523"/>
      <c r="V3498" s="523"/>
      <c r="W3498" s="522"/>
      <c r="X3498" s="522" t="s">
        <v>2920</v>
      </c>
      <c r="Y3498" s="522" t="s">
        <v>2920</v>
      </c>
    </row>
    <row r="3499" spans="1:25" ht="37.5" customHeight="1" x14ac:dyDescent="0.2">
      <c r="A3499" s="41">
        <v>8015</v>
      </c>
      <c r="B3499" s="512" t="s">
        <v>3542</v>
      </c>
      <c r="C3499" s="513" t="s">
        <v>224</v>
      </c>
      <c r="D3499" s="514"/>
      <c r="E3499" s="515">
        <v>8015000000</v>
      </c>
      <c r="F3499" s="516"/>
      <c r="G3499" s="517"/>
      <c r="H3499" s="518"/>
      <c r="I3499" s="513" t="s">
        <v>224</v>
      </c>
      <c r="J3499" s="519" t="s">
        <v>236</v>
      </c>
      <c r="K3499" s="520"/>
      <c r="L3499" s="521" t="s">
        <v>3147</v>
      </c>
      <c r="M3499" s="522"/>
      <c r="N3499" s="522"/>
      <c r="O3499" s="522"/>
      <c r="P3499" s="522"/>
      <c r="Q3499" s="522"/>
      <c r="R3499" s="522"/>
      <c r="S3499" s="522"/>
      <c r="T3499" s="522"/>
      <c r="U3499" s="523"/>
      <c r="V3499" s="523"/>
      <c r="W3499" s="522"/>
      <c r="X3499" s="522"/>
      <c r="Y3499" s="522"/>
    </row>
    <row r="3500" spans="1:25" ht="37.5" customHeight="1" x14ac:dyDescent="0.2">
      <c r="A3500" s="41">
        <v>8016</v>
      </c>
      <c r="B3500" s="512" t="s">
        <v>2352</v>
      </c>
      <c r="C3500" s="513" t="s">
        <v>245</v>
      </c>
      <c r="D3500" s="514"/>
      <c r="E3500" s="515">
        <v>8016000000</v>
      </c>
      <c r="F3500" s="516"/>
      <c r="G3500" s="517"/>
      <c r="H3500" s="518"/>
      <c r="I3500" s="513" t="s">
        <v>245</v>
      </c>
      <c r="J3500" s="519" t="s">
        <v>236</v>
      </c>
      <c r="K3500" s="520"/>
      <c r="L3500" s="521" t="s">
        <v>3147</v>
      </c>
      <c r="M3500" s="522"/>
      <c r="N3500" s="522"/>
      <c r="O3500" s="522"/>
      <c r="P3500" s="522"/>
      <c r="Q3500" s="522"/>
      <c r="R3500" s="522"/>
      <c r="S3500" s="522"/>
      <c r="T3500" s="522"/>
      <c r="U3500" s="523"/>
      <c r="V3500" s="523"/>
      <c r="W3500" s="522"/>
      <c r="X3500" s="522"/>
      <c r="Y3500" s="522" t="s">
        <v>2920</v>
      </c>
    </row>
    <row r="3501" spans="1:25" ht="37.5" customHeight="1" x14ac:dyDescent="0.2">
      <c r="A3501" s="41">
        <v>8017</v>
      </c>
      <c r="B3501" s="512" t="s">
        <v>2353</v>
      </c>
      <c r="C3501" s="518" t="s">
        <v>231</v>
      </c>
      <c r="D3501" s="514"/>
      <c r="E3501" s="515">
        <v>8017000000</v>
      </c>
      <c r="F3501" s="516"/>
      <c r="G3501" s="517"/>
      <c r="H3501" s="518"/>
      <c r="I3501" s="518" t="s">
        <v>231</v>
      </c>
      <c r="J3501" s="519" t="s">
        <v>236</v>
      </c>
      <c r="K3501" s="520"/>
      <c r="L3501" s="521" t="s">
        <v>3147</v>
      </c>
      <c r="M3501" s="522"/>
      <c r="N3501" s="522"/>
      <c r="O3501" s="522"/>
      <c r="P3501" s="522"/>
      <c r="Q3501" s="522"/>
      <c r="R3501" s="522"/>
      <c r="S3501" s="522"/>
      <c r="T3501" s="522"/>
      <c r="U3501" s="523"/>
      <c r="V3501" s="523"/>
      <c r="W3501" s="522"/>
      <c r="X3501" s="522"/>
      <c r="Y3501" s="522"/>
    </row>
    <row r="3502" spans="1:25" ht="25.9" customHeight="1" x14ac:dyDescent="0.2">
      <c r="A3502" s="41">
        <v>8018</v>
      </c>
      <c r="B3502" s="512" t="s">
        <v>3543</v>
      </c>
      <c r="C3502" s="518" t="s">
        <v>3412</v>
      </c>
      <c r="D3502" s="514"/>
      <c r="E3502" s="515">
        <v>8018000000</v>
      </c>
      <c r="F3502" s="516"/>
      <c r="G3502" s="517"/>
      <c r="H3502" s="518"/>
      <c r="I3502" s="518" t="s">
        <v>3412</v>
      </c>
      <c r="J3502" s="519"/>
      <c r="K3502" s="520"/>
      <c r="L3502" s="521"/>
      <c r="M3502" s="522"/>
      <c r="N3502" s="522"/>
      <c r="O3502" s="522"/>
      <c r="P3502" s="522"/>
      <c r="Q3502" s="522"/>
      <c r="R3502" s="522"/>
      <c r="S3502" s="522"/>
      <c r="T3502" s="522"/>
      <c r="U3502" s="523"/>
      <c r="V3502" s="523"/>
      <c r="W3502" s="522"/>
      <c r="X3502" s="522"/>
      <c r="Y3502" s="522"/>
    </row>
    <row r="3503" spans="1:25" x14ac:dyDescent="0.2">
      <c r="A3503" s="41">
        <v>8020</v>
      </c>
      <c r="B3503" s="512"/>
      <c r="C3503" s="518"/>
      <c r="D3503" s="514"/>
      <c r="E3503" s="515">
        <v>8020000000</v>
      </c>
      <c r="F3503" s="516"/>
      <c r="G3503" s="517"/>
      <c r="H3503" s="518"/>
      <c r="I3503" s="518"/>
      <c r="J3503" s="519"/>
      <c r="K3503" s="520"/>
      <c r="L3503" s="521" t="s">
        <v>3147</v>
      </c>
      <c r="M3503" s="522"/>
      <c r="N3503" s="522"/>
      <c r="O3503" s="522"/>
      <c r="P3503" s="522"/>
      <c r="Q3503" s="522"/>
      <c r="R3503" s="522"/>
      <c r="S3503" s="522"/>
      <c r="T3503" s="522"/>
      <c r="U3503" s="523"/>
      <c r="V3503" s="523"/>
      <c r="W3503" s="522"/>
      <c r="X3503" s="522"/>
      <c r="Y3503" s="522"/>
    </row>
    <row r="3504" spans="1:25" x14ac:dyDescent="0.2">
      <c r="A3504" s="41">
        <v>8100</v>
      </c>
      <c r="B3504" s="512" t="s">
        <v>2354</v>
      </c>
      <c r="C3504" s="513" t="s">
        <v>230</v>
      </c>
      <c r="D3504" s="514">
        <v>9</v>
      </c>
      <c r="E3504" s="515">
        <v>8100000000</v>
      </c>
      <c r="F3504" s="516"/>
      <c r="G3504" s="517"/>
      <c r="H3504" s="518"/>
      <c r="I3504" s="513" t="s">
        <v>230</v>
      </c>
      <c r="J3504" s="519"/>
      <c r="K3504" s="520"/>
      <c r="L3504" s="521" t="s">
        <v>3147</v>
      </c>
      <c r="M3504" s="522"/>
      <c r="N3504" s="522"/>
      <c r="O3504" s="522"/>
      <c r="P3504" s="522"/>
      <c r="Q3504" s="522"/>
      <c r="R3504" s="522"/>
      <c r="S3504" s="522"/>
      <c r="T3504" s="522"/>
      <c r="U3504" s="523"/>
      <c r="V3504" s="523"/>
      <c r="W3504" s="522" t="s">
        <v>2920</v>
      </c>
      <c r="X3504" s="522" t="s">
        <v>2920</v>
      </c>
      <c r="Y3504" s="522"/>
    </row>
    <row r="3505" spans="1:25" ht="38.25" customHeight="1" x14ac:dyDescent="0.2">
      <c r="A3505" s="41">
        <v>8101</v>
      </c>
      <c r="B3505" s="512" t="s">
        <v>2355</v>
      </c>
      <c r="C3505" s="513" t="s">
        <v>230</v>
      </c>
      <c r="D3505" s="514">
        <v>9</v>
      </c>
      <c r="E3505" s="515">
        <v>8101005006</v>
      </c>
      <c r="F3505" s="516"/>
      <c r="G3505" s="517"/>
      <c r="H3505" s="518"/>
      <c r="I3505" s="513" t="s">
        <v>230</v>
      </c>
      <c r="J3505" s="519" t="s">
        <v>286</v>
      </c>
      <c r="K3505" s="520"/>
      <c r="L3505" s="521" t="s">
        <v>3147</v>
      </c>
      <c r="M3505" s="522"/>
      <c r="N3505" s="522"/>
      <c r="O3505" s="522"/>
      <c r="P3505" s="522"/>
      <c r="Q3505" s="522"/>
      <c r="R3505" s="522"/>
      <c r="S3505" s="522"/>
      <c r="T3505" s="522"/>
      <c r="U3505" s="523"/>
      <c r="V3505" s="523"/>
      <c r="W3505" s="522" t="s">
        <v>2920</v>
      </c>
      <c r="X3505" s="522" t="s">
        <v>2920</v>
      </c>
      <c r="Y3505" s="522" t="s">
        <v>2920</v>
      </c>
    </row>
    <row r="3506" spans="1:25" ht="38.25" customHeight="1" x14ac:dyDescent="0.2">
      <c r="A3506" s="41">
        <v>8102</v>
      </c>
      <c r="B3506" s="512" t="s">
        <v>2356</v>
      </c>
      <c r="C3506" s="513" t="s">
        <v>230</v>
      </c>
      <c r="D3506" s="514">
        <v>9</v>
      </c>
      <c r="E3506" s="515">
        <v>8102005018</v>
      </c>
      <c r="F3506" s="516"/>
      <c r="G3506" s="517"/>
      <c r="H3506" s="518"/>
      <c r="I3506" s="513" t="s">
        <v>230</v>
      </c>
      <c r="J3506" s="519" t="s">
        <v>3169</v>
      </c>
      <c r="K3506" s="520"/>
      <c r="L3506" s="521" t="s">
        <v>3147</v>
      </c>
      <c r="M3506" s="522"/>
      <c r="N3506" s="522"/>
      <c r="O3506" s="522"/>
      <c r="P3506" s="522"/>
      <c r="Q3506" s="522"/>
      <c r="R3506" s="522"/>
      <c r="S3506" s="522"/>
      <c r="T3506" s="522"/>
      <c r="U3506" s="523"/>
      <c r="V3506" s="523"/>
      <c r="W3506" s="522" t="s">
        <v>2920</v>
      </c>
      <c r="X3506" s="522" t="s">
        <v>2920</v>
      </c>
      <c r="Y3506" s="522" t="s">
        <v>2920</v>
      </c>
    </row>
    <row r="3507" spans="1:25" ht="34.5" customHeight="1" x14ac:dyDescent="0.2">
      <c r="A3507" s="41">
        <v>8103</v>
      </c>
      <c r="B3507" s="512" t="s">
        <v>2872</v>
      </c>
      <c r="C3507" s="513" t="s">
        <v>230</v>
      </c>
      <c r="D3507" s="514">
        <v>9</v>
      </c>
      <c r="E3507" s="515">
        <v>8103000000</v>
      </c>
      <c r="F3507" s="516"/>
      <c r="G3507" s="517"/>
      <c r="H3507" s="518"/>
      <c r="I3507" s="513" t="s">
        <v>230</v>
      </c>
      <c r="J3507" s="519"/>
      <c r="K3507" s="520"/>
      <c r="L3507" s="521" t="s">
        <v>3147</v>
      </c>
      <c r="M3507" s="522"/>
      <c r="N3507" s="522"/>
      <c r="O3507" s="522"/>
      <c r="P3507" s="522"/>
      <c r="Q3507" s="522"/>
      <c r="R3507" s="522"/>
      <c r="S3507" s="522"/>
      <c r="T3507" s="522"/>
      <c r="U3507" s="523"/>
      <c r="V3507" s="523"/>
      <c r="W3507" s="522" t="s">
        <v>2920</v>
      </c>
      <c r="X3507" s="522" t="s">
        <v>2920</v>
      </c>
      <c r="Y3507" s="522" t="s">
        <v>2920</v>
      </c>
    </row>
    <row r="3508" spans="1:25" ht="34.5" customHeight="1" x14ac:dyDescent="0.2">
      <c r="A3508" s="41">
        <v>8104</v>
      </c>
      <c r="B3508" s="512" t="s">
        <v>2357</v>
      </c>
      <c r="C3508" s="513" t="s">
        <v>230</v>
      </c>
      <c r="D3508" s="514">
        <v>9</v>
      </c>
      <c r="E3508" s="515">
        <v>8104000000</v>
      </c>
      <c r="F3508" s="516"/>
      <c r="G3508" s="517"/>
      <c r="H3508" s="518"/>
      <c r="I3508" s="513" t="s">
        <v>230</v>
      </c>
      <c r="J3508" s="519"/>
      <c r="K3508" s="520"/>
      <c r="L3508" s="521" t="s">
        <v>3147</v>
      </c>
      <c r="M3508" s="522"/>
      <c r="N3508" s="522"/>
      <c r="O3508" s="522"/>
      <c r="P3508" s="522"/>
      <c r="Q3508" s="522"/>
      <c r="R3508" s="522"/>
      <c r="S3508" s="522"/>
      <c r="T3508" s="522"/>
      <c r="U3508" s="523"/>
      <c r="V3508" s="523"/>
      <c r="W3508" s="522" t="s">
        <v>2920</v>
      </c>
      <c r="X3508" s="522"/>
      <c r="Y3508" s="522"/>
    </row>
    <row r="3509" spans="1:25" ht="34.5" customHeight="1" x14ac:dyDescent="0.2">
      <c r="A3509" s="41">
        <v>8105</v>
      </c>
      <c r="B3509" s="512" t="s">
        <v>3730</v>
      </c>
      <c r="C3509" s="513" t="s">
        <v>230</v>
      </c>
      <c r="D3509" s="514">
        <v>9</v>
      </c>
      <c r="E3509" s="515">
        <v>8105000000</v>
      </c>
      <c r="F3509" s="516"/>
      <c r="G3509" s="517"/>
      <c r="H3509" s="518"/>
      <c r="I3509" s="513" t="s">
        <v>230</v>
      </c>
      <c r="J3509" s="519"/>
      <c r="K3509" s="520"/>
      <c r="L3509" s="521" t="s">
        <v>3147</v>
      </c>
      <c r="M3509" s="522"/>
      <c r="N3509" s="522"/>
      <c r="O3509" s="522"/>
      <c r="P3509" s="522"/>
      <c r="Q3509" s="522"/>
      <c r="R3509" s="522"/>
      <c r="S3509" s="522"/>
      <c r="T3509" s="522"/>
      <c r="U3509" s="523"/>
      <c r="V3509" s="523"/>
      <c r="W3509" s="522"/>
      <c r="X3509" s="522" t="s">
        <v>2920</v>
      </c>
      <c r="Y3509" s="522" t="s">
        <v>2920</v>
      </c>
    </row>
    <row r="3510" spans="1:25" ht="34.5" customHeight="1" x14ac:dyDescent="0.2">
      <c r="A3510" s="41">
        <v>8106</v>
      </c>
      <c r="B3510" s="512" t="s">
        <v>3731</v>
      </c>
      <c r="C3510" s="513" t="s">
        <v>230</v>
      </c>
      <c r="D3510" s="514">
        <v>9</v>
      </c>
      <c r="E3510" s="515">
        <v>8106000000</v>
      </c>
      <c r="F3510" s="516"/>
      <c r="G3510" s="517"/>
      <c r="H3510" s="518"/>
      <c r="I3510" s="513" t="s">
        <v>230</v>
      </c>
      <c r="J3510" s="519"/>
      <c r="K3510" s="520"/>
      <c r="L3510" s="521" t="s">
        <v>3147</v>
      </c>
      <c r="M3510" s="522"/>
      <c r="N3510" s="522"/>
      <c r="O3510" s="522"/>
      <c r="P3510" s="522"/>
      <c r="Q3510" s="522"/>
      <c r="R3510" s="522"/>
      <c r="S3510" s="522"/>
      <c r="T3510" s="522"/>
      <c r="U3510" s="523"/>
      <c r="V3510" s="523"/>
      <c r="W3510" s="522"/>
      <c r="X3510" s="522"/>
      <c r="Y3510" s="522" t="s">
        <v>2920</v>
      </c>
    </row>
    <row r="3511" spans="1:25" ht="34.5" customHeight="1" x14ac:dyDescent="0.2">
      <c r="A3511" s="41">
        <v>8107</v>
      </c>
      <c r="B3511" s="512" t="s">
        <v>2358</v>
      </c>
      <c r="C3511" s="513" t="s">
        <v>230</v>
      </c>
      <c r="D3511" s="514">
        <v>9</v>
      </c>
      <c r="E3511" s="515">
        <v>8107005004</v>
      </c>
      <c r="F3511" s="516"/>
      <c r="G3511" s="517"/>
      <c r="H3511" s="518"/>
      <c r="I3511" s="513" t="s">
        <v>230</v>
      </c>
      <c r="J3511" s="519"/>
      <c r="K3511" s="520"/>
      <c r="L3511" s="521" t="s">
        <v>3147</v>
      </c>
      <c r="M3511" s="522"/>
      <c r="N3511" s="522"/>
      <c r="O3511" s="522"/>
      <c r="P3511" s="522"/>
      <c r="Q3511" s="522"/>
      <c r="R3511" s="522"/>
      <c r="S3511" s="522"/>
      <c r="T3511" s="522"/>
      <c r="U3511" s="523"/>
      <c r="V3511" s="523"/>
      <c r="W3511" s="522"/>
      <c r="X3511" s="522"/>
      <c r="Y3511" s="522" t="s">
        <v>2920</v>
      </c>
    </row>
    <row r="3512" spans="1:25" ht="47.25" customHeight="1" x14ac:dyDescent="0.2">
      <c r="A3512" s="41">
        <v>8108</v>
      </c>
      <c r="B3512" s="512" t="s">
        <v>2359</v>
      </c>
      <c r="C3512" s="513" t="s">
        <v>230</v>
      </c>
      <c r="D3512" s="514">
        <v>9</v>
      </c>
      <c r="E3512" s="515">
        <v>8108000000</v>
      </c>
      <c r="F3512" s="516"/>
      <c r="G3512" s="517"/>
      <c r="H3512" s="518"/>
      <c r="I3512" s="513" t="s">
        <v>230</v>
      </c>
      <c r="J3512" s="519"/>
      <c r="K3512" s="520"/>
      <c r="L3512" s="521" t="s">
        <v>3147</v>
      </c>
      <c r="M3512" s="522"/>
      <c r="N3512" s="522"/>
      <c r="O3512" s="522"/>
      <c r="P3512" s="522"/>
      <c r="Q3512" s="522"/>
      <c r="R3512" s="522"/>
      <c r="S3512" s="522"/>
      <c r="T3512" s="522"/>
      <c r="U3512" s="523"/>
      <c r="V3512" s="523"/>
      <c r="W3512" s="522"/>
      <c r="X3512" s="522"/>
      <c r="Y3512" s="522" t="s">
        <v>2920</v>
      </c>
    </row>
    <row r="3513" spans="1:25" ht="25.5" x14ac:dyDescent="0.2">
      <c r="A3513" s="41">
        <v>8109</v>
      </c>
      <c r="B3513" s="512" t="s">
        <v>2360</v>
      </c>
      <c r="C3513" s="513" t="s">
        <v>230</v>
      </c>
      <c r="D3513" s="514">
        <v>9</v>
      </c>
      <c r="E3513" s="515">
        <v>8109000000</v>
      </c>
      <c r="F3513" s="516"/>
      <c r="G3513" s="517"/>
      <c r="H3513" s="518"/>
      <c r="I3513" s="513" t="s">
        <v>230</v>
      </c>
      <c r="J3513" s="519"/>
      <c r="K3513" s="520"/>
      <c r="L3513" s="521" t="s">
        <v>3147</v>
      </c>
      <c r="M3513" s="522"/>
      <c r="N3513" s="522"/>
      <c r="O3513" s="522"/>
      <c r="P3513" s="522"/>
      <c r="Q3513" s="522"/>
      <c r="R3513" s="522"/>
      <c r="S3513" s="522"/>
      <c r="T3513" s="522"/>
      <c r="U3513" s="523"/>
      <c r="V3513" s="523"/>
      <c r="W3513" s="522"/>
      <c r="X3513" s="522"/>
      <c r="Y3513" s="522"/>
    </row>
    <row r="3514" spans="1:25" ht="51" x14ac:dyDescent="0.2">
      <c r="A3514" s="41">
        <v>8110</v>
      </c>
      <c r="B3514" s="512" t="s">
        <v>2778</v>
      </c>
      <c r="C3514" s="513" t="s">
        <v>230</v>
      </c>
      <c r="D3514" s="514">
        <v>9</v>
      </c>
      <c r="E3514" s="515">
        <v>8110005018</v>
      </c>
      <c r="F3514" s="516"/>
      <c r="G3514" s="517"/>
      <c r="H3514" s="518"/>
      <c r="I3514" s="513" t="s">
        <v>230</v>
      </c>
      <c r="J3514" s="519" t="s">
        <v>286</v>
      </c>
      <c r="K3514" s="520"/>
      <c r="L3514" s="521" t="s">
        <v>3148</v>
      </c>
      <c r="M3514" s="522"/>
      <c r="N3514" s="522"/>
      <c r="O3514" s="522"/>
      <c r="P3514" s="522"/>
      <c r="Q3514" s="522"/>
      <c r="R3514" s="522"/>
      <c r="S3514" s="522"/>
      <c r="T3514" s="522"/>
      <c r="U3514" s="523"/>
      <c r="V3514" s="523"/>
      <c r="W3514" s="522"/>
      <c r="X3514" s="522"/>
      <c r="Y3514" s="522"/>
    </row>
    <row r="3515" spans="1:25" ht="51" x14ac:dyDescent="0.2">
      <c r="A3515" s="41">
        <v>8111</v>
      </c>
      <c r="B3515" s="512" t="s">
        <v>2779</v>
      </c>
      <c r="C3515" s="513" t="s">
        <v>230</v>
      </c>
      <c r="D3515" s="514">
        <v>9</v>
      </c>
      <c r="E3515" s="515">
        <v>8111005018</v>
      </c>
      <c r="F3515" s="516"/>
      <c r="G3515" s="517"/>
      <c r="H3515" s="518"/>
      <c r="I3515" s="513" t="s">
        <v>230</v>
      </c>
      <c r="J3515" s="519" t="s">
        <v>3169</v>
      </c>
      <c r="K3515" s="520"/>
      <c r="L3515" s="521" t="s">
        <v>3149</v>
      </c>
      <c r="M3515" s="522"/>
      <c r="N3515" s="522"/>
      <c r="O3515" s="522"/>
      <c r="P3515" s="522"/>
      <c r="Q3515" s="522"/>
      <c r="R3515" s="522"/>
      <c r="S3515" s="522"/>
      <c r="T3515" s="522"/>
      <c r="U3515" s="523"/>
      <c r="V3515" s="523"/>
      <c r="W3515" s="522"/>
      <c r="X3515" s="522"/>
      <c r="Y3515" s="522"/>
    </row>
    <row r="3516" spans="1:25" ht="38.25" customHeight="1" x14ac:dyDescent="0.2">
      <c r="A3516" s="41">
        <v>8112</v>
      </c>
      <c r="B3516" s="512" t="s">
        <v>2780</v>
      </c>
      <c r="C3516" s="513" t="s">
        <v>230</v>
      </c>
      <c r="D3516" s="514">
        <v>9</v>
      </c>
      <c r="E3516" s="515">
        <v>8112005018</v>
      </c>
      <c r="F3516" s="516"/>
      <c r="G3516" s="517"/>
      <c r="H3516" s="518"/>
      <c r="I3516" s="513" t="s">
        <v>230</v>
      </c>
      <c r="J3516" s="519" t="s">
        <v>3169</v>
      </c>
      <c r="K3516" s="520"/>
      <c r="L3516" s="521" t="s">
        <v>3150</v>
      </c>
      <c r="M3516" s="522"/>
      <c r="N3516" s="522"/>
      <c r="O3516" s="522"/>
      <c r="P3516" s="522"/>
      <c r="Q3516" s="522"/>
      <c r="R3516" s="522"/>
      <c r="S3516" s="522"/>
      <c r="T3516" s="522"/>
      <c r="U3516" s="523"/>
      <c r="V3516" s="523"/>
      <c r="W3516" s="522"/>
      <c r="X3516" s="522"/>
      <c r="Y3516" s="522"/>
    </row>
    <row r="3517" spans="1:25" ht="38.25" customHeight="1" x14ac:dyDescent="0.2">
      <c r="A3517" s="41">
        <v>8113</v>
      </c>
      <c r="B3517" s="512" t="s">
        <v>2781</v>
      </c>
      <c r="C3517" s="513" t="s">
        <v>230</v>
      </c>
      <c r="D3517" s="514">
        <v>9</v>
      </c>
      <c r="E3517" s="515">
        <v>8113005018</v>
      </c>
      <c r="F3517" s="516"/>
      <c r="G3517" s="517"/>
      <c r="H3517" s="518"/>
      <c r="I3517" s="513" t="s">
        <v>230</v>
      </c>
      <c r="J3517" s="519" t="s">
        <v>3169</v>
      </c>
      <c r="K3517" s="520"/>
      <c r="L3517" s="521" t="s">
        <v>3151</v>
      </c>
      <c r="M3517" s="522"/>
      <c r="N3517" s="522"/>
      <c r="O3517" s="522"/>
      <c r="P3517" s="522"/>
      <c r="Q3517" s="522"/>
      <c r="R3517" s="522"/>
      <c r="S3517" s="522"/>
      <c r="T3517" s="522"/>
      <c r="U3517" s="523"/>
      <c r="V3517" s="523"/>
      <c r="W3517" s="522"/>
      <c r="X3517" s="522"/>
      <c r="Y3517" s="522"/>
    </row>
    <row r="3518" spans="1:25" ht="38.25" customHeight="1" x14ac:dyDescent="0.2">
      <c r="A3518" s="41">
        <v>8114</v>
      </c>
      <c r="B3518" s="512" t="s">
        <v>1702</v>
      </c>
      <c r="C3518" s="513" t="s">
        <v>230</v>
      </c>
      <c r="D3518" s="514">
        <v>9</v>
      </c>
      <c r="E3518" s="515">
        <v>8114000000</v>
      </c>
      <c r="F3518" s="516"/>
      <c r="G3518" s="517"/>
      <c r="H3518" s="518"/>
      <c r="I3518" s="513" t="s">
        <v>230</v>
      </c>
      <c r="J3518" s="519"/>
      <c r="K3518" s="520"/>
      <c r="L3518" s="521" t="s">
        <v>3147</v>
      </c>
      <c r="M3518" s="522"/>
      <c r="N3518" s="522"/>
      <c r="O3518" s="522"/>
      <c r="P3518" s="522"/>
      <c r="Q3518" s="522"/>
      <c r="R3518" s="522"/>
      <c r="S3518" s="522"/>
      <c r="T3518" s="522"/>
      <c r="U3518" s="523"/>
      <c r="V3518" s="523"/>
      <c r="W3518" s="522"/>
      <c r="X3518" s="522"/>
      <c r="Y3518" s="522"/>
    </row>
    <row r="3519" spans="1:25" ht="38.25" customHeight="1" x14ac:dyDescent="0.2">
      <c r="A3519" s="41">
        <v>8115</v>
      </c>
      <c r="B3519" s="512" t="s">
        <v>3152</v>
      </c>
      <c r="C3519" s="513" t="s">
        <v>230</v>
      </c>
      <c r="D3519" s="514">
        <v>9</v>
      </c>
      <c r="E3519" s="515">
        <v>8115000000</v>
      </c>
      <c r="F3519" s="516"/>
      <c r="G3519" s="517"/>
      <c r="H3519" s="518">
        <v>5018</v>
      </c>
      <c r="I3519" s="513" t="s">
        <v>230</v>
      </c>
      <c r="J3519" s="519" t="s">
        <v>3169</v>
      </c>
      <c r="K3519" s="520"/>
      <c r="L3519" s="521" t="s">
        <v>3147</v>
      </c>
      <c r="M3519" s="522"/>
      <c r="N3519" s="522"/>
      <c r="O3519" s="522"/>
      <c r="P3519" s="522"/>
      <c r="Q3519" s="522"/>
      <c r="R3519" s="522"/>
      <c r="S3519" s="522"/>
      <c r="T3519" s="522"/>
      <c r="U3519" s="523"/>
      <c r="V3519" s="523"/>
      <c r="W3519" s="522"/>
      <c r="X3519" s="522"/>
      <c r="Y3519" s="522"/>
    </row>
    <row r="3520" spans="1:25" ht="38.25" customHeight="1" x14ac:dyDescent="0.2">
      <c r="A3520" s="41">
        <v>8116</v>
      </c>
      <c r="B3520" s="512" t="s">
        <v>3153</v>
      </c>
      <c r="C3520" s="513" t="s">
        <v>230</v>
      </c>
      <c r="D3520" s="514">
        <v>9</v>
      </c>
      <c r="E3520" s="515">
        <v>8116000000</v>
      </c>
      <c r="F3520" s="516"/>
      <c r="G3520" s="517"/>
      <c r="H3520" s="518">
        <v>5018</v>
      </c>
      <c r="I3520" s="513" t="s">
        <v>230</v>
      </c>
      <c r="J3520" s="519" t="s">
        <v>3169</v>
      </c>
      <c r="K3520" s="520"/>
      <c r="L3520" s="521" t="s">
        <v>3147</v>
      </c>
      <c r="M3520" s="522"/>
      <c r="N3520" s="522"/>
      <c r="O3520" s="522"/>
      <c r="P3520" s="522"/>
      <c r="Q3520" s="522"/>
      <c r="R3520" s="522"/>
      <c r="S3520" s="522"/>
      <c r="T3520" s="522"/>
      <c r="U3520" s="523"/>
      <c r="V3520" s="523"/>
      <c r="W3520" s="522"/>
      <c r="X3520" s="522"/>
      <c r="Y3520" s="522"/>
    </row>
    <row r="3521" spans="1:25" ht="38.25" customHeight="1" x14ac:dyDescent="0.2">
      <c r="A3521" s="41">
        <v>8117</v>
      </c>
      <c r="B3521" s="512" t="s">
        <v>3154</v>
      </c>
      <c r="C3521" s="513" t="s">
        <v>230</v>
      </c>
      <c r="D3521" s="514">
        <v>9</v>
      </c>
      <c r="E3521" s="515">
        <v>8117000000</v>
      </c>
      <c r="F3521" s="516"/>
      <c r="G3521" s="517"/>
      <c r="H3521" s="518"/>
      <c r="I3521" s="513" t="s">
        <v>230</v>
      </c>
      <c r="J3521" s="519"/>
      <c r="K3521" s="520"/>
      <c r="L3521" s="521" t="s">
        <v>3147</v>
      </c>
      <c r="M3521" s="522"/>
      <c r="N3521" s="522"/>
      <c r="O3521" s="522"/>
      <c r="P3521" s="522"/>
      <c r="Q3521" s="522"/>
      <c r="R3521" s="522"/>
      <c r="S3521" s="522"/>
      <c r="T3521" s="522"/>
      <c r="U3521" s="523"/>
      <c r="V3521" s="523"/>
      <c r="W3521" s="522"/>
      <c r="X3521" s="522"/>
      <c r="Y3521" s="522"/>
    </row>
    <row r="3522" spans="1:25" ht="47.25" customHeight="1" x14ac:dyDescent="0.2">
      <c r="A3522" s="41">
        <v>8200</v>
      </c>
      <c r="B3522" s="512" t="s">
        <v>2361</v>
      </c>
      <c r="C3522" s="513" t="s">
        <v>226</v>
      </c>
      <c r="D3522" s="514">
        <v>17</v>
      </c>
      <c r="E3522" s="515">
        <v>8200000000</v>
      </c>
      <c r="F3522" s="516"/>
      <c r="G3522" s="517"/>
      <c r="H3522" s="518"/>
      <c r="I3522" s="513" t="s">
        <v>226</v>
      </c>
      <c r="J3522" s="519"/>
      <c r="K3522" s="520"/>
      <c r="L3522" s="521" t="s">
        <v>3147</v>
      </c>
      <c r="M3522" s="522"/>
      <c r="N3522" s="522"/>
      <c r="O3522" s="522"/>
      <c r="P3522" s="522"/>
      <c r="Q3522" s="522"/>
      <c r="R3522" s="522"/>
      <c r="S3522" s="522"/>
      <c r="T3522" s="522"/>
      <c r="U3522" s="523"/>
      <c r="V3522" s="523"/>
      <c r="W3522" s="522" t="s">
        <v>2920</v>
      </c>
      <c r="X3522" s="522" t="s">
        <v>2920</v>
      </c>
      <c r="Y3522" s="522" t="s">
        <v>2920</v>
      </c>
    </row>
    <row r="3523" spans="1:25" ht="66" customHeight="1" x14ac:dyDescent="0.2">
      <c r="A3523" s="41">
        <v>8201</v>
      </c>
      <c r="B3523" s="512" t="s">
        <v>3732</v>
      </c>
      <c r="C3523" s="513" t="s">
        <v>226</v>
      </c>
      <c r="D3523" s="514">
        <v>17</v>
      </c>
      <c r="E3523" s="515">
        <v>8201004000</v>
      </c>
      <c r="F3523" s="516"/>
      <c r="G3523" s="517"/>
      <c r="H3523" s="518"/>
      <c r="I3523" s="513" t="s">
        <v>226</v>
      </c>
      <c r="J3523" s="519" t="s">
        <v>3169</v>
      </c>
      <c r="K3523" s="520"/>
      <c r="L3523" s="521" t="s">
        <v>3147</v>
      </c>
      <c r="M3523" s="522"/>
      <c r="N3523" s="522"/>
      <c r="O3523" s="522"/>
      <c r="P3523" s="522"/>
      <c r="Q3523" s="522"/>
      <c r="R3523" s="522"/>
      <c r="S3523" s="522"/>
      <c r="T3523" s="522"/>
      <c r="U3523" s="523"/>
      <c r="V3523" s="523"/>
      <c r="W3523" s="522" t="s">
        <v>2920</v>
      </c>
      <c r="X3523" s="522" t="s">
        <v>2920</v>
      </c>
      <c r="Y3523" s="522" t="s">
        <v>2920</v>
      </c>
    </row>
    <row r="3524" spans="1:25" ht="21.75" customHeight="1" x14ac:dyDescent="0.2">
      <c r="A3524" s="41">
        <v>8202</v>
      </c>
      <c r="B3524" s="512" t="s">
        <v>2362</v>
      </c>
      <c r="C3524" s="513" t="s">
        <v>226</v>
      </c>
      <c r="D3524" s="514">
        <v>17</v>
      </c>
      <c r="E3524" s="515">
        <v>8202000000</v>
      </c>
      <c r="F3524" s="516"/>
      <c r="G3524" s="517"/>
      <c r="H3524" s="518"/>
      <c r="I3524" s="513" t="s">
        <v>226</v>
      </c>
      <c r="J3524" s="519"/>
      <c r="K3524" s="520"/>
      <c r="L3524" s="521" t="s">
        <v>3147</v>
      </c>
      <c r="M3524" s="522"/>
      <c r="N3524" s="522"/>
      <c r="O3524" s="522"/>
      <c r="P3524" s="522"/>
      <c r="Q3524" s="522"/>
      <c r="R3524" s="522"/>
      <c r="S3524" s="522"/>
      <c r="T3524" s="522"/>
      <c r="U3524" s="523"/>
      <c r="V3524" s="523"/>
      <c r="W3524" s="522"/>
      <c r="X3524" s="522" t="s">
        <v>2920</v>
      </c>
      <c r="Y3524" s="522"/>
    </row>
    <row r="3525" spans="1:25" ht="39" customHeight="1" x14ac:dyDescent="0.2">
      <c r="A3525" s="41">
        <v>8203</v>
      </c>
      <c r="B3525" s="512" t="s">
        <v>2363</v>
      </c>
      <c r="C3525" s="513" t="s">
        <v>226</v>
      </c>
      <c r="D3525" s="514">
        <v>17</v>
      </c>
      <c r="E3525" s="515">
        <v>8203000000</v>
      </c>
      <c r="F3525" s="516"/>
      <c r="G3525" s="517"/>
      <c r="H3525" s="518"/>
      <c r="I3525" s="513" t="s">
        <v>226</v>
      </c>
      <c r="J3525" s="519"/>
      <c r="K3525" s="520"/>
      <c r="L3525" s="521" t="s">
        <v>3147</v>
      </c>
      <c r="M3525" s="522"/>
      <c r="N3525" s="522"/>
      <c r="O3525" s="522"/>
      <c r="P3525" s="522"/>
      <c r="Q3525" s="522"/>
      <c r="R3525" s="522"/>
      <c r="S3525" s="522"/>
      <c r="T3525" s="522"/>
      <c r="U3525" s="523"/>
      <c r="V3525" s="523"/>
      <c r="W3525" s="522"/>
      <c r="X3525" s="522" t="s">
        <v>2920</v>
      </c>
      <c r="Y3525" s="522" t="s">
        <v>2920</v>
      </c>
    </row>
    <row r="3526" spans="1:25" ht="38.25" customHeight="1" x14ac:dyDescent="0.2">
      <c r="A3526" s="41">
        <v>8204</v>
      </c>
      <c r="B3526" s="512" t="s">
        <v>2364</v>
      </c>
      <c r="C3526" s="513" t="s">
        <v>226</v>
      </c>
      <c r="D3526" s="514">
        <v>17</v>
      </c>
      <c r="E3526" s="515">
        <v>8204000000</v>
      </c>
      <c r="F3526" s="516"/>
      <c r="G3526" s="517"/>
      <c r="H3526" s="518"/>
      <c r="I3526" s="513" t="s">
        <v>226</v>
      </c>
      <c r="J3526" s="519"/>
      <c r="K3526" s="520"/>
      <c r="L3526" s="521" t="s">
        <v>3147</v>
      </c>
      <c r="M3526" s="522"/>
      <c r="N3526" s="522"/>
      <c r="O3526" s="522"/>
      <c r="P3526" s="522"/>
      <c r="Q3526" s="522"/>
      <c r="R3526" s="522"/>
      <c r="S3526" s="522"/>
      <c r="T3526" s="522"/>
      <c r="U3526" s="523"/>
      <c r="V3526" s="523"/>
      <c r="W3526" s="522"/>
      <c r="X3526" s="522" t="s">
        <v>2920</v>
      </c>
      <c r="Y3526" s="522" t="s">
        <v>2920</v>
      </c>
    </row>
    <row r="3527" spans="1:25" ht="32.25" customHeight="1" x14ac:dyDescent="0.2">
      <c r="A3527" s="41">
        <v>8205</v>
      </c>
      <c r="B3527" s="512" t="s">
        <v>2365</v>
      </c>
      <c r="C3527" s="513" t="s">
        <v>226</v>
      </c>
      <c r="D3527" s="514">
        <v>17</v>
      </c>
      <c r="E3527" s="515">
        <v>8205000000</v>
      </c>
      <c r="F3527" s="516"/>
      <c r="G3527" s="517"/>
      <c r="H3527" s="518"/>
      <c r="I3527" s="513" t="s">
        <v>226</v>
      </c>
      <c r="J3527" s="519" t="s">
        <v>2948</v>
      </c>
      <c r="K3527" s="520"/>
      <c r="L3527" s="521" t="s">
        <v>3147</v>
      </c>
      <c r="M3527" s="522"/>
      <c r="N3527" s="522"/>
      <c r="O3527" s="522"/>
      <c r="P3527" s="522"/>
      <c r="Q3527" s="522"/>
      <c r="R3527" s="522"/>
      <c r="S3527" s="522"/>
      <c r="T3527" s="522"/>
      <c r="U3527" s="523"/>
      <c r="V3527" s="523"/>
      <c r="W3527" s="522"/>
      <c r="X3527" s="522" t="s">
        <v>2920</v>
      </c>
      <c r="Y3527" s="522" t="s">
        <v>2920</v>
      </c>
    </row>
    <row r="3528" spans="1:25" ht="25.5" x14ac:dyDescent="0.2">
      <c r="A3528" s="41">
        <v>8206</v>
      </c>
      <c r="B3528" s="512" t="s">
        <v>2366</v>
      </c>
      <c r="C3528" s="513" t="s">
        <v>226</v>
      </c>
      <c r="D3528" s="514">
        <v>17</v>
      </c>
      <c r="E3528" s="515">
        <v>8206000000</v>
      </c>
      <c r="F3528" s="516"/>
      <c r="G3528" s="517"/>
      <c r="H3528" s="518"/>
      <c r="I3528" s="513" t="s">
        <v>226</v>
      </c>
      <c r="J3528" s="519"/>
      <c r="K3528" s="520"/>
      <c r="L3528" s="521" t="s">
        <v>3147</v>
      </c>
      <c r="M3528" s="522"/>
      <c r="N3528" s="522"/>
      <c r="O3528" s="522"/>
      <c r="P3528" s="522"/>
      <c r="Q3528" s="522"/>
      <c r="R3528" s="522"/>
      <c r="S3528" s="522"/>
      <c r="T3528" s="522"/>
      <c r="U3528" s="523"/>
      <c r="V3528" s="523"/>
      <c r="W3528" s="522"/>
      <c r="X3528" s="522"/>
      <c r="Y3528" s="522"/>
    </row>
    <row r="3529" spans="1:25" ht="38.25" x14ac:dyDescent="0.2">
      <c r="A3529" s="41">
        <v>8207</v>
      </c>
      <c r="B3529" s="512" t="s">
        <v>2367</v>
      </c>
      <c r="C3529" s="513" t="s">
        <v>226</v>
      </c>
      <c r="D3529" s="514">
        <v>17</v>
      </c>
      <c r="E3529" s="515">
        <v>8207000000</v>
      </c>
      <c r="F3529" s="516"/>
      <c r="G3529" s="517"/>
      <c r="H3529" s="518"/>
      <c r="I3529" s="513" t="s">
        <v>226</v>
      </c>
      <c r="J3529" s="519"/>
      <c r="K3529" s="520"/>
      <c r="L3529" s="521" t="s">
        <v>3147</v>
      </c>
      <c r="M3529" s="522"/>
      <c r="N3529" s="522"/>
      <c r="O3529" s="522"/>
      <c r="P3529" s="522"/>
      <c r="Q3529" s="522"/>
      <c r="R3529" s="522"/>
      <c r="S3529" s="522"/>
      <c r="T3529" s="522"/>
      <c r="U3529" s="523"/>
      <c r="V3529" s="523"/>
      <c r="W3529" s="522"/>
      <c r="X3529" s="522"/>
      <c r="Y3529" s="522"/>
    </row>
    <row r="3530" spans="1:25" ht="47.25" customHeight="1" x14ac:dyDescent="0.2">
      <c r="A3530" s="41">
        <v>8300</v>
      </c>
      <c r="B3530" s="512" t="s">
        <v>3283</v>
      </c>
      <c r="C3530" s="513" t="s">
        <v>229</v>
      </c>
      <c r="D3530" s="514">
        <v>13</v>
      </c>
      <c r="E3530" s="515">
        <v>8300000000</v>
      </c>
      <c r="F3530" s="516"/>
      <c r="G3530" s="517"/>
      <c r="H3530" s="518"/>
      <c r="I3530" s="513" t="s">
        <v>229</v>
      </c>
      <c r="J3530" s="519"/>
      <c r="K3530" s="520"/>
      <c r="L3530" s="521" t="s">
        <v>3147</v>
      </c>
      <c r="M3530" s="522"/>
      <c r="N3530" s="522"/>
      <c r="O3530" s="522"/>
      <c r="P3530" s="522"/>
      <c r="Q3530" s="522"/>
      <c r="R3530" s="522"/>
      <c r="S3530" s="522"/>
      <c r="T3530" s="522"/>
      <c r="U3530" s="523"/>
      <c r="V3530" s="523"/>
      <c r="W3530" s="522" t="s">
        <v>2920</v>
      </c>
      <c r="X3530" s="522" t="s">
        <v>2920</v>
      </c>
      <c r="Y3530" s="522" t="s">
        <v>2920</v>
      </c>
    </row>
    <row r="3531" spans="1:25" ht="21.75" customHeight="1" x14ac:dyDescent="0.2">
      <c r="A3531" s="41">
        <v>8301</v>
      </c>
      <c r="B3531" s="512" t="s">
        <v>2368</v>
      </c>
      <c r="C3531" s="513" t="s">
        <v>229</v>
      </c>
      <c r="D3531" s="514">
        <v>13</v>
      </c>
      <c r="E3531" s="515">
        <v>8301000000</v>
      </c>
      <c r="F3531" s="516"/>
      <c r="G3531" s="517"/>
      <c r="H3531" s="518"/>
      <c r="I3531" s="513" t="s">
        <v>229</v>
      </c>
      <c r="J3531" s="519"/>
      <c r="K3531" s="520"/>
      <c r="L3531" s="521" t="s">
        <v>3147</v>
      </c>
      <c r="M3531" s="522"/>
      <c r="N3531" s="522"/>
      <c r="O3531" s="522"/>
      <c r="P3531" s="522"/>
      <c r="Q3531" s="522"/>
      <c r="R3531" s="522"/>
      <c r="S3531" s="522"/>
      <c r="T3531" s="522"/>
      <c r="U3531" s="523"/>
      <c r="V3531" s="523"/>
      <c r="W3531" s="522" t="s">
        <v>2920</v>
      </c>
      <c r="X3531" s="522" t="s">
        <v>2920</v>
      </c>
      <c r="Y3531" s="522"/>
    </row>
    <row r="3532" spans="1:25" ht="21.75" customHeight="1" x14ac:dyDescent="0.2">
      <c r="A3532" s="41">
        <v>8302</v>
      </c>
      <c r="B3532" s="512" t="s">
        <v>2369</v>
      </c>
      <c r="C3532" s="513" t="s">
        <v>229</v>
      </c>
      <c r="D3532" s="514">
        <v>13</v>
      </c>
      <c r="E3532" s="515">
        <v>8302000000</v>
      </c>
      <c r="F3532" s="516"/>
      <c r="G3532" s="517"/>
      <c r="H3532" s="518"/>
      <c r="I3532" s="513" t="s">
        <v>229</v>
      </c>
      <c r="J3532" s="519"/>
      <c r="K3532" s="520"/>
      <c r="L3532" s="521" t="s">
        <v>3147</v>
      </c>
      <c r="M3532" s="522"/>
      <c r="N3532" s="522"/>
      <c r="O3532" s="522"/>
      <c r="P3532" s="522"/>
      <c r="Q3532" s="522"/>
      <c r="R3532" s="522"/>
      <c r="S3532" s="522"/>
      <c r="T3532" s="522"/>
      <c r="U3532" s="523"/>
      <c r="V3532" s="523"/>
      <c r="W3532" s="522" t="s">
        <v>2920</v>
      </c>
      <c r="X3532" s="522" t="s">
        <v>2920</v>
      </c>
      <c r="Y3532" s="522" t="s">
        <v>2920</v>
      </c>
    </row>
    <row r="3533" spans="1:25" ht="40.5" customHeight="1" x14ac:dyDescent="0.2">
      <c r="A3533" s="41">
        <v>8303</v>
      </c>
      <c r="B3533" s="512" t="s">
        <v>2370</v>
      </c>
      <c r="C3533" s="513" t="s">
        <v>229</v>
      </c>
      <c r="D3533" s="514">
        <v>13</v>
      </c>
      <c r="E3533" s="515">
        <v>8303000000</v>
      </c>
      <c r="F3533" s="516"/>
      <c r="G3533" s="517"/>
      <c r="H3533" s="518"/>
      <c r="I3533" s="513" t="s">
        <v>229</v>
      </c>
      <c r="J3533" s="519"/>
      <c r="K3533" s="520"/>
      <c r="L3533" s="521" t="s">
        <v>3147</v>
      </c>
      <c r="M3533" s="522"/>
      <c r="N3533" s="522"/>
      <c r="O3533" s="522"/>
      <c r="P3533" s="522"/>
      <c r="Q3533" s="522"/>
      <c r="R3533" s="522"/>
      <c r="S3533" s="522"/>
      <c r="T3533" s="522"/>
      <c r="U3533" s="523"/>
      <c r="V3533" s="523"/>
      <c r="W3533" s="522" t="s">
        <v>2920</v>
      </c>
      <c r="X3533" s="522" t="s">
        <v>2920</v>
      </c>
      <c r="Y3533" s="522" t="s">
        <v>2920</v>
      </c>
    </row>
    <row r="3534" spans="1:25" ht="34.5" customHeight="1" x14ac:dyDescent="0.2">
      <c r="A3534" s="41">
        <v>8304</v>
      </c>
      <c r="B3534" s="512" t="s">
        <v>2371</v>
      </c>
      <c r="C3534" s="513" t="s">
        <v>229</v>
      </c>
      <c r="D3534" s="514">
        <v>13</v>
      </c>
      <c r="E3534" s="515">
        <v>8304000000</v>
      </c>
      <c r="F3534" s="516"/>
      <c r="G3534" s="517"/>
      <c r="H3534" s="518"/>
      <c r="I3534" s="513" t="s">
        <v>229</v>
      </c>
      <c r="J3534" s="519"/>
      <c r="K3534" s="520"/>
      <c r="L3534" s="521" t="s">
        <v>3147</v>
      </c>
      <c r="M3534" s="522"/>
      <c r="N3534" s="522"/>
      <c r="O3534" s="522"/>
      <c r="P3534" s="522"/>
      <c r="Q3534" s="522"/>
      <c r="R3534" s="522"/>
      <c r="S3534" s="522"/>
      <c r="T3534" s="522"/>
      <c r="U3534" s="523"/>
      <c r="V3534" s="523"/>
      <c r="W3534" s="522" t="s">
        <v>2920</v>
      </c>
      <c r="X3534" s="522" t="s">
        <v>2920</v>
      </c>
      <c r="Y3534" s="522"/>
    </row>
    <row r="3535" spans="1:25" ht="34.5" customHeight="1" x14ac:dyDescent="0.2">
      <c r="A3535" s="41">
        <v>8305</v>
      </c>
      <c r="B3535" s="512" t="s">
        <v>2372</v>
      </c>
      <c r="C3535" s="513" t="s">
        <v>229</v>
      </c>
      <c r="D3535" s="514">
        <v>13</v>
      </c>
      <c r="E3535" s="515">
        <v>8305000000</v>
      </c>
      <c r="F3535" s="516"/>
      <c r="G3535" s="517"/>
      <c r="H3535" s="518"/>
      <c r="I3535" s="513" t="s">
        <v>229</v>
      </c>
      <c r="J3535" s="519"/>
      <c r="K3535" s="520"/>
      <c r="L3535" s="521" t="s">
        <v>3147</v>
      </c>
      <c r="M3535" s="522"/>
      <c r="N3535" s="522"/>
      <c r="O3535" s="522"/>
      <c r="P3535" s="522"/>
      <c r="Q3535" s="522"/>
      <c r="R3535" s="522"/>
      <c r="S3535" s="522"/>
      <c r="T3535" s="522"/>
      <c r="U3535" s="523"/>
      <c r="V3535" s="523"/>
      <c r="W3535" s="522"/>
      <c r="X3535" s="522" t="s">
        <v>2920</v>
      </c>
      <c r="Y3535" s="522" t="s">
        <v>2920</v>
      </c>
    </row>
    <row r="3536" spans="1:25" ht="34.5" customHeight="1" x14ac:dyDescent="0.2">
      <c r="A3536" s="41">
        <v>8306</v>
      </c>
      <c r="B3536" s="512" t="s">
        <v>2373</v>
      </c>
      <c r="C3536" s="513" t="s">
        <v>229</v>
      </c>
      <c r="D3536" s="514">
        <v>13</v>
      </c>
      <c r="E3536" s="515">
        <v>8306000000</v>
      </c>
      <c r="F3536" s="516"/>
      <c r="G3536" s="517"/>
      <c r="H3536" s="518"/>
      <c r="I3536" s="513" t="s">
        <v>229</v>
      </c>
      <c r="J3536" s="519" t="s">
        <v>2948</v>
      </c>
      <c r="K3536" s="520"/>
      <c r="L3536" s="521" t="s">
        <v>3147</v>
      </c>
      <c r="M3536" s="522"/>
      <c r="N3536" s="522"/>
      <c r="O3536" s="522"/>
      <c r="P3536" s="522"/>
      <c r="Q3536" s="522"/>
      <c r="R3536" s="522"/>
      <c r="S3536" s="522"/>
      <c r="T3536" s="522"/>
      <c r="U3536" s="523"/>
      <c r="V3536" s="523"/>
      <c r="W3536" s="522"/>
      <c r="X3536" s="522" t="s">
        <v>2920</v>
      </c>
      <c r="Y3536" s="522" t="s">
        <v>2920</v>
      </c>
    </row>
    <row r="3537" spans="1:25" ht="38.25" x14ac:dyDescent="0.2">
      <c r="A3537" s="41">
        <v>8307</v>
      </c>
      <c r="B3537" s="512" t="s">
        <v>3733</v>
      </c>
      <c r="C3537" s="513" t="s">
        <v>229</v>
      </c>
      <c r="D3537" s="514">
        <v>13</v>
      </c>
      <c r="E3537" s="515">
        <v>8307000000</v>
      </c>
      <c r="F3537" s="516"/>
      <c r="G3537" s="517"/>
      <c r="H3537" s="518"/>
      <c r="I3537" s="513" t="s">
        <v>229</v>
      </c>
      <c r="J3537" s="519"/>
      <c r="K3537" s="520"/>
      <c r="L3537" s="521" t="s">
        <v>3147</v>
      </c>
      <c r="M3537" s="522"/>
      <c r="N3537" s="522"/>
      <c r="O3537" s="522"/>
      <c r="P3537" s="522"/>
      <c r="Q3537" s="522"/>
      <c r="R3537" s="522"/>
      <c r="S3537" s="522"/>
      <c r="T3537" s="522"/>
      <c r="U3537" s="523"/>
      <c r="V3537" s="523"/>
      <c r="W3537" s="522"/>
      <c r="X3537" s="522" t="s">
        <v>2920</v>
      </c>
      <c r="Y3537" s="522" t="s">
        <v>2920</v>
      </c>
    </row>
    <row r="3538" spans="1:25" ht="34.5" customHeight="1" x14ac:dyDescent="0.2">
      <c r="A3538" s="41">
        <v>8308</v>
      </c>
      <c r="B3538" s="512" t="s">
        <v>2374</v>
      </c>
      <c r="C3538" s="513" t="s">
        <v>229</v>
      </c>
      <c r="D3538" s="514">
        <v>13</v>
      </c>
      <c r="E3538" s="515">
        <v>8308000000</v>
      </c>
      <c r="F3538" s="516"/>
      <c r="G3538" s="517"/>
      <c r="H3538" s="518"/>
      <c r="I3538" s="513" t="s">
        <v>229</v>
      </c>
      <c r="J3538" s="519" t="s">
        <v>2948</v>
      </c>
      <c r="K3538" s="520"/>
      <c r="L3538" s="521" t="s">
        <v>3147</v>
      </c>
      <c r="M3538" s="522"/>
      <c r="N3538" s="522"/>
      <c r="O3538" s="522"/>
      <c r="P3538" s="522"/>
      <c r="Q3538" s="522"/>
      <c r="R3538" s="522"/>
      <c r="S3538" s="522"/>
      <c r="T3538" s="522"/>
      <c r="U3538" s="523"/>
      <c r="V3538" s="523"/>
      <c r="W3538" s="522"/>
      <c r="X3538" s="522" t="s">
        <v>2920</v>
      </c>
      <c r="Y3538" s="522" t="s">
        <v>2920</v>
      </c>
    </row>
    <row r="3539" spans="1:25" ht="48" customHeight="1" x14ac:dyDescent="0.2">
      <c r="A3539" s="41">
        <v>8309</v>
      </c>
      <c r="B3539" s="512" t="s">
        <v>2375</v>
      </c>
      <c r="C3539" s="513" t="s">
        <v>229</v>
      </c>
      <c r="D3539" s="514">
        <v>13</v>
      </c>
      <c r="E3539" s="515">
        <v>8309000000</v>
      </c>
      <c r="F3539" s="516"/>
      <c r="G3539" s="517"/>
      <c r="H3539" s="518"/>
      <c r="I3539" s="513" t="s">
        <v>229</v>
      </c>
      <c r="J3539" s="519"/>
      <c r="K3539" s="520"/>
      <c r="L3539" s="521" t="s">
        <v>3147</v>
      </c>
      <c r="M3539" s="522"/>
      <c r="N3539" s="522"/>
      <c r="O3539" s="522"/>
      <c r="P3539" s="522"/>
      <c r="Q3539" s="522"/>
      <c r="R3539" s="522"/>
      <c r="S3539" s="522"/>
      <c r="T3539" s="522"/>
      <c r="U3539" s="523"/>
      <c r="V3539" s="523"/>
      <c r="W3539" s="522"/>
      <c r="X3539" s="522" t="s">
        <v>2920</v>
      </c>
      <c r="Y3539" s="522" t="s">
        <v>2920</v>
      </c>
    </row>
    <row r="3540" spans="1:25" ht="57" customHeight="1" x14ac:dyDescent="0.2">
      <c r="A3540" s="41">
        <v>8310</v>
      </c>
      <c r="B3540" s="512" t="s">
        <v>2376</v>
      </c>
      <c r="C3540" s="518" t="s">
        <v>2873</v>
      </c>
      <c r="D3540" s="514">
        <v>13</v>
      </c>
      <c r="E3540" s="515">
        <v>8310000000</v>
      </c>
      <c r="F3540" s="516"/>
      <c r="G3540" s="517"/>
      <c r="H3540" s="518"/>
      <c r="I3540" s="518" t="s">
        <v>2873</v>
      </c>
      <c r="J3540" s="519"/>
      <c r="K3540" s="520"/>
      <c r="L3540" s="521" t="s">
        <v>3147</v>
      </c>
      <c r="M3540" s="522" t="s">
        <v>93</v>
      </c>
      <c r="N3540" s="522"/>
      <c r="O3540" s="522"/>
      <c r="P3540" s="522"/>
      <c r="Q3540" s="522"/>
      <c r="R3540" s="522"/>
      <c r="S3540" s="522"/>
      <c r="T3540" s="522"/>
      <c r="U3540" s="523"/>
      <c r="V3540" s="523"/>
      <c r="W3540" s="522"/>
      <c r="X3540" s="522" t="s">
        <v>2920</v>
      </c>
      <c r="Y3540" s="522" t="s">
        <v>2920</v>
      </c>
    </row>
    <row r="3541" spans="1:25" ht="37.5" customHeight="1" x14ac:dyDescent="0.2">
      <c r="A3541" s="41">
        <v>8311</v>
      </c>
      <c r="B3541" s="512" t="s">
        <v>2377</v>
      </c>
      <c r="C3541" s="513" t="s">
        <v>229</v>
      </c>
      <c r="D3541" s="514">
        <v>13</v>
      </c>
      <c r="E3541" s="515">
        <v>8311000000</v>
      </c>
      <c r="F3541" s="516"/>
      <c r="G3541" s="517"/>
      <c r="H3541" s="518"/>
      <c r="I3541" s="513" t="s">
        <v>229</v>
      </c>
      <c r="J3541" s="519"/>
      <c r="K3541" s="520"/>
      <c r="L3541" s="521" t="s">
        <v>3147</v>
      </c>
      <c r="M3541" s="522"/>
      <c r="N3541" s="522"/>
      <c r="O3541" s="522"/>
      <c r="P3541" s="522"/>
      <c r="Q3541" s="522"/>
      <c r="R3541" s="522"/>
      <c r="S3541" s="522"/>
      <c r="T3541" s="522"/>
      <c r="U3541" s="523"/>
      <c r="V3541" s="523"/>
      <c r="W3541" s="522"/>
      <c r="X3541" s="522" t="s">
        <v>2920</v>
      </c>
      <c r="Y3541" s="522" t="s">
        <v>2920</v>
      </c>
    </row>
    <row r="3542" spans="1:25" ht="57" customHeight="1" x14ac:dyDescent="0.2">
      <c r="A3542" s="41">
        <v>8312</v>
      </c>
      <c r="B3542" s="512" t="s">
        <v>3823</v>
      </c>
      <c r="C3542" s="513" t="s">
        <v>229</v>
      </c>
      <c r="D3542" s="514">
        <v>13</v>
      </c>
      <c r="E3542" s="515">
        <v>8312000000</v>
      </c>
      <c r="F3542" s="516" t="s">
        <v>2852</v>
      </c>
      <c r="G3542" s="517"/>
      <c r="H3542" s="518"/>
      <c r="I3542" s="513" t="s">
        <v>229</v>
      </c>
      <c r="J3542" s="519"/>
      <c r="K3542" s="520"/>
      <c r="L3542" s="521" t="s">
        <v>3147</v>
      </c>
      <c r="M3542" s="522"/>
      <c r="N3542" s="522"/>
      <c r="O3542" s="522"/>
      <c r="P3542" s="522"/>
      <c r="Q3542" s="522"/>
      <c r="R3542" s="522"/>
      <c r="S3542" s="522"/>
      <c r="T3542" s="522"/>
      <c r="U3542" s="523"/>
      <c r="V3542" s="523"/>
      <c r="W3542" s="522"/>
      <c r="X3542" s="522"/>
      <c r="Y3542" s="522" t="s">
        <v>2920</v>
      </c>
    </row>
    <row r="3543" spans="1:25" ht="25.5" x14ac:dyDescent="0.2">
      <c r="A3543" s="41">
        <v>8313</v>
      </c>
      <c r="B3543" s="512" t="s">
        <v>2378</v>
      </c>
      <c r="C3543" s="513" t="s">
        <v>229</v>
      </c>
      <c r="D3543" s="514">
        <v>13</v>
      </c>
      <c r="E3543" s="515">
        <v>8313000000</v>
      </c>
      <c r="F3543" s="516"/>
      <c r="G3543" s="517"/>
      <c r="H3543" s="518"/>
      <c r="I3543" s="513" t="s">
        <v>229</v>
      </c>
      <c r="J3543" s="519"/>
      <c r="K3543" s="520"/>
      <c r="L3543" s="521" t="s">
        <v>3147</v>
      </c>
      <c r="M3543" s="522"/>
      <c r="N3543" s="522"/>
      <c r="O3543" s="522"/>
      <c r="P3543" s="522"/>
      <c r="Q3543" s="522"/>
      <c r="R3543" s="522"/>
      <c r="S3543" s="522"/>
      <c r="T3543" s="522"/>
      <c r="U3543" s="523"/>
      <c r="V3543" s="523"/>
      <c r="W3543" s="522"/>
      <c r="X3543" s="522"/>
      <c r="Y3543" s="522"/>
    </row>
    <row r="3544" spans="1:25" ht="25.5" x14ac:dyDescent="0.2">
      <c r="A3544" s="41">
        <v>8314</v>
      </c>
      <c r="B3544" s="512" t="s">
        <v>2379</v>
      </c>
      <c r="C3544" s="513" t="s">
        <v>229</v>
      </c>
      <c r="D3544" s="514">
        <v>13</v>
      </c>
      <c r="E3544" s="515">
        <v>8314000000</v>
      </c>
      <c r="F3544" s="516"/>
      <c r="G3544" s="517"/>
      <c r="H3544" s="518"/>
      <c r="I3544" s="513" t="s">
        <v>229</v>
      </c>
      <c r="J3544" s="519"/>
      <c r="K3544" s="520"/>
      <c r="L3544" s="521" t="s">
        <v>3147</v>
      </c>
      <c r="M3544" s="522"/>
      <c r="N3544" s="522"/>
      <c r="O3544" s="522"/>
      <c r="P3544" s="522"/>
      <c r="Q3544" s="522"/>
      <c r="R3544" s="522"/>
      <c r="S3544" s="522"/>
      <c r="T3544" s="522"/>
      <c r="U3544" s="523"/>
      <c r="V3544" s="523"/>
      <c r="W3544" s="522"/>
      <c r="X3544" s="522"/>
      <c r="Y3544" s="522"/>
    </row>
    <row r="3545" spans="1:25" ht="25.5" x14ac:dyDescent="0.2">
      <c r="A3545" s="41">
        <v>8315</v>
      </c>
      <c r="B3545" s="512" t="s">
        <v>2380</v>
      </c>
      <c r="C3545" s="513" t="s">
        <v>229</v>
      </c>
      <c r="D3545" s="514">
        <v>13</v>
      </c>
      <c r="E3545" s="515">
        <v>8315000000</v>
      </c>
      <c r="F3545" s="516"/>
      <c r="G3545" s="517"/>
      <c r="H3545" s="518"/>
      <c r="I3545" s="513" t="s">
        <v>229</v>
      </c>
      <c r="J3545" s="519"/>
      <c r="K3545" s="520"/>
      <c r="L3545" s="521" t="s">
        <v>3147</v>
      </c>
      <c r="M3545" s="522"/>
      <c r="N3545" s="522"/>
      <c r="O3545" s="522"/>
      <c r="P3545" s="522"/>
      <c r="Q3545" s="522"/>
      <c r="R3545" s="522"/>
      <c r="S3545" s="522"/>
      <c r="T3545" s="522"/>
      <c r="U3545" s="523"/>
      <c r="V3545" s="523"/>
      <c r="W3545" s="522"/>
      <c r="X3545" s="522"/>
      <c r="Y3545" s="522"/>
    </row>
    <row r="3546" spans="1:25" ht="38.25" customHeight="1" x14ac:dyDescent="0.2">
      <c r="A3546" s="41">
        <v>8316</v>
      </c>
      <c r="B3546" s="512" t="s">
        <v>3545</v>
      </c>
      <c r="C3546" s="513" t="s">
        <v>229</v>
      </c>
      <c r="D3546" s="514">
        <v>13</v>
      </c>
      <c r="E3546" s="515">
        <v>8316000000</v>
      </c>
      <c r="F3546" s="516" t="s">
        <v>2852</v>
      </c>
      <c r="G3546" s="517"/>
      <c r="H3546" s="518"/>
      <c r="I3546" s="513" t="s">
        <v>229</v>
      </c>
      <c r="J3546" s="519"/>
      <c r="K3546" s="520"/>
      <c r="L3546" s="521" t="s">
        <v>3147</v>
      </c>
      <c r="M3546" s="522"/>
      <c r="N3546" s="522"/>
      <c r="O3546" s="522"/>
      <c r="P3546" s="522"/>
      <c r="Q3546" s="522"/>
      <c r="R3546" s="522"/>
      <c r="S3546" s="522"/>
      <c r="T3546" s="522"/>
      <c r="U3546" s="523"/>
      <c r="V3546" s="523"/>
      <c r="W3546" s="522"/>
      <c r="X3546" s="522"/>
      <c r="Y3546" s="522"/>
    </row>
    <row r="3547" spans="1:25" ht="38.25" customHeight="1" x14ac:dyDescent="0.2">
      <c r="A3547" s="41">
        <v>8317</v>
      </c>
      <c r="B3547" s="512" t="s">
        <v>3734</v>
      </c>
      <c r="C3547" s="513" t="s">
        <v>229</v>
      </c>
      <c r="D3547" s="514">
        <v>13</v>
      </c>
      <c r="E3547" s="515">
        <v>8317000000</v>
      </c>
      <c r="F3547" s="516"/>
      <c r="G3547" s="517"/>
      <c r="H3547" s="518"/>
      <c r="I3547" s="513" t="s">
        <v>229</v>
      </c>
      <c r="J3547" s="519"/>
      <c r="K3547" s="520"/>
      <c r="L3547" s="521" t="s">
        <v>3147</v>
      </c>
      <c r="M3547" s="522"/>
      <c r="N3547" s="522"/>
      <c r="O3547" s="522"/>
      <c r="P3547" s="522"/>
      <c r="Q3547" s="522"/>
      <c r="R3547" s="522"/>
      <c r="S3547" s="522"/>
      <c r="T3547" s="522"/>
      <c r="U3547" s="523"/>
      <c r="V3547" s="523"/>
      <c r="W3547" s="522"/>
      <c r="X3547" s="522"/>
      <c r="Y3547" s="522"/>
    </row>
    <row r="3548" spans="1:25" ht="38.25" x14ac:dyDescent="0.2">
      <c r="A3548" s="41">
        <v>8318</v>
      </c>
      <c r="B3548" s="512" t="s">
        <v>2381</v>
      </c>
      <c r="C3548" s="513" t="s">
        <v>229</v>
      </c>
      <c r="D3548" s="514">
        <v>13</v>
      </c>
      <c r="E3548" s="515">
        <v>8318000000</v>
      </c>
      <c r="F3548" s="516"/>
      <c r="G3548" s="517"/>
      <c r="H3548" s="518"/>
      <c r="I3548" s="513" t="s">
        <v>229</v>
      </c>
      <c r="J3548" s="519"/>
      <c r="K3548" s="520"/>
      <c r="L3548" s="521" t="s">
        <v>3147</v>
      </c>
      <c r="M3548" s="522"/>
      <c r="N3548" s="522"/>
      <c r="O3548" s="522"/>
      <c r="P3548" s="522"/>
      <c r="Q3548" s="522"/>
      <c r="R3548" s="522"/>
      <c r="S3548" s="522"/>
      <c r="T3548" s="522"/>
      <c r="U3548" s="523"/>
      <c r="V3548" s="523"/>
      <c r="W3548" s="522"/>
      <c r="X3548" s="522"/>
      <c r="Y3548" s="522"/>
    </row>
    <row r="3549" spans="1:25" ht="25.5" x14ac:dyDescent="0.2">
      <c r="A3549" s="41">
        <v>8319</v>
      </c>
      <c r="B3549" s="512" t="s">
        <v>2874</v>
      </c>
      <c r="C3549" s="513" t="s">
        <v>229</v>
      </c>
      <c r="D3549" s="514">
        <v>13</v>
      </c>
      <c r="E3549" s="515">
        <v>8319000000</v>
      </c>
      <c r="F3549" s="516"/>
      <c r="G3549" s="517"/>
      <c r="H3549" s="518"/>
      <c r="I3549" s="513" t="s">
        <v>229</v>
      </c>
      <c r="J3549" s="519"/>
      <c r="K3549" s="520"/>
      <c r="L3549" s="521" t="s">
        <v>3147</v>
      </c>
      <c r="M3549" s="522"/>
      <c r="N3549" s="522"/>
      <c r="O3549" s="522"/>
      <c r="P3549" s="522"/>
      <c r="Q3549" s="522"/>
      <c r="R3549" s="522"/>
      <c r="S3549" s="522"/>
      <c r="T3549" s="522"/>
      <c r="U3549" s="523"/>
      <c r="V3549" s="523"/>
      <c r="W3549" s="522"/>
      <c r="X3549" s="522"/>
      <c r="Y3549" s="522"/>
    </row>
    <row r="3550" spans="1:25" ht="52.5" customHeight="1" x14ac:dyDescent="0.2">
      <c r="A3550" s="41">
        <v>8400</v>
      </c>
      <c r="B3550" s="512" t="s">
        <v>2382</v>
      </c>
      <c r="C3550" s="513" t="s">
        <v>228</v>
      </c>
      <c r="D3550" s="514">
        <v>15</v>
      </c>
      <c r="E3550" s="515">
        <v>8400005511</v>
      </c>
      <c r="F3550" s="516"/>
      <c r="G3550" s="517"/>
      <c r="H3550" s="518"/>
      <c r="I3550" s="513" t="s">
        <v>228</v>
      </c>
      <c r="J3550" s="519" t="s">
        <v>285</v>
      </c>
      <c r="K3550" s="520"/>
      <c r="L3550" s="521" t="s">
        <v>3147</v>
      </c>
      <c r="M3550" s="522"/>
      <c r="N3550" s="522"/>
      <c r="O3550" s="522"/>
      <c r="P3550" s="522"/>
      <c r="Q3550" s="522"/>
      <c r="R3550" s="522"/>
      <c r="S3550" s="522"/>
      <c r="T3550" s="522"/>
      <c r="U3550" s="523"/>
      <c r="V3550" s="523"/>
      <c r="W3550" s="522" t="s">
        <v>2920</v>
      </c>
      <c r="X3550" s="522" t="s">
        <v>2920</v>
      </c>
      <c r="Y3550" s="522" t="s">
        <v>2920</v>
      </c>
    </row>
    <row r="3551" spans="1:25" ht="52.5" customHeight="1" x14ac:dyDescent="0.2">
      <c r="A3551" s="41">
        <v>8401</v>
      </c>
      <c r="B3551" s="512" t="s">
        <v>2383</v>
      </c>
      <c r="C3551" s="513" t="s">
        <v>228</v>
      </c>
      <c r="D3551" s="514">
        <v>15</v>
      </c>
      <c r="E3551" s="515">
        <v>8401005511</v>
      </c>
      <c r="F3551" s="516"/>
      <c r="G3551" s="517"/>
      <c r="H3551" s="518"/>
      <c r="I3551" s="513" t="s">
        <v>228</v>
      </c>
      <c r="J3551" s="519" t="s">
        <v>285</v>
      </c>
      <c r="K3551" s="520"/>
      <c r="L3551" s="521" t="s">
        <v>3147</v>
      </c>
      <c r="M3551" s="522"/>
      <c r="N3551" s="522"/>
      <c r="O3551" s="522"/>
      <c r="P3551" s="522"/>
      <c r="Q3551" s="522"/>
      <c r="R3551" s="522"/>
      <c r="S3551" s="522"/>
      <c r="T3551" s="522"/>
      <c r="U3551" s="523"/>
      <c r="V3551" s="523"/>
      <c r="W3551" s="522" t="s">
        <v>2920</v>
      </c>
      <c r="X3551" s="522" t="s">
        <v>2920</v>
      </c>
      <c r="Y3551" s="522" t="s">
        <v>2920</v>
      </c>
    </row>
    <row r="3552" spans="1:25" ht="52.5" customHeight="1" x14ac:dyDescent="0.2">
      <c r="A3552" s="41">
        <v>8402</v>
      </c>
      <c r="B3552" s="512" t="s">
        <v>3190</v>
      </c>
      <c r="C3552" s="513" t="s">
        <v>228</v>
      </c>
      <c r="D3552" s="514">
        <v>15</v>
      </c>
      <c r="E3552" s="515">
        <v>8402005511</v>
      </c>
      <c r="F3552" s="516"/>
      <c r="G3552" s="517"/>
      <c r="H3552" s="518"/>
      <c r="I3552" s="513" t="s">
        <v>228</v>
      </c>
      <c r="J3552" s="519" t="s">
        <v>285</v>
      </c>
      <c r="K3552" s="520"/>
      <c r="L3552" s="521" t="s">
        <v>3147</v>
      </c>
      <c r="M3552" s="522"/>
      <c r="N3552" s="522"/>
      <c r="O3552" s="522"/>
      <c r="P3552" s="522"/>
      <c r="Q3552" s="522"/>
      <c r="R3552" s="522"/>
      <c r="S3552" s="522"/>
      <c r="T3552" s="522"/>
      <c r="U3552" s="523"/>
      <c r="V3552" s="523"/>
      <c r="W3552" s="522" t="s">
        <v>2920</v>
      </c>
      <c r="X3552" s="522" t="s">
        <v>2920</v>
      </c>
      <c r="Y3552" s="522" t="s">
        <v>2920</v>
      </c>
    </row>
    <row r="3553" spans="1:25" ht="52.5" customHeight="1" x14ac:dyDescent="0.2">
      <c r="A3553" s="41">
        <v>8403</v>
      </c>
      <c r="B3553" s="512" t="s">
        <v>2384</v>
      </c>
      <c r="C3553" s="513" t="s">
        <v>228</v>
      </c>
      <c r="D3553" s="514">
        <v>15</v>
      </c>
      <c r="E3553" s="515">
        <v>8403000000</v>
      </c>
      <c r="F3553" s="516"/>
      <c r="G3553" s="517"/>
      <c r="H3553" s="518"/>
      <c r="I3553" s="513" t="s">
        <v>228</v>
      </c>
      <c r="J3553" s="519"/>
      <c r="K3553" s="520"/>
      <c r="L3553" s="521" t="s">
        <v>3147</v>
      </c>
      <c r="M3553" s="522"/>
      <c r="N3553" s="522"/>
      <c r="O3553" s="522"/>
      <c r="P3553" s="522"/>
      <c r="Q3553" s="522"/>
      <c r="R3553" s="522"/>
      <c r="S3553" s="522"/>
      <c r="T3553" s="522"/>
      <c r="U3553" s="523"/>
      <c r="V3553" s="523"/>
      <c r="W3553" s="522" t="s">
        <v>2920</v>
      </c>
      <c r="X3553" s="522" t="s">
        <v>2920</v>
      </c>
      <c r="Y3553" s="522"/>
    </row>
    <row r="3554" spans="1:25" ht="52.5" customHeight="1" x14ac:dyDescent="0.2">
      <c r="A3554" s="41">
        <v>8404</v>
      </c>
      <c r="B3554" s="524" t="s">
        <v>3284</v>
      </c>
      <c r="C3554" s="513" t="s">
        <v>228</v>
      </c>
      <c r="D3554" s="514">
        <v>15</v>
      </c>
      <c r="E3554" s="515">
        <v>8404000000</v>
      </c>
      <c r="F3554" s="516"/>
      <c r="G3554" s="517"/>
      <c r="H3554" s="518"/>
      <c r="I3554" s="513" t="s">
        <v>228</v>
      </c>
      <c r="J3554" s="519"/>
      <c r="K3554" s="520"/>
      <c r="L3554" s="521" t="s">
        <v>3147</v>
      </c>
      <c r="M3554" s="522"/>
      <c r="N3554" s="522"/>
      <c r="O3554" s="522"/>
      <c r="P3554" s="522"/>
      <c r="Q3554" s="522"/>
      <c r="R3554" s="522"/>
      <c r="S3554" s="522"/>
      <c r="T3554" s="522"/>
      <c r="U3554" s="523"/>
      <c r="V3554" s="523"/>
      <c r="W3554" s="522" t="s">
        <v>2920</v>
      </c>
      <c r="X3554" s="522" t="s">
        <v>2920</v>
      </c>
      <c r="Y3554" s="522"/>
    </row>
    <row r="3555" spans="1:25" ht="52.5" customHeight="1" x14ac:dyDescent="0.2">
      <c r="A3555" s="41">
        <v>8405</v>
      </c>
      <c r="B3555" s="512" t="s">
        <v>2385</v>
      </c>
      <c r="C3555" s="513" t="s">
        <v>228</v>
      </c>
      <c r="D3555" s="514">
        <v>15</v>
      </c>
      <c r="E3555" s="515">
        <v>8405000000</v>
      </c>
      <c r="F3555" s="516"/>
      <c r="G3555" s="517"/>
      <c r="H3555" s="518"/>
      <c r="I3555" s="513" t="s">
        <v>228</v>
      </c>
      <c r="J3555" s="519"/>
      <c r="K3555" s="520"/>
      <c r="L3555" s="521" t="s">
        <v>3147</v>
      </c>
      <c r="M3555" s="522"/>
      <c r="N3555" s="522"/>
      <c r="O3555" s="522"/>
      <c r="P3555" s="522"/>
      <c r="Q3555" s="522"/>
      <c r="R3555" s="522"/>
      <c r="S3555" s="522"/>
      <c r="T3555" s="522"/>
      <c r="U3555" s="523"/>
      <c r="V3555" s="523"/>
      <c r="W3555" s="522" t="s">
        <v>2920</v>
      </c>
      <c r="X3555" s="522" t="s">
        <v>2920</v>
      </c>
      <c r="Y3555" s="522" t="s">
        <v>2920</v>
      </c>
    </row>
    <row r="3556" spans="1:25" ht="52.5" customHeight="1" x14ac:dyDescent="0.2">
      <c r="A3556" s="41">
        <v>8406</v>
      </c>
      <c r="B3556" s="512" t="s">
        <v>3546</v>
      </c>
      <c r="C3556" s="513" t="s">
        <v>228</v>
      </c>
      <c r="D3556" s="514">
        <v>15</v>
      </c>
      <c r="E3556" s="515">
        <v>8406000000</v>
      </c>
      <c r="F3556" s="516" t="s">
        <v>2852</v>
      </c>
      <c r="G3556" s="517"/>
      <c r="H3556" s="518"/>
      <c r="I3556" s="513" t="s">
        <v>228</v>
      </c>
      <c r="J3556" s="519"/>
      <c r="K3556" s="520"/>
      <c r="L3556" s="521" t="s">
        <v>3147</v>
      </c>
      <c r="M3556" s="522"/>
      <c r="N3556" s="522"/>
      <c r="O3556" s="522"/>
      <c r="P3556" s="522"/>
      <c r="Q3556" s="522"/>
      <c r="R3556" s="522"/>
      <c r="S3556" s="522"/>
      <c r="T3556" s="522"/>
      <c r="U3556" s="523"/>
      <c r="V3556" s="523"/>
      <c r="W3556" s="522"/>
      <c r="X3556" s="522"/>
      <c r="Y3556" s="522"/>
    </row>
    <row r="3557" spans="1:25" ht="52.5" customHeight="1" x14ac:dyDescent="0.2">
      <c r="A3557" s="41">
        <v>8407</v>
      </c>
      <c r="B3557" s="512" t="s">
        <v>3547</v>
      </c>
      <c r="C3557" s="513" t="s">
        <v>228</v>
      </c>
      <c r="D3557" s="514">
        <v>15</v>
      </c>
      <c r="E3557" s="515">
        <v>8407000000</v>
      </c>
      <c r="F3557" s="516" t="s">
        <v>2852</v>
      </c>
      <c r="G3557" s="517"/>
      <c r="H3557" s="518"/>
      <c r="I3557" s="513" t="s">
        <v>228</v>
      </c>
      <c r="J3557" s="519"/>
      <c r="K3557" s="520"/>
      <c r="L3557" s="521" t="s">
        <v>3147</v>
      </c>
      <c r="M3557" s="522"/>
      <c r="N3557" s="522"/>
      <c r="O3557" s="522"/>
      <c r="P3557" s="522"/>
      <c r="Q3557" s="522"/>
      <c r="R3557" s="522"/>
      <c r="S3557" s="522"/>
      <c r="T3557" s="522"/>
      <c r="U3557" s="523"/>
      <c r="V3557" s="523"/>
      <c r="W3557" s="522"/>
      <c r="X3557" s="522"/>
      <c r="Y3557" s="522"/>
    </row>
    <row r="3558" spans="1:25" ht="52.5" customHeight="1" x14ac:dyDescent="0.2">
      <c r="A3558" s="41">
        <v>8408</v>
      </c>
      <c r="B3558" s="512" t="s">
        <v>3426</v>
      </c>
      <c r="C3558" s="513" t="s">
        <v>228</v>
      </c>
      <c r="D3558" s="514">
        <v>15</v>
      </c>
      <c r="E3558" s="515">
        <v>8408000000</v>
      </c>
      <c r="F3558" s="516" t="s">
        <v>2852</v>
      </c>
      <c r="G3558" s="517"/>
      <c r="H3558" s="518"/>
      <c r="I3558" s="513" t="s">
        <v>228</v>
      </c>
      <c r="J3558" s="519"/>
      <c r="K3558" s="520"/>
      <c r="L3558" s="521" t="s">
        <v>3147</v>
      </c>
      <c r="M3558" s="522"/>
      <c r="N3558" s="522"/>
      <c r="O3558" s="522"/>
      <c r="P3558" s="522"/>
      <c r="Q3558" s="522"/>
      <c r="R3558" s="522"/>
      <c r="S3558" s="522"/>
      <c r="T3558" s="522"/>
      <c r="U3558" s="523"/>
      <c r="V3558" s="523"/>
      <c r="W3558" s="522"/>
      <c r="X3558" s="522"/>
      <c r="Y3558" s="522"/>
    </row>
    <row r="3559" spans="1:25" ht="49.5" customHeight="1" x14ac:dyDescent="0.2">
      <c r="A3559" s="41">
        <v>8500</v>
      </c>
      <c r="B3559" s="512" t="s">
        <v>3191</v>
      </c>
      <c r="C3559" s="513" t="s">
        <v>224</v>
      </c>
      <c r="D3559" s="514">
        <v>16</v>
      </c>
      <c r="E3559" s="515">
        <v>8500006000</v>
      </c>
      <c r="F3559" s="516"/>
      <c r="G3559" s="517"/>
      <c r="H3559" s="518">
        <v>6000</v>
      </c>
      <c r="I3559" s="513" t="s">
        <v>224</v>
      </c>
      <c r="J3559" s="519" t="s">
        <v>3347</v>
      </c>
      <c r="K3559" s="520"/>
      <c r="L3559" s="521" t="s">
        <v>3147</v>
      </c>
      <c r="M3559" s="522"/>
      <c r="N3559" s="522"/>
      <c r="O3559" s="522"/>
      <c r="P3559" s="522"/>
      <c r="Q3559" s="522"/>
      <c r="R3559" s="522"/>
      <c r="S3559" s="522"/>
      <c r="T3559" s="522"/>
      <c r="U3559" s="523"/>
      <c r="V3559" s="523"/>
      <c r="W3559" s="522"/>
      <c r="X3559" s="522"/>
      <c r="Y3559" s="522"/>
    </row>
    <row r="3560" spans="1:25" ht="49.5" customHeight="1" x14ac:dyDescent="0.2">
      <c r="A3560" s="41">
        <v>8501</v>
      </c>
      <c r="B3560" s="55" t="s">
        <v>3192</v>
      </c>
      <c r="C3560" s="513" t="s">
        <v>224</v>
      </c>
      <c r="D3560" s="514">
        <v>7</v>
      </c>
      <c r="E3560" s="515">
        <v>8501006000</v>
      </c>
      <c r="F3560" s="516"/>
      <c r="G3560" s="517"/>
      <c r="H3560" s="518">
        <v>6000</v>
      </c>
      <c r="I3560" s="513" t="s">
        <v>224</v>
      </c>
      <c r="J3560" s="519" t="s">
        <v>3347</v>
      </c>
      <c r="K3560" s="520"/>
      <c r="L3560" s="521" t="s">
        <v>3147</v>
      </c>
      <c r="M3560" s="522"/>
      <c r="N3560" s="522"/>
      <c r="O3560" s="522"/>
      <c r="P3560" s="522"/>
      <c r="Q3560" s="522"/>
      <c r="R3560" s="522"/>
      <c r="S3560" s="522"/>
      <c r="T3560" s="522"/>
      <c r="U3560" s="523"/>
      <c r="V3560" s="523"/>
      <c r="W3560" s="522" t="s">
        <v>2920</v>
      </c>
      <c r="X3560" s="522" t="s">
        <v>2920</v>
      </c>
      <c r="Y3560" s="522" t="s">
        <v>2920</v>
      </c>
    </row>
    <row r="3561" spans="1:25" ht="49.5" customHeight="1" x14ac:dyDescent="0.2">
      <c r="A3561" s="41">
        <v>8502</v>
      </c>
      <c r="B3561" s="55" t="s">
        <v>3380</v>
      </c>
      <c r="C3561" s="513" t="s">
        <v>3412</v>
      </c>
      <c r="D3561" s="514">
        <v>16</v>
      </c>
      <c r="E3561" s="515">
        <v>8502000000</v>
      </c>
      <c r="F3561" s="516"/>
      <c r="G3561" s="517"/>
      <c r="H3561" s="518">
        <v>2001</v>
      </c>
      <c r="I3561" s="513" t="s">
        <v>3412</v>
      </c>
      <c r="J3561" s="519"/>
      <c r="K3561" s="520"/>
      <c r="L3561" s="521" t="s">
        <v>3147</v>
      </c>
      <c r="M3561" s="522"/>
      <c r="N3561" s="522"/>
      <c r="O3561" s="522"/>
      <c r="P3561" s="522"/>
      <c r="Q3561" s="522"/>
      <c r="R3561" s="522"/>
      <c r="S3561" s="522"/>
      <c r="T3561" s="522"/>
      <c r="U3561" s="523"/>
      <c r="V3561" s="523"/>
      <c r="W3561" s="522"/>
      <c r="X3561" s="522"/>
      <c r="Y3561" s="522"/>
    </row>
    <row r="3562" spans="1:25" ht="49.5" customHeight="1" x14ac:dyDescent="0.2">
      <c r="A3562" s="41">
        <v>8503</v>
      </c>
      <c r="B3562" s="512" t="s">
        <v>3735</v>
      </c>
      <c r="C3562" s="513" t="s">
        <v>230</v>
      </c>
      <c r="D3562" s="514">
        <v>9</v>
      </c>
      <c r="E3562" s="515">
        <v>8503000000</v>
      </c>
      <c r="F3562" s="516"/>
      <c r="G3562" s="517"/>
      <c r="H3562" s="518" t="s">
        <v>236</v>
      </c>
      <c r="I3562" s="513" t="s">
        <v>230</v>
      </c>
      <c r="J3562" s="519" t="s">
        <v>3347</v>
      </c>
      <c r="K3562" s="520"/>
      <c r="L3562" s="521" t="s">
        <v>3541</v>
      </c>
      <c r="M3562" s="522"/>
      <c r="N3562" s="522"/>
      <c r="O3562" s="522"/>
      <c r="P3562" s="522"/>
      <c r="Q3562" s="522"/>
      <c r="R3562" s="522"/>
      <c r="S3562" s="522"/>
      <c r="T3562" s="522"/>
      <c r="U3562" s="523"/>
      <c r="V3562" s="523"/>
      <c r="W3562" s="522"/>
      <c r="X3562" s="522"/>
      <c r="Y3562" s="522"/>
    </row>
    <row r="3563" spans="1:25" ht="38.25" x14ac:dyDescent="0.2">
      <c r="A3563" s="41">
        <v>8600</v>
      </c>
      <c r="B3563" s="512" t="s">
        <v>2386</v>
      </c>
      <c r="C3563" s="513" t="s">
        <v>245</v>
      </c>
      <c r="D3563" s="514">
        <v>12</v>
      </c>
      <c r="E3563" s="515">
        <v>8600002000</v>
      </c>
      <c r="F3563" s="516"/>
      <c r="G3563" s="517"/>
      <c r="H3563" s="518">
        <v>2000</v>
      </c>
      <c r="I3563" s="513" t="s">
        <v>245</v>
      </c>
      <c r="J3563" s="519" t="s">
        <v>3169</v>
      </c>
      <c r="K3563" s="520"/>
      <c r="L3563" s="521" t="s">
        <v>3147</v>
      </c>
      <c r="M3563" s="522"/>
      <c r="N3563" s="522"/>
      <c r="O3563" s="522"/>
      <c r="P3563" s="522"/>
      <c r="Q3563" s="522"/>
      <c r="R3563" s="522"/>
      <c r="S3563" s="522"/>
      <c r="T3563" s="522"/>
      <c r="U3563" s="523"/>
      <c r="V3563" s="523"/>
      <c r="W3563" s="522"/>
      <c r="X3563" s="522"/>
      <c r="Y3563" s="522"/>
    </row>
    <row r="3564" spans="1:25" ht="30" customHeight="1" x14ac:dyDescent="0.2">
      <c r="A3564" s="41">
        <v>8700</v>
      </c>
      <c r="B3564" s="512" t="s">
        <v>3548</v>
      </c>
      <c r="C3564" s="518" t="s">
        <v>235</v>
      </c>
      <c r="D3564" s="514">
        <v>11</v>
      </c>
      <c r="E3564" s="515">
        <v>8700000000</v>
      </c>
      <c r="F3564" s="516" t="s">
        <v>2852</v>
      </c>
      <c r="G3564" s="517"/>
      <c r="H3564" s="518"/>
      <c r="I3564" s="518" t="s">
        <v>235</v>
      </c>
      <c r="J3564" s="519"/>
      <c r="K3564" s="520"/>
      <c r="L3564" s="521" t="s">
        <v>3147</v>
      </c>
      <c r="M3564" s="522"/>
      <c r="N3564" s="522"/>
      <c r="O3564" s="522"/>
      <c r="P3564" s="522"/>
      <c r="Q3564" s="522"/>
      <c r="R3564" s="522"/>
      <c r="S3564" s="522"/>
      <c r="T3564" s="522"/>
      <c r="U3564" s="523"/>
      <c r="V3564" s="523"/>
      <c r="W3564" s="522"/>
      <c r="X3564" s="522"/>
      <c r="Y3564" s="522" t="s">
        <v>2920</v>
      </c>
    </row>
    <row r="3565" spans="1:25" ht="30" customHeight="1" x14ac:dyDescent="0.2">
      <c r="A3565" s="41">
        <v>8800</v>
      </c>
      <c r="B3565" s="512" t="s">
        <v>3381</v>
      </c>
      <c r="C3565" s="518" t="s">
        <v>231</v>
      </c>
      <c r="D3565" s="514">
        <v>8</v>
      </c>
      <c r="E3565" s="515">
        <v>8800000000</v>
      </c>
      <c r="F3565" s="516"/>
      <c r="G3565" s="517"/>
      <c r="H3565" s="518"/>
      <c r="I3565" s="518" t="s">
        <v>231</v>
      </c>
      <c r="J3565" s="519" t="s">
        <v>236</v>
      </c>
      <c r="K3565" s="520"/>
      <c r="L3565" s="521" t="s">
        <v>3147</v>
      </c>
      <c r="M3565" s="522"/>
      <c r="N3565" s="522"/>
      <c r="O3565" s="522"/>
      <c r="P3565" s="522"/>
      <c r="Q3565" s="522"/>
      <c r="R3565" s="522"/>
      <c r="S3565" s="522"/>
      <c r="T3565" s="522"/>
      <c r="U3565" s="523"/>
      <c r="V3565" s="523"/>
      <c r="W3565" s="522"/>
      <c r="X3565" s="522"/>
      <c r="Y3565" s="522"/>
    </row>
    <row r="3566" spans="1:25" ht="30" customHeight="1" x14ac:dyDescent="0.2">
      <c r="A3566" s="41">
        <v>8801</v>
      </c>
      <c r="B3566" s="512" t="s">
        <v>3824</v>
      </c>
      <c r="C3566" s="518" t="s">
        <v>231</v>
      </c>
      <c r="D3566" s="514">
        <v>13</v>
      </c>
      <c r="E3566" s="515">
        <v>8801000000</v>
      </c>
      <c r="F3566" s="516"/>
      <c r="G3566" s="517"/>
      <c r="H3566" s="518"/>
      <c r="I3566" s="518" t="s">
        <v>231</v>
      </c>
      <c r="J3566" s="519" t="s">
        <v>236</v>
      </c>
      <c r="K3566" s="520"/>
      <c r="L3566" s="521" t="s">
        <v>3147</v>
      </c>
      <c r="M3566" s="522"/>
      <c r="N3566" s="522"/>
      <c r="O3566" s="522"/>
      <c r="P3566" s="522"/>
      <c r="Q3566" s="522"/>
      <c r="R3566" s="522"/>
      <c r="S3566" s="522"/>
      <c r="T3566" s="522"/>
      <c r="U3566" s="523"/>
      <c r="V3566" s="523"/>
      <c r="W3566" s="522"/>
      <c r="X3566" s="522"/>
      <c r="Y3566" s="522"/>
    </row>
    <row r="3567" spans="1:25" x14ac:dyDescent="0.2">
      <c r="A3567" s="41">
        <v>8990</v>
      </c>
      <c r="B3567" s="512"/>
      <c r="C3567" s="513" t="s">
        <v>236</v>
      </c>
      <c r="D3567" s="514"/>
      <c r="E3567" s="515">
        <v>8990000000</v>
      </c>
      <c r="F3567" s="516"/>
      <c r="G3567" s="517"/>
      <c r="H3567" s="518"/>
      <c r="I3567" s="513" t="s">
        <v>236</v>
      </c>
      <c r="J3567" s="519" t="s">
        <v>236</v>
      </c>
      <c r="K3567" s="520"/>
      <c r="L3567" s="521" t="s">
        <v>236</v>
      </c>
      <c r="M3567" s="522"/>
      <c r="N3567" s="522"/>
      <c r="O3567" s="522"/>
      <c r="P3567" s="522"/>
      <c r="Q3567" s="522"/>
      <c r="R3567" s="522"/>
      <c r="S3567" s="522"/>
      <c r="T3567" s="522"/>
      <c r="U3567" s="523"/>
      <c r="V3567" s="523"/>
      <c r="W3567" s="522"/>
      <c r="X3567" s="522"/>
      <c r="Y3567" s="522"/>
    </row>
    <row r="3568" spans="1:25" ht="25.5" x14ac:dyDescent="0.2">
      <c r="A3568" s="41">
        <v>8991</v>
      </c>
      <c r="B3568" s="512" t="s">
        <v>2387</v>
      </c>
      <c r="C3568" s="513" t="s">
        <v>230</v>
      </c>
      <c r="D3568" s="514"/>
      <c r="E3568" s="515">
        <v>8991000000</v>
      </c>
      <c r="F3568" s="516"/>
      <c r="G3568" s="517"/>
      <c r="H3568" s="518"/>
      <c r="I3568" s="513" t="s">
        <v>230</v>
      </c>
      <c r="J3568" s="519"/>
      <c r="K3568" s="520"/>
      <c r="L3568" s="521" t="s">
        <v>3155</v>
      </c>
      <c r="M3568" s="522"/>
      <c r="N3568" s="522"/>
      <c r="O3568" s="522"/>
      <c r="P3568" s="522"/>
      <c r="Q3568" s="522"/>
      <c r="R3568" s="522"/>
      <c r="S3568" s="522"/>
      <c r="T3568" s="522"/>
      <c r="U3568" s="523"/>
      <c r="V3568" s="523"/>
      <c r="W3568" s="522"/>
      <c r="X3568" s="522"/>
      <c r="Y3568" s="522"/>
    </row>
    <row r="3569" spans="1:25" ht="25.5" x14ac:dyDescent="0.2">
      <c r="A3569" s="41">
        <v>8992</v>
      </c>
      <c r="B3569" s="512" t="s">
        <v>2388</v>
      </c>
      <c r="C3569" s="513" t="s">
        <v>226</v>
      </c>
      <c r="D3569" s="514"/>
      <c r="E3569" s="515">
        <v>8992000000</v>
      </c>
      <c r="F3569" s="516"/>
      <c r="G3569" s="517"/>
      <c r="H3569" s="518"/>
      <c r="I3569" s="513" t="s">
        <v>226</v>
      </c>
      <c r="J3569" s="519"/>
      <c r="K3569" s="520"/>
      <c r="L3569" s="521" t="s">
        <v>3155</v>
      </c>
      <c r="M3569" s="522"/>
      <c r="N3569" s="522"/>
      <c r="O3569" s="522"/>
      <c r="P3569" s="522"/>
      <c r="Q3569" s="522"/>
      <c r="R3569" s="522"/>
      <c r="S3569" s="522"/>
      <c r="T3569" s="522"/>
      <c r="U3569" s="523"/>
      <c r="V3569" s="523"/>
      <c r="W3569" s="522"/>
      <c r="X3569" s="522"/>
      <c r="Y3569" s="522"/>
    </row>
    <row r="3570" spans="1:25" ht="25.5" x14ac:dyDescent="0.2">
      <c r="A3570" s="41">
        <v>8993</v>
      </c>
      <c r="B3570" s="512" t="s">
        <v>2389</v>
      </c>
      <c r="C3570" s="513" t="s">
        <v>229</v>
      </c>
      <c r="D3570" s="514"/>
      <c r="E3570" s="515">
        <v>8993000000</v>
      </c>
      <c r="F3570" s="516"/>
      <c r="G3570" s="517"/>
      <c r="H3570" s="518"/>
      <c r="I3570" s="513" t="s">
        <v>229</v>
      </c>
      <c r="J3570" s="519"/>
      <c r="K3570" s="520"/>
      <c r="L3570" s="521" t="s">
        <v>3155</v>
      </c>
      <c r="M3570" s="522"/>
      <c r="N3570" s="522"/>
      <c r="O3570" s="522"/>
      <c r="P3570" s="522"/>
      <c r="Q3570" s="522"/>
      <c r="R3570" s="522"/>
      <c r="S3570" s="522"/>
      <c r="T3570" s="522"/>
      <c r="U3570" s="523"/>
      <c r="V3570" s="523"/>
      <c r="W3570" s="522"/>
      <c r="X3570" s="522"/>
      <c r="Y3570" s="522"/>
    </row>
    <row r="3571" spans="1:25" ht="25.5" x14ac:dyDescent="0.2">
      <c r="A3571" s="41">
        <v>8994</v>
      </c>
      <c r="B3571" s="512" t="s">
        <v>2390</v>
      </c>
      <c r="C3571" s="513" t="s">
        <v>228</v>
      </c>
      <c r="D3571" s="514"/>
      <c r="E3571" s="515">
        <v>8994000000</v>
      </c>
      <c r="F3571" s="516"/>
      <c r="G3571" s="517"/>
      <c r="H3571" s="518"/>
      <c r="I3571" s="513" t="s">
        <v>228</v>
      </c>
      <c r="J3571" s="519"/>
      <c r="K3571" s="520"/>
      <c r="L3571" s="521" t="s">
        <v>3155</v>
      </c>
      <c r="M3571" s="522"/>
      <c r="N3571" s="522"/>
      <c r="O3571" s="522"/>
      <c r="P3571" s="522"/>
      <c r="Q3571" s="522"/>
      <c r="R3571" s="522"/>
      <c r="S3571" s="522"/>
      <c r="T3571" s="522"/>
      <c r="U3571" s="523"/>
      <c r="V3571" s="523"/>
      <c r="W3571" s="522"/>
      <c r="X3571" s="522"/>
      <c r="Y3571" s="522"/>
    </row>
    <row r="3572" spans="1:25" ht="25.5" x14ac:dyDescent="0.2">
      <c r="A3572" s="41">
        <v>8995</v>
      </c>
      <c r="B3572" s="512" t="s">
        <v>2391</v>
      </c>
      <c r="C3572" s="513" t="s">
        <v>224</v>
      </c>
      <c r="D3572" s="514"/>
      <c r="E3572" s="515">
        <v>8995000000</v>
      </c>
      <c r="F3572" s="516"/>
      <c r="G3572" s="517"/>
      <c r="H3572" s="518"/>
      <c r="I3572" s="513" t="s">
        <v>224</v>
      </c>
      <c r="J3572" s="519"/>
      <c r="K3572" s="520"/>
      <c r="L3572" s="521" t="s">
        <v>3155</v>
      </c>
      <c r="M3572" s="522"/>
      <c r="N3572" s="522"/>
      <c r="O3572" s="522"/>
      <c r="P3572" s="522"/>
      <c r="Q3572" s="522"/>
      <c r="R3572" s="522"/>
      <c r="S3572" s="522"/>
      <c r="T3572" s="522"/>
      <c r="U3572" s="523"/>
      <c r="V3572" s="523"/>
      <c r="W3572" s="522"/>
      <c r="X3572" s="522"/>
      <c r="Y3572" s="522"/>
    </row>
    <row r="3573" spans="1:25" ht="25.5" x14ac:dyDescent="0.2">
      <c r="A3573" s="41">
        <v>8996</v>
      </c>
      <c r="B3573" s="512" t="s">
        <v>2392</v>
      </c>
      <c r="C3573" s="513" t="s">
        <v>245</v>
      </c>
      <c r="D3573" s="514"/>
      <c r="E3573" s="515">
        <v>8996000000</v>
      </c>
      <c r="F3573" s="516"/>
      <c r="G3573" s="517"/>
      <c r="H3573" s="518"/>
      <c r="I3573" s="513" t="s">
        <v>245</v>
      </c>
      <c r="J3573" s="519"/>
      <c r="K3573" s="520"/>
      <c r="L3573" s="521" t="s">
        <v>3155</v>
      </c>
      <c r="M3573" s="522"/>
      <c r="N3573" s="522"/>
      <c r="O3573" s="522"/>
      <c r="P3573" s="522"/>
      <c r="Q3573" s="522"/>
      <c r="R3573" s="522"/>
      <c r="S3573" s="522"/>
      <c r="T3573" s="522"/>
      <c r="U3573" s="523"/>
      <c r="V3573" s="523"/>
      <c r="W3573" s="522"/>
      <c r="X3573" s="522"/>
      <c r="Y3573" s="522"/>
    </row>
    <row r="3574" spans="1:25" x14ac:dyDescent="0.2">
      <c r="A3574" s="41">
        <v>8997</v>
      </c>
      <c r="B3574" s="512"/>
      <c r="C3574" s="513"/>
      <c r="D3574" s="514"/>
      <c r="E3574" s="515"/>
      <c r="F3574" s="516"/>
      <c r="G3574" s="517"/>
      <c r="H3574" s="518"/>
      <c r="I3574" s="513"/>
      <c r="J3574" s="519"/>
      <c r="K3574" s="520"/>
      <c r="L3574" s="521"/>
      <c r="M3574" s="522"/>
      <c r="N3574" s="522"/>
      <c r="O3574" s="522"/>
      <c r="P3574" s="522"/>
      <c r="Q3574" s="522"/>
      <c r="R3574" s="522"/>
      <c r="S3574" s="522"/>
      <c r="T3574" s="522"/>
      <c r="U3574" s="523"/>
      <c r="V3574" s="523"/>
      <c r="W3574" s="522"/>
      <c r="X3574" s="522"/>
      <c r="Y3574" s="522"/>
    </row>
    <row r="3575" spans="1:25" x14ac:dyDescent="0.2">
      <c r="A3575" s="41">
        <v>8998</v>
      </c>
      <c r="B3575" s="512"/>
      <c r="C3575" s="513"/>
      <c r="D3575" s="514"/>
      <c r="E3575" s="515"/>
      <c r="F3575" s="516"/>
      <c r="G3575" s="517"/>
      <c r="H3575" s="518"/>
      <c r="I3575" s="513"/>
      <c r="J3575" s="519"/>
      <c r="K3575" s="520"/>
      <c r="L3575" s="521"/>
      <c r="M3575" s="522"/>
      <c r="N3575" s="522"/>
      <c r="O3575" s="522"/>
      <c r="P3575" s="522"/>
      <c r="Q3575" s="522"/>
      <c r="R3575" s="522"/>
      <c r="S3575" s="522"/>
      <c r="T3575" s="522"/>
      <c r="U3575" s="523"/>
      <c r="V3575" s="523"/>
      <c r="W3575" s="522"/>
      <c r="X3575" s="522"/>
      <c r="Y3575" s="522"/>
    </row>
    <row r="3576" spans="1:25" x14ac:dyDescent="0.2">
      <c r="A3576" s="41">
        <v>8999</v>
      </c>
      <c r="B3576" s="512"/>
      <c r="C3576" s="513"/>
      <c r="D3576" s="514"/>
      <c r="E3576" s="515"/>
      <c r="F3576" s="516"/>
      <c r="G3576" s="517"/>
      <c r="H3576" s="518"/>
      <c r="I3576" s="513"/>
      <c r="J3576" s="519"/>
      <c r="K3576" s="520"/>
      <c r="L3576" s="521"/>
      <c r="M3576" s="522"/>
      <c r="N3576" s="522"/>
      <c r="O3576" s="522"/>
      <c r="P3576" s="522"/>
      <c r="Q3576" s="522"/>
      <c r="R3576" s="522"/>
      <c r="S3576" s="522"/>
      <c r="T3576" s="522"/>
      <c r="U3576" s="523"/>
      <c r="V3576" s="523"/>
      <c r="W3576" s="522"/>
      <c r="X3576" s="522"/>
      <c r="Y3576" s="522"/>
    </row>
    <row r="3577" spans="1:25" x14ac:dyDescent="0.2">
      <c r="A3577" s="41">
        <v>9000</v>
      </c>
      <c r="B3577" s="512"/>
      <c r="C3577" s="513"/>
      <c r="D3577" s="514"/>
      <c r="E3577" s="515"/>
      <c r="F3577" s="516"/>
      <c r="G3577" s="517"/>
      <c r="H3577" s="518"/>
      <c r="I3577" s="513"/>
      <c r="J3577" s="519"/>
      <c r="K3577" s="520"/>
      <c r="L3577" s="521"/>
      <c r="M3577" s="522"/>
      <c r="N3577" s="522"/>
      <c r="O3577" s="522"/>
      <c r="P3577" s="522"/>
      <c r="Q3577" s="522"/>
      <c r="R3577" s="522"/>
      <c r="S3577" s="522"/>
      <c r="T3577" s="522"/>
      <c r="U3577" s="523"/>
      <c r="V3577" s="523"/>
      <c r="W3577" s="522"/>
      <c r="X3577" s="522"/>
      <c r="Y3577" s="522"/>
    </row>
    <row r="3578" spans="1:25" x14ac:dyDescent="0.2">
      <c r="A3578" s="179"/>
      <c r="B3578" s="352"/>
      <c r="C3578" s="356"/>
      <c r="D3578" s="377"/>
      <c r="E3578" s="362"/>
      <c r="F3578" s="449"/>
      <c r="G3578" s="363"/>
      <c r="H3578" s="364"/>
      <c r="I3578" s="356"/>
      <c r="J3578" s="438"/>
      <c r="K3578" s="439"/>
      <c r="L3578" s="525"/>
      <c r="M3578" s="367"/>
      <c r="N3578" s="367"/>
      <c r="O3578" s="367"/>
      <c r="P3578" s="367"/>
      <c r="Q3578" s="367"/>
      <c r="R3578" s="367"/>
      <c r="S3578" s="367"/>
      <c r="T3578" s="367"/>
      <c r="U3578" s="367"/>
      <c r="V3578" s="367"/>
      <c r="W3578" s="367"/>
      <c r="X3578" s="367"/>
      <c r="Y3578" s="367"/>
    </row>
    <row r="3579" spans="1:25" x14ac:dyDescent="0.2">
      <c r="A3579" s="179"/>
      <c r="B3579" s="352"/>
      <c r="C3579" s="356"/>
      <c r="D3579" s="377"/>
      <c r="E3579" s="362"/>
      <c r="F3579" s="449"/>
      <c r="G3579" s="363"/>
      <c r="H3579" s="364"/>
      <c r="I3579" s="356"/>
      <c r="J3579" s="438"/>
      <c r="K3579" s="439"/>
      <c r="L3579" s="526"/>
      <c r="M3579" s="367"/>
      <c r="N3579" s="367"/>
      <c r="O3579" s="367"/>
      <c r="P3579" s="367"/>
      <c r="Q3579" s="367"/>
      <c r="R3579" s="367"/>
      <c r="S3579" s="367"/>
      <c r="T3579" s="367"/>
      <c r="U3579" s="367"/>
      <c r="V3579" s="367"/>
      <c r="W3579" s="367"/>
      <c r="X3579" s="367"/>
      <c r="Y3579" s="367"/>
    </row>
    <row r="3580" spans="1:25" x14ac:dyDescent="0.2">
      <c r="A3580" s="179"/>
      <c r="B3580" s="352"/>
      <c r="C3580" s="356"/>
      <c r="D3580" s="377"/>
      <c r="E3580" s="362"/>
      <c r="F3580" s="449"/>
      <c r="G3580" s="363"/>
      <c r="H3580" s="364"/>
      <c r="I3580" s="356"/>
      <c r="J3580" s="438"/>
      <c r="K3580" s="439"/>
      <c r="L3580" s="526"/>
      <c r="M3580" s="367"/>
      <c r="N3580" s="367"/>
      <c r="O3580" s="367"/>
      <c r="P3580" s="367"/>
      <c r="Q3580" s="367"/>
      <c r="R3580" s="367"/>
      <c r="S3580" s="367"/>
      <c r="T3580" s="367"/>
      <c r="U3580" s="367"/>
      <c r="V3580" s="367"/>
      <c r="W3580" s="367"/>
      <c r="X3580" s="367"/>
      <c r="Y3580" s="367"/>
    </row>
    <row r="3581" spans="1:25" x14ac:dyDescent="0.2">
      <c r="A3581" s="179"/>
      <c r="B3581" s="352"/>
      <c r="C3581" s="356"/>
      <c r="D3581" s="377"/>
      <c r="E3581" s="362"/>
      <c r="F3581" s="449"/>
      <c r="G3581" s="363"/>
      <c r="H3581" s="364"/>
      <c r="I3581" s="356"/>
      <c r="J3581" s="438"/>
      <c r="K3581" s="439"/>
      <c r="L3581" s="526"/>
      <c r="M3581" s="367"/>
      <c r="N3581" s="367"/>
      <c r="O3581" s="367"/>
      <c r="P3581" s="367"/>
      <c r="Q3581" s="367"/>
      <c r="R3581" s="367"/>
      <c r="S3581" s="367"/>
      <c r="T3581" s="367"/>
      <c r="U3581" s="367"/>
      <c r="V3581" s="367"/>
      <c r="W3581" s="367"/>
      <c r="X3581" s="367"/>
      <c r="Y3581" s="367"/>
    </row>
    <row r="3582" spans="1:25" x14ac:dyDescent="0.2">
      <c r="A3582" s="179"/>
      <c r="B3582" s="352"/>
      <c r="C3582" s="356"/>
      <c r="D3582" s="377"/>
      <c r="E3582" s="362"/>
      <c r="F3582" s="449"/>
      <c r="G3582" s="363"/>
      <c r="H3582" s="364"/>
      <c r="I3582" s="356"/>
      <c r="J3582" s="438"/>
      <c r="K3582" s="439"/>
      <c r="L3582" s="526"/>
      <c r="M3582" s="367"/>
      <c r="N3582" s="367"/>
      <c r="O3582" s="367"/>
      <c r="P3582" s="367"/>
      <c r="Q3582" s="367"/>
      <c r="R3582" s="367"/>
      <c r="S3582" s="367"/>
      <c r="T3582" s="367"/>
      <c r="U3582" s="367"/>
      <c r="V3582" s="367"/>
      <c r="W3582" s="367"/>
      <c r="X3582" s="367"/>
      <c r="Y3582" s="367"/>
    </row>
    <row r="3583" spans="1:25" x14ac:dyDescent="0.2">
      <c r="A3583" s="179"/>
      <c r="B3583" s="352"/>
      <c r="C3583" s="356"/>
      <c r="D3583" s="377"/>
      <c r="E3583" s="362"/>
      <c r="F3583" s="449"/>
      <c r="G3583" s="363"/>
      <c r="H3583" s="364"/>
      <c r="I3583" s="356"/>
      <c r="J3583" s="438"/>
      <c r="K3583" s="439"/>
      <c r="L3583" s="526"/>
      <c r="M3583" s="367"/>
      <c r="N3583" s="367"/>
      <c r="O3583" s="367"/>
      <c r="P3583" s="367"/>
      <c r="Q3583" s="367"/>
      <c r="R3583" s="367"/>
      <c r="S3583" s="367"/>
      <c r="T3583" s="367"/>
      <c r="U3583" s="367"/>
      <c r="V3583" s="367"/>
      <c r="W3583" s="367"/>
      <c r="X3583" s="367"/>
      <c r="Y3583" s="367"/>
    </row>
    <row r="3584" spans="1:25" x14ac:dyDescent="0.2">
      <c r="A3584" s="179"/>
      <c r="B3584" s="352"/>
      <c r="C3584" s="356"/>
      <c r="D3584" s="377"/>
      <c r="E3584" s="362"/>
      <c r="F3584" s="449"/>
      <c r="G3584" s="363"/>
      <c r="H3584" s="364"/>
      <c r="I3584" s="356"/>
      <c r="J3584" s="438"/>
      <c r="K3584" s="439"/>
      <c r="L3584" s="526"/>
      <c r="M3584" s="367"/>
      <c r="N3584" s="367"/>
      <c r="O3584" s="367"/>
      <c r="P3584" s="367"/>
      <c r="Q3584" s="367"/>
      <c r="R3584" s="367"/>
      <c r="S3584" s="367"/>
      <c r="T3584" s="367"/>
      <c r="U3584" s="367"/>
      <c r="V3584" s="367"/>
      <c r="W3584" s="367"/>
      <c r="X3584" s="367"/>
      <c r="Y3584" s="367"/>
    </row>
    <row r="3585" spans="1:25" x14ac:dyDescent="0.2">
      <c r="A3585" s="179"/>
      <c r="B3585" s="352"/>
      <c r="C3585" s="356"/>
      <c r="D3585" s="377"/>
      <c r="E3585" s="362"/>
      <c r="F3585" s="449"/>
      <c r="G3585" s="363"/>
      <c r="H3585" s="364"/>
      <c r="I3585" s="356"/>
      <c r="J3585" s="438"/>
      <c r="K3585" s="439"/>
      <c r="L3585" s="526"/>
      <c r="M3585" s="367"/>
      <c r="N3585" s="367"/>
      <c r="O3585" s="367"/>
      <c r="P3585" s="367"/>
      <c r="Q3585" s="367"/>
      <c r="R3585" s="367"/>
      <c r="S3585" s="367"/>
      <c r="T3585" s="367"/>
      <c r="U3585" s="367"/>
      <c r="V3585" s="367"/>
      <c r="W3585" s="367"/>
      <c r="X3585" s="367"/>
      <c r="Y3585" s="367"/>
    </row>
    <row r="3586" spans="1:25" x14ac:dyDescent="0.2">
      <c r="A3586" s="179"/>
      <c r="B3586" s="352"/>
      <c r="C3586" s="356"/>
      <c r="D3586" s="377"/>
      <c r="E3586" s="362"/>
      <c r="F3586" s="449"/>
      <c r="G3586" s="363"/>
      <c r="H3586" s="364"/>
      <c r="I3586" s="356"/>
      <c r="J3586" s="438"/>
      <c r="K3586" s="439"/>
      <c r="L3586" s="526"/>
      <c r="M3586" s="367"/>
      <c r="N3586" s="367"/>
      <c r="O3586" s="367"/>
      <c r="P3586" s="367"/>
      <c r="Q3586" s="367"/>
      <c r="R3586" s="367"/>
      <c r="S3586" s="367"/>
      <c r="T3586" s="367"/>
      <c r="U3586" s="367"/>
      <c r="V3586" s="367"/>
      <c r="W3586" s="367"/>
      <c r="X3586" s="367"/>
      <c r="Y3586" s="367"/>
    </row>
    <row r="3587" spans="1:25" x14ac:dyDescent="0.2">
      <c r="A3587" s="179"/>
      <c r="B3587" s="352"/>
      <c r="C3587" s="356"/>
      <c r="D3587" s="377"/>
      <c r="E3587" s="362"/>
      <c r="F3587" s="449"/>
      <c r="G3587" s="363"/>
      <c r="H3587" s="364"/>
      <c r="I3587" s="356"/>
      <c r="J3587" s="438"/>
      <c r="K3587" s="439"/>
      <c r="L3587" s="526"/>
      <c r="M3587" s="367"/>
      <c r="N3587" s="367"/>
      <c r="O3587" s="367"/>
      <c r="P3587" s="367"/>
      <c r="Q3587" s="367"/>
      <c r="R3587" s="367"/>
      <c r="S3587" s="367"/>
      <c r="T3587" s="367"/>
      <c r="U3587" s="367"/>
      <c r="V3587" s="367"/>
      <c r="W3587" s="367"/>
      <c r="X3587" s="367"/>
      <c r="Y3587" s="367"/>
    </row>
    <row r="3588" spans="1:25" x14ac:dyDescent="0.2">
      <c r="A3588" s="179"/>
      <c r="B3588" s="352"/>
      <c r="C3588" s="356"/>
      <c r="D3588" s="377"/>
      <c r="E3588" s="362"/>
      <c r="F3588" s="449"/>
      <c r="G3588" s="363"/>
      <c r="H3588" s="364"/>
      <c r="I3588" s="356"/>
      <c r="J3588" s="438"/>
      <c r="K3588" s="439"/>
      <c r="L3588" s="526"/>
      <c r="M3588" s="367"/>
      <c r="N3588" s="367"/>
      <c r="O3588" s="367"/>
      <c r="P3588" s="367"/>
      <c r="Q3588" s="367"/>
      <c r="R3588" s="367"/>
      <c r="S3588" s="367"/>
      <c r="T3588" s="367"/>
      <c r="U3588" s="367"/>
      <c r="V3588" s="367"/>
      <c r="W3588" s="367"/>
      <c r="X3588" s="367"/>
      <c r="Y3588" s="367"/>
    </row>
    <row r="3589" spans="1:25" x14ac:dyDescent="0.2">
      <c r="A3589" s="179"/>
      <c r="B3589" s="352"/>
      <c r="C3589" s="356"/>
      <c r="D3589" s="377"/>
      <c r="E3589" s="362"/>
      <c r="F3589" s="449"/>
      <c r="G3589" s="363"/>
      <c r="H3589" s="364"/>
      <c r="I3589" s="356"/>
      <c r="J3589" s="438"/>
      <c r="K3589" s="439"/>
      <c r="L3589" s="526"/>
      <c r="M3589" s="367"/>
      <c r="N3589" s="367"/>
      <c r="O3589" s="367"/>
      <c r="P3589" s="367"/>
      <c r="Q3589" s="367"/>
      <c r="R3589" s="367"/>
      <c r="S3589" s="367"/>
      <c r="T3589" s="367"/>
      <c r="U3589" s="367"/>
      <c r="V3589" s="367"/>
      <c r="W3589" s="367"/>
      <c r="X3589" s="367"/>
      <c r="Y3589" s="367"/>
    </row>
    <row r="3590" spans="1:25" x14ac:dyDescent="0.2">
      <c r="A3590" s="179"/>
      <c r="B3590" s="352"/>
      <c r="C3590" s="356"/>
      <c r="D3590" s="377"/>
      <c r="E3590" s="362"/>
      <c r="F3590" s="449"/>
      <c r="G3590" s="363"/>
      <c r="H3590" s="364"/>
      <c r="I3590" s="356"/>
      <c r="J3590" s="438"/>
      <c r="K3590" s="439"/>
      <c r="L3590" s="526"/>
      <c r="M3590" s="367"/>
      <c r="N3590" s="367"/>
      <c r="O3590" s="367"/>
      <c r="P3590" s="367"/>
      <c r="Q3590" s="367"/>
      <c r="R3590" s="367"/>
      <c r="S3590" s="367"/>
      <c r="T3590" s="367"/>
      <c r="U3590" s="367"/>
      <c r="V3590" s="367"/>
      <c r="W3590" s="367"/>
      <c r="X3590" s="367"/>
      <c r="Y3590" s="367"/>
    </row>
    <row r="3591" spans="1:25" x14ac:dyDescent="0.2">
      <c r="A3591" s="179"/>
      <c r="B3591" s="352"/>
      <c r="C3591" s="356"/>
      <c r="D3591" s="377"/>
      <c r="E3591" s="362"/>
      <c r="F3591" s="449"/>
      <c r="G3591" s="363"/>
      <c r="H3591" s="364"/>
      <c r="I3591" s="356"/>
      <c r="J3591" s="438"/>
      <c r="K3591" s="439"/>
      <c r="L3591" s="526"/>
      <c r="M3591" s="367"/>
      <c r="N3591" s="367"/>
      <c r="O3591" s="367"/>
      <c r="P3591" s="367"/>
      <c r="Q3591" s="367"/>
      <c r="R3591" s="367"/>
      <c r="S3591" s="367"/>
      <c r="T3591" s="367"/>
      <c r="U3591" s="367"/>
      <c r="V3591" s="367"/>
      <c r="W3591" s="367"/>
      <c r="X3591" s="367"/>
      <c r="Y3591" s="367"/>
    </row>
    <row r="3592" spans="1:25" x14ac:dyDescent="0.2">
      <c r="A3592" s="179"/>
      <c r="B3592" s="352"/>
      <c r="C3592" s="356"/>
      <c r="D3592" s="377"/>
      <c r="E3592" s="362"/>
      <c r="F3592" s="449"/>
      <c r="G3592" s="363"/>
      <c r="H3592" s="364"/>
      <c r="I3592" s="356"/>
      <c r="J3592" s="438"/>
      <c r="K3592" s="439"/>
      <c r="L3592" s="526"/>
      <c r="M3592" s="367"/>
      <c r="N3592" s="367"/>
      <c r="O3592" s="367"/>
      <c r="P3592" s="367"/>
      <c r="Q3592" s="367"/>
      <c r="R3592" s="367"/>
      <c r="S3592" s="367"/>
      <c r="T3592" s="367"/>
      <c r="U3592" s="367"/>
      <c r="V3592" s="367"/>
      <c r="W3592" s="367"/>
      <c r="X3592" s="367"/>
      <c r="Y3592" s="367"/>
    </row>
    <row r="3593" spans="1:25" x14ac:dyDescent="0.2">
      <c r="A3593" s="179"/>
      <c r="B3593" s="352"/>
      <c r="C3593" s="356"/>
      <c r="D3593" s="377"/>
      <c r="E3593" s="362"/>
      <c r="F3593" s="449"/>
      <c r="G3593" s="363"/>
      <c r="H3593" s="364"/>
      <c r="I3593" s="356"/>
      <c r="J3593" s="438"/>
      <c r="K3593" s="439"/>
      <c r="L3593" s="526"/>
      <c r="M3593" s="367"/>
      <c r="N3593" s="367"/>
      <c r="O3593" s="367"/>
      <c r="P3593" s="367"/>
      <c r="Q3593" s="367"/>
      <c r="R3593" s="367"/>
      <c r="S3593" s="367"/>
      <c r="T3593" s="367"/>
      <c r="U3593" s="367"/>
      <c r="V3593" s="367"/>
      <c r="W3593" s="367"/>
      <c r="X3593" s="367"/>
      <c r="Y3593" s="367"/>
    </row>
    <row r="3594" spans="1:25" x14ac:dyDescent="0.2">
      <c r="A3594" s="179"/>
      <c r="B3594" s="352"/>
      <c r="C3594" s="356"/>
      <c r="D3594" s="377"/>
      <c r="E3594" s="362"/>
      <c r="F3594" s="449"/>
      <c r="G3594" s="363"/>
      <c r="H3594" s="364"/>
      <c r="I3594" s="356"/>
      <c r="J3594" s="438"/>
      <c r="K3594" s="439"/>
      <c r="L3594" s="526"/>
      <c r="M3594" s="367"/>
      <c r="N3594" s="367"/>
      <c r="O3594" s="367"/>
      <c r="P3594" s="367"/>
      <c r="Q3594" s="367"/>
      <c r="R3594" s="367"/>
      <c r="S3594" s="367"/>
      <c r="T3594" s="367"/>
      <c r="U3594" s="367"/>
      <c r="V3594" s="367"/>
      <c r="W3594" s="367"/>
      <c r="X3594" s="367"/>
      <c r="Y3594" s="367"/>
    </row>
    <row r="3595" spans="1:25" x14ac:dyDescent="0.2">
      <c r="A3595" s="179"/>
      <c r="B3595" s="352"/>
      <c r="C3595" s="356"/>
      <c r="D3595" s="377"/>
      <c r="E3595" s="362"/>
      <c r="F3595" s="449"/>
      <c r="G3595" s="363"/>
      <c r="H3595" s="364"/>
      <c r="I3595" s="356"/>
      <c r="J3595" s="438"/>
      <c r="K3595" s="439"/>
      <c r="L3595" s="526"/>
      <c r="M3595" s="367"/>
      <c r="N3595" s="367"/>
      <c r="O3595" s="367"/>
      <c r="P3595" s="367"/>
      <c r="Q3595" s="367"/>
      <c r="R3595" s="367"/>
      <c r="S3595" s="367"/>
      <c r="T3595" s="367"/>
      <c r="U3595" s="367"/>
      <c r="V3595" s="367"/>
      <c r="W3595" s="367"/>
      <c r="X3595" s="367"/>
      <c r="Y3595" s="367"/>
    </row>
    <row r="3596" spans="1:25" x14ac:dyDescent="0.2">
      <c r="A3596" s="179"/>
      <c r="B3596" s="352"/>
      <c r="C3596" s="356"/>
      <c r="D3596" s="377"/>
      <c r="E3596" s="362"/>
      <c r="F3596" s="449"/>
      <c r="G3596" s="363"/>
      <c r="H3596" s="364"/>
      <c r="I3596" s="356"/>
      <c r="J3596" s="438"/>
      <c r="K3596" s="439"/>
      <c r="L3596" s="526"/>
      <c r="M3596" s="367"/>
      <c r="N3596" s="367"/>
      <c r="O3596" s="367"/>
      <c r="P3596" s="367"/>
      <c r="Q3596" s="367"/>
      <c r="R3596" s="367"/>
      <c r="S3596" s="367"/>
      <c r="T3596" s="367"/>
      <c r="U3596" s="367"/>
      <c r="V3596" s="367"/>
      <c r="W3596" s="367"/>
      <c r="X3596" s="367"/>
      <c r="Y3596" s="367"/>
    </row>
    <row r="3597" spans="1:25" x14ac:dyDescent="0.2">
      <c r="A3597" s="179"/>
      <c r="B3597" s="352"/>
      <c r="C3597" s="356"/>
      <c r="D3597" s="377"/>
      <c r="E3597" s="362"/>
      <c r="F3597" s="449"/>
      <c r="G3597" s="363"/>
      <c r="H3597" s="364"/>
      <c r="I3597" s="356"/>
      <c r="J3597" s="438"/>
      <c r="K3597" s="439"/>
      <c r="L3597" s="526"/>
      <c r="M3597" s="367"/>
      <c r="N3597" s="367"/>
      <c r="O3597" s="367"/>
      <c r="P3597" s="367"/>
      <c r="Q3597" s="367"/>
      <c r="R3597" s="367"/>
      <c r="S3597" s="367"/>
      <c r="T3597" s="367"/>
      <c r="U3597" s="367"/>
      <c r="V3597" s="367"/>
      <c r="W3597" s="367"/>
      <c r="X3597" s="367"/>
      <c r="Y3597" s="367"/>
    </row>
    <row r="3598" spans="1:25" x14ac:dyDescent="0.2">
      <c r="A3598" s="179"/>
      <c r="B3598" s="352"/>
      <c r="C3598" s="356"/>
      <c r="D3598" s="377"/>
      <c r="E3598" s="362"/>
      <c r="F3598" s="449"/>
      <c r="G3598" s="363"/>
      <c r="H3598" s="364"/>
      <c r="I3598" s="356"/>
      <c r="J3598" s="438"/>
      <c r="K3598" s="439"/>
      <c r="L3598" s="526"/>
      <c r="M3598" s="367"/>
      <c r="N3598" s="367"/>
      <c r="O3598" s="367"/>
      <c r="P3598" s="367"/>
      <c r="Q3598" s="367"/>
      <c r="R3598" s="367"/>
      <c r="S3598" s="367"/>
      <c r="T3598" s="367"/>
      <c r="U3598" s="367"/>
      <c r="V3598" s="367"/>
      <c r="W3598" s="367"/>
      <c r="X3598" s="367"/>
      <c r="Y3598" s="367"/>
    </row>
    <row r="3599" spans="1:25" x14ac:dyDescent="0.2">
      <c r="A3599" s="179"/>
      <c r="B3599" s="352"/>
      <c r="C3599" s="356"/>
      <c r="D3599" s="377"/>
      <c r="E3599" s="362"/>
      <c r="F3599" s="449"/>
      <c r="G3599" s="363"/>
      <c r="H3599" s="364"/>
      <c r="I3599" s="356"/>
      <c r="J3599" s="438"/>
      <c r="K3599" s="439"/>
      <c r="L3599" s="526"/>
      <c r="M3599" s="367"/>
      <c r="N3599" s="367"/>
      <c r="O3599" s="367"/>
      <c r="P3599" s="367"/>
      <c r="Q3599" s="367"/>
      <c r="R3599" s="367"/>
      <c r="S3599" s="367"/>
      <c r="T3599" s="367"/>
      <c r="U3599" s="367"/>
      <c r="V3599" s="367"/>
      <c r="W3599" s="367"/>
      <c r="X3599" s="367"/>
      <c r="Y3599" s="367"/>
    </row>
    <row r="3600" spans="1:25" x14ac:dyDescent="0.2">
      <c r="A3600" s="179"/>
      <c r="B3600" s="352"/>
      <c r="C3600" s="356"/>
      <c r="D3600" s="377"/>
      <c r="E3600" s="362"/>
      <c r="F3600" s="449"/>
      <c r="G3600" s="363"/>
      <c r="H3600" s="364"/>
      <c r="I3600" s="356"/>
      <c r="J3600" s="438"/>
      <c r="K3600" s="439"/>
      <c r="L3600" s="526"/>
      <c r="M3600" s="367"/>
      <c r="N3600" s="367"/>
      <c r="O3600" s="367"/>
      <c r="P3600" s="367"/>
      <c r="Q3600" s="367"/>
      <c r="R3600" s="367"/>
      <c r="S3600" s="367"/>
      <c r="T3600" s="367"/>
      <c r="U3600" s="367"/>
      <c r="V3600" s="367"/>
      <c r="W3600" s="367"/>
      <c r="X3600" s="367"/>
      <c r="Y3600" s="367"/>
    </row>
    <row r="3601" spans="1:25" x14ac:dyDescent="0.2">
      <c r="A3601" s="179"/>
      <c r="B3601" s="352"/>
      <c r="C3601" s="356"/>
      <c r="D3601" s="377"/>
      <c r="E3601" s="362"/>
      <c r="F3601" s="449"/>
      <c r="G3601" s="363"/>
      <c r="H3601" s="364"/>
      <c r="I3601" s="356"/>
      <c r="J3601" s="438"/>
      <c r="K3601" s="439"/>
      <c r="L3601" s="526"/>
      <c r="M3601" s="367"/>
      <c r="N3601" s="367"/>
      <c r="O3601" s="367"/>
      <c r="P3601" s="367"/>
      <c r="Q3601" s="367"/>
      <c r="R3601" s="367"/>
      <c r="S3601" s="367"/>
      <c r="T3601" s="367"/>
      <c r="U3601" s="367"/>
      <c r="V3601" s="367"/>
      <c r="W3601" s="367"/>
      <c r="X3601" s="367"/>
      <c r="Y3601" s="367"/>
    </row>
    <row r="3602" spans="1:25" x14ac:dyDescent="0.2">
      <c r="A3602" s="179"/>
      <c r="B3602" s="352"/>
      <c r="C3602" s="356"/>
      <c r="D3602" s="377"/>
      <c r="E3602" s="362"/>
      <c r="F3602" s="449"/>
      <c r="G3602" s="363"/>
      <c r="H3602" s="364"/>
      <c r="I3602" s="356"/>
      <c r="J3602" s="438"/>
      <c r="K3602" s="439"/>
      <c r="L3602" s="526"/>
      <c r="M3602" s="367"/>
      <c r="N3602" s="367"/>
      <c r="O3602" s="367"/>
      <c r="P3602" s="367"/>
      <c r="Q3602" s="367"/>
      <c r="R3602" s="367"/>
      <c r="S3602" s="367"/>
      <c r="T3602" s="367"/>
      <c r="U3602" s="367"/>
      <c r="V3602" s="367"/>
      <c r="W3602" s="367"/>
      <c r="X3602" s="367"/>
      <c r="Y3602" s="367"/>
    </row>
    <row r="3603" spans="1:25" x14ac:dyDescent="0.2">
      <c r="L3603" s="285"/>
    </row>
    <row r="3604" spans="1:25" x14ac:dyDescent="0.2">
      <c r="L3604" s="285"/>
    </row>
    <row r="3605" spans="1:25" x14ac:dyDescent="0.2">
      <c r="L3605" s="285"/>
    </row>
    <row r="3606" spans="1:25" x14ac:dyDescent="0.2">
      <c r="L3606" s="285"/>
    </row>
  </sheetData>
  <autoFilter ref="A19:AA3577" xr:uid="{40171E83-A4D2-4B08-ACBF-78ABB3973ACD}"/>
  <mergeCells count="4">
    <mergeCell ref="N4:S4"/>
    <mergeCell ref="L13:T15"/>
    <mergeCell ref="M17:R17"/>
    <mergeCell ref="S17:T17"/>
  </mergeCells>
  <pageMargins left="0.78740157480314965" right="0.78740157480314965" top="0.98425196850393704" bottom="0.98425196850393704" header="0.51181102362204722" footer="0.51181102362204722"/>
  <pageSetup paperSize="9" scale="10" orientation="landscape" r:id="rId1"/>
  <headerFooter alignWithMargins="0">
    <oddFooter>&amp;C&amp;P/&amp;N&amp;L&amp;1#&amp;"Calibri"&amp;9&amp;K000000Klasifikace informací: Neveřejné</oddFooter>
  </headerFooter>
  <rowBreaks count="309" manualBreakCount="309">
    <brk id="220" max="16383" man="1"/>
    <brk id="221" max="16383" man="1"/>
    <brk id="222" max="16383" man="1"/>
    <brk id="241" max="16383" man="1"/>
    <brk id="242" max="16383" man="1"/>
    <brk id="243" max="16383" man="1"/>
    <brk id="244" min="3" max="26" man="1"/>
    <brk id="449" max="16383" man="1"/>
    <brk id="450" max="16383" man="1"/>
    <brk id="453" max="16383" man="1"/>
    <brk id="454" max="16383" man="1"/>
    <brk id="455" max="16383" man="1"/>
    <brk id="456" max="16383" man="1"/>
    <brk id="462" max="16383" man="1"/>
    <brk id="506" max="16383" man="1"/>
    <brk id="509" max="16383" man="1"/>
    <brk id="510" max="16383" man="1"/>
    <brk id="511" max="16383" man="1"/>
    <brk id="512" max="16383" man="1"/>
    <brk id="513" min="3" max="26" man="1"/>
    <brk id="660" max="16383" man="1"/>
    <brk id="661" max="16383" man="1"/>
    <brk id="664" max="16383" man="1"/>
    <brk id="665" max="16383" man="1"/>
    <brk id="667" max="16383" man="1"/>
    <brk id="668" max="16383" man="1"/>
    <brk id="669" max="16383" man="1"/>
    <brk id="676" max="16383" man="1"/>
    <brk id="731" max="16383" man="1"/>
    <brk id="732" min="3" max="18" man="1"/>
    <brk id="736" max="16383" man="1"/>
    <brk id="737" max="16383" man="1"/>
    <brk id="738" max="16383" man="1"/>
    <brk id="845" max="16383" man="1"/>
    <brk id="846" max="16383" man="1"/>
    <brk id="847" max="16383" man="1"/>
    <brk id="848" max="16383" man="1"/>
    <brk id="850" max="16383" man="1"/>
    <brk id="851" max="16383" man="1"/>
    <brk id="852" max="16383" man="1"/>
    <brk id="860" max="16383" man="1"/>
    <brk id="926" max="16383" man="1"/>
    <brk id="931" max="16383" man="1"/>
    <brk id="934" max="16383" man="1"/>
    <brk id="935" max="16383" man="1"/>
    <brk id="936" max="16383" man="1"/>
    <brk id="937" max="16383" man="1"/>
    <brk id="1013" max="16383" man="1"/>
    <brk id="1015" max="16383" man="1"/>
    <brk id="1016" max="16383" man="1"/>
    <brk id="1017" max="16383" man="1"/>
    <brk id="1018" max="16383" man="1"/>
    <brk id="1019" max="16383" man="1"/>
    <brk id="1020" max="16383" man="1"/>
    <brk id="1022" max="16383" man="1"/>
    <brk id="1107" max="16383" man="1"/>
    <brk id="1110" min="3" max="26" man="1"/>
    <brk id="1112" min="3" max="26" man="1"/>
    <brk id="1113" max="16383" man="1"/>
    <brk id="1114" max="16383" man="1"/>
    <brk id="1115" max="16383" man="1"/>
    <brk id="1116" max="16383" man="1"/>
    <brk id="1176" max="16383" man="1"/>
    <brk id="1179" max="16383" man="1"/>
    <brk id="1182" max="16383" man="1"/>
    <brk id="1184" max="16383" man="1"/>
    <brk id="1190" max="16383" man="1"/>
    <brk id="1191" max="16383" man="1"/>
    <brk id="1192" max="16383" man="1"/>
    <brk id="1196" max="16383" man="1"/>
    <brk id="1197" max="16383" man="1"/>
    <brk id="1198" max="16383" man="1"/>
    <brk id="1199" max="16383" man="1"/>
    <brk id="1202" min="3" max="26" man="1"/>
    <brk id="1204" max="16383" man="1"/>
    <brk id="1210" min="3" max="26" man="1"/>
    <brk id="1225" min="3" max="26" man="1"/>
    <brk id="1512" max="16383" man="1"/>
    <brk id="1518" max="16383" man="1"/>
    <brk id="1520" max="16383" man="1"/>
    <brk id="1521" max="16383" man="1"/>
    <brk id="1528" max="16383" man="1"/>
    <brk id="1533" max="16383" man="1"/>
    <brk id="1547" max="16383" man="1"/>
    <brk id="1554" max="16383" man="1"/>
    <brk id="1555" max="16383" man="1"/>
    <brk id="1557" max="16383" man="1"/>
    <brk id="1560" max="16383" man="1"/>
    <brk id="1561" max="16383" man="1"/>
    <brk id="1563" max="16383" man="1"/>
    <brk id="1564" max="16383" man="1"/>
    <brk id="1565" max="16383" man="1"/>
    <brk id="1566" max="16383" man="1"/>
    <brk id="1568" max="16383" man="1"/>
    <brk id="1587" min="3" max="26" man="1"/>
    <brk id="1589" min="3" max="26" man="1"/>
    <brk id="1591" min="3" max="26" man="1"/>
    <brk id="1594" min="3" max="26" man="1"/>
    <brk id="1653" max="16383" man="1"/>
    <brk id="1654" max="16383" man="1"/>
    <brk id="1655" max="16383" man="1"/>
    <brk id="1656" max="16383" man="1"/>
    <brk id="1657" max="16383" man="1"/>
    <brk id="1658" max="16383" man="1"/>
    <brk id="1659" max="16383" man="1"/>
    <brk id="1660" max="16383" man="1"/>
    <brk id="1661" max="16383" man="1"/>
    <brk id="1662" max="16383" man="1"/>
    <brk id="1663" max="16383" man="1"/>
    <brk id="1664" max="16383" man="1"/>
    <brk id="1667" max="16383" man="1"/>
    <brk id="1668" max="16383" man="1"/>
    <brk id="1670" min="3" max="26" man="1"/>
    <brk id="1675" max="16383" man="1"/>
    <brk id="1676" max="16383" man="1"/>
    <brk id="1705" min="3" max="26" man="1"/>
    <brk id="1707" min="3" max="26" man="1"/>
    <brk id="1709" min="3" max="26" man="1"/>
    <brk id="1713" min="3" max="26" man="1"/>
    <brk id="1749" max="16383" man="1"/>
    <brk id="1750" max="16383" man="1"/>
    <brk id="1754" max="16383" man="1"/>
    <brk id="1755" max="16383" man="1"/>
    <brk id="1756" max="16383" man="1"/>
    <brk id="1758" max="16383" man="1"/>
    <brk id="1759" max="16383" man="1"/>
    <brk id="1760" max="16383" man="1"/>
    <brk id="1761" max="16383" man="1"/>
    <brk id="1762" max="16383" man="1"/>
    <brk id="1763" max="16383" man="1"/>
    <brk id="1765" max="16383" man="1"/>
    <brk id="1773" max="16383" man="1"/>
    <brk id="1774" max="16383" man="1"/>
    <brk id="1775" max="16383" man="1"/>
    <brk id="1776" max="16383" man="1"/>
    <brk id="1778" max="16383" man="1"/>
    <brk id="1790" max="16383" man="1"/>
    <brk id="1796" max="16383" man="1"/>
    <brk id="1797" max="16383" man="1"/>
    <brk id="1828" min="3" max="26" man="1"/>
    <brk id="1829" min="3" max="26" man="1"/>
    <brk id="1833" min="3" max="26" man="1"/>
    <brk id="1836" min="3" max="26" man="1"/>
    <brk id="1848" max="16383" man="1"/>
    <brk id="1850" max="16383" man="1"/>
    <brk id="1858" max="16383" man="1"/>
    <brk id="1859" max="16383" man="1"/>
    <brk id="1860" max="16383" man="1"/>
    <brk id="1861" max="16383" man="1"/>
    <brk id="1862" max="16383" man="1"/>
    <brk id="1864" max="16383" man="1"/>
    <brk id="1898" max="16383" man="1"/>
    <brk id="1899" max="16383" man="1"/>
    <brk id="1901" max="16383" man="1"/>
    <brk id="1902" max="16383" man="1"/>
    <brk id="1904" max="16383" man="1"/>
    <brk id="1914" max="16383" man="1"/>
    <brk id="1921" max="16383" man="1"/>
    <brk id="1922" max="16383" man="1"/>
    <brk id="1949" max="16383" man="1"/>
    <brk id="1952" max="16383" man="1"/>
    <brk id="1955" max="16383" man="1"/>
    <brk id="1956" max="16383" man="1"/>
    <brk id="1958" min="3" max="26" man="1"/>
    <brk id="1959" max="16383" man="1"/>
    <brk id="1960" max="16383" man="1"/>
    <brk id="1961" max="16383" man="1"/>
    <brk id="1962" max="16383" man="1"/>
    <brk id="1963" max="16383" man="1"/>
    <brk id="1964" max="16383" man="1"/>
    <brk id="1967" max="16383" man="1"/>
    <brk id="2028" max="16383" man="1"/>
    <brk id="2030" max="16383" man="1"/>
    <brk id="2031" max="16383" man="1"/>
    <brk id="2033" max="16383" man="1"/>
    <brk id="2051" max="16383" man="1"/>
    <brk id="2052" max="16383" man="1"/>
    <brk id="2055" max="16383" man="1"/>
    <brk id="2057" max="16383" man="1"/>
    <brk id="2059" max="16383" man="1"/>
    <brk id="2060" max="16383" man="1"/>
    <brk id="2061" max="16383" man="1"/>
    <brk id="2062" max="16383" man="1"/>
    <brk id="2063" max="16383" man="1"/>
    <brk id="2066" max="16383" man="1"/>
    <brk id="2067" max="16383" man="1"/>
    <brk id="2141" max="16383" man="1"/>
    <brk id="2143" max="16383" man="1"/>
    <brk id="2146" max="16383" man="1"/>
    <brk id="2147" max="16383" man="1"/>
    <brk id="2148" max="16383" man="1"/>
    <brk id="2149" max="16383" man="1"/>
    <brk id="2150" max="16383" man="1"/>
    <brk id="2151" max="16383" man="1"/>
    <brk id="2152" max="16383" man="1"/>
    <brk id="2153" max="16383" man="1"/>
    <brk id="2154" max="16383" man="1"/>
    <brk id="2170" max="16383" man="1"/>
    <brk id="2171" max="16383" man="1"/>
    <brk id="2234" max="16383" man="1"/>
    <brk id="2235" max="16383" man="1"/>
    <brk id="2243" max="16383" man="1"/>
    <brk id="2244" max="16383" man="1"/>
    <brk id="2245" max="16383" man="1"/>
    <brk id="2247" max="16383" man="1"/>
    <brk id="2249" max="16383" man="1"/>
    <brk id="2280" max="16383" man="1"/>
    <brk id="2281" max="16383" man="1"/>
    <brk id="2283" max="16383" man="1"/>
    <brk id="2284" max="16383" man="1"/>
    <brk id="2286" max="16383" man="1"/>
    <brk id="2303" max="16383" man="1"/>
    <brk id="2304" max="16383" man="1"/>
    <brk id="2334" max="16383" man="1"/>
    <brk id="2336" max="16383" man="1"/>
    <brk id="2341" max="16383" man="1"/>
    <brk id="2342" max="16383" man="1"/>
    <brk id="2343" max="16383" man="1"/>
    <brk id="2346" max="16383" man="1"/>
    <brk id="2347" max="16383" man="1"/>
    <brk id="2348" max="16383" man="1"/>
    <brk id="2410" max="16383" man="1"/>
    <brk id="2411" max="16383" man="1"/>
    <brk id="2413" max="16383" man="1"/>
    <brk id="2414" max="16383" man="1"/>
    <brk id="2415" max="16383" man="1"/>
    <brk id="2416" max="16383" man="1"/>
    <brk id="2434" max="16383" man="1"/>
    <brk id="2435" max="16383" man="1"/>
    <brk id="2438" max="16383" man="1"/>
    <brk id="2441" max="16383" man="1"/>
    <brk id="2454" max="16383" man="1"/>
    <brk id="2455" max="16383" man="1"/>
    <brk id="2456" max="16383" man="1"/>
    <brk id="2457" max="16383" man="1"/>
    <brk id="2458" max="16383" man="1"/>
    <brk id="2460" max="16383" man="1"/>
    <brk id="2547" max="16383" man="1"/>
    <brk id="2548" max="16383" man="1"/>
    <brk id="2550" max="16383" man="1"/>
    <brk id="2551" max="16383" man="1"/>
    <brk id="2552" max="16383" man="1"/>
    <brk id="2553" max="16383" man="1"/>
    <brk id="2561" max="16383" man="1"/>
    <brk id="2565" max="16383" man="1"/>
    <brk id="2572" max="16383" man="1"/>
    <brk id="2573" max="16383" man="1"/>
    <brk id="2584" max="16383" man="1"/>
    <brk id="2585" max="16383" man="1"/>
    <brk id="2586" max="16383" man="1"/>
    <brk id="2587" max="16383" man="1"/>
    <brk id="2588" max="16383" man="1"/>
    <brk id="2595" max="16383" man="1"/>
    <brk id="2679" max="16383" man="1"/>
    <brk id="2680" max="16383" man="1"/>
    <brk id="2682" max="16383" man="1"/>
    <brk id="2683" max="16383" man="1"/>
    <brk id="2684" max="16383" man="1"/>
    <brk id="2685" max="16383" man="1"/>
    <brk id="2692" max="16383" man="1"/>
    <brk id="2694" max="16383" man="1"/>
    <brk id="2704" max="16383" man="1"/>
    <brk id="2705" max="16383" man="1"/>
    <brk id="2717" max="16383" man="1"/>
    <brk id="2718" max="16383" man="1"/>
    <brk id="2719" max="16383" man="1"/>
    <brk id="2720" max="16383" man="1"/>
    <brk id="2725" max="16383" man="1"/>
    <brk id="2810" max="16383" man="1"/>
    <brk id="2811" max="16383" man="1"/>
    <brk id="2813" max="16383" man="1"/>
    <brk id="2816" max="16383" man="1"/>
    <brk id="2817" max="16383" man="1"/>
    <brk id="2820" max="16383" man="1"/>
    <brk id="2822" max="16383" man="1"/>
    <brk id="2851" max="16383" man="1"/>
    <brk id="2855" max="16383" man="1"/>
    <brk id="2856" max="16383" man="1"/>
    <brk id="2858" max="16383" man="1"/>
    <brk id="2859" max="16383" man="1"/>
    <brk id="2860" max="16383" man="1"/>
    <brk id="2865" max="16383" man="1"/>
    <brk id="2927" max="16383" man="1"/>
    <brk id="2928" max="16383" man="1"/>
    <brk id="2929" max="16383" man="1"/>
    <brk id="2931" max="16383" man="1"/>
    <brk id="2935" max="16383" man="1"/>
    <brk id="2968" max="16383" man="1"/>
    <brk id="2970" max="16383" man="1"/>
    <brk id="2971" max="16383" man="1"/>
    <brk id="2996" max="16383" man="1"/>
    <brk id="2997" max="16383" man="1"/>
    <brk id="3000" max="16383" man="1"/>
    <brk id="3022" max="16383" man="1"/>
    <brk id="3027" max="16383" man="1"/>
    <brk id="3031" max="16383" man="1"/>
    <brk id="3441" max="16383" man="1"/>
    <brk id="3558" max="16383" man="1"/>
    <brk id="3577" max="16383" man="1"/>
    <brk id="3593" max="16383" man="1"/>
    <brk id="3615" max="16383" man="1"/>
    <brk id="3631" max="16383" man="1"/>
    <brk id="3640" max="16383" man="1"/>
    <brk id="3682" max="16383" man="1"/>
    <brk id="3759" max="16383" man="1"/>
    <brk id="3765" max="16383" man="1"/>
    <brk id="3915" max="16383" man="1"/>
    <brk id="3921" max="16383" man="1"/>
    <brk id="3972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1E038C-314F-4EB1-BEFF-C960C8F6B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1328D-2C54-4F21-9867-4F013E248B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41d627bf-a106-4fea-95e5-243811067a0a"/>
    <ds:schemaRef ds:uri="332bf68d-6f68-4e32-bbd9-660cee6f1f2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F4D3D5-A78B-46D4-B84D-2159591AB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EU_30_04_2022_hodnoty</vt:lpstr>
      <vt:lpstr>EU_30_04_2022</vt:lpstr>
      <vt:lpstr>EU_04_2022</vt:lpstr>
      <vt:lpstr>EU_12_2021</vt:lpstr>
      <vt:lpstr>Výdaje podle odvětví_hodnoty</vt:lpstr>
      <vt:lpstr>ZÁLOHOVÉ PROJEKTY_hodnoty</vt:lpstr>
      <vt:lpstr>Výdaje OST_hodnoty</vt:lpstr>
      <vt:lpstr>ORG-akce</vt:lpstr>
      <vt:lpstr>EU_30_04_2022_hodnoty!Názvy_tisku</vt:lpstr>
      <vt:lpstr>'Výdaje OST_hodnoty'!Názvy_tisku</vt:lpstr>
      <vt:lpstr>'Výdaje podle odvětví_hodnoty'!Názvy_tisku</vt:lpstr>
      <vt:lpstr>'ZÁLOHOVÉ PROJEKTY_hodnoty'!Názvy_tisku</vt:lpstr>
      <vt:lpstr>'Výdaje OST_hodnoty'!Oblast_tisku</vt:lpstr>
      <vt:lpstr>'Výdaje OST_hodnoty'!US_DuvodZprava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2022-05-23T08:07:31Z</cp:lastPrinted>
  <dcterms:created xsi:type="dcterms:W3CDTF">2017-05-04T10:14:02Z</dcterms:created>
  <dcterms:modified xsi:type="dcterms:W3CDTF">2022-05-23T12:48:33Z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2022-05-16T06:35:37Z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5fe82e3b-9004-4dc1-83e1-750237f52711</vt:lpwstr>
  </property>
  <property fmtid="{D5CDD505-2E9C-101B-9397-08002B2CF9AE}" pid="9" name="MSIP_Label_215ad6d0-798b-44f9-b3fd-112ad6275fb4_ContentBits">
    <vt:lpwstr>2</vt:lpwstr>
  </property>
</Properties>
</file>