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, Hanku,Petra\Souhrnná zpráva 2014+\aktuální Souhrnná zpráva 2021+ 1_11_2022\final\"/>
    </mc:Choice>
  </mc:AlternateContent>
  <xr:revisionPtr revIDLastSave="0" documentId="13_ncr:1_{196720DD-017D-43B3-88FC-6B041C67BA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znam projektů_k 1.11.2022" sheetId="1" r:id="rId1"/>
  </sheets>
  <definedNames>
    <definedName name="query__6" localSheetId="0" hidden="1">'seznam projektů_k 1.11.2022'!$A$2:$B$79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8" i="1" l="1"/>
  <c r="E76" i="1"/>
  <c r="E72" i="1"/>
  <c r="E70" i="1"/>
  <c r="E56" i="1"/>
  <c r="E53" i="1"/>
  <c r="E51" i="1"/>
  <c r="E48" i="1"/>
  <c r="E36" i="1"/>
  <c r="E33" i="1"/>
  <c r="E14" i="1"/>
  <c r="E79" i="1" l="1"/>
  <c r="B56" i="1"/>
  <c r="B78" i="1" l="1"/>
  <c r="B76" i="1"/>
  <c r="B72" i="1"/>
  <c r="B70" i="1"/>
  <c r="B53" i="1"/>
  <c r="B51" i="1"/>
  <c r="B48" i="1"/>
  <c r="B36" i="1"/>
  <c r="B33" i="1"/>
  <c r="B14" i="1"/>
  <c r="B7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sk_lahutova3738\Downloads\query (6).iqy" keepAlive="1" name="query (6)" type="5" refreshedVersion="8" minRefreshableVersion="3" saveData="1">
    <dbPr connection="Provider=Microsoft.Office.List.OLEDB.2.0;Data Source=&quot;&quot;;ApplicationName=Excel;Version=12.0.0.0" command="&lt;LIST&gt;&lt;VIEWGUID&gt;{A770110C-8CA7-4769-BF9E-D96EDE10675B}&lt;/VIEWGUID&gt;&lt;LISTNAME&gt;{1A9629E2-F71F-49F5-A32F-235F9AE7E167}&lt;/LISTNAME&gt;&lt;LISTWEB&gt;https://mskraj.sharepoint.com/sites/FMEP/prj2021/_vti_bin&lt;/LISTWEB&gt;&lt;LISTSUBWEB&gt;&lt;/LISTSUBWEB&gt;&lt;ROOTFOLDER&gt;/sites/FMEP/prj2021/Lists/Seznam%20projekt&lt;/ROOTFOLDER&gt;&lt;/LIST&gt;" commandType="5"/>
  </connection>
</connections>
</file>

<file path=xl/sharedStrings.xml><?xml version="1.0" encoding="utf-8"?>
<sst xmlns="http://schemas.openxmlformats.org/spreadsheetml/2006/main" count="380" uniqueCount="125">
  <si>
    <t>Projekt</t>
  </si>
  <si>
    <t>Operační program</t>
  </si>
  <si>
    <t>Odvětví</t>
  </si>
  <si>
    <t>Černá kostka - Centrum digitalizace, vědy a inovací</t>
  </si>
  <si>
    <t>85 %</t>
  </si>
  <si>
    <t xml:space="preserve">Digitální transformace kultury Moravskoslezského kraje </t>
  </si>
  <si>
    <t>Digitalizace kulturního dědictví Moravskoslezského kraje II</t>
  </si>
  <si>
    <t>Chráněné bydlení Okrajová</t>
  </si>
  <si>
    <t>100 %</t>
  </si>
  <si>
    <t>Implementace standardu konektivity, infrastruktury a kyberbezpečnosti ve středních školách v MSK</t>
  </si>
  <si>
    <t>Kotlíkové dotace v Moravskoslezském kraji – 4. grantové schéma</t>
  </si>
  <si>
    <t>Městečko bezpečí</t>
  </si>
  <si>
    <t xml:space="preserve">Modernizace Školního statku Opava II </t>
  </si>
  <si>
    <t>Modernizace výuky informačních technologií III</t>
  </si>
  <si>
    <t>Modernizace výuky přírodovědných předmětů III</t>
  </si>
  <si>
    <t xml:space="preserve">Modernizace zázemí pro výuku zemědělských a polygrafických oborů na Albrechtově SŠ Český Těšín </t>
  </si>
  <si>
    <t>Nová Horka – centrum tradic a zážitků</t>
  </si>
  <si>
    <t>75 %</t>
  </si>
  <si>
    <t>Novostavba a přístavba objektu dílen a učeben praktického vyučování ve Středním odborném učilišti stavebním Opava</t>
  </si>
  <si>
    <t xml:space="preserve">Novostavba dílen a venkovní sportoviště pro Střední školu technickou Opava </t>
  </si>
  <si>
    <t>Podpora komunitní práce v MSK III</t>
  </si>
  <si>
    <t>90 %</t>
  </si>
  <si>
    <t>Podpora procesu plánování sociálních služeb na území MSK</t>
  </si>
  <si>
    <t>Podpora procesu transformace zařízení pro děti a posílení kvality péče o děti se specifickými potřebami</t>
  </si>
  <si>
    <t>Profesionalizace systému péče o ohrožené děti v Moravskoslezském kraji</t>
  </si>
  <si>
    <t>Rekonstrukce depozitáře Muzea Beskyd Frýdek-Místek</t>
  </si>
  <si>
    <t>Těšínské divadelní a kulturní centrum</t>
  </si>
  <si>
    <t>Revitalizace NKP Zámek Bruntál a nové expozice</t>
  </si>
  <si>
    <t>Rozšíření a modernizace výukových prostor na JG PT Ostrava-Poruba</t>
  </si>
  <si>
    <t>Žerotínský zámek – centrum relaxace a poznání</t>
  </si>
  <si>
    <t>Transformace Zámku Dolní Životice</t>
  </si>
  <si>
    <t>Rozvoj služeb v Ostravě - ul. Dr. Malého</t>
  </si>
  <si>
    <t>MOTUS- Integrace prostorového plánování s novými řešeními zelené mobility pro lepší propojení venkovských a okrajových oblastí střední Evropy</t>
  </si>
  <si>
    <t>Obnova techniky na Jesenické magistrále</t>
  </si>
  <si>
    <t>50 %</t>
  </si>
  <si>
    <t>Podpora služeb sociální prevence 2022+</t>
  </si>
  <si>
    <t>Výstavba výjezdového stanoviště Nový Jičín</t>
  </si>
  <si>
    <t>Rekonstrukce silnic II/445 a II/370 (Rýmařov)</t>
  </si>
  <si>
    <t>Rekonstrukce a modernizace silnice II/442 VD Kružberk – Svatoňovice - Čermná ve Slezsku</t>
  </si>
  <si>
    <t>Výstavba sportovní haly pro Gymnázium a SPŠEI ve Frenštátě pod Radhoštěm</t>
  </si>
  <si>
    <t>Rekonstrukce a modernizace silnice II/472 Karviná, ul. Borovského</t>
  </si>
  <si>
    <t>Rekonstrukce a modernizace silnice II/648 Český Těšín, ul. Frýdecká</t>
  </si>
  <si>
    <t>Rekonstrukce a modernizace silnice II/475 v Karviné, ul. Rudé Armády</t>
  </si>
  <si>
    <t>Silnice II/483 průtah Frenštát p. R. - hr. okresu FM</t>
  </si>
  <si>
    <t>Rekonstrukce a modernizace silnice II/443 Štáblovice – Otice</t>
  </si>
  <si>
    <t>Rekonstrukce a modernizace silnice II/470 H Severní spoj Ostrava</t>
  </si>
  <si>
    <t>Obnova vozového parku sanitních vozidel ZZS MSK</t>
  </si>
  <si>
    <t>Výstavba plaveckého bazénu při Sportovním gymnáziu Dany a Emila Zátopkových v Ostravě</t>
  </si>
  <si>
    <t>Realizace bezpečnostních opatření podle zákona o kybernetické bezpečnosti II</t>
  </si>
  <si>
    <t>Podpora návazných aktivit sociálních služeb v MSK</t>
  </si>
  <si>
    <t>Ochrana zálohovaných dat krajské korporace proti škodlivému kódu</t>
  </si>
  <si>
    <t>Silnice III/01129 Opava - Pilszcz</t>
  </si>
  <si>
    <t>Silnice III/4593 hraniční most ev. č. 4593-3 Úvalno - Branice</t>
  </si>
  <si>
    <t>Silnice III/0578 hraniční most ev. č. 0578-2 Vávrovice - Wiechowice</t>
  </si>
  <si>
    <t>Silnice III/05712 – hraniční most ev.č. 05712-2 Držkovice</t>
  </si>
  <si>
    <t>Podpora duše III</t>
  </si>
  <si>
    <t>Jednotný systém pro evidenci sbírek muzejní povahy pro Moravskoslezský kraj („JSES“)</t>
  </si>
  <si>
    <t>Výstavba domků pro osoby s atypickými potřebami (Náš svět, Pržno)</t>
  </si>
  <si>
    <t xml:space="preserve">Rekonstrukce objektu organizace Nový domov, příspěvková organizace vedoucí k energetickým úsporám </t>
  </si>
  <si>
    <t>Výstavba domova se zvláštním režimem (Domov Hortenzie, Frenštát)</t>
  </si>
  <si>
    <t>Rekonstrukce objektu organizace Zámek Dolní Životice, středisko Čtyřlístek v Opavě</t>
  </si>
  <si>
    <t>POHO Park Gabriela</t>
  </si>
  <si>
    <t xml:space="preserve">Digitalizace kulturního dědictví Moravskoslezského kraje </t>
  </si>
  <si>
    <t>Gastro vybavení Domova Březiny v Petřvaldě</t>
  </si>
  <si>
    <t>IP LIFE for Coal Mining Landscape Adaptation</t>
  </si>
  <si>
    <t>60 %</t>
  </si>
  <si>
    <t>Žít normálně II</t>
  </si>
  <si>
    <t>Podpora (Ne)formální péče v Moravskoslezském kraji</t>
  </si>
  <si>
    <t>TPA – Inovační centrum pro transformaci vzdělávání</t>
  </si>
  <si>
    <t>Novostavba depozitáře Muzeum v Bruntále</t>
  </si>
  <si>
    <t>Rekonstrukce a výstavba objektů ve Skotnici</t>
  </si>
  <si>
    <t>38 %</t>
  </si>
  <si>
    <t>LIFE</t>
  </si>
  <si>
    <t>Podpora provozu venkovských prodejen v Moravskoslezském kraji 2022</t>
  </si>
  <si>
    <t>OBCHŮDEK 2021+</t>
  </si>
  <si>
    <t>80 %</t>
  </si>
  <si>
    <t>Stav projektu</t>
  </si>
  <si>
    <t>IROP</t>
  </si>
  <si>
    <t>Interreg ČR-PL</t>
  </si>
  <si>
    <t>NPO</t>
  </si>
  <si>
    <t>NPPCRR</t>
  </si>
  <si>
    <t>NSA</t>
  </si>
  <si>
    <t>OPST</t>
  </si>
  <si>
    <t>OPZ+</t>
  </si>
  <si>
    <t>OPŽP</t>
  </si>
  <si>
    <t>CENTRAL EUROPE</t>
  </si>
  <si>
    <t>95 %</t>
  </si>
  <si>
    <t>82%</t>
  </si>
  <si>
    <t>40 %</t>
  </si>
  <si>
    <t>53 %</t>
  </si>
  <si>
    <t>82 %</t>
  </si>
  <si>
    <t>70 %</t>
  </si>
  <si>
    <t>Předložena žádost o dotaci</t>
  </si>
  <si>
    <t>Probíhá příprava projektu</t>
  </si>
  <si>
    <t>Fyzická realizace zahájena</t>
  </si>
  <si>
    <t>Celkové výdaje (tis. Kč)</t>
  </si>
  <si>
    <t>Celkem školství</t>
  </si>
  <si>
    <t>x</t>
  </si>
  <si>
    <t>Celkem sociální věci</t>
  </si>
  <si>
    <t>Celkem zdravotnictví</t>
  </si>
  <si>
    <t>Celkem kultura</t>
  </si>
  <si>
    <t>Celkem regionální rozvoj</t>
  </si>
  <si>
    <t>Celkem cestovní ruch</t>
  </si>
  <si>
    <t>Celkem životní prostředí</t>
  </si>
  <si>
    <t>Celkem doprava</t>
  </si>
  <si>
    <t>Celkem krizové řízení</t>
  </si>
  <si>
    <t>Celkem krajský úřad</t>
  </si>
  <si>
    <t>Celkem kotlíkové dotace</t>
  </si>
  <si>
    <t xml:space="preserve">Celkem </t>
  </si>
  <si>
    <t>Pozastaveno</t>
  </si>
  <si>
    <t>doprava</t>
  </si>
  <si>
    <t>sociální věci</t>
  </si>
  <si>
    <t>školství</t>
  </si>
  <si>
    <t>kultura</t>
  </si>
  <si>
    <t>zdravotnictví</t>
  </si>
  <si>
    <t>životní prostředí</t>
  </si>
  <si>
    <t>krajský úřad</t>
  </si>
  <si>
    <t>regionální rozvoj</t>
  </si>
  <si>
    <t>krizové řízení</t>
  </si>
  <si>
    <t>cestovní ruch</t>
  </si>
  <si>
    <t>River Continuum</t>
  </si>
  <si>
    <t>Otevřený úřad - otevřené rozhraní pro přístup k datům</t>
  </si>
  <si>
    <t>Maximální výše dotace</t>
  </si>
  <si>
    <t>kotlíky</t>
  </si>
  <si>
    <t>Seznam projektů za programové období 2021-2027 k 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</si>
</sst>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8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4" fontId="18" fillId="33" borderId="11" xfId="42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/>
    <xf numFmtId="164" fontId="21" fillId="35" borderId="12" xfId="0" applyNumberFormat="1" applyFont="1" applyFill="1" applyBorder="1" applyAlignment="1">
      <alignment horizontal="left" vertical="center" wrapText="1"/>
    </xf>
    <xf numFmtId="164" fontId="21" fillId="36" borderId="1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18" fillId="33" borderId="12" xfId="0" applyNumberFormat="1" applyFont="1" applyFill="1" applyBorder="1" applyAlignment="1">
      <alignment horizontal="center" vertical="center" wrapText="1"/>
    </xf>
    <xf numFmtId="164" fontId="18" fillId="33" borderId="12" xfId="0" applyNumberFormat="1" applyFont="1" applyFill="1" applyBorder="1" applyAlignment="1">
      <alignment horizontal="center" vertical="center" wrapText="1"/>
    </xf>
    <xf numFmtId="164" fontId="18" fillId="33" borderId="12" xfId="0" applyNumberFormat="1" applyFont="1" applyFill="1" applyBorder="1" applyAlignment="1">
      <alignment horizontal="center" vertical="center"/>
    </xf>
    <xf numFmtId="49" fontId="18" fillId="33" borderId="12" xfId="0" applyNumberFormat="1" applyFont="1" applyFill="1" applyBorder="1" applyAlignment="1">
      <alignment horizontal="center"/>
    </xf>
    <xf numFmtId="49" fontId="18" fillId="33" borderId="12" xfId="0" applyNumberFormat="1" applyFont="1" applyFill="1" applyBorder="1" applyAlignment="1">
      <alignment horizontal="center" vertical="center" wrapText="1"/>
    </xf>
    <xf numFmtId="3" fontId="18" fillId="37" borderId="12" xfId="0" applyNumberFormat="1" applyFont="1" applyFill="1" applyBorder="1" applyAlignment="1">
      <alignment horizontal="center"/>
    </xf>
    <xf numFmtId="49" fontId="18" fillId="37" borderId="15" xfId="0" applyNumberFormat="1" applyFont="1" applyFill="1" applyBorder="1" applyAlignment="1">
      <alignment horizontal="center"/>
    </xf>
    <xf numFmtId="49" fontId="18" fillId="37" borderId="15" xfId="0" applyNumberFormat="1" applyFont="1" applyFill="1" applyBorder="1" applyAlignment="1">
      <alignment horizontal="center" vertical="center" wrapText="1"/>
    </xf>
    <xf numFmtId="1" fontId="18" fillId="33" borderId="13" xfId="0" applyNumberFormat="1" applyFont="1" applyFill="1" applyBorder="1" applyAlignment="1">
      <alignment horizontal="left" vertical="center" wrapText="1"/>
    </xf>
    <xf numFmtId="49" fontId="18" fillId="33" borderId="13" xfId="0" applyNumberFormat="1" applyFont="1" applyFill="1" applyBorder="1" applyAlignment="1"/>
    <xf numFmtId="49" fontId="18" fillId="37" borderId="14" xfId="0" applyNumberFormat="1" applyFont="1" applyFill="1" applyBorder="1" applyAlignment="1"/>
    <xf numFmtId="0" fontId="0" fillId="0" borderId="0" xfId="0" applyAlignment="1">
      <alignment horizontal="right"/>
    </xf>
    <xf numFmtId="164" fontId="21" fillId="38" borderId="12" xfId="0" applyNumberFormat="1" applyFont="1" applyFill="1" applyBorder="1" applyAlignment="1">
      <alignment horizontal="left" vertical="center" wrapText="1"/>
    </xf>
    <xf numFmtId="49" fontId="0" fillId="39" borderId="12" xfId="0" applyNumberFormat="1" applyFill="1" applyBorder="1" applyAlignment="1">
      <alignment wrapText="1"/>
    </xf>
    <xf numFmtId="49" fontId="0" fillId="39" borderId="12" xfId="0" applyNumberFormat="1" applyFill="1" applyBorder="1" applyAlignment="1">
      <alignment horizontal="center" wrapText="1"/>
    </xf>
    <xf numFmtId="49" fontId="0" fillId="39" borderId="12" xfId="0" applyNumberFormat="1" applyFill="1" applyBorder="1" applyAlignment="1">
      <alignment horizontal="center"/>
    </xf>
    <xf numFmtId="4" fontId="0" fillId="39" borderId="12" xfId="0" applyNumberFormat="1" applyFill="1" applyBorder="1" applyAlignment="1">
      <alignment horizontal="center"/>
    </xf>
    <xf numFmtId="4" fontId="18" fillId="33" borderId="12" xfId="0" applyNumberFormat="1" applyFont="1" applyFill="1" applyBorder="1" applyAlignment="1">
      <alignment horizontal="center" vertical="center" wrapText="1"/>
    </xf>
    <xf numFmtId="165" fontId="18" fillId="37" borderId="15" xfId="0" applyNumberFormat="1" applyFont="1" applyFill="1" applyBorder="1" applyAlignment="1">
      <alignment horizontal="center"/>
    </xf>
    <xf numFmtId="0" fontId="16" fillId="0" borderId="0" xfId="0" applyFont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 xr:uid="{AE2940E4-F5EF-4E11-A37F-64DE30CBE192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9"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6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75" unboundColumnsRight="4">
    <queryTableFields count="6">
      <queryTableField id="1" name="Projekt" tableColumnId="1"/>
      <queryTableField id="58" name="Operační program" tableColumnId="3"/>
      <queryTableField id="63" dataBound="0" tableColumnId="2"/>
      <queryTableField id="64" dataBound="0" tableColumnId="63"/>
      <queryTableField id="74" dataBound="0" tableColumnId="4"/>
      <queryTableField id="65" dataBound="0" tableColumnId="64"/>
    </queryTableFields>
    <queryTableDeletedFields count="60">
      <deletedField name="Registrační číslo projektu"/>
      <deletedField name="Priorit. osa"/>
      <deletedField name="Zadávající odbor"/>
      <deletedField name="Správce projektu"/>
      <deletedField name="Partnerský projekt s finančním plněním"/>
      <deletedField name="Vedoucí partner projektu – Moravskoslezský kraj"/>
      <deletedField name="Okres"/>
      <deletedField name="Popis výchozího stavu"/>
      <deletedField name="Dlouhodobé přínosy"/>
      <deletedField name="Cíl projektu"/>
      <deletedField name="Aktivity a výstupy projektu"/>
      <deletedField name="Plánované výdaje (podklad pro schválení přípravy projektu)"/>
      <deletedField name="Partneři (uživatelé) + kontakt (pozice, jméno, email, telefon)"/>
      <deletedField name="Vazba na jiné aktivity"/>
      <deletedField name="Veřejná podpora"/>
      <deletedField name="Poznámka"/>
      <deletedField name="Námět schválil"/>
      <deletedField name="Projekt předán oddělení stavebních projektů"/>
      <deletedField name="Doporučeno k financování"/>
      <deletedField name="Datum doporučení k financování"/>
      <deletedField name="Rozhodnutí o poskytnutí dotace"/>
      <deletedField name="Datum rozhodnutí o poskytnutí dotace"/>
      <deletedField name="Zahájení realizace"/>
      <deletedField name="Zahájení fyzické realizace"/>
      <deletedField name="Ukončení realizace"/>
      <deletedField name="Udržitelnost"/>
      <deletedField name="Ukončení udržitelnosti"/>
      <deletedField name="Datum finančního ukončení projektu"/>
      <deletedField name="Zajištění udržitelnosti projektu (kdo zajišťuje provoz)"/>
      <deletedField name="Stav zpracování"/>
      <deletedField name="Předčasná realizace"/>
      <deletedField name="Žádost předložena dne"/>
      <deletedField name="Projektový manažer"/>
      <deletedField name="Zástup PM"/>
      <deletedField name="Ekonom projektu"/>
      <deletedField name="Zástup ekonoma"/>
      <deletedField name="Odborný garant (hlavní kontakt)"/>
      <deletedField name="Projektový tým (ostatní členové týmu)"/>
      <deletedField name="Právník"/>
      <deletedField name="ORG"/>
      <deletedField name="ORJ"/>
      <deletedField name="Odvětví"/>
      <deletedField name="Číslo projektového účtu"/>
      <deletedField name="Zálohový projekt"/>
      <deletedField name="Celkové náklady projektu (profin x kofin) (tis. Kč)"/>
      <deletedField name="Číslo usnesení ZK"/>
      <deletedField name="Usnesení ZK ze dne"/>
      <deletedField name="Výdaje celkem – schválena struktura financování (tis. Kč)"/>
      <deletedField name="Výše dotace v %"/>
      <deletedField name="Způsobilé výdaje celkem– schválena struktura financování (tis. Kč)"/>
      <deletedField name="Podíl MSK– schválena struktura financování (tis. Kč)"/>
      <deletedField name="Podíl EU, SR (dotace) - schválena struktura financování (tis. Kč)"/>
      <deletedField name="Nezpůsobilé výdaje - schválena struktura financování (tis. Kč)"/>
      <deletedField name="Zajištění udržitelnosti projektu (tis. Kč)"/>
      <deletedField name="Celkové výdaje - skutečnost (tis. Kč)"/>
      <deletedField name="Celkový podíl MSK – skutečnost (tis. Kč)"/>
      <deletedField name="Celková výše dotace – skutečnost (tis. Kč)"/>
      <deletedField name="Dokumentace URL"/>
      <deletedField name="Item Type"/>
      <deletedField name="Path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_query__6" displayName="Tabulka_query__6" ref="A2:F79" tableType="queryTable" totalsRowShown="0" headerRowDxfId="8" headerRowBorderDxfId="7" tableBorderDxfId="6" totalsRowBorderDxfId="5">
  <sortState xmlns:xlrd2="http://schemas.microsoft.com/office/spreadsheetml/2017/richdata2" ref="A3:F77">
    <sortCondition ref="D3:D77" customList="školství,sociální věci,zdravotnictví,kultura,regionální rozvoj,cestovní ruch,životní prostředí,doprava,krizové řízení,krajský úřad,sdílení služby,kotlíky"/>
  </sortState>
  <tableColumns count="6">
    <tableColumn id="1" xr3:uid="{00000000-0010-0000-0000-000001000000}" uniqueName="Title" name="Projekt" queryTableFieldId="1" dataDxfId="4"/>
    <tableColumn id="3" xr3:uid="{00000000-0010-0000-0000-000003000000}" uniqueName="Opera_x005f_x010d_n_x005f_x00ed__x005f_x0020_progr" name="Operační program" queryTableFieldId="58" dataDxfId="3"/>
    <tableColumn id="2" xr3:uid="{7B1EB0E4-1841-4C85-A435-D59FA33442CA}" uniqueName="2" name="Maximální výše dotace" queryTableFieldId="63" dataDxfId="2"/>
    <tableColumn id="63" xr3:uid="{F0A2CE62-67B7-4A70-BF89-D9360D8EDB8C}" uniqueName="63" name="Odvětví" queryTableFieldId="64" dataDxfId="1"/>
    <tableColumn id="4" xr3:uid="{17C36B2A-1765-4D66-AC07-9FB0C35051D6}" uniqueName="4" name="Celkové výdaje (tis. Kč)" queryTableFieldId="74"/>
    <tableColumn id="64" xr3:uid="{8CBDB300-2037-4D52-8C12-352134C8A75D}" uniqueName="64" name="Stav projektu" queryTableFieldId="6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workbookViewId="0">
      <pane xSplit="6" ySplit="2" topLeftCell="G3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defaultRowHeight="15" customHeight="1" x14ac:dyDescent="0.35"/>
  <cols>
    <col min="1" max="1" width="57.81640625" customWidth="1"/>
    <col min="2" max="2" width="10.1796875" style="7" customWidth="1"/>
    <col min="3" max="3" width="12.7265625" style="7" customWidth="1"/>
    <col min="4" max="4" width="14.7265625" bestFit="1" customWidth="1"/>
    <col min="5" max="5" width="14.81640625" bestFit="1" customWidth="1"/>
    <col min="6" max="6" width="32.81640625" customWidth="1"/>
  </cols>
  <sheetData>
    <row r="1" spans="1:9" ht="15" customHeight="1" x14ac:dyDescent="0.35">
      <c r="A1" s="27" t="s">
        <v>124</v>
      </c>
    </row>
    <row r="2" spans="1:9" ht="37.5" x14ac:dyDescent="0.35">
      <c r="A2" s="1" t="s">
        <v>0</v>
      </c>
      <c r="B2" s="2" t="s">
        <v>1</v>
      </c>
      <c r="C2" s="2" t="s">
        <v>122</v>
      </c>
      <c r="D2" s="2" t="s">
        <v>2</v>
      </c>
      <c r="E2" s="3" t="s">
        <v>95</v>
      </c>
      <c r="F2" s="3" t="s">
        <v>76</v>
      </c>
    </row>
    <row r="3" spans="1:9" ht="29" x14ac:dyDescent="0.35">
      <c r="A3" s="21" t="s">
        <v>39</v>
      </c>
      <c r="B3" s="22" t="s">
        <v>81</v>
      </c>
      <c r="C3" s="23" t="s">
        <v>71</v>
      </c>
      <c r="D3" s="23" t="s">
        <v>112</v>
      </c>
      <c r="E3" s="24">
        <v>155999.99</v>
      </c>
      <c r="F3" s="4" t="s">
        <v>92</v>
      </c>
    </row>
    <row r="4" spans="1:9" ht="29" x14ac:dyDescent="0.35">
      <c r="A4" s="21" t="s">
        <v>9</v>
      </c>
      <c r="B4" s="22" t="s">
        <v>77</v>
      </c>
      <c r="C4" s="23" t="s">
        <v>21</v>
      </c>
      <c r="D4" s="23" t="s">
        <v>112</v>
      </c>
      <c r="E4" s="24">
        <v>20000</v>
      </c>
      <c r="F4" s="5" t="s">
        <v>93</v>
      </c>
    </row>
    <row r="5" spans="1:9" ht="15" customHeight="1" x14ac:dyDescent="0.35">
      <c r="A5" s="21" t="s">
        <v>12</v>
      </c>
      <c r="B5" s="22" t="s">
        <v>77</v>
      </c>
      <c r="C5" s="23" t="s">
        <v>4</v>
      </c>
      <c r="D5" s="23" t="s">
        <v>112</v>
      </c>
      <c r="E5" s="24">
        <v>49500</v>
      </c>
      <c r="F5" s="5" t="s">
        <v>93</v>
      </c>
    </row>
    <row r="6" spans="1:9" ht="15" customHeight="1" x14ac:dyDescent="0.35">
      <c r="A6" s="21" t="s">
        <v>13</v>
      </c>
      <c r="B6" s="22" t="s">
        <v>77</v>
      </c>
      <c r="C6" s="23" t="s">
        <v>21</v>
      </c>
      <c r="D6" s="23" t="s">
        <v>112</v>
      </c>
      <c r="E6" s="24">
        <v>10000</v>
      </c>
      <c r="F6" s="5" t="s">
        <v>93</v>
      </c>
    </row>
    <row r="7" spans="1:9" ht="15" customHeight="1" x14ac:dyDescent="0.35">
      <c r="A7" s="21" t="s">
        <v>14</v>
      </c>
      <c r="B7" s="22" t="s">
        <v>77</v>
      </c>
      <c r="C7" s="23" t="s">
        <v>21</v>
      </c>
      <c r="D7" s="23" t="s">
        <v>112</v>
      </c>
      <c r="E7" s="24">
        <v>10000</v>
      </c>
      <c r="F7" s="5" t="s">
        <v>93</v>
      </c>
    </row>
    <row r="8" spans="1:9" ht="29" x14ac:dyDescent="0.35">
      <c r="A8" s="21" t="s">
        <v>15</v>
      </c>
      <c r="B8" s="22" t="s">
        <v>77</v>
      </c>
      <c r="C8" s="23" t="s">
        <v>4</v>
      </c>
      <c r="D8" s="23" t="s">
        <v>112</v>
      </c>
      <c r="E8" s="24">
        <v>52154</v>
      </c>
      <c r="F8" s="5" t="s">
        <v>93</v>
      </c>
    </row>
    <row r="9" spans="1:9" ht="29" x14ac:dyDescent="0.35">
      <c r="A9" s="21" t="s">
        <v>18</v>
      </c>
      <c r="B9" s="22" t="s">
        <v>77</v>
      </c>
      <c r="C9" s="23" t="s">
        <v>4</v>
      </c>
      <c r="D9" s="23" t="s">
        <v>112</v>
      </c>
      <c r="E9" s="24">
        <v>58820</v>
      </c>
      <c r="F9" s="5" t="s">
        <v>93</v>
      </c>
    </row>
    <row r="10" spans="1:9" ht="29" x14ac:dyDescent="0.35">
      <c r="A10" s="21" t="s">
        <v>19</v>
      </c>
      <c r="B10" s="22" t="s">
        <v>77</v>
      </c>
      <c r="C10" s="23" t="s">
        <v>4</v>
      </c>
      <c r="D10" s="23" t="s">
        <v>112</v>
      </c>
      <c r="E10" s="24">
        <v>77320</v>
      </c>
      <c r="F10" s="5" t="s">
        <v>93</v>
      </c>
    </row>
    <row r="11" spans="1:9" ht="15" customHeight="1" x14ac:dyDescent="0.35">
      <c r="A11" s="21" t="s">
        <v>28</v>
      </c>
      <c r="B11" s="22" t="s">
        <v>77</v>
      </c>
      <c r="C11" s="23" t="s">
        <v>21</v>
      </c>
      <c r="D11" s="23" t="s">
        <v>112</v>
      </c>
      <c r="E11" s="24">
        <v>59999.9</v>
      </c>
      <c r="F11" s="5" t="s">
        <v>93</v>
      </c>
      <c r="I11" s="19"/>
    </row>
    <row r="12" spans="1:9" ht="15" customHeight="1" x14ac:dyDescent="0.35">
      <c r="A12" s="21" t="s">
        <v>68</v>
      </c>
      <c r="B12" s="22" t="s">
        <v>82</v>
      </c>
      <c r="C12" s="23" t="s">
        <v>4</v>
      </c>
      <c r="D12" s="23" t="s">
        <v>112</v>
      </c>
      <c r="E12" s="24">
        <v>1220000.58</v>
      </c>
      <c r="F12" s="5" t="s">
        <v>93</v>
      </c>
    </row>
    <row r="13" spans="1:9" ht="29" x14ac:dyDescent="0.35">
      <c r="A13" s="21" t="s">
        <v>47</v>
      </c>
      <c r="B13" s="22" t="s">
        <v>81</v>
      </c>
      <c r="C13" s="23" t="s">
        <v>91</v>
      </c>
      <c r="D13" s="23" t="s">
        <v>112</v>
      </c>
      <c r="E13" s="24">
        <v>282030</v>
      </c>
      <c r="F13" s="5" t="s">
        <v>93</v>
      </c>
    </row>
    <row r="14" spans="1:9" ht="15" customHeight="1" x14ac:dyDescent="0.35">
      <c r="A14" s="16" t="s">
        <v>96</v>
      </c>
      <c r="B14" s="8">
        <f>COUNTA(B3:B13)</f>
        <v>11</v>
      </c>
      <c r="C14" s="8" t="s">
        <v>97</v>
      </c>
      <c r="D14" s="8" t="s">
        <v>97</v>
      </c>
      <c r="E14" s="25">
        <f>SUM(E3:E13)</f>
        <v>1995824.4700000002</v>
      </c>
      <c r="F14" s="9" t="s">
        <v>97</v>
      </c>
    </row>
    <row r="15" spans="1:9" ht="15" customHeight="1" x14ac:dyDescent="0.35">
      <c r="A15" s="21" t="s">
        <v>63</v>
      </c>
      <c r="B15" s="22" t="s">
        <v>84</v>
      </c>
      <c r="C15" s="23" t="s">
        <v>34</v>
      </c>
      <c r="D15" s="23" t="s">
        <v>111</v>
      </c>
      <c r="E15" s="24">
        <v>12000</v>
      </c>
      <c r="F15" s="5" t="s">
        <v>93</v>
      </c>
    </row>
    <row r="16" spans="1:9" ht="15" customHeight="1" x14ac:dyDescent="0.35">
      <c r="A16" s="21" t="s">
        <v>7</v>
      </c>
      <c r="B16" s="22" t="s">
        <v>79</v>
      </c>
      <c r="C16" s="23" t="s">
        <v>8</v>
      </c>
      <c r="D16" s="23" t="s">
        <v>111</v>
      </c>
      <c r="E16" s="24">
        <v>30000</v>
      </c>
      <c r="F16" s="5" t="s">
        <v>93</v>
      </c>
    </row>
    <row r="17" spans="1:6" ht="14.5" x14ac:dyDescent="0.35">
      <c r="A17" s="21" t="s">
        <v>70</v>
      </c>
      <c r="B17" s="22" t="s">
        <v>79</v>
      </c>
      <c r="C17" s="23" t="s">
        <v>87</v>
      </c>
      <c r="D17" s="23" t="s">
        <v>111</v>
      </c>
      <c r="E17" s="24">
        <v>60000</v>
      </c>
      <c r="F17" s="5" t="s">
        <v>93</v>
      </c>
    </row>
    <row r="18" spans="1:6" ht="29" x14ac:dyDescent="0.35">
      <c r="A18" s="21" t="s">
        <v>58</v>
      </c>
      <c r="B18" s="22" t="s">
        <v>84</v>
      </c>
      <c r="C18" s="23" t="s">
        <v>88</v>
      </c>
      <c r="D18" s="23" t="s">
        <v>111</v>
      </c>
      <c r="E18" s="24">
        <v>62000</v>
      </c>
      <c r="F18" s="5" t="s">
        <v>93</v>
      </c>
    </row>
    <row r="19" spans="1:6" ht="29" x14ac:dyDescent="0.35">
      <c r="A19" s="21" t="s">
        <v>60</v>
      </c>
      <c r="B19" s="22" t="s">
        <v>79</v>
      </c>
      <c r="C19" s="23" t="s">
        <v>89</v>
      </c>
      <c r="D19" s="23" t="s">
        <v>111</v>
      </c>
      <c r="E19" s="24">
        <v>151000</v>
      </c>
      <c r="F19" s="5" t="s">
        <v>93</v>
      </c>
    </row>
    <row r="20" spans="1:6" ht="14.5" x14ac:dyDescent="0.35">
      <c r="A20" s="21" t="s">
        <v>31</v>
      </c>
      <c r="B20" s="22" t="s">
        <v>79</v>
      </c>
      <c r="C20" s="23" t="s">
        <v>90</v>
      </c>
      <c r="D20" s="23" t="s">
        <v>111</v>
      </c>
      <c r="E20" s="24">
        <v>157000</v>
      </c>
      <c r="F20" s="5" t="s">
        <v>93</v>
      </c>
    </row>
    <row r="21" spans="1:6" ht="15" customHeight="1" x14ac:dyDescent="0.35">
      <c r="A21" s="21" t="s">
        <v>30</v>
      </c>
      <c r="B21" s="22" t="s">
        <v>77</v>
      </c>
      <c r="C21" s="23" t="s">
        <v>4</v>
      </c>
      <c r="D21" s="23" t="s">
        <v>111</v>
      </c>
      <c r="E21" s="24">
        <v>250000</v>
      </c>
      <c r="F21" s="5" t="s">
        <v>93</v>
      </c>
    </row>
    <row r="22" spans="1:6" ht="15" customHeight="1" x14ac:dyDescent="0.35">
      <c r="A22" s="21" t="s">
        <v>57</v>
      </c>
      <c r="B22" s="22" t="s">
        <v>79</v>
      </c>
      <c r="C22" s="23" t="s">
        <v>90</v>
      </c>
      <c r="D22" s="23" t="s">
        <v>111</v>
      </c>
      <c r="E22" s="24">
        <v>22000</v>
      </c>
      <c r="F22" s="5" t="s">
        <v>93</v>
      </c>
    </row>
    <row r="23" spans="1:6" ht="15" customHeight="1" x14ac:dyDescent="0.35">
      <c r="A23" s="21" t="s">
        <v>59</v>
      </c>
      <c r="B23" s="22" t="s">
        <v>79</v>
      </c>
      <c r="C23" s="23" t="s">
        <v>17</v>
      </c>
      <c r="D23" s="23" t="s">
        <v>111</v>
      </c>
      <c r="E23" s="24">
        <v>107500</v>
      </c>
      <c r="F23" s="5" t="s">
        <v>93</v>
      </c>
    </row>
    <row r="24" spans="1:6" ht="15" customHeight="1" x14ac:dyDescent="0.35">
      <c r="A24" s="21" t="s">
        <v>22</v>
      </c>
      <c r="B24" s="22" t="s">
        <v>83</v>
      </c>
      <c r="C24" s="23" t="s">
        <v>21</v>
      </c>
      <c r="D24" s="23" t="s">
        <v>111</v>
      </c>
      <c r="E24" s="24">
        <v>20000</v>
      </c>
      <c r="F24" s="6" t="s">
        <v>94</v>
      </c>
    </row>
    <row r="25" spans="1:6" ht="15" customHeight="1" x14ac:dyDescent="0.35">
      <c r="A25" s="21" t="s">
        <v>35</v>
      </c>
      <c r="B25" s="22" t="s">
        <v>83</v>
      </c>
      <c r="C25" s="23" t="s">
        <v>21</v>
      </c>
      <c r="D25" s="23" t="s">
        <v>111</v>
      </c>
      <c r="E25" s="24">
        <v>760753</v>
      </c>
      <c r="F25" s="6" t="s">
        <v>94</v>
      </c>
    </row>
    <row r="26" spans="1:6" ht="29" x14ac:dyDescent="0.35">
      <c r="A26" s="21" t="s">
        <v>24</v>
      </c>
      <c r="B26" s="22" t="s">
        <v>83</v>
      </c>
      <c r="C26" s="23" t="s">
        <v>21</v>
      </c>
      <c r="D26" s="23" t="s">
        <v>111</v>
      </c>
      <c r="E26" s="24">
        <v>20200</v>
      </c>
      <c r="F26" s="6" t="s">
        <v>94</v>
      </c>
    </row>
    <row r="27" spans="1:6" ht="15" customHeight="1" x14ac:dyDescent="0.35">
      <c r="A27" s="21" t="s">
        <v>67</v>
      </c>
      <c r="B27" s="22" t="s">
        <v>83</v>
      </c>
      <c r="C27" s="23" t="s">
        <v>21</v>
      </c>
      <c r="D27" s="23" t="s">
        <v>111</v>
      </c>
      <c r="E27" s="24">
        <v>25200</v>
      </c>
      <c r="F27" s="5" t="s">
        <v>93</v>
      </c>
    </row>
    <row r="28" spans="1:6" ht="15" customHeight="1" x14ac:dyDescent="0.35">
      <c r="A28" s="21" t="s">
        <v>55</v>
      </c>
      <c r="B28" s="22" t="s">
        <v>83</v>
      </c>
      <c r="C28" s="23" t="s">
        <v>21</v>
      </c>
      <c r="D28" s="23" t="s">
        <v>111</v>
      </c>
      <c r="E28" s="24">
        <v>25689.75</v>
      </c>
      <c r="F28" s="5" t="s">
        <v>93</v>
      </c>
    </row>
    <row r="29" spans="1:6" ht="15" customHeight="1" x14ac:dyDescent="0.35">
      <c r="A29" s="21" t="s">
        <v>20</v>
      </c>
      <c r="B29" s="22" t="s">
        <v>83</v>
      </c>
      <c r="C29" s="23" t="s">
        <v>21</v>
      </c>
      <c r="D29" s="23" t="s">
        <v>111</v>
      </c>
      <c r="E29" s="24">
        <v>15000</v>
      </c>
      <c r="F29" s="5" t="s">
        <v>93</v>
      </c>
    </row>
    <row r="30" spans="1:6" ht="15" customHeight="1" x14ac:dyDescent="0.35">
      <c r="A30" s="21" t="s">
        <v>49</v>
      </c>
      <c r="B30" s="22" t="s">
        <v>83</v>
      </c>
      <c r="C30" s="23" t="s">
        <v>21</v>
      </c>
      <c r="D30" s="23" t="s">
        <v>111</v>
      </c>
      <c r="E30" s="24">
        <v>8950</v>
      </c>
      <c r="F30" s="5" t="s">
        <v>93</v>
      </c>
    </row>
    <row r="31" spans="1:6" ht="29" x14ac:dyDescent="0.35">
      <c r="A31" s="21" t="s">
        <v>23</v>
      </c>
      <c r="B31" s="22" t="s">
        <v>83</v>
      </c>
      <c r="C31" s="23" t="s">
        <v>21</v>
      </c>
      <c r="D31" s="23" t="s">
        <v>111</v>
      </c>
      <c r="E31" s="24">
        <v>17200</v>
      </c>
      <c r="F31" s="5" t="s">
        <v>93</v>
      </c>
    </row>
    <row r="32" spans="1:6" ht="15" customHeight="1" x14ac:dyDescent="0.35">
      <c r="A32" s="21" t="s">
        <v>66</v>
      </c>
      <c r="B32" s="22" t="s">
        <v>83</v>
      </c>
      <c r="C32" s="23" t="s">
        <v>21</v>
      </c>
      <c r="D32" s="23" t="s">
        <v>111</v>
      </c>
      <c r="E32" s="24">
        <v>15600</v>
      </c>
      <c r="F32" s="5" t="s">
        <v>93</v>
      </c>
    </row>
    <row r="33" spans="1:6" ht="15" customHeight="1" x14ac:dyDescent="0.35">
      <c r="A33" s="16" t="s">
        <v>98</v>
      </c>
      <c r="B33" s="8">
        <f>COUNTA(B15:B32)</f>
        <v>18</v>
      </c>
      <c r="C33" s="8" t="s">
        <v>97</v>
      </c>
      <c r="D33" s="8" t="s">
        <v>97</v>
      </c>
      <c r="E33" s="25">
        <f>SUM(E15:E32)</f>
        <v>1760092.75</v>
      </c>
      <c r="F33" s="9" t="s">
        <v>97</v>
      </c>
    </row>
    <row r="34" spans="1:6" ht="15" customHeight="1" x14ac:dyDescent="0.35">
      <c r="A34" s="21" t="s">
        <v>46</v>
      </c>
      <c r="B34" s="22" t="s">
        <v>77</v>
      </c>
      <c r="C34" s="23" t="s">
        <v>4</v>
      </c>
      <c r="D34" s="23" t="s">
        <v>114</v>
      </c>
      <c r="E34" s="24">
        <v>132000</v>
      </c>
      <c r="F34" s="5" t="s">
        <v>93</v>
      </c>
    </row>
    <row r="35" spans="1:6" ht="15" customHeight="1" x14ac:dyDescent="0.35">
      <c r="A35" s="21" t="s">
        <v>36</v>
      </c>
      <c r="B35" s="22" t="s">
        <v>77</v>
      </c>
      <c r="C35" s="23" t="s">
        <v>4</v>
      </c>
      <c r="D35" s="23" t="s">
        <v>114</v>
      </c>
      <c r="E35" s="24">
        <v>139999.6</v>
      </c>
      <c r="F35" s="5" t="s">
        <v>93</v>
      </c>
    </row>
    <row r="36" spans="1:6" ht="15" customHeight="1" x14ac:dyDescent="0.35">
      <c r="A36" s="16" t="s">
        <v>99</v>
      </c>
      <c r="B36" s="8">
        <f>COUNTA(B34:B35)</f>
        <v>2</v>
      </c>
      <c r="C36" s="8" t="s">
        <v>97</v>
      </c>
      <c r="D36" s="8" t="s">
        <v>97</v>
      </c>
      <c r="E36" s="25">
        <f>SUM(E34:E35)</f>
        <v>271999.59999999998</v>
      </c>
      <c r="F36" s="9" t="s">
        <v>97</v>
      </c>
    </row>
    <row r="37" spans="1:6" ht="15" customHeight="1" x14ac:dyDescent="0.35">
      <c r="A37" s="21" t="s">
        <v>16</v>
      </c>
      <c r="B37" s="22" t="s">
        <v>79</v>
      </c>
      <c r="C37" s="23" t="s">
        <v>17</v>
      </c>
      <c r="D37" s="23" t="s">
        <v>113</v>
      </c>
      <c r="E37" s="24">
        <v>179966</v>
      </c>
      <c r="F37" s="4" t="s">
        <v>92</v>
      </c>
    </row>
    <row r="38" spans="1:6" ht="15" customHeight="1" x14ac:dyDescent="0.35">
      <c r="A38" s="21" t="s">
        <v>69</v>
      </c>
      <c r="B38" s="22" t="s">
        <v>77</v>
      </c>
      <c r="C38" s="23" t="s">
        <v>4</v>
      </c>
      <c r="D38" s="23" t="s">
        <v>113</v>
      </c>
      <c r="E38" s="24">
        <v>179999.99</v>
      </c>
      <c r="F38" s="4" t="s">
        <v>92</v>
      </c>
    </row>
    <row r="39" spans="1:6" ht="15" customHeight="1" x14ac:dyDescent="0.35">
      <c r="A39" s="21" t="s">
        <v>26</v>
      </c>
      <c r="B39" s="22" t="s">
        <v>79</v>
      </c>
      <c r="C39" s="23" t="s">
        <v>17</v>
      </c>
      <c r="D39" s="23" t="s">
        <v>113</v>
      </c>
      <c r="E39" s="24">
        <v>137002.5</v>
      </c>
      <c r="F39" s="4" t="s">
        <v>92</v>
      </c>
    </row>
    <row r="40" spans="1:6" ht="15" customHeight="1" x14ac:dyDescent="0.35">
      <c r="A40" s="21" t="s">
        <v>29</v>
      </c>
      <c r="B40" s="22" t="s">
        <v>77</v>
      </c>
      <c r="C40" s="23" t="s">
        <v>4</v>
      </c>
      <c r="D40" s="23" t="s">
        <v>113</v>
      </c>
      <c r="E40" s="24">
        <v>130000</v>
      </c>
      <c r="F40" s="4" t="s">
        <v>92</v>
      </c>
    </row>
    <row r="41" spans="1:6" ht="15" customHeight="1" x14ac:dyDescent="0.35">
      <c r="A41" s="21" t="s">
        <v>3</v>
      </c>
      <c r="B41" s="22" t="s">
        <v>82</v>
      </c>
      <c r="C41" s="23" t="s">
        <v>4</v>
      </c>
      <c r="D41" s="23" t="s">
        <v>113</v>
      </c>
      <c r="E41" s="24">
        <v>2599999.7599999998</v>
      </c>
      <c r="F41" s="5" t="s">
        <v>93</v>
      </c>
    </row>
    <row r="42" spans="1:6" ht="15" customHeight="1" x14ac:dyDescent="0.35">
      <c r="A42" s="21" t="s">
        <v>62</v>
      </c>
      <c r="B42" s="22" t="s">
        <v>77</v>
      </c>
      <c r="C42" s="23" t="s">
        <v>4</v>
      </c>
      <c r="D42" s="23" t="s">
        <v>113</v>
      </c>
      <c r="E42" s="24">
        <v>30500</v>
      </c>
      <c r="F42" s="5" t="s">
        <v>93</v>
      </c>
    </row>
    <row r="43" spans="1:6" ht="15" customHeight="1" x14ac:dyDescent="0.35">
      <c r="A43" s="21" t="s">
        <v>6</v>
      </c>
      <c r="B43" s="22" t="s">
        <v>77</v>
      </c>
      <c r="C43" s="23" t="s">
        <v>4</v>
      </c>
      <c r="D43" s="23" t="s">
        <v>113</v>
      </c>
      <c r="E43" s="24">
        <v>45500</v>
      </c>
      <c r="F43" s="20" t="s">
        <v>109</v>
      </c>
    </row>
    <row r="44" spans="1:6" ht="15" customHeight="1" x14ac:dyDescent="0.35">
      <c r="A44" s="21" t="s">
        <v>5</v>
      </c>
      <c r="B44" s="22" t="s">
        <v>79</v>
      </c>
      <c r="C44" s="23" t="s">
        <v>4</v>
      </c>
      <c r="D44" s="23" t="s">
        <v>113</v>
      </c>
      <c r="E44" s="24">
        <v>20000</v>
      </c>
      <c r="F44" s="5" t="s">
        <v>93</v>
      </c>
    </row>
    <row r="45" spans="1:6" ht="29" x14ac:dyDescent="0.35">
      <c r="A45" s="21" t="s">
        <v>56</v>
      </c>
      <c r="B45" s="22" t="s">
        <v>77</v>
      </c>
      <c r="C45" s="23" t="s">
        <v>4</v>
      </c>
      <c r="D45" s="23" t="s">
        <v>113</v>
      </c>
      <c r="E45" s="24">
        <v>6000</v>
      </c>
      <c r="F45" s="5" t="s">
        <v>93</v>
      </c>
    </row>
    <row r="46" spans="1:6" ht="15" customHeight="1" x14ac:dyDescent="0.35">
      <c r="A46" s="21" t="s">
        <v>25</v>
      </c>
      <c r="B46" s="22" t="s">
        <v>77</v>
      </c>
      <c r="C46" s="23" t="s">
        <v>4</v>
      </c>
      <c r="D46" s="23" t="s">
        <v>113</v>
      </c>
      <c r="E46" s="24">
        <v>5500</v>
      </c>
      <c r="F46" s="5" t="s">
        <v>93</v>
      </c>
    </row>
    <row r="47" spans="1:6" ht="15" customHeight="1" x14ac:dyDescent="0.35">
      <c r="A47" s="21" t="s">
        <v>27</v>
      </c>
      <c r="B47" s="22" t="s">
        <v>77</v>
      </c>
      <c r="C47" s="23" t="s">
        <v>4</v>
      </c>
      <c r="D47" s="23" t="s">
        <v>113</v>
      </c>
      <c r="E47" s="24">
        <v>85000</v>
      </c>
      <c r="F47" s="5" t="s">
        <v>93</v>
      </c>
    </row>
    <row r="48" spans="1:6" ht="15" customHeight="1" x14ac:dyDescent="0.35">
      <c r="A48" s="16" t="s">
        <v>100</v>
      </c>
      <c r="B48" s="8">
        <f>COUNTA(B37:B47)</f>
        <v>11</v>
      </c>
      <c r="C48" s="8" t="s">
        <v>97</v>
      </c>
      <c r="D48" s="8" t="s">
        <v>97</v>
      </c>
      <c r="E48" s="25">
        <f>SUM(E37:E47)</f>
        <v>3419468.25</v>
      </c>
      <c r="F48" s="9" t="s">
        <v>97</v>
      </c>
    </row>
    <row r="49" spans="1:6" ht="15" customHeight="1" x14ac:dyDescent="0.35">
      <c r="A49" s="21" t="s">
        <v>61</v>
      </c>
      <c r="B49" s="22" t="s">
        <v>82</v>
      </c>
      <c r="C49" s="23" t="s">
        <v>4</v>
      </c>
      <c r="D49" s="23" t="s">
        <v>117</v>
      </c>
      <c r="E49" s="24">
        <v>503000</v>
      </c>
      <c r="F49" s="5" t="s">
        <v>93</v>
      </c>
    </row>
    <row r="50" spans="1:6" ht="29" x14ac:dyDescent="0.35">
      <c r="A50" s="21" t="s">
        <v>73</v>
      </c>
      <c r="B50" s="22" t="s">
        <v>74</v>
      </c>
      <c r="C50" s="23" t="s">
        <v>8</v>
      </c>
      <c r="D50" s="23" t="s">
        <v>117</v>
      </c>
      <c r="E50" s="24">
        <v>4000</v>
      </c>
      <c r="F50" s="5" t="s">
        <v>93</v>
      </c>
    </row>
    <row r="51" spans="1:6" ht="15" customHeight="1" x14ac:dyDescent="0.35">
      <c r="A51" s="16" t="s">
        <v>101</v>
      </c>
      <c r="B51" s="8">
        <f>COUNTA(B49:B50)</f>
        <v>2</v>
      </c>
      <c r="C51" s="8" t="s">
        <v>97</v>
      </c>
      <c r="D51" s="8" t="s">
        <v>97</v>
      </c>
      <c r="E51" s="25">
        <f>SUM(E49:E50)</f>
        <v>507000</v>
      </c>
      <c r="F51" s="9" t="s">
        <v>97</v>
      </c>
    </row>
    <row r="52" spans="1:6" ht="15" customHeight="1" x14ac:dyDescent="0.35">
      <c r="A52" s="21" t="s">
        <v>33</v>
      </c>
      <c r="B52" s="22" t="s">
        <v>80</v>
      </c>
      <c r="C52" s="23" t="s">
        <v>34</v>
      </c>
      <c r="D52" s="23" t="s">
        <v>119</v>
      </c>
      <c r="E52" s="24">
        <v>2700.35</v>
      </c>
      <c r="F52" s="4" t="s">
        <v>92</v>
      </c>
    </row>
    <row r="53" spans="1:6" ht="15" customHeight="1" x14ac:dyDescent="0.35">
      <c r="A53" s="16" t="s">
        <v>102</v>
      </c>
      <c r="B53" s="8">
        <f>COUNTA(B52)</f>
        <v>1</v>
      </c>
      <c r="C53" s="8" t="s">
        <v>97</v>
      </c>
      <c r="D53" s="8" t="s">
        <v>97</v>
      </c>
      <c r="E53" s="25">
        <f>SUM(E52:E52)</f>
        <v>2700.35</v>
      </c>
      <c r="F53" s="9" t="s">
        <v>97</v>
      </c>
    </row>
    <row r="54" spans="1:6" ht="15" customHeight="1" x14ac:dyDescent="0.35">
      <c r="A54" s="21" t="s">
        <v>64</v>
      </c>
      <c r="B54" s="22" t="s">
        <v>72</v>
      </c>
      <c r="C54" s="23" t="s">
        <v>65</v>
      </c>
      <c r="D54" s="23" t="s">
        <v>115</v>
      </c>
      <c r="E54" s="24">
        <v>437325</v>
      </c>
      <c r="F54" s="6" t="s">
        <v>94</v>
      </c>
    </row>
    <row r="55" spans="1:6" ht="15" customHeight="1" x14ac:dyDescent="0.35">
      <c r="A55" s="21" t="s">
        <v>120</v>
      </c>
      <c r="B55" s="22" t="s">
        <v>72</v>
      </c>
      <c r="C55" s="23" t="s">
        <v>65</v>
      </c>
      <c r="D55" s="23" t="s">
        <v>115</v>
      </c>
      <c r="E55" s="24">
        <v>12300</v>
      </c>
      <c r="F55" s="5" t="s">
        <v>93</v>
      </c>
    </row>
    <row r="56" spans="1:6" ht="15" customHeight="1" x14ac:dyDescent="0.35">
      <c r="A56" s="16" t="s">
        <v>103</v>
      </c>
      <c r="B56" s="8">
        <f>COUNTA(B54:B55)</f>
        <v>2</v>
      </c>
      <c r="C56" s="8" t="s">
        <v>97</v>
      </c>
      <c r="D56" s="8" t="s">
        <v>97</v>
      </c>
      <c r="E56" s="25">
        <f>SUM(E54:E55)</f>
        <v>449625</v>
      </c>
      <c r="F56" s="9" t="s">
        <v>97</v>
      </c>
    </row>
    <row r="57" spans="1:6" ht="43.5" x14ac:dyDescent="0.35">
      <c r="A57" s="21" t="s">
        <v>32</v>
      </c>
      <c r="B57" s="22" t="s">
        <v>85</v>
      </c>
      <c r="C57" s="23" t="s">
        <v>4</v>
      </c>
      <c r="D57" s="23" t="s">
        <v>110</v>
      </c>
      <c r="E57" s="24">
        <v>4524.5200000000004</v>
      </c>
      <c r="F57" s="4" t="s">
        <v>92</v>
      </c>
    </row>
    <row r="58" spans="1:6" ht="29" x14ac:dyDescent="0.35">
      <c r="A58" s="21" t="s">
        <v>38</v>
      </c>
      <c r="B58" s="22" t="s">
        <v>77</v>
      </c>
      <c r="C58" s="23" t="s">
        <v>4</v>
      </c>
      <c r="D58" s="23" t="s">
        <v>110</v>
      </c>
      <c r="E58" s="24">
        <v>86900</v>
      </c>
      <c r="F58" s="5" t="s">
        <v>93</v>
      </c>
    </row>
    <row r="59" spans="1:6" ht="15" customHeight="1" x14ac:dyDescent="0.35">
      <c r="A59" s="21" t="s">
        <v>44</v>
      </c>
      <c r="B59" s="22" t="s">
        <v>77</v>
      </c>
      <c r="C59" s="23" t="s">
        <v>4</v>
      </c>
      <c r="D59" s="23" t="s">
        <v>110</v>
      </c>
      <c r="E59" s="24">
        <v>80000</v>
      </c>
      <c r="F59" s="5" t="s">
        <v>93</v>
      </c>
    </row>
    <row r="60" spans="1:6" ht="15" customHeight="1" x14ac:dyDescent="0.35">
      <c r="A60" s="21" t="s">
        <v>45</v>
      </c>
      <c r="B60" s="22" t="s">
        <v>77</v>
      </c>
      <c r="C60" s="23" t="s">
        <v>4</v>
      </c>
      <c r="D60" s="23" t="s">
        <v>110</v>
      </c>
      <c r="E60" s="24">
        <v>164000</v>
      </c>
      <c r="F60" s="5" t="s">
        <v>93</v>
      </c>
    </row>
    <row r="61" spans="1:6" ht="15" customHeight="1" x14ac:dyDescent="0.35">
      <c r="A61" s="21" t="s">
        <v>40</v>
      </c>
      <c r="B61" s="22" t="s">
        <v>77</v>
      </c>
      <c r="C61" s="23" t="s">
        <v>4</v>
      </c>
      <c r="D61" s="23" t="s">
        <v>110</v>
      </c>
      <c r="E61" s="24">
        <v>59000</v>
      </c>
      <c r="F61" s="5" t="s">
        <v>93</v>
      </c>
    </row>
    <row r="62" spans="1:6" ht="29" x14ac:dyDescent="0.35">
      <c r="A62" s="21" t="s">
        <v>42</v>
      </c>
      <c r="B62" s="22" t="s">
        <v>77</v>
      </c>
      <c r="C62" s="23" t="s">
        <v>4</v>
      </c>
      <c r="D62" s="23" t="s">
        <v>110</v>
      </c>
      <c r="E62" s="24">
        <v>56000</v>
      </c>
      <c r="F62" s="5" t="s">
        <v>93</v>
      </c>
    </row>
    <row r="63" spans="1:6" ht="15" customHeight="1" x14ac:dyDescent="0.35">
      <c r="A63" s="21" t="s">
        <v>41</v>
      </c>
      <c r="B63" s="22" t="s">
        <v>77</v>
      </c>
      <c r="C63" s="23" t="s">
        <v>4</v>
      </c>
      <c r="D63" s="23" t="s">
        <v>110</v>
      </c>
      <c r="E63" s="24">
        <v>66000</v>
      </c>
      <c r="F63" s="5" t="s">
        <v>93</v>
      </c>
    </row>
    <row r="64" spans="1:6" ht="15" customHeight="1" x14ac:dyDescent="0.35">
      <c r="A64" s="21" t="s">
        <v>37</v>
      </c>
      <c r="B64" s="22" t="s">
        <v>77</v>
      </c>
      <c r="C64" s="23" t="s">
        <v>4</v>
      </c>
      <c r="D64" s="23" t="s">
        <v>110</v>
      </c>
      <c r="E64" s="24">
        <v>78000</v>
      </c>
      <c r="F64" s="5" t="s">
        <v>93</v>
      </c>
    </row>
    <row r="65" spans="1:6" ht="15" customHeight="1" x14ac:dyDescent="0.35">
      <c r="A65" s="21" t="s">
        <v>43</v>
      </c>
      <c r="B65" s="22" t="s">
        <v>77</v>
      </c>
      <c r="C65" s="23" t="s">
        <v>4</v>
      </c>
      <c r="D65" s="23" t="s">
        <v>110</v>
      </c>
      <c r="E65" s="24">
        <v>33000</v>
      </c>
      <c r="F65" s="5" t="s">
        <v>93</v>
      </c>
    </row>
    <row r="66" spans="1:6" ht="29" x14ac:dyDescent="0.35">
      <c r="A66" s="21" t="s">
        <v>51</v>
      </c>
      <c r="B66" s="22" t="s">
        <v>78</v>
      </c>
      <c r="C66" s="23" t="s">
        <v>4</v>
      </c>
      <c r="D66" s="23" t="s">
        <v>110</v>
      </c>
      <c r="E66" s="24">
        <v>53000</v>
      </c>
      <c r="F66" s="5" t="s">
        <v>93</v>
      </c>
    </row>
    <row r="67" spans="1:6" ht="29" x14ac:dyDescent="0.35">
      <c r="A67" s="21" t="s">
        <v>54</v>
      </c>
      <c r="B67" s="22" t="s">
        <v>78</v>
      </c>
      <c r="C67" s="23" t="s">
        <v>75</v>
      </c>
      <c r="D67" s="23" t="s">
        <v>110</v>
      </c>
      <c r="E67" s="24">
        <v>55000</v>
      </c>
      <c r="F67" s="5" t="s">
        <v>93</v>
      </c>
    </row>
    <row r="68" spans="1:6" ht="29" x14ac:dyDescent="0.35">
      <c r="A68" s="21" t="s">
        <v>53</v>
      </c>
      <c r="B68" s="22" t="s">
        <v>78</v>
      </c>
      <c r="C68" s="23" t="s">
        <v>4</v>
      </c>
      <c r="D68" s="23" t="s">
        <v>110</v>
      </c>
      <c r="E68" s="24">
        <v>30000</v>
      </c>
      <c r="F68" s="5" t="s">
        <v>93</v>
      </c>
    </row>
    <row r="69" spans="1:6" ht="29" x14ac:dyDescent="0.35">
      <c r="A69" s="21" t="s">
        <v>52</v>
      </c>
      <c r="B69" s="22" t="s">
        <v>78</v>
      </c>
      <c r="C69" s="23" t="s">
        <v>4</v>
      </c>
      <c r="D69" s="23" t="s">
        <v>110</v>
      </c>
      <c r="E69" s="24">
        <v>11000</v>
      </c>
      <c r="F69" s="5" t="s">
        <v>93</v>
      </c>
    </row>
    <row r="70" spans="1:6" ht="15" customHeight="1" x14ac:dyDescent="0.35">
      <c r="A70" s="16" t="s">
        <v>104</v>
      </c>
      <c r="B70" s="8">
        <f>COUNTA(B57:B69)</f>
        <v>13</v>
      </c>
      <c r="C70" s="8" t="s">
        <v>97</v>
      </c>
      <c r="D70" s="8" t="s">
        <v>97</v>
      </c>
      <c r="E70" s="25">
        <f>SUM(E57:E69)</f>
        <v>776424.52</v>
      </c>
      <c r="F70" s="10" t="s">
        <v>97</v>
      </c>
    </row>
    <row r="71" spans="1:6" ht="15" customHeight="1" x14ac:dyDescent="0.35">
      <c r="A71" s="21" t="s">
        <v>11</v>
      </c>
      <c r="B71" s="22" t="s">
        <v>77</v>
      </c>
      <c r="C71" s="23" t="s">
        <v>4</v>
      </c>
      <c r="D71" s="23" t="s">
        <v>118</v>
      </c>
      <c r="E71" s="24">
        <v>150000</v>
      </c>
      <c r="F71" s="5" t="s">
        <v>93</v>
      </c>
    </row>
    <row r="72" spans="1:6" ht="15" customHeight="1" x14ac:dyDescent="0.35">
      <c r="A72" s="16" t="s">
        <v>105</v>
      </c>
      <c r="B72" s="8">
        <f>COUNTA(B71)</f>
        <v>1</v>
      </c>
      <c r="C72" s="8" t="s">
        <v>97</v>
      </c>
      <c r="D72" s="8" t="s">
        <v>97</v>
      </c>
      <c r="E72" s="25">
        <f>SUM(E71:E71)</f>
        <v>150000</v>
      </c>
      <c r="F72" s="9" t="s">
        <v>97</v>
      </c>
    </row>
    <row r="73" spans="1:6" ht="15" customHeight="1" x14ac:dyDescent="0.35">
      <c r="A73" s="21" t="s">
        <v>50</v>
      </c>
      <c r="B73" s="22" t="s">
        <v>77</v>
      </c>
      <c r="C73" s="23" t="s">
        <v>4</v>
      </c>
      <c r="D73" s="23" t="s">
        <v>116</v>
      </c>
      <c r="E73" s="24">
        <v>30000</v>
      </c>
      <c r="F73" s="4" t="s">
        <v>92</v>
      </c>
    </row>
    <row r="74" spans="1:6" ht="15" customHeight="1" x14ac:dyDescent="0.35">
      <c r="A74" s="21" t="s">
        <v>121</v>
      </c>
      <c r="B74" s="22" t="s">
        <v>77</v>
      </c>
      <c r="C74" s="23" t="s">
        <v>4</v>
      </c>
      <c r="D74" s="23" t="s">
        <v>116</v>
      </c>
      <c r="E74" s="24">
        <v>10000</v>
      </c>
      <c r="F74" s="4" t="s">
        <v>92</v>
      </c>
    </row>
    <row r="75" spans="1:6" ht="29" x14ac:dyDescent="0.35">
      <c r="A75" s="21" t="s">
        <v>48</v>
      </c>
      <c r="B75" s="22" t="s">
        <v>77</v>
      </c>
      <c r="C75" s="23" t="s">
        <v>4</v>
      </c>
      <c r="D75" s="23" t="s">
        <v>116</v>
      </c>
      <c r="E75" s="24">
        <v>9990</v>
      </c>
      <c r="F75" s="4" t="s">
        <v>92</v>
      </c>
    </row>
    <row r="76" spans="1:6" ht="15" customHeight="1" x14ac:dyDescent="0.35">
      <c r="A76" s="16" t="s">
        <v>106</v>
      </c>
      <c r="B76" s="8">
        <f>COUNTA(B73:B75)</f>
        <v>3</v>
      </c>
      <c r="C76" s="8" t="s">
        <v>97</v>
      </c>
      <c r="D76" s="8" t="s">
        <v>97</v>
      </c>
      <c r="E76" s="25">
        <f>SUM(E73:E75)</f>
        <v>49990</v>
      </c>
      <c r="F76" s="9" t="s">
        <v>97</v>
      </c>
    </row>
    <row r="77" spans="1:6" ht="15" customHeight="1" x14ac:dyDescent="0.35">
      <c r="A77" s="21" t="s">
        <v>10</v>
      </c>
      <c r="B77" s="22" t="s">
        <v>84</v>
      </c>
      <c r="C77" s="23" t="s">
        <v>86</v>
      </c>
      <c r="D77" s="23" t="s">
        <v>123</v>
      </c>
      <c r="E77" s="24">
        <v>949772.25</v>
      </c>
      <c r="F77" s="6" t="s">
        <v>94</v>
      </c>
    </row>
    <row r="78" spans="1:6" ht="15" customHeight="1" x14ac:dyDescent="0.35">
      <c r="A78" s="17" t="s">
        <v>107</v>
      </c>
      <c r="B78" s="8">
        <f>COUNTA(B77)</f>
        <v>1</v>
      </c>
      <c r="C78" s="11" t="s">
        <v>97</v>
      </c>
      <c r="D78" s="11" t="s">
        <v>97</v>
      </c>
      <c r="E78" s="25">
        <f>SUM(E77:E77)</f>
        <v>949772.25</v>
      </c>
      <c r="F78" s="12" t="s">
        <v>97</v>
      </c>
    </row>
    <row r="79" spans="1:6" ht="15" customHeight="1" x14ac:dyDescent="0.35">
      <c r="A79" s="18" t="s">
        <v>108</v>
      </c>
      <c r="B79" s="13">
        <f>SUM(B78,B76,B72,B70,B56,B53,B51,B48,B36,B33,B14)</f>
        <v>65</v>
      </c>
      <c r="C79" s="14" t="s">
        <v>97</v>
      </c>
      <c r="D79" s="14" t="s">
        <v>97</v>
      </c>
      <c r="E79" s="26">
        <f>SUM(E78,E76,E72,E70,E56,E53,E51,E48,E36,E33,E14)</f>
        <v>10332897.189999999</v>
      </c>
      <c r="F79" s="15" t="s">
        <v>97</v>
      </c>
    </row>
  </sheetData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projektů_k 1.11.2022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dcterms:created xsi:type="dcterms:W3CDTF">2022-08-30T10:27:12Z</dcterms:created>
  <dcterms:modified xsi:type="dcterms:W3CDTF">2022-12-01T06:52:43Z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2022-12-01T06:52:43Z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57452a62-f58c-4c2a-a16c-8bc94084ffbb</vt:lpwstr>
  </property>
  <property fmtid="{D5CDD505-2E9C-101B-9397-08002B2CF9AE}" pid="8" name="MSIP_Label_215ad6d0-798b-44f9-b3fd-112ad6275fb4_ContentBits">
    <vt:lpwstr>2</vt:lpwstr>
  </property>
</Properties>
</file>