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jana_bartoskova_msk_cz/Documents/_N_Bartoskova/_N_Regionální rozvoj/POV/POV 2023/Vyhodnocení/komise/"/>
    </mc:Choice>
  </mc:AlternateContent>
  <xr:revisionPtr revIDLastSave="4624" documentId="6_{EB9C9652-8289-4BCD-A941-1DD8F938C31F}" xr6:coauthVersionLast="47" xr6:coauthVersionMax="47" xr10:uidLastSave="{B3AB9077-1AE8-45A6-B02B-8B5138D2B7E7}"/>
  <bookViews>
    <workbookView xWindow="1140" yWindow="1350" windowWidth="28350" windowHeight="17205" xr2:uid="{00000000-000D-0000-FFFF-FFFF00000000}"/>
  </bookViews>
  <sheets>
    <sheet name="DT1 náhradní projekty" sheetId="2" r:id="rId1"/>
  </sheets>
  <definedNames>
    <definedName name="_xlnm._FilterDatabase" localSheetId="0" hidden="1">'DT1 náhradní projekty'!$A$4:$P$76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2" l="1"/>
  <c r="L5" i="2"/>
  <c r="M5" i="2" s="1"/>
  <c r="I5" i="2"/>
  <c r="K76" i="2"/>
  <c r="J76" i="2"/>
  <c r="H76" i="2"/>
  <c r="I6" i="2"/>
  <c r="L6" i="2"/>
  <c r="M6" i="2" s="1"/>
  <c r="N6" i="2"/>
  <c r="I7" i="2"/>
  <c r="L7" i="2"/>
  <c r="M7" i="2" s="1"/>
  <c r="N7" i="2"/>
  <c r="I8" i="2"/>
  <c r="L8" i="2"/>
  <c r="M8" i="2" s="1"/>
  <c r="N8" i="2"/>
  <c r="I9" i="2"/>
  <c r="L9" i="2"/>
  <c r="M9" i="2" s="1"/>
  <c r="N9" i="2"/>
  <c r="I10" i="2"/>
  <c r="L10" i="2"/>
  <c r="M10" i="2" s="1"/>
  <c r="N10" i="2"/>
  <c r="I11" i="2"/>
  <c r="L11" i="2"/>
  <c r="M11" i="2" s="1"/>
  <c r="N11" i="2"/>
  <c r="I12" i="2"/>
  <c r="L12" i="2"/>
  <c r="M12" i="2" s="1"/>
  <c r="N12" i="2"/>
  <c r="I13" i="2"/>
  <c r="L13" i="2"/>
  <c r="M13" i="2" s="1"/>
  <c r="N13" i="2"/>
  <c r="I14" i="2"/>
  <c r="L14" i="2"/>
  <c r="M14" i="2" s="1"/>
  <c r="N14" i="2"/>
  <c r="I15" i="2"/>
  <c r="L15" i="2"/>
  <c r="M15" i="2" s="1"/>
  <c r="N15" i="2"/>
  <c r="I16" i="2"/>
  <c r="L16" i="2"/>
  <c r="M16" i="2" s="1"/>
  <c r="N16" i="2"/>
  <c r="I17" i="2"/>
  <c r="L17" i="2"/>
  <c r="M17" i="2" s="1"/>
  <c r="N17" i="2"/>
  <c r="I18" i="2"/>
  <c r="L18" i="2"/>
  <c r="M18" i="2" s="1"/>
  <c r="N18" i="2"/>
  <c r="I19" i="2"/>
  <c r="L19" i="2"/>
  <c r="M19" i="2" s="1"/>
  <c r="N19" i="2"/>
  <c r="I20" i="2"/>
  <c r="L20" i="2"/>
  <c r="M20" i="2" s="1"/>
  <c r="N20" i="2"/>
  <c r="I21" i="2"/>
  <c r="L21" i="2"/>
  <c r="M21" i="2" s="1"/>
  <c r="N21" i="2"/>
  <c r="I22" i="2"/>
  <c r="L22" i="2"/>
  <c r="M22" i="2" s="1"/>
  <c r="N22" i="2"/>
  <c r="I23" i="2"/>
  <c r="L23" i="2"/>
  <c r="M23" i="2" s="1"/>
  <c r="N23" i="2"/>
  <c r="I24" i="2"/>
  <c r="L24" i="2"/>
  <c r="M24" i="2" s="1"/>
  <c r="N24" i="2"/>
  <c r="I25" i="2"/>
  <c r="L25" i="2"/>
  <c r="M25" i="2" s="1"/>
  <c r="N25" i="2"/>
  <c r="I26" i="2"/>
  <c r="L26" i="2"/>
  <c r="M26" i="2" s="1"/>
  <c r="N26" i="2"/>
  <c r="I27" i="2"/>
  <c r="L27" i="2"/>
  <c r="M27" i="2" s="1"/>
  <c r="N27" i="2"/>
  <c r="I28" i="2"/>
  <c r="L28" i="2"/>
  <c r="M28" i="2" s="1"/>
  <c r="N28" i="2"/>
  <c r="I29" i="2"/>
  <c r="L29" i="2"/>
  <c r="M29" i="2" s="1"/>
  <c r="N29" i="2"/>
  <c r="I30" i="2"/>
  <c r="L30" i="2"/>
  <c r="M30" i="2" s="1"/>
  <c r="N30" i="2"/>
  <c r="I31" i="2"/>
  <c r="L31" i="2"/>
  <c r="M31" i="2" s="1"/>
  <c r="N31" i="2"/>
  <c r="I32" i="2"/>
  <c r="L32" i="2"/>
  <c r="M32" i="2" s="1"/>
  <c r="N32" i="2"/>
  <c r="I33" i="2"/>
  <c r="L33" i="2"/>
  <c r="M33" i="2" s="1"/>
  <c r="N33" i="2"/>
  <c r="I34" i="2"/>
  <c r="L34" i="2"/>
  <c r="M34" i="2" s="1"/>
  <c r="N34" i="2"/>
  <c r="I35" i="2"/>
  <c r="L35" i="2"/>
  <c r="M35" i="2" s="1"/>
  <c r="N35" i="2"/>
  <c r="I36" i="2"/>
  <c r="L36" i="2"/>
  <c r="M36" i="2" s="1"/>
  <c r="N36" i="2"/>
  <c r="I37" i="2"/>
  <c r="L37" i="2"/>
  <c r="M37" i="2" s="1"/>
  <c r="N37" i="2"/>
  <c r="I38" i="2"/>
  <c r="L38" i="2"/>
  <c r="M38" i="2" s="1"/>
  <c r="N38" i="2"/>
  <c r="I39" i="2"/>
  <c r="L39" i="2"/>
  <c r="M39" i="2" s="1"/>
  <c r="N39" i="2"/>
  <c r="I40" i="2"/>
  <c r="L40" i="2"/>
  <c r="M40" i="2" s="1"/>
  <c r="N40" i="2"/>
  <c r="I41" i="2"/>
  <c r="L41" i="2"/>
  <c r="M41" i="2" s="1"/>
  <c r="N41" i="2"/>
  <c r="I42" i="2"/>
  <c r="L42" i="2"/>
  <c r="M42" i="2" s="1"/>
  <c r="N42" i="2"/>
  <c r="I43" i="2"/>
  <c r="L43" i="2"/>
  <c r="M43" i="2" s="1"/>
  <c r="N43" i="2"/>
  <c r="I44" i="2"/>
  <c r="L44" i="2"/>
  <c r="M44" i="2" s="1"/>
  <c r="N44" i="2"/>
  <c r="I45" i="2"/>
  <c r="L45" i="2"/>
  <c r="M45" i="2" s="1"/>
  <c r="N45" i="2"/>
  <c r="I46" i="2"/>
  <c r="L46" i="2"/>
  <c r="M46" i="2" s="1"/>
  <c r="N46" i="2"/>
  <c r="I47" i="2"/>
  <c r="L47" i="2"/>
  <c r="M47" i="2" s="1"/>
  <c r="N47" i="2"/>
  <c r="I48" i="2"/>
  <c r="L48" i="2"/>
  <c r="M48" i="2" s="1"/>
  <c r="N48" i="2"/>
  <c r="I49" i="2"/>
  <c r="L49" i="2"/>
  <c r="M49" i="2" s="1"/>
  <c r="N49" i="2"/>
  <c r="I50" i="2"/>
  <c r="L50" i="2"/>
  <c r="M50" i="2" s="1"/>
  <c r="N50" i="2"/>
  <c r="I51" i="2"/>
  <c r="L51" i="2"/>
  <c r="M51" i="2" s="1"/>
  <c r="N51" i="2"/>
  <c r="I52" i="2"/>
  <c r="L52" i="2"/>
  <c r="M52" i="2" s="1"/>
  <c r="N52" i="2"/>
  <c r="I53" i="2"/>
  <c r="L53" i="2"/>
  <c r="M53" i="2" s="1"/>
  <c r="N53" i="2"/>
  <c r="I54" i="2"/>
  <c r="L54" i="2"/>
  <c r="M54" i="2" s="1"/>
  <c r="N54" i="2"/>
  <c r="I55" i="2"/>
  <c r="L55" i="2"/>
  <c r="M55" i="2" s="1"/>
  <c r="N55" i="2"/>
  <c r="I56" i="2"/>
  <c r="L56" i="2"/>
  <c r="M56" i="2" s="1"/>
  <c r="N56" i="2"/>
  <c r="I57" i="2"/>
  <c r="L57" i="2"/>
  <c r="M57" i="2" s="1"/>
  <c r="N57" i="2"/>
  <c r="I58" i="2"/>
  <c r="L58" i="2"/>
  <c r="M58" i="2" s="1"/>
  <c r="N58" i="2"/>
  <c r="I59" i="2"/>
  <c r="L59" i="2"/>
  <c r="M59" i="2" s="1"/>
  <c r="N59" i="2"/>
  <c r="I60" i="2"/>
  <c r="L60" i="2"/>
  <c r="M60" i="2" s="1"/>
  <c r="N60" i="2"/>
  <c r="I61" i="2"/>
  <c r="L61" i="2"/>
  <c r="M61" i="2" s="1"/>
  <c r="N61" i="2"/>
  <c r="I63" i="2"/>
  <c r="L63" i="2"/>
  <c r="M63" i="2" s="1"/>
  <c r="N63" i="2"/>
  <c r="I64" i="2"/>
  <c r="L64" i="2"/>
  <c r="M64" i="2" s="1"/>
  <c r="N64" i="2"/>
  <c r="I65" i="2"/>
  <c r="L65" i="2"/>
  <c r="M65" i="2" s="1"/>
  <c r="N65" i="2"/>
  <c r="I67" i="2"/>
  <c r="L67" i="2"/>
  <c r="M67" i="2" s="1"/>
  <c r="N67" i="2"/>
  <c r="I68" i="2"/>
  <c r="L68" i="2"/>
  <c r="M68" i="2" s="1"/>
  <c r="N68" i="2"/>
  <c r="I69" i="2"/>
  <c r="L69" i="2"/>
  <c r="M69" i="2" s="1"/>
  <c r="N69" i="2"/>
  <c r="I70" i="2"/>
  <c r="L70" i="2"/>
  <c r="M70" i="2" s="1"/>
  <c r="N70" i="2"/>
  <c r="I71" i="2"/>
  <c r="L71" i="2"/>
  <c r="M71" i="2" s="1"/>
  <c r="N71" i="2"/>
  <c r="I72" i="2"/>
  <c r="L72" i="2"/>
  <c r="M72" i="2" s="1"/>
  <c r="N72" i="2"/>
  <c r="I73" i="2"/>
  <c r="L73" i="2"/>
  <c r="M73" i="2" s="1"/>
  <c r="N73" i="2"/>
  <c r="I74" i="2"/>
  <c r="L74" i="2"/>
  <c r="M74" i="2" s="1"/>
  <c r="N74" i="2"/>
  <c r="I75" i="2"/>
  <c r="L75" i="2"/>
  <c r="M75" i="2" s="1"/>
  <c r="N75" i="2"/>
  <c r="N66" i="2"/>
  <c r="L66" i="2"/>
  <c r="M66" i="2" s="1"/>
  <c r="I66" i="2"/>
  <c r="N62" i="2"/>
  <c r="L62" i="2"/>
  <c r="M62" i="2" s="1"/>
  <c r="I62" i="2"/>
  <c r="N76" i="2" l="1"/>
</calcChain>
</file>

<file path=xl/sharedStrings.xml><?xml version="1.0" encoding="utf-8"?>
<sst xmlns="http://schemas.openxmlformats.org/spreadsheetml/2006/main" count="445" uniqueCount="307">
  <si>
    <t>Pořadí</t>
  </si>
  <si>
    <t>Právní forma</t>
  </si>
  <si>
    <t>IČ</t>
  </si>
  <si>
    <t>Adresa žadatele</t>
  </si>
  <si>
    <t>Název projektu</t>
  </si>
  <si>
    <t>Celkové uznatelné náklady projektu (Kč)</t>
  </si>
  <si>
    <t>Podíl žadatele na uznatelných nákladech projektu (%)</t>
  </si>
  <si>
    <t>Podíl žadatele na uznatelných nákladech projektu (Kč)</t>
  </si>
  <si>
    <t>Podíl dotace na uznatelných nákladech projektu (%)</t>
  </si>
  <si>
    <t>Dotace investiční (Kč)</t>
  </si>
  <si>
    <t>obec</t>
  </si>
  <si>
    <t>Žadatel</t>
  </si>
  <si>
    <t>městys</t>
  </si>
  <si>
    <t>Kontrola % dotace</t>
  </si>
  <si>
    <t>Podíl dotace na uznatelných nákladech projektu (Kč)</t>
  </si>
  <si>
    <t>obec Dolní Moravice</t>
  </si>
  <si>
    <t>00295957</t>
  </si>
  <si>
    <t>Dolní Moravice 40, 795 01 Dolní Moravice</t>
  </si>
  <si>
    <t>Celkem</t>
  </si>
  <si>
    <t>obec Doubrava</t>
  </si>
  <si>
    <t>00562424</t>
  </si>
  <si>
    <t>Doubrava 599, 735 33 Doubrava</t>
  </si>
  <si>
    <t>obec Mokré Lazce</t>
  </si>
  <si>
    <t>00300462</t>
  </si>
  <si>
    <t>Pavla Křížkovského 158, 747 62 Mokré Lazce</t>
  </si>
  <si>
    <t>obec Lhotka u Litultovic</t>
  </si>
  <si>
    <t>obec Bernartice nad Odrou</t>
  </si>
  <si>
    <t>obec Řepiště</t>
  </si>
  <si>
    <t>00635375</t>
  </si>
  <si>
    <t>Lhotka u Litultovic 61, 747 55 Litultovice</t>
  </si>
  <si>
    <t>00600717</t>
  </si>
  <si>
    <t>Bernartice nad Odrou 200, 741 01 Bernartice nad Odrou</t>
  </si>
  <si>
    <t>00577031</t>
  </si>
  <si>
    <t>Mírová 178, 739 31 Řepiště</t>
  </si>
  <si>
    <t>Maximální časová použitelnost dotace od - do</t>
  </si>
  <si>
    <t>obec Staré Město</t>
  </si>
  <si>
    <t>00576051</t>
  </si>
  <si>
    <t>Staré Město 66, Staré Město 793 33 (BR)</t>
  </si>
  <si>
    <t>obec Melč</t>
  </si>
  <si>
    <t>00300420</t>
  </si>
  <si>
    <t>Melč 6, 747 84 Melč</t>
  </si>
  <si>
    <t>město Budišov nad Budišovkou</t>
  </si>
  <si>
    <t>město</t>
  </si>
  <si>
    <t>00299898</t>
  </si>
  <si>
    <t>Halaškovo náměstí 2, 747 87 Budišov nad Budišovkou</t>
  </si>
  <si>
    <t>obec Staré Heřminovy</t>
  </si>
  <si>
    <t>00576077</t>
  </si>
  <si>
    <t>Staré Heřminovy 129, 793 12 Staré Heřminovy</t>
  </si>
  <si>
    <t>obec Staré Hamry</t>
  </si>
  <si>
    <t>00297241</t>
  </si>
  <si>
    <t>Staré Hamry 283, 739 15 Staré Hamry</t>
  </si>
  <si>
    <t>obec Osoblaha</t>
  </si>
  <si>
    <t>00296279</t>
  </si>
  <si>
    <t>Na Náměstí 106, 793 99 Osoblaha</t>
  </si>
  <si>
    <t>obec Hostašovice</t>
  </si>
  <si>
    <t>00600725</t>
  </si>
  <si>
    <t>Hostašovice 44, 741 01 Hostašovice</t>
  </si>
  <si>
    <t>obec Oborná</t>
  </si>
  <si>
    <t>obec Tichá</t>
  </si>
  <si>
    <t>Oborná 80, 792 01 Oborná</t>
  </si>
  <si>
    <t>00846520</t>
  </si>
  <si>
    <t>Tichá 1, 742 74 Tichá</t>
  </si>
  <si>
    <t>00298476</t>
  </si>
  <si>
    <t>obec Třanovice</t>
  </si>
  <si>
    <t>obec Luboměř</t>
  </si>
  <si>
    <t>obec Jakubčovice nad Odrou</t>
  </si>
  <si>
    <t>obec Malenovice</t>
  </si>
  <si>
    <t>00576921</t>
  </si>
  <si>
    <t>Třanovice 250, 739 53 Třanovice</t>
  </si>
  <si>
    <t>00298158</t>
  </si>
  <si>
    <t>Luboměř 93, 742 35 Luboměř</t>
  </si>
  <si>
    <t>00576964</t>
  </si>
  <si>
    <t>Malenovice 85, 739 11 Malenovice</t>
  </si>
  <si>
    <t>60798483</t>
  </si>
  <si>
    <t>Oderská 100, 742 36 Jakubčovice nad Odrou</t>
  </si>
  <si>
    <t>obec Dětřichov nad Bystřicí</t>
  </si>
  <si>
    <t>00295931</t>
  </si>
  <si>
    <t>Dětřichov nad Bystřicí 58, 793 03 Dětřichov nad Bystřicí</t>
  </si>
  <si>
    <t>obec Dívčí Hrad</t>
  </si>
  <si>
    <t>00576115</t>
  </si>
  <si>
    <t>Dívčí Hrad 64, 793 99 Dívčí Hrad</t>
  </si>
  <si>
    <t>město Paskov</t>
  </si>
  <si>
    <t>00297062</t>
  </si>
  <si>
    <t>Nádražní 700, 739 21 Paskov</t>
  </si>
  <si>
    <t>obec Milotice nad Opavou</t>
  </si>
  <si>
    <t>00846511</t>
  </si>
  <si>
    <t>Milotice nad Opavou 55, 792 01 Milotice nad Opavou</t>
  </si>
  <si>
    <t>obec Rohov</t>
  </si>
  <si>
    <t>00635499</t>
  </si>
  <si>
    <t>Hlavní 180, 747 25 Rohov</t>
  </si>
  <si>
    <t>obec Bartošovice</t>
  </si>
  <si>
    <t>00297721</t>
  </si>
  <si>
    <t>Bartošovice 135, 742 54 Bartošovice</t>
  </si>
  <si>
    <t>obec Šenov u Nového Jičína</t>
  </si>
  <si>
    <t>60798432</t>
  </si>
  <si>
    <t>Dukelská 245, 742 42 Šenov u Nového Jičína</t>
  </si>
  <si>
    <t>obec Ludvíkov</t>
  </si>
  <si>
    <t>00576131</t>
  </si>
  <si>
    <t>Ludvíkov 122, 793 26 Ludvíkov</t>
  </si>
  <si>
    <t>městys Spálov</t>
  </si>
  <si>
    <t>00298387</t>
  </si>
  <si>
    <t>Spálov 62, 742 37 Spálov</t>
  </si>
  <si>
    <t>obec Krmelín</t>
  </si>
  <si>
    <t>obec Otice</t>
  </si>
  <si>
    <t>00300543</t>
  </si>
  <si>
    <t>Hlavní 1, Otice, 747 81 Otice</t>
  </si>
  <si>
    <t>obec Jistebník</t>
  </si>
  <si>
    <t>00298018</t>
  </si>
  <si>
    <t>Jistebník 149, 742 82 Jistebník</t>
  </si>
  <si>
    <t>obec Životice u Nového Jičína</t>
  </si>
  <si>
    <t>48804711</t>
  </si>
  <si>
    <t>Životice u Nového Jičína 128, 742 72 Životice u Nového Jičína</t>
  </si>
  <si>
    <t xml:space="preserve">obec Vřesina </t>
  </si>
  <si>
    <t>00635545</t>
  </si>
  <si>
    <t>obec Větřkovice</t>
  </si>
  <si>
    <t>00849740</t>
  </si>
  <si>
    <t>Větřkovice 197, 747 43 Větřkovice</t>
  </si>
  <si>
    <t>obec Chotěbuz</t>
  </si>
  <si>
    <t>67339158</t>
  </si>
  <si>
    <t>obec Hodslavice</t>
  </si>
  <si>
    <t>00297917</t>
  </si>
  <si>
    <t>Hodslavice 211, 742 71 Hodslavice</t>
  </si>
  <si>
    <t>obec Nové Heřminovy</t>
  </si>
  <si>
    <t>00846538</t>
  </si>
  <si>
    <t>Nové Heřminovy 122, 792 01 Nové Heřminovy</t>
  </si>
  <si>
    <t>obec Sedliště</t>
  </si>
  <si>
    <t>00297178</t>
  </si>
  <si>
    <t>Sedliště 271, 739 36 Sedliště</t>
  </si>
  <si>
    <t>obec Píšť</t>
  </si>
  <si>
    <t>00300560</t>
  </si>
  <si>
    <t>Píšť 58/2, 747 18 Píšť</t>
  </si>
  <si>
    <t>obec Tvrdkov</t>
  </si>
  <si>
    <t>00576000</t>
  </si>
  <si>
    <t>obec Mosty u Jablunkova</t>
  </si>
  <si>
    <t>00296953</t>
  </si>
  <si>
    <t>Mosty u Jablunkova 800, 739 98 Mosty u Jablunkova</t>
  </si>
  <si>
    <t>obec Horní Tošanovice</t>
  </si>
  <si>
    <t>00576883</t>
  </si>
  <si>
    <t>Bezpečnost pěších</t>
  </si>
  <si>
    <t>Rekonstrukce povrchu chodníku na ul. Ratibořská v Píšti</t>
  </si>
  <si>
    <t>Obnova místní komunikace par. č. 391 v k. ú. Životice u Dívčího Hradu_I. Etapa</t>
  </si>
  <si>
    <t>Rekonstrukce vnitřních prostor kulturního domu v obci Melč</t>
  </si>
  <si>
    <t>Rekonstrukce vybrané místní komunikace v Oborné</t>
  </si>
  <si>
    <t>obec Vělopolí</t>
  </si>
  <si>
    <t>00576930</t>
  </si>
  <si>
    <t>Vělopolí 48, 739 59 Vělopolí</t>
  </si>
  <si>
    <t>Obec Vělopolí - rekonstrukce místní komunikace 2023</t>
  </si>
  <si>
    <t>Bezbariérový přístup uvnitř multifunkčního domu - Obecní úřad a Obecní dům Staré Město</t>
  </si>
  <si>
    <t>obec Ženklava</t>
  </si>
  <si>
    <t>Kontejnerová hnízda - obec Ženklava</t>
  </si>
  <si>
    <t>00600831</t>
  </si>
  <si>
    <t>Ženklava 243, 742 67 Ženklava</t>
  </si>
  <si>
    <t>Rozšíření veřejného osvětlení ve Spálově</t>
  </si>
  <si>
    <t>Rekonstrukce parkovacích ploch v centru obce Osoblaha</t>
  </si>
  <si>
    <t>1.1.-31.12.2023</t>
  </si>
  <si>
    <t>obec Dolní Domaslavice</t>
  </si>
  <si>
    <t>Dolní Domaslavice - Rekonstrukce komunikace</t>
  </si>
  <si>
    <t>00494241</t>
  </si>
  <si>
    <t>Dolní Domaslavice 4, 739 38 Dolní Domaslavice</t>
  </si>
  <si>
    <t xml:space="preserve">obec Pustějov </t>
  </si>
  <si>
    <t>Skillcentrum Pustějov</t>
  </si>
  <si>
    <t>00600822</t>
  </si>
  <si>
    <t>Pustějov 54, 742 43 Pustějov</t>
  </si>
  <si>
    <t xml:space="preserve">obec Sedlnice </t>
  </si>
  <si>
    <t>Veřejné prostranství v centru- bezpečnost dopravního řešení</t>
  </si>
  <si>
    <t>Sedlnice 109, 742 56 Sedlnice</t>
  </si>
  <si>
    <t>00298352</t>
  </si>
  <si>
    <t>Rekonstrukce místní komunikace Školní</t>
  </si>
  <si>
    <t>obec Krasov</t>
  </si>
  <si>
    <t>00296121</t>
  </si>
  <si>
    <t>Krasov 29, 794 01 Krasov</t>
  </si>
  <si>
    <t>Obec Krasov - Rekonstrukce MK 9c - 2023</t>
  </si>
  <si>
    <t>Dokončení rekonstrukce místní komunikace "přes Hory"</t>
  </si>
  <si>
    <t>Rekonstrukce místní komunikace v Heltinově</t>
  </si>
  <si>
    <t>Rekonstrukce místních komunikací v obci Horní Tošanovice</t>
  </si>
  <si>
    <t>Rekonstrukce propustku u ZŠ ve Větřkovicích</t>
  </si>
  <si>
    <t>Rekonstrukce místní komunikace 7c a nové parkoviště v obci Dolní Moravice</t>
  </si>
  <si>
    <t>Horní Tošanovice 129, 739 53 Horní Tošanovice</t>
  </si>
  <si>
    <t>obec Krásná</t>
  </si>
  <si>
    <t>00577022</t>
  </si>
  <si>
    <t>Krásná 287, 739 04 Krásná</t>
  </si>
  <si>
    <t>Novostavba komunikace k pozemku p.č. 1082/10, k.ú. Krásná p. L. H.</t>
  </si>
  <si>
    <t>obec Pržno</t>
  </si>
  <si>
    <t>00494216</t>
  </si>
  <si>
    <t>Pržno 201, 739 11 Pržno</t>
  </si>
  <si>
    <t>Renovace autobusových zastávek na parcele p.č. 599/1 a 463 v obci Pržno</t>
  </si>
  <si>
    <t>obec Václavovice</t>
  </si>
  <si>
    <t>Rozšíření rozvodů veřejného osvětlení v Bernarticích nad Odrou</t>
  </si>
  <si>
    <t xml:space="preserve"> Obecní 130, 739 34 Václavovice</t>
  </si>
  <si>
    <t>00297330</t>
  </si>
  <si>
    <t>Obnova dětského hřiště pro školní družinu při ZŠ Václavovice</t>
  </si>
  <si>
    <t>Výstavba chodníkového tělesa k ZŠ Tichá</t>
  </si>
  <si>
    <t>Nová vnější domovní kanalizace a rekonstrukce sociálního zázemí objektu parc. č. 721, k.ú. Budišov nad Budišovkou.</t>
  </si>
  <si>
    <t>Stavební úprava přístupových zpevněných ploch u objektu ZŠ a MŠ</t>
  </si>
  <si>
    <t>obec Markvartovice</t>
  </si>
  <si>
    <t>00300411</t>
  </si>
  <si>
    <t>Šilheřovická 491, 747 14 Markvartovice</t>
  </si>
  <si>
    <t>Výměna otvorových výplní v objektu obecního úřadu v Markvartovicích</t>
  </si>
  <si>
    <t>00298581</t>
  </si>
  <si>
    <t>Rekonstrukce obecního objektu ve Vřesině</t>
  </si>
  <si>
    <t>Hlavní 24, 742 85 Vřesina (OVA)</t>
  </si>
  <si>
    <t>Rekonstrukce vybrané místní komunikace v Nových Heřminovech</t>
  </si>
  <si>
    <t>obec Hlinka</t>
  </si>
  <si>
    <t>00576107</t>
  </si>
  <si>
    <t>Hlinka 25, 793 99 Hlinka</t>
  </si>
  <si>
    <t>Rekonstrukce mostku, vč. souvisejících veřejných ploch v Hlince</t>
  </si>
  <si>
    <t>obec Hať</t>
  </si>
  <si>
    <t>00635511</t>
  </si>
  <si>
    <t>Lipová 357/86,  74716 Hať</t>
  </si>
  <si>
    <t>Výstavba parkoviště u ZŠ v Hati</t>
  </si>
  <si>
    <t>Renovace tubusu mostu na místní komunikaci v obci Staré Hamry</t>
  </si>
  <si>
    <t>Rekonstrukce objektu obecního úřadu v Miloticích nad Opavou</t>
  </si>
  <si>
    <t>Rekonstrukce střechy Ubytovny na hřišti</t>
  </si>
  <si>
    <t>Obec Dolní Lhota</t>
  </si>
  <si>
    <t>00535133</t>
  </si>
  <si>
    <t>Poštovní 250, 747 66 Dolní Lhota</t>
  </si>
  <si>
    <t>Dětské hřiště v Dolní Lhotě</t>
  </si>
  <si>
    <t>obec Heřmanice u Oder</t>
  </si>
  <si>
    <t>obec Bocanovice</t>
  </si>
  <si>
    <t>Rekonstrukce MK a chodníku pro zvýšení bezpečnosti</t>
  </si>
  <si>
    <t>Rekonstrukce chodníků hřbitova v Oticích - bezbariérová obec</t>
  </si>
  <si>
    <t>Výstavba dětského hřiště v Heřmanicích u Oder</t>
  </si>
  <si>
    <t>00600750</t>
  </si>
  <si>
    <t>Heřmanice u Oder 47, 742 35 Heřmanice u Oder</t>
  </si>
  <si>
    <t>Úprava plochy pro kontejnery na tříděný odpad a biomasu</t>
  </si>
  <si>
    <t>Tvrdkov 57, 793 44 Tvrdkov</t>
  </si>
  <si>
    <t>Rekonstrukce veřejného osvětlení</t>
  </si>
  <si>
    <t>00535931</t>
  </si>
  <si>
    <t xml:space="preserve"> Bocanovice 21, 739 91 Bocanovice</t>
  </si>
  <si>
    <t>obec Stará Ves nad Ondřejnicí</t>
  </si>
  <si>
    <t>obec Kaňovice</t>
  </si>
  <si>
    <t>obec Pazderna</t>
  </si>
  <si>
    <t>obec Liptaň</t>
  </si>
  <si>
    <t>obec Těrlicko</t>
  </si>
  <si>
    <t>obec Vřesina</t>
  </si>
  <si>
    <t>obec Dolní Tošanovice</t>
  </si>
  <si>
    <t>obec Vražné</t>
  </si>
  <si>
    <t>00297232</t>
  </si>
  <si>
    <t>Zámecká 1, 739 23 Stará Ves nad Ondřejnicí</t>
  </si>
  <si>
    <t>Rekonstrukce zázemí v hasičské zbrojnici ve Staré Vsi nad Ondřejnicí</t>
  </si>
  <si>
    <t>Vybudování dětského hřiště ve sportovním areálu obce Rohov</t>
  </si>
  <si>
    <t>00494267</t>
  </si>
  <si>
    <t>Obec Kaňovice 33, 739 36 Kaňovice</t>
  </si>
  <si>
    <t>Rozšíření a zlepšení přístupnosti volnočasového areálu u Obecního úřadu v Kaňovicích</t>
  </si>
  <si>
    <t>00577073</t>
  </si>
  <si>
    <t>Pazderna 65, 739 51 Pazderna</t>
  </si>
  <si>
    <t>Rekonstrukce márnice a obnova veřejného WC v obci Pazderna</t>
  </si>
  <si>
    <t>obec Třebom</t>
  </si>
  <si>
    <t>obec Hošťálkovy</t>
  </si>
  <si>
    <t>obec Hnojník</t>
  </si>
  <si>
    <t>Obnova tělocvičny MŠ Vřesina</t>
  </si>
  <si>
    <t>21. dubna 247/1, 747 20 Vřesina (OPA)</t>
  </si>
  <si>
    <t>obec Ostravice</t>
  </si>
  <si>
    <t>Napojení kostela, hřbitova a základní školy v Řepištích na dopravní infrastrukturu II - propust</t>
  </si>
  <si>
    <t>Optimalizace budovy Kulturního domu</t>
  </si>
  <si>
    <t>Modernizace hřiště ZŠ Ostravice</t>
  </si>
  <si>
    <t>Ostravice 577, 739 14 Ostravice</t>
  </si>
  <si>
    <t>00297046</t>
  </si>
  <si>
    <t>obec Mošnov</t>
  </si>
  <si>
    <t>Přemístění autobusové zastávky na parc. č. 1184/2 k. ú. Mošnov</t>
  </si>
  <si>
    <t>Mošnov 96, 742 51 Mošnov</t>
  </si>
  <si>
    <t>00600792</t>
  </si>
  <si>
    <t>Rekonstrukce a zabezpečení vstupních dveří v MŠ  Velká Štáhle</t>
  </si>
  <si>
    <t>obec Velká Štáhle</t>
  </si>
  <si>
    <t>Velká Štáhle 49, 793 51 Velká Štáhle</t>
  </si>
  <si>
    <t>00576018</t>
  </si>
  <si>
    <t>Sedliště- plocha pro sběr separovaných odpadů "Bezručova vyhlídka"</t>
  </si>
  <si>
    <t>Obnova vybavení umývárny stolního nádobí - Masarykova Základní škola  Hnojník</t>
  </si>
  <si>
    <t>Hnojník 222, 739 53 Hnojník</t>
  </si>
  <si>
    <t>00296678</t>
  </si>
  <si>
    <t>Obec Hošťálovy - modernizace chodníků</t>
  </si>
  <si>
    <t>Hošťálkovy 77, 794 01 Hošťálkovy</t>
  </si>
  <si>
    <t>00296031</t>
  </si>
  <si>
    <t xml:space="preserve"> Chotěbuzská 250, 735 61 Chotěbuz</t>
  </si>
  <si>
    <t>Mobilní posuvná stěna do kulturního domu v Chotěbuzi</t>
  </si>
  <si>
    <t>Rekonstrukce hřbitovní zdi v  Dětřichově nad Bystřicí</t>
  </si>
  <si>
    <t>Rekonstrukce a odvodnění příkopy na Fibichu</t>
  </si>
  <si>
    <t>Obnova mostu 1b - M4 – Jistebník</t>
  </si>
  <si>
    <t>Prodloužení chodníkového tělesa v obci</t>
  </si>
  <si>
    <t>Parkovací plochy za obecním úřadem Hodslavice</t>
  </si>
  <si>
    <t>Rekonstrukce sociálního zázemí tělocvičny ZŠ Paskov</t>
  </si>
  <si>
    <t>62351290</t>
  </si>
  <si>
    <t>Úsporné veřejné osvětlení obce Vražné</t>
  </si>
  <si>
    <t>Vražné 37, 742 35 Vražné</t>
  </si>
  <si>
    <t>Obnova střechy hasičské zbrojnice - Dolní Tošanovice</t>
  </si>
  <si>
    <t>00576875</t>
  </si>
  <si>
    <t>Dolní Tošanovice 121, 739 53 Dolní Tošanovice</t>
  </si>
  <si>
    <t>Stavební úpravy - objekt obecního úřadu v Doubravě</t>
  </si>
  <si>
    <t>Rekonstrukce autobusové zastávky v Ludvíkově</t>
  </si>
  <si>
    <t>Rekonstrukce propustku v Krmelíně</t>
  </si>
  <si>
    <t>00296848</t>
  </si>
  <si>
    <t>Kostelní 70, 739 24 Krmelín</t>
  </si>
  <si>
    <t>Rekonstrukce objektu "Domu včelařů"  Těrlicku</t>
  </si>
  <si>
    <t>Májová 474/16, 735 42 Těrlicko</t>
  </si>
  <si>
    <t>00297666</t>
  </si>
  <si>
    <t>Rekonstrukce veřejného osvětlení v obci Mosty u Jablunkova</t>
  </si>
  <si>
    <t>Posviťme si na kulturu v obci Liptaň</t>
  </si>
  <si>
    <t>Liptaň 149, 793 99 Liptaň</t>
  </si>
  <si>
    <t>00296180</t>
  </si>
  <si>
    <t>Rekonstrukce spojovací komunikace "Výhony" v Mokrých Lazcích</t>
  </si>
  <si>
    <t>00635481</t>
  </si>
  <si>
    <t>Třebom 3, 747 25 Třebom</t>
  </si>
  <si>
    <t>Rekonstrukce oplocení hřiště v obci Třebom</t>
  </si>
  <si>
    <t>Pořadové číslo žádosti v DT</t>
  </si>
  <si>
    <t>Celkem bodů</t>
  </si>
  <si>
    <t>"Podpora obnovy a rozvoje venkova Moravskoslezského kraje 2023" DT 1 - náhradní projekty</t>
  </si>
  <si>
    <t>Příloha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</si>
</sst>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i/>
      <sz val="10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0" borderId="0" xfId="0" applyFont="1"/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14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/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10" fontId="1" fillId="2" borderId="7" xfId="0" applyNumberFormat="1" applyFont="1" applyFill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right" vertical="center"/>
    </xf>
    <xf numFmtId="10" fontId="2" fillId="0" borderId="8" xfId="0" applyNumberFormat="1" applyFont="1" applyBorder="1" applyAlignment="1">
      <alignment horizontal="center" vertical="center" wrapText="1"/>
    </xf>
    <xf numFmtId="10" fontId="2" fillId="0" borderId="8" xfId="0" applyNumberFormat="1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3" fontId="0" fillId="0" borderId="1" xfId="0" applyNumberFormat="1" applyBorder="1"/>
    <xf numFmtId="4" fontId="0" fillId="0" borderId="1" xfId="0" applyNumberFormat="1" applyBorder="1"/>
  </cellXfs>
  <cellStyles count="1">
    <cellStyle name="Normální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14" formatCode="0.00%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1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border outline="0">
        <left style="thin">
          <color rgb="FF000000"/>
        </left>
        <right style="thin">
          <color rgb="FF000000"/>
        </right>
        <top style="medium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0" formatCode="@"/>
      <fill>
        <patternFill patternType="solid">
          <fgColor indexed="64"/>
          <bgColor indexed="2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B8A16C7-A5F8-4273-99BD-096F1977F500}" name="Tabulka13" displayName="Tabulka13" ref="A4:P75" totalsRowShown="0" headerRowDxfId="15" tableBorderDxfId="14">
  <autoFilter ref="A4:P75" xr:uid="{E5ED6BCA-1C24-451B-8626-5D5696633EDA}"/>
  <sortState xmlns:xlrd2="http://schemas.microsoft.com/office/spreadsheetml/2017/richdata2" ref="A5:P75">
    <sortCondition descending="1" ref="P6:P75"/>
    <sortCondition descending="1" ref="I6:I75"/>
  </sortState>
  <tableColumns count="16">
    <tableColumn id="1" xr3:uid="{55E977EA-B52D-4F6B-A53F-CF9C8E8EBD31}" name="Pořadí" dataDxfId="13"/>
    <tableColumn id="2" xr3:uid="{57FF5D3E-D785-4459-A2CD-2B8B6A7282F0}" name="Pořadové číslo žádosti v DT" dataDxfId="12"/>
    <tableColumn id="4" xr3:uid="{2F40559F-D86F-4FE1-AC35-84E491896AA7}" name="Žadatel"/>
    <tableColumn id="5" xr3:uid="{6DB1FBF8-5C73-4C5E-8380-3CE36D207BFF}" name="Právní forma" dataDxfId="11"/>
    <tableColumn id="6" xr3:uid="{EEE570EA-31CC-459D-B1CA-370F27E8DD32}" name="IČ" dataDxfId="10"/>
    <tableColumn id="7" xr3:uid="{56ACD25F-135E-4A1D-9903-B4A4D063C3B9}" name="Adresa žadatele" dataDxfId="9"/>
    <tableColumn id="8" xr3:uid="{48DF3C1F-0183-4107-B885-DEB54320751E}" name="Název projektu"/>
    <tableColumn id="9" xr3:uid="{2F88DFE7-CC3A-4286-BE54-5E2736B705C5}" name="Celkové uznatelné náklady projektu (Kč)" dataDxfId="8"/>
    <tableColumn id="10" xr3:uid="{821D6F65-6280-4C46-BB74-D7347AEF432F}" name="Podíl žadatele na uznatelných nákladech projektu (%)" dataDxfId="7">
      <calculatedColumnFormula>J5/H5</calculatedColumnFormula>
    </tableColumn>
    <tableColumn id="11" xr3:uid="{0249BC30-D115-4A5C-B077-638A6689FCDB}" name="Podíl žadatele na uznatelných nákladech projektu (Kč)" dataDxfId="6"/>
    <tableColumn id="12" xr3:uid="{96AB4E14-FD71-415D-9753-03ABDCF721E2}" name="Podíl dotace na uznatelných nákladech projektu (Kč)" dataDxfId="5"/>
    <tableColumn id="13" xr3:uid="{AAB8D555-61A5-4909-96FA-7B5851DE3194}" name="Podíl dotace na uznatelných nákladech projektu (%)" dataDxfId="4">
      <calculatedColumnFormula>K5/H5</calculatedColumnFormula>
    </tableColumn>
    <tableColumn id="14" xr3:uid="{EA698AFA-F190-4B21-875A-48C676764D9D}" name="Kontrola % dotace" dataDxfId="3">
      <calculatedColumnFormula>IF(L5&gt;60%,"chyba","ok")</calculatedColumnFormula>
    </tableColumn>
    <tableColumn id="15" xr3:uid="{5C642E7C-6459-417B-90B8-50D78764916B}" name="Dotace investiční (Kč)" dataDxfId="2">
      <calculatedColumnFormula>K5</calculatedColumnFormula>
    </tableColumn>
    <tableColumn id="16" xr3:uid="{B4E70C42-9EDC-4704-BCDA-73E6768BF594}" name="Maximální časová použitelnost dotace od - do" dataDxfId="1"/>
    <tableColumn id="17" xr3:uid="{27674DBA-B0AF-41E2-87BA-0629476D69A5}" name="Celkem bodů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E01E-5DB0-4C38-8CC7-15FFD4103673}">
  <sheetPr>
    <pageSetUpPr fitToPage="1"/>
  </sheetPr>
  <dimension ref="A2:P76"/>
  <sheetViews>
    <sheetView tabSelected="1" zoomScale="80" zoomScaleNormal="80" workbookViewId="0">
      <selection activeCell="S3" sqref="S3"/>
    </sheetView>
  </sheetViews>
  <sheetFormatPr defaultRowHeight="15" x14ac:dyDescent="0.25"/>
  <cols>
    <col min="1" max="2" width="10.7109375" customWidth="1"/>
    <col min="3" max="3" width="33.28515625" customWidth="1"/>
    <col min="4" max="4" width="16.28515625" customWidth="1"/>
    <col min="5" max="5" width="12.5703125" customWidth="1"/>
    <col min="6" max="6" width="36.42578125" customWidth="1"/>
    <col min="7" max="7" width="51.7109375" customWidth="1"/>
    <col min="8" max="12" width="15.7109375" customWidth="1"/>
    <col min="13" max="13" width="15.7109375" hidden="1" customWidth="1"/>
    <col min="14" max="15" width="15.7109375" customWidth="1"/>
    <col min="16" max="16" width="10.7109375" customWidth="1"/>
  </cols>
  <sheetData>
    <row r="2" spans="1:16" x14ac:dyDescent="0.25">
      <c r="A2" s="16" t="s">
        <v>306</v>
      </c>
    </row>
    <row r="3" spans="1:16" ht="36.75" customHeight="1" x14ac:dyDescent="0.25">
      <c r="A3" s="1" t="s">
        <v>305</v>
      </c>
    </row>
    <row r="4" spans="1:16" ht="185.25" customHeight="1" x14ac:dyDescent="0.25">
      <c r="A4" s="23" t="s">
        <v>0</v>
      </c>
      <c r="B4" s="24" t="s">
        <v>303</v>
      </c>
      <c r="C4" s="25" t="s">
        <v>11</v>
      </c>
      <c r="D4" s="25" t="s">
        <v>1</v>
      </c>
      <c r="E4" s="25" t="s">
        <v>2</v>
      </c>
      <c r="F4" s="25" t="s">
        <v>3</v>
      </c>
      <c r="G4" s="25" t="s">
        <v>4</v>
      </c>
      <c r="H4" s="26" t="s">
        <v>5</v>
      </c>
      <c r="I4" s="27" t="s">
        <v>6</v>
      </c>
      <c r="J4" s="28" t="s">
        <v>7</v>
      </c>
      <c r="K4" s="28" t="s">
        <v>14</v>
      </c>
      <c r="L4" s="28" t="s">
        <v>8</v>
      </c>
      <c r="M4" s="28" t="s">
        <v>13</v>
      </c>
      <c r="N4" s="29" t="s">
        <v>9</v>
      </c>
      <c r="O4" s="30" t="s">
        <v>34</v>
      </c>
      <c r="P4" s="25" t="s">
        <v>304</v>
      </c>
    </row>
    <row r="5" spans="1:16" ht="54" customHeight="1" x14ac:dyDescent="0.25">
      <c r="A5" s="38">
        <v>52</v>
      </c>
      <c r="B5" s="3">
        <v>80</v>
      </c>
      <c r="C5" s="4" t="s">
        <v>231</v>
      </c>
      <c r="D5" s="4" t="s">
        <v>10</v>
      </c>
      <c r="E5" s="5" t="s">
        <v>244</v>
      </c>
      <c r="F5" s="4" t="s">
        <v>245</v>
      </c>
      <c r="G5" s="6" t="s">
        <v>246</v>
      </c>
      <c r="H5" s="2">
        <v>803347</v>
      </c>
      <c r="I5" s="7">
        <f t="shared" ref="I5" si="0">J5/H5</f>
        <v>0.50208315958110261</v>
      </c>
      <c r="J5" s="2">
        <v>403347</v>
      </c>
      <c r="K5" s="2">
        <v>400000</v>
      </c>
      <c r="L5" s="8">
        <f t="shared" ref="L5" si="1">K5/H5</f>
        <v>0.49791684041889744</v>
      </c>
      <c r="M5" s="8" t="str">
        <f t="shared" ref="M5" si="2">IF(L5&gt;60%,"chyba","ok")</f>
        <v>ok</v>
      </c>
      <c r="N5" s="2">
        <f t="shared" ref="N5" si="3">K5</f>
        <v>400000</v>
      </c>
      <c r="O5" s="9" t="s">
        <v>154</v>
      </c>
      <c r="P5" s="4">
        <v>36.5</v>
      </c>
    </row>
    <row r="6" spans="1:16" ht="54" customHeight="1" x14ac:dyDescent="0.25">
      <c r="A6" s="38">
        <v>53</v>
      </c>
      <c r="B6" s="3">
        <v>92</v>
      </c>
      <c r="C6" s="4" t="s">
        <v>233</v>
      </c>
      <c r="D6" s="4" t="s">
        <v>10</v>
      </c>
      <c r="E6" s="5" t="s">
        <v>294</v>
      </c>
      <c r="F6" s="4" t="s">
        <v>293</v>
      </c>
      <c r="G6" s="6" t="s">
        <v>292</v>
      </c>
      <c r="H6" s="2">
        <v>800000</v>
      </c>
      <c r="I6" s="7">
        <f t="shared" ref="I6:I17" si="4">J6/H6</f>
        <v>0.5</v>
      </c>
      <c r="J6" s="2">
        <v>400000</v>
      </c>
      <c r="K6" s="2">
        <v>400000</v>
      </c>
      <c r="L6" s="8">
        <f t="shared" ref="L6:L17" si="5">K6/H6</f>
        <v>0.5</v>
      </c>
      <c r="M6" s="8" t="str">
        <f t="shared" ref="M6:M31" si="6">IF(L6&gt;60%,"chyba","ok")</f>
        <v>ok</v>
      </c>
      <c r="N6" s="2">
        <f t="shared" ref="N6:N17" si="7">K6</f>
        <v>400000</v>
      </c>
      <c r="O6" s="9" t="s">
        <v>154</v>
      </c>
      <c r="P6" s="4">
        <v>36.5</v>
      </c>
    </row>
    <row r="7" spans="1:16" ht="54" customHeight="1" x14ac:dyDescent="0.25">
      <c r="A7" s="38">
        <v>54</v>
      </c>
      <c r="B7" s="3">
        <v>44</v>
      </c>
      <c r="C7" s="4" t="s">
        <v>58</v>
      </c>
      <c r="D7" s="4" t="s">
        <v>10</v>
      </c>
      <c r="E7" s="5" t="s">
        <v>62</v>
      </c>
      <c r="F7" s="4" t="s">
        <v>61</v>
      </c>
      <c r="G7" s="6" t="s">
        <v>191</v>
      </c>
      <c r="H7" s="2">
        <v>728577</v>
      </c>
      <c r="I7" s="7">
        <f t="shared" si="4"/>
        <v>0.45098459050999412</v>
      </c>
      <c r="J7" s="2">
        <v>328577</v>
      </c>
      <c r="K7" s="2">
        <v>400000</v>
      </c>
      <c r="L7" s="8">
        <f t="shared" si="5"/>
        <v>0.54901540949000582</v>
      </c>
      <c r="M7" s="8" t="str">
        <f t="shared" si="6"/>
        <v>ok</v>
      </c>
      <c r="N7" s="2">
        <f t="shared" si="7"/>
        <v>400000</v>
      </c>
      <c r="O7" s="9" t="s">
        <v>154</v>
      </c>
      <c r="P7" s="4">
        <v>36.5</v>
      </c>
    </row>
    <row r="8" spans="1:16" ht="54" customHeight="1" x14ac:dyDescent="0.25">
      <c r="A8" s="38">
        <v>55</v>
      </c>
      <c r="B8" s="3">
        <v>119</v>
      </c>
      <c r="C8" s="4" t="s">
        <v>27</v>
      </c>
      <c r="D8" s="4" t="s">
        <v>10</v>
      </c>
      <c r="E8" s="5" t="s">
        <v>32</v>
      </c>
      <c r="F8" s="4" t="s">
        <v>33</v>
      </c>
      <c r="G8" s="6" t="s">
        <v>253</v>
      </c>
      <c r="H8" s="2">
        <v>1600000</v>
      </c>
      <c r="I8" s="7">
        <f t="shared" si="4"/>
        <v>0.75</v>
      </c>
      <c r="J8" s="2">
        <v>1200000</v>
      </c>
      <c r="K8" s="2">
        <v>400000</v>
      </c>
      <c r="L8" s="8">
        <f t="shared" si="5"/>
        <v>0.25</v>
      </c>
      <c r="M8" s="8" t="str">
        <f t="shared" si="6"/>
        <v>ok</v>
      </c>
      <c r="N8" s="2">
        <f t="shared" si="7"/>
        <v>400000</v>
      </c>
      <c r="O8" s="9" t="s">
        <v>154</v>
      </c>
      <c r="P8" s="4">
        <v>36</v>
      </c>
    </row>
    <row r="9" spans="1:16" ht="54" customHeight="1" x14ac:dyDescent="0.25">
      <c r="A9" s="38">
        <v>56</v>
      </c>
      <c r="B9" s="3">
        <v>120</v>
      </c>
      <c r="C9" s="4" t="s">
        <v>258</v>
      </c>
      <c r="D9" s="4" t="s">
        <v>10</v>
      </c>
      <c r="E9" s="5" t="s">
        <v>261</v>
      </c>
      <c r="F9" s="4" t="s">
        <v>260</v>
      </c>
      <c r="G9" s="6" t="s">
        <v>259</v>
      </c>
      <c r="H9" s="10">
        <v>1093413.5</v>
      </c>
      <c r="I9" s="7">
        <f t="shared" si="4"/>
        <v>0.63417316504689214</v>
      </c>
      <c r="J9" s="10">
        <v>693413.5</v>
      </c>
      <c r="K9" s="2">
        <v>400000</v>
      </c>
      <c r="L9" s="8">
        <f t="shared" si="5"/>
        <v>0.36582683495310786</v>
      </c>
      <c r="M9" s="8" t="str">
        <f t="shared" si="6"/>
        <v>ok</v>
      </c>
      <c r="N9" s="2">
        <f t="shared" si="7"/>
        <v>400000</v>
      </c>
      <c r="O9" s="9" t="s">
        <v>154</v>
      </c>
      <c r="P9" s="4">
        <v>36</v>
      </c>
    </row>
    <row r="10" spans="1:16" ht="54" customHeight="1" x14ac:dyDescent="0.25">
      <c r="A10" s="38">
        <v>57</v>
      </c>
      <c r="B10" s="3">
        <v>109</v>
      </c>
      <c r="C10" s="4" t="s">
        <v>75</v>
      </c>
      <c r="D10" s="4" t="s">
        <v>10</v>
      </c>
      <c r="E10" s="5" t="s">
        <v>76</v>
      </c>
      <c r="F10" s="4" t="s">
        <v>77</v>
      </c>
      <c r="G10" s="6" t="s">
        <v>275</v>
      </c>
      <c r="H10" s="2">
        <v>500000</v>
      </c>
      <c r="I10" s="7">
        <f t="shared" si="4"/>
        <v>0.56000000000000005</v>
      </c>
      <c r="J10" s="2">
        <v>280000</v>
      </c>
      <c r="K10" s="2">
        <v>220000</v>
      </c>
      <c r="L10" s="8">
        <f t="shared" si="5"/>
        <v>0.44</v>
      </c>
      <c r="M10" s="8" t="str">
        <f t="shared" si="6"/>
        <v>ok</v>
      </c>
      <c r="N10" s="2">
        <f t="shared" si="7"/>
        <v>220000</v>
      </c>
      <c r="O10" s="9" t="s">
        <v>154</v>
      </c>
      <c r="P10" s="4">
        <v>36</v>
      </c>
    </row>
    <row r="11" spans="1:16" ht="54" customHeight="1" x14ac:dyDescent="0.25">
      <c r="A11" s="38">
        <v>58</v>
      </c>
      <c r="B11" s="3">
        <v>94</v>
      </c>
      <c r="C11" s="4" t="s">
        <v>96</v>
      </c>
      <c r="D11" s="4" t="s">
        <v>10</v>
      </c>
      <c r="E11" s="5" t="s">
        <v>97</v>
      </c>
      <c r="F11" s="4" t="s">
        <v>98</v>
      </c>
      <c r="G11" s="21" t="s">
        <v>288</v>
      </c>
      <c r="H11" s="2">
        <v>629000</v>
      </c>
      <c r="I11" s="7">
        <f t="shared" si="4"/>
        <v>0.4</v>
      </c>
      <c r="J11" s="2">
        <v>251600</v>
      </c>
      <c r="K11" s="2">
        <v>377400</v>
      </c>
      <c r="L11" s="8">
        <f t="shared" si="5"/>
        <v>0.6</v>
      </c>
      <c r="M11" s="8" t="str">
        <f t="shared" si="6"/>
        <v>ok</v>
      </c>
      <c r="N11" s="2">
        <f t="shared" si="7"/>
        <v>377400</v>
      </c>
      <c r="O11" s="9" t="s">
        <v>154</v>
      </c>
      <c r="P11" s="4">
        <v>35.5</v>
      </c>
    </row>
    <row r="12" spans="1:16" ht="54" customHeight="1" x14ac:dyDescent="0.25">
      <c r="A12" s="38">
        <v>59</v>
      </c>
      <c r="B12" s="3">
        <v>113</v>
      </c>
      <c r="C12" s="4" t="s">
        <v>112</v>
      </c>
      <c r="D12" s="4" t="s">
        <v>10</v>
      </c>
      <c r="E12" s="5" t="s">
        <v>113</v>
      </c>
      <c r="F12" s="4" t="s">
        <v>251</v>
      </c>
      <c r="G12" s="21" t="s">
        <v>250</v>
      </c>
      <c r="H12" s="2">
        <v>1510000</v>
      </c>
      <c r="I12" s="7">
        <f t="shared" si="4"/>
        <v>0.73509933774834435</v>
      </c>
      <c r="J12" s="2">
        <v>1110000</v>
      </c>
      <c r="K12" s="2">
        <v>400000</v>
      </c>
      <c r="L12" s="8">
        <f t="shared" si="5"/>
        <v>0.26490066225165565</v>
      </c>
      <c r="M12" s="8" t="str">
        <f t="shared" si="6"/>
        <v>ok</v>
      </c>
      <c r="N12" s="2">
        <f t="shared" si="7"/>
        <v>400000</v>
      </c>
      <c r="O12" s="9" t="s">
        <v>154</v>
      </c>
      <c r="P12" s="4">
        <v>35</v>
      </c>
    </row>
    <row r="13" spans="1:16" ht="54" customHeight="1" x14ac:dyDescent="0.25">
      <c r="A13" s="38">
        <v>60</v>
      </c>
      <c r="B13" s="3">
        <v>89</v>
      </c>
      <c r="C13" s="4" t="s">
        <v>133</v>
      </c>
      <c r="D13" s="4" t="s">
        <v>10</v>
      </c>
      <c r="E13" s="5" t="s">
        <v>134</v>
      </c>
      <c r="F13" s="4" t="s">
        <v>135</v>
      </c>
      <c r="G13" s="21" t="s">
        <v>295</v>
      </c>
      <c r="H13" s="2">
        <v>1050000</v>
      </c>
      <c r="I13" s="7">
        <f t="shared" si="4"/>
        <v>0.61904761904761907</v>
      </c>
      <c r="J13" s="2">
        <v>650000</v>
      </c>
      <c r="K13" s="2">
        <v>400000</v>
      </c>
      <c r="L13" s="8">
        <f t="shared" si="5"/>
        <v>0.38095238095238093</v>
      </c>
      <c r="M13" s="8" t="str">
        <f t="shared" si="6"/>
        <v>ok</v>
      </c>
      <c r="N13" s="2">
        <f t="shared" si="7"/>
        <v>400000</v>
      </c>
      <c r="O13" s="9" t="s">
        <v>154</v>
      </c>
      <c r="P13" s="4">
        <v>35</v>
      </c>
    </row>
    <row r="14" spans="1:16" ht="54" customHeight="1" x14ac:dyDescent="0.25">
      <c r="A14" s="38">
        <v>61</v>
      </c>
      <c r="B14" s="3">
        <v>79</v>
      </c>
      <c r="C14" s="4" t="s">
        <v>230</v>
      </c>
      <c r="D14" s="4" t="s">
        <v>10</v>
      </c>
      <c r="E14" s="5" t="s">
        <v>241</v>
      </c>
      <c r="F14" s="4" t="s">
        <v>242</v>
      </c>
      <c r="G14" s="6" t="s">
        <v>243</v>
      </c>
      <c r="H14" s="2">
        <v>550000</v>
      </c>
      <c r="I14" s="7">
        <f t="shared" si="4"/>
        <v>0.61</v>
      </c>
      <c r="J14" s="2">
        <v>335500</v>
      </c>
      <c r="K14" s="2">
        <v>214500</v>
      </c>
      <c r="L14" s="8">
        <f t="shared" si="5"/>
        <v>0.39</v>
      </c>
      <c r="M14" s="8" t="str">
        <f t="shared" si="6"/>
        <v>ok</v>
      </c>
      <c r="N14" s="2">
        <f t="shared" si="7"/>
        <v>214500</v>
      </c>
      <c r="O14" s="9" t="s">
        <v>154</v>
      </c>
      <c r="P14" s="4">
        <v>35</v>
      </c>
    </row>
    <row r="15" spans="1:16" ht="54" customHeight="1" x14ac:dyDescent="0.25">
      <c r="A15" s="38">
        <v>62</v>
      </c>
      <c r="B15" s="3">
        <v>99</v>
      </c>
      <c r="C15" s="4" t="s">
        <v>236</v>
      </c>
      <c r="D15" s="4" t="s">
        <v>10</v>
      </c>
      <c r="E15" s="5" t="s">
        <v>281</v>
      </c>
      <c r="F15" s="4" t="s">
        <v>283</v>
      </c>
      <c r="G15" s="6" t="s">
        <v>282</v>
      </c>
      <c r="H15" s="2">
        <v>1001000</v>
      </c>
      <c r="I15" s="7">
        <f t="shared" si="4"/>
        <v>0.60039960039960039</v>
      </c>
      <c r="J15" s="2">
        <v>601000</v>
      </c>
      <c r="K15" s="2">
        <v>400000</v>
      </c>
      <c r="L15" s="8">
        <f t="shared" si="5"/>
        <v>0.39960039960039961</v>
      </c>
      <c r="M15" s="8" t="str">
        <f t="shared" si="6"/>
        <v>ok</v>
      </c>
      <c r="N15" s="2">
        <f t="shared" si="7"/>
        <v>400000</v>
      </c>
      <c r="O15" s="9" t="s">
        <v>154</v>
      </c>
      <c r="P15" s="4">
        <v>35</v>
      </c>
    </row>
    <row r="16" spans="1:16" ht="54" customHeight="1" x14ac:dyDescent="0.25">
      <c r="A16" s="38">
        <v>63</v>
      </c>
      <c r="B16" s="3">
        <v>49</v>
      </c>
      <c r="C16" s="4" t="s">
        <v>122</v>
      </c>
      <c r="D16" s="4" t="s">
        <v>10</v>
      </c>
      <c r="E16" s="5" t="s">
        <v>123</v>
      </c>
      <c r="F16" s="4" t="s">
        <v>124</v>
      </c>
      <c r="G16" s="21" t="s">
        <v>201</v>
      </c>
      <c r="H16" s="2">
        <v>756388</v>
      </c>
      <c r="I16" s="7">
        <f t="shared" si="4"/>
        <v>0.47117088055336681</v>
      </c>
      <c r="J16" s="2">
        <v>356388</v>
      </c>
      <c r="K16" s="2">
        <v>400000</v>
      </c>
      <c r="L16" s="8">
        <f t="shared" si="5"/>
        <v>0.52882911944663324</v>
      </c>
      <c r="M16" s="8" t="str">
        <f t="shared" si="6"/>
        <v>ok</v>
      </c>
      <c r="N16" s="2">
        <f t="shared" si="7"/>
        <v>400000</v>
      </c>
      <c r="O16" s="9" t="s">
        <v>154</v>
      </c>
      <c r="P16" s="4">
        <v>35</v>
      </c>
    </row>
    <row r="17" spans="1:16" ht="54" customHeight="1" x14ac:dyDescent="0.25">
      <c r="A17" s="38">
        <v>64</v>
      </c>
      <c r="B17" s="3">
        <v>93</v>
      </c>
      <c r="C17" s="4" t="s">
        <v>102</v>
      </c>
      <c r="D17" s="4" t="s">
        <v>10</v>
      </c>
      <c r="E17" s="5" t="s">
        <v>290</v>
      </c>
      <c r="F17" s="4" t="s">
        <v>291</v>
      </c>
      <c r="G17" s="21" t="s">
        <v>289</v>
      </c>
      <c r="H17" s="2">
        <v>689700</v>
      </c>
      <c r="I17" s="7">
        <f t="shared" si="4"/>
        <v>0.42003769754965925</v>
      </c>
      <c r="J17" s="2">
        <v>289700</v>
      </c>
      <c r="K17" s="2">
        <v>400000</v>
      </c>
      <c r="L17" s="8">
        <f t="shared" si="5"/>
        <v>0.57996230245034075</v>
      </c>
      <c r="M17" s="8" t="str">
        <f t="shared" si="6"/>
        <v>ok</v>
      </c>
      <c r="N17" s="2">
        <f t="shared" si="7"/>
        <v>400000</v>
      </c>
      <c r="O17" s="9" t="s">
        <v>154</v>
      </c>
      <c r="P17" s="4">
        <v>35</v>
      </c>
    </row>
    <row r="18" spans="1:16" ht="54" customHeight="1" x14ac:dyDescent="0.25">
      <c r="A18" s="38">
        <v>65</v>
      </c>
      <c r="B18" s="3">
        <v>46</v>
      </c>
      <c r="C18" s="4" t="s">
        <v>63</v>
      </c>
      <c r="D18" s="4" t="s">
        <v>10</v>
      </c>
      <c r="E18" s="5" t="s">
        <v>67</v>
      </c>
      <c r="F18" s="4" t="s">
        <v>68</v>
      </c>
      <c r="G18" s="6" t="s">
        <v>193</v>
      </c>
      <c r="H18" s="2">
        <v>538200</v>
      </c>
      <c r="I18" s="7">
        <f t="shared" ref="I18:I49" si="8">J18/H18</f>
        <v>0.40078037904124858</v>
      </c>
      <c r="J18" s="2">
        <v>215700</v>
      </c>
      <c r="K18" s="2">
        <v>322500</v>
      </c>
      <c r="L18" s="8">
        <f t="shared" ref="L18:L49" si="9">K18/H18</f>
        <v>0.59921962095875136</v>
      </c>
      <c r="M18" s="8" t="str">
        <f t="shared" si="6"/>
        <v>ok</v>
      </c>
      <c r="N18" s="2">
        <f t="shared" ref="N18:N49" si="10">K18</f>
        <v>322500</v>
      </c>
      <c r="O18" s="9" t="s">
        <v>154</v>
      </c>
      <c r="P18" s="4">
        <v>35</v>
      </c>
    </row>
    <row r="19" spans="1:16" ht="54" customHeight="1" x14ac:dyDescent="0.25">
      <c r="A19" s="38">
        <v>66</v>
      </c>
      <c r="B19" s="3">
        <v>30</v>
      </c>
      <c r="C19" s="4" t="s">
        <v>182</v>
      </c>
      <c r="D19" s="4" t="s">
        <v>10</v>
      </c>
      <c r="E19" s="5" t="s">
        <v>183</v>
      </c>
      <c r="F19" s="4" t="s">
        <v>184</v>
      </c>
      <c r="G19" s="6" t="s">
        <v>185</v>
      </c>
      <c r="H19" s="2">
        <v>1100000</v>
      </c>
      <c r="I19" s="7">
        <f t="shared" si="8"/>
        <v>0.63636363636363635</v>
      </c>
      <c r="J19" s="2">
        <v>700000</v>
      </c>
      <c r="K19" s="2">
        <v>400000</v>
      </c>
      <c r="L19" s="8">
        <f t="shared" si="9"/>
        <v>0.36363636363636365</v>
      </c>
      <c r="M19" s="8" t="str">
        <f t="shared" si="6"/>
        <v>ok</v>
      </c>
      <c r="N19" s="2">
        <f t="shared" si="10"/>
        <v>400000</v>
      </c>
      <c r="O19" s="9" t="s">
        <v>154</v>
      </c>
      <c r="P19" s="4">
        <v>34.5</v>
      </c>
    </row>
    <row r="20" spans="1:16" ht="54" customHeight="1" x14ac:dyDescent="0.25">
      <c r="A20" s="38">
        <v>67</v>
      </c>
      <c r="B20" s="3">
        <v>111</v>
      </c>
      <c r="C20" s="4" t="s">
        <v>117</v>
      </c>
      <c r="D20" s="4" t="s">
        <v>10</v>
      </c>
      <c r="E20" s="5" t="s">
        <v>118</v>
      </c>
      <c r="F20" s="4" t="s">
        <v>273</v>
      </c>
      <c r="G20" s="6" t="s">
        <v>274</v>
      </c>
      <c r="H20" s="2">
        <v>660000</v>
      </c>
      <c r="I20" s="7">
        <f t="shared" si="8"/>
        <v>0.45454545454545453</v>
      </c>
      <c r="J20" s="2">
        <v>300000</v>
      </c>
      <c r="K20" s="2">
        <v>360000</v>
      </c>
      <c r="L20" s="8">
        <f t="shared" si="9"/>
        <v>0.54545454545454541</v>
      </c>
      <c r="M20" s="8" t="str">
        <f t="shared" si="6"/>
        <v>ok</v>
      </c>
      <c r="N20" s="2">
        <f t="shared" si="10"/>
        <v>360000</v>
      </c>
      <c r="O20" s="9" t="s">
        <v>154</v>
      </c>
      <c r="P20" s="4">
        <v>34.5</v>
      </c>
    </row>
    <row r="21" spans="1:16" ht="54" customHeight="1" x14ac:dyDescent="0.25">
      <c r="A21" s="38">
        <v>68</v>
      </c>
      <c r="B21" s="3">
        <v>76</v>
      </c>
      <c r="C21" s="4" t="s">
        <v>218</v>
      </c>
      <c r="D21" s="4" t="s">
        <v>10</v>
      </c>
      <c r="E21" s="5" t="s">
        <v>227</v>
      </c>
      <c r="F21" s="4" t="s">
        <v>228</v>
      </c>
      <c r="G21" s="6" t="s">
        <v>226</v>
      </c>
      <c r="H21" s="2">
        <v>900418</v>
      </c>
      <c r="I21" s="7">
        <f t="shared" si="8"/>
        <v>0.55576187948264033</v>
      </c>
      <c r="J21" s="2">
        <v>500418</v>
      </c>
      <c r="K21" s="2">
        <v>400000</v>
      </c>
      <c r="L21" s="8">
        <f t="shared" si="9"/>
        <v>0.44423812051735972</v>
      </c>
      <c r="M21" s="8" t="str">
        <f t="shared" si="6"/>
        <v>ok</v>
      </c>
      <c r="N21" s="2">
        <f t="shared" si="10"/>
        <v>400000</v>
      </c>
      <c r="O21" s="9" t="s">
        <v>154</v>
      </c>
      <c r="P21" s="4">
        <v>34</v>
      </c>
    </row>
    <row r="22" spans="1:16" ht="54" customHeight="1" x14ac:dyDescent="0.25">
      <c r="A22" s="38">
        <v>69</v>
      </c>
      <c r="B22" s="3">
        <v>51</v>
      </c>
      <c r="C22" s="4" t="s">
        <v>202</v>
      </c>
      <c r="D22" s="4" t="s">
        <v>10</v>
      </c>
      <c r="E22" s="5" t="s">
        <v>203</v>
      </c>
      <c r="F22" s="4" t="s">
        <v>204</v>
      </c>
      <c r="G22" s="6" t="s">
        <v>205</v>
      </c>
      <c r="H22" s="2">
        <v>725000</v>
      </c>
      <c r="I22" s="7">
        <f t="shared" si="8"/>
        <v>0.44827586206896552</v>
      </c>
      <c r="J22" s="2">
        <v>325000</v>
      </c>
      <c r="K22" s="2">
        <v>400000</v>
      </c>
      <c r="L22" s="8">
        <f t="shared" si="9"/>
        <v>0.55172413793103448</v>
      </c>
      <c r="M22" s="8" t="str">
        <f t="shared" si="6"/>
        <v>ok</v>
      </c>
      <c r="N22" s="2">
        <f t="shared" si="10"/>
        <v>400000</v>
      </c>
      <c r="O22" s="9" t="s">
        <v>154</v>
      </c>
      <c r="P22" s="4">
        <v>34</v>
      </c>
    </row>
    <row r="23" spans="1:16" ht="54" customHeight="1" x14ac:dyDescent="0.25">
      <c r="A23" s="38">
        <v>70</v>
      </c>
      <c r="B23" s="3">
        <v>54</v>
      </c>
      <c r="C23" s="4" t="s">
        <v>206</v>
      </c>
      <c r="D23" s="4" t="s">
        <v>10</v>
      </c>
      <c r="E23" s="5" t="s">
        <v>207</v>
      </c>
      <c r="F23" s="4" t="s">
        <v>208</v>
      </c>
      <c r="G23" s="6" t="s">
        <v>209</v>
      </c>
      <c r="H23" s="2">
        <v>691690</v>
      </c>
      <c r="I23" s="7">
        <f t="shared" si="8"/>
        <v>0.42170625569257902</v>
      </c>
      <c r="J23" s="2">
        <v>291690</v>
      </c>
      <c r="K23" s="2">
        <v>400000</v>
      </c>
      <c r="L23" s="8">
        <f t="shared" si="9"/>
        <v>0.57829374430742098</v>
      </c>
      <c r="M23" s="8" t="str">
        <f t="shared" si="6"/>
        <v>ok</v>
      </c>
      <c r="N23" s="2">
        <f t="shared" si="10"/>
        <v>400000</v>
      </c>
      <c r="O23" s="9" t="s">
        <v>154</v>
      </c>
      <c r="P23" s="4">
        <v>34</v>
      </c>
    </row>
    <row r="24" spans="1:16" ht="54" customHeight="1" x14ac:dyDescent="0.25">
      <c r="A24" s="38">
        <v>71</v>
      </c>
      <c r="B24" s="3">
        <v>48</v>
      </c>
      <c r="C24" s="4" t="s">
        <v>234</v>
      </c>
      <c r="D24" s="4" t="s">
        <v>10</v>
      </c>
      <c r="E24" s="5" t="s">
        <v>198</v>
      </c>
      <c r="F24" s="4" t="s">
        <v>200</v>
      </c>
      <c r="G24" s="6" t="s">
        <v>199</v>
      </c>
      <c r="H24" s="2">
        <v>670000</v>
      </c>
      <c r="I24" s="7">
        <f t="shared" si="8"/>
        <v>0.40298507462686567</v>
      </c>
      <c r="J24" s="2">
        <v>270000</v>
      </c>
      <c r="K24" s="2">
        <v>400000</v>
      </c>
      <c r="L24" s="8">
        <f t="shared" si="9"/>
        <v>0.59701492537313428</v>
      </c>
      <c r="M24" s="8" t="str">
        <f t="shared" si="6"/>
        <v>ok</v>
      </c>
      <c r="N24" s="2">
        <f t="shared" si="10"/>
        <v>400000</v>
      </c>
      <c r="O24" s="9" t="s">
        <v>154</v>
      </c>
      <c r="P24" s="4">
        <v>34</v>
      </c>
    </row>
    <row r="25" spans="1:16" ht="54" customHeight="1" x14ac:dyDescent="0.25">
      <c r="A25" s="38">
        <v>72</v>
      </c>
      <c r="B25" s="3">
        <v>78</v>
      </c>
      <c r="C25" s="4" t="s">
        <v>87</v>
      </c>
      <c r="D25" s="4" t="s">
        <v>10</v>
      </c>
      <c r="E25" s="5" t="s">
        <v>88</v>
      </c>
      <c r="F25" s="4" t="s">
        <v>89</v>
      </c>
      <c r="G25" s="21" t="s">
        <v>240</v>
      </c>
      <c r="H25" s="2">
        <v>498530</v>
      </c>
      <c r="I25" s="7">
        <f t="shared" si="8"/>
        <v>0.40023669588590455</v>
      </c>
      <c r="J25" s="2">
        <v>199530</v>
      </c>
      <c r="K25" s="2">
        <v>299000</v>
      </c>
      <c r="L25" s="8">
        <f t="shared" si="9"/>
        <v>0.5997633041140954</v>
      </c>
      <c r="M25" s="8" t="str">
        <f t="shared" si="6"/>
        <v>ok</v>
      </c>
      <c r="N25" s="2">
        <f t="shared" si="10"/>
        <v>299000</v>
      </c>
      <c r="O25" s="9" t="s">
        <v>154</v>
      </c>
      <c r="P25" s="4">
        <v>34</v>
      </c>
    </row>
    <row r="26" spans="1:16" ht="54" customHeight="1" x14ac:dyDescent="0.25">
      <c r="A26" s="38">
        <v>73</v>
      </c>
      <c r="B26" s="3">
        <v>86</v>
      </c>
      <c r="C26" s="4" t="s">
        <v>232</v>
      </c>
      <c r="D26" s="4" t="s">
        <v>10</v>
      </c>
      <c r="E26" s="5" t="s">
        <v>298</v>
      </c>
      <c r="F26" s="4" t="s">
        <v>297</v>
      </c>
      <c r="G26" s="6" t="s">
        <v>296</v>
      </c>
      <c r="H26" s="2">
        <v>350000</v>
      </c>
      <c r="I26" s="7">
        <f t="shared" si="8"/>
        <v>0.5</v>
      </c>
      <c r="J26" s="2">
        <v>175000</v>
      </c>
      <c r="K26" s="2">
        <v>175000</v>
      </c>
      <c r="L26" s="8">
        <f t="shared" si="9"/>
        <v>0.5</v>
      </c>
      <c r="M26" s="8" t="str">
        <f t="shared" si="6"/>
        <v>ok</v>
      </c>
      <c r="N26" s="2">
        <f t="shared" si="10"/>
        <v>175000</v>
      </c>
      <c r="O26" s="9" t="s">
        <v>154</v>
      </c>
      <c r="P26" s="4">
        <v>33.5</v>
      </c>
    </row>
    <row r="27" spans="1:16" ht="54" customHeight="1" x14ac:dyDescent="0.25">
      <c r="A27" s="38">
        <v>74</v>
      </c>
      <c r="B27" s="3">
        <v>108</v>
      </c>
      <c r="C27" s="4" t="s">
        <v>90</v>
      </c>
      <c r="D27" s="4" t="s">
        <v>10</v>
      </c>
      <c r="E27" s="5" t="s">
        <v>91</v>
      </c>
      <c r="F27" s="4" t="s">
        <v>92</v>
      </c>
      <c r="G27" s="6" t="s">
        <v>276</v>
      </c>
      <c r="H27" s="10">
        <v>488847.41</v>
      </c>
      <c r="I27" s="7">
        <f t="shared" si="8"/>
        <v>0.46015874360467618</v>
      </c>
      <c r="J27" s="10">
        <v>224947.41</v>
      </c>
      <c r="K27" s="2">
        <v>263900</v>
      </c>
      <c r="L27" s="8">
        <f t="shared" si="9"/>
        <v>0.53984125639532388</v>
      </c>
      <c r="M27" s="8" t="str">
        <f t="shared" si="6"/>
        <v>ok</v>
      </c>
      <c r="N27" s="2">
        <f t="shared" si="10"/>
        <v>263900</v>
      </c>
      <c r="O27" s="9" t="s">
        <v>154</v>
      </c>
      <c r="P27" s="4">
        <v>33.5</v>
      </c>
    </row>
    <row r="28" spans="1:16" ht="54" customHeight="1" x14ac:dyDescent="0.25">
      <c r="A28" s="38">
        <v>75</v>
      </c>
      <c r="B28" s="3">
        <v>122</v>
      </c>
      <c r="C28" s="4" t="s">
        <v>263</v>
      </c>
      <c r="D28" s="4" t="s">
        <v>10</v>
      </c>
      <c r="E28" s="5" t="s">
        <v>265</v>
      </c>
      <c r="F28" s="4" t="s">
        <v>264</v>
      </c>
      <c r="G28" s="6" t="s">
        <v>262</v>
      </c>
      <c r="H28" s="2">
        <v>650000</v>
      </c>
      <c r="I28" s="7">
        <f t="shared" si="8"/>
        <v>0.46</v>
      </c>
      <c r="J28" s="2">
        <v>299000</v>
      </c>
      <c r="K28" s="2">
        <v>351000</v>
      </c>
      <c r="L28" s="8">
        <f t="shared" si="9"/>
        <v>0.54</v>
      </c>
      <c r="M28" s="8" t="str">
        <f t="shared" si="6"/>
        <v>ok</v>
      </c>
      <c r="N28" s="2">
        <f t="shared" si="10"/>
        <v>351000</v>
      </c>
      <c r="O28" s="9" t="s">
        <v>154</v>
      </c>
      <c r="P28" s="4">
        <v>33.5</v>
      </c>
    </row>
    <row r="29" spans="1:16" ht="54" customHeight="1" x14ac:dyDescent="0.25">
      <c r="A29" s="38">
        <v>76</v>
      </c>
      <c r="B29" s="3">
        <v>118</v>
      </c>
      <c r="C29" s="4" t="s">
        <v>45</v>
      </c>
      <c r="D29" s="4" t="s">
        <v>10</v>
      </c>
      <c r="E29" s="5" t="s">
        <v>46</v>
      </c>
      <c r="F29" s="4" t="s">
        <v>47</v>
      </c>
      <c r="G29" s="6" t="s">
        <v>254</v>
      </c>
      <c r="H29" s="2">
        <v>680000</v>
      </c>
      <c r="I29" s="7">
        <f t="shared" si="8"/>
        <v>0.41176470588235292</v>
      </c>
      <c r="J29" s="2">
        <v>280000</v>
      </c>
      <c r="K29" s="2">
        <v>400000</v>
      </c>
      <c r="L29" s="8">
        <f t="shared" si="9"/>
        <v>0.58823529411764708</v>
      </c>
      <c r="M29" s="8" t="str">
        <f t="shared" si="6"/>
        <v>ok</v>
      </c>
      <c r="N29" s="2">
        <f t="shared" si="10"/>
        <v>400000</v>
      </c>
      <c r="O29" s="9" t="s">
        <v>154</v>
      </c>
      <c r="P29" s="4">
        <v>33.5</v>
      </c>
    </row>
    <row r="30" spans="1:16" ht="54" customHeight="1" x14ac:dyDescent="0.25">
      <c r="A30" s="38">
        <v>77</v>
      </c>
      <c r="B30" s="3">
        <v>28</v>
      </c>
      <c r="C30" s="4" t="s">
        <v>178</v>
      </c>
      <c r="D30" s="4" t="s">
        <v>10</v>
      </c>
      <c r="E30" s="5" t="s">
        <v>179</v>
      </c>
      <c r="F30" s="4" t="s">
        <v>180</v>
      </c>
      <c r="G30" s="6" t="s">
        <v>181</v>
      </c>
      <c r="H30" s="2">
        <v>1142858</v>
      </c>
      <c r="I30" s="7">
        <f t="shared" si="8"/>
        <v>0.65000026249980314</v>
      </c>
      <c r="J30" s="2">
        <v>742858</v>
      </c>
      <c r="K30" s="2">
        <v>400000</v>
      </c>
      <c r="L30" s="8">
        <f t="shared" si="9"/>
        <v>0.34999973750019686</v>
      </c>
      <c r="M30" s="8" t="str">
        <f t="shared" si="6"/>
        <v>ok</v>
      </c>
      <c r="N30" s="2">
        <f t="shared" si="10"/>
        <v>400000</v>
      </c>
      <c r="O30" s="9" t="s">
        <v>154</v>
      </c>
      <c r="P30" s="4">
        <v>33</v>
      </c>
    </row>
    <row r="31" spans="1:16" ht="54" customHeight="1" x14ac:dyDescent="0.25">
      <c r="A31" s="38">
        <v>78</v>
      </c>
      <c r="B31" s="3">
        <v>95</v>
      </c>
      <c r="C31" s="4" t="s">
        <v>19</v>
      </c>
      <c r="D31" s="4" t="s">
        <v>10</v>
      </c>
      <c r="E31" s="5" t="s">
        <v>20</v>
      </c>
      <c r="F31" s="4" t="s">
        <v>21</v>
      </c>
      <c r="G31" s="6" t="s">
        <v>287</v>
      </c>
      <c r="H31" s="2">
        <v>768610</v>
      </c>
      <c r="I31" s="7">
        <f t="shared" si="8"/>
        <v>0.47958002107700914</v>
      </c>
      <c r="J31" s="2">
        <v>368610</v>
      </c>
      <c r="K31" s="2">
        <v>400000</v>
      </c>
      <c r="L31" s="8">
        <f t="shared" si="9"/>
        <v>0.52041997892299086</v>
      </c>
      <c r="M31" s="8" t="str">
        <f t="shared" si="6"/>
        <v>ok</v>
      </c>
      <c r="N31" s="2">
        <f t="shared" si="10"/>
        <v>400000</v>
      </c>
      <c r="O31" s="9" t="s">
        <v>154</v>
      </c>
      <c r="P31" s="4">
        <v>33</v>
      </c>
    </row>
    <row r="32" spans="1:16" ht="54" customHeight="1" x14ac:dyDescent="0.25">
      <c r="A32" s="38">
        <v>79</v>
      </c>
      <c r="B32" s="3">
        <v>81</v>
      </c>
      <c r="C32" s="4" t="s">
        <v>247</v>
      </c>
      <c r="D32" s="4" t="s">
        <v>10</v>
      </c>
      <c r="E32" s="5" t="s">
        <v>300</v>
      </c>
      <c r="F32" s="4" t="s">
        <v>301</v>
      </c>
      <c r="G32" s="6" t="s">
        <v>302</v>
      </c>
      <c r="H32" s="2">
        <v>251745</v>
      </c>
      <c r="I32" s="7">
        <f t="shared" si="8"/>
        <v>0.40018669685594549</v>
      </c>
      <c r="J32" s="2">
        <v>100745</v>
      </c>
      <c r="K32" s="2">
        <v>151000</v>
      </c>
      <c r="L32" s="8">
        <f t="shared" si="9"/>
        <v>0.59981330314405445</v>
      </c>
      <c r="M32" s="8" t="str">
        <f t="shared" ref="M32:M63" si="11">IF(L32&gt;60%,"chyba","ok")</f>
        <v>ok</v>
      </c>
      <c r="N32" s="2">
        <f t="shared" si="10"/>
        <v>151000</v>
      </c>
      <c r="O32" s="9" t="s">
        <v>154</v>
      </c>
      <c r="P32" s="4">
        <v>33</v>
      </c>
    </row>
    <row r="33" spans="1:16" ht="54" customHeight="1" x14ac:dyDescent="0.25">
      <c r="A33" s="38">
        <v>80</v>
      </c>
      <c r="B33" s="3">
        <v>71</v>
      </c>
      <c r="C33" s="4" t="s">
        <v>217</v>
      </c>
      <c r="D33" s="4" t="s">
        <v>10</v>
      </c>
      <c r="E33" s="5" t="s">
        <v>222</v>
      </c>
      <c r="F33" s="4" t="s">
        <v>223</v>
      </c>
      <c r="G33" s="6" t="s">
        <v>221</v>
      </c>
      <c r="H33" s="2">
        <v>548735</v>
      </c>
      <c r="I33" s="7">
        <f t="shared" si="8"/>
        <v>0.40007471730434546</v>
      </c>
      <c r="J33" s="2">
        <v>219535</v>
      </c>
      <c r="K33" s="2">
        <v>329200</v>
      </c>
      <c r="L33" s="8">
        <f t="shared" si="9"/>
        <v>0.59992528269565459</v>
      </c>
      <c r="M33" s="8" t="str">
        <f t="shared" si="11"/>
        <v>ok</v>
      </c>
      <c r="N33" s="2">
        <f t="shared" si="10"/>
        <v>329200</v>
      </c>
      <c r="O33" s="9" t="s">
        <v>154</v>
      </c>
      <c r="P33" s="4">
        <v>33</v>
      </c>
    </row>
    <row r="34" spans="1:16" ht="54" customHeight="1" x14ac:dyDescent="0.25">
      <c r="A34" s="38">
        <v>81</v>
      </c>
      <c r="B34" s="3">
        <v>104</v>
      </c>
      <c r="C34" s="4" t="s">
        <v>106</v>
      </c>
      <c r="D34" s="4" t="s">
        <v>10</v>
      </c>
      <c r="E34" s="5" t="s">
        <v>107</v>
      </c>
      <c r="F34" s="4" t="s">
        <v>108</v>
      </c>
      <c r="G34" s="21" t="s">
        <v>277</v>
      </c>
      <c r="H34" s="2">
        <v>1284090</v>
      </c>
      <c r="I34" s="7">
        <f t="shared" si="8"/>
        <v>0.68849535468697676</v>
      </c>
      <c r="J34" s="2">
        <v>884090</v>
      </c>
      <c r="K34" s="2">
        <v>400000</v>
      </c>
      <c r="L34" s="8">
        <f t="shared" si="9"/>
        <v>0.31150464531302324</v>
      </c>
      <c r="M34" s="8" t="str">
        <f t="shared" si="11"/>
        <v>ok</v>
      </c>
      <c r="N34" s="2">
        <f t="shared" si="10"/>
        <v>400000</v>
      </c>
      <c r="O34" s="9" t="s">
        <v>154</v>
      </c>
      <c r="P34" s="4">
        <v>32.5</v>
      </c>
    </row>
    <row r="35" spans="1:16" ht="54" customHeight="1" x14ac:dyDescent="0.25">
      <c r="A35" s="38">
        <v>82</v>
      </c>
      <c r="B35" s="3">
        <v>18</v>
      </c>
      <c r="C35" s="4" t="s">
        <v>163</v>
      </c>
      <c r="D35" s="4" t="s">
        <v>10</v>
      </c>
      <c r="E35" s="5" t="s">
        <v>166</v>
      </c>
      <c r="F35" s="4" t="s">
        <v>165</v>
      </c>
      <c r="G35" s="6" t="s">
        <v>164</v>
      </c>
      <c r="H35" s="2">
        <v>1045000</v>
      </c>
      <c r="I35" s="7">
        <f t="shared" si="8"/>
        <v>0.61722488038277512</v>
      </c>
      <c r="J35" s="2">
        <v>645000</v>
      </c>
      <c r="K35" s="2">
        <v>400000</v>
      </c>
      <c r="L35" s="8">
        <f t="shared" si="9"/>
        <v>0.38277511961722488</v>
      </c>
      <c r="M35" s="8" t="str">
        <f t="shared" si="11"/>
        <v>ok</v>
      </c>
      <c r="N35" s="2">
        <f t="shared" si="10"/>
        <v>400000</v>
      </c>
      <c r="O35" s="9" t="s">
        <v>154</v>
      </c>
      <c r="P35" s="4">
        <v>32.5</v>
      </c>
    </row>
    <row r="36" spans="1:16" ht="54" customHeight="1" x14ac:dyDescent="0.25">
      <c r="A36" s="38">
        <v>83</v>
      </c>
      <c r="B36" s="3">
        <v>45</v>
      </c>
      <c r="C36" s="4" t="s">
        <v>41</v>
      </c>
      <c r="D36" s="4" t="s">
        <v>42</v>
      </c>
      <c r="E36" s="5" t="s">
        <v>43</v>
      </c>
      <c r="F36" s="4" t="s">
        <v>44</v>
      </c>
      <c r="G36" s="6" t="s">
        <v>192</v>
      </c>
      <c r="H36" s="10">
        <v>1641819.54</v>
      </c>
      <c r="I36" s="7">
        <f t="shared" si="8"/>
        <v>0.75636786488727015</v>
      </c>
      <c r="J36" s="10">
        <v>1241819.54</v>
      </c>
      <c r="K36" s="2">
        <v>400000</v>
      </c>
      <c r="L36" s="8">
        <f t="shared" si="9"/>
        <v>0.24363213511272985</v>
      </c>
      <c r="M36" s="8" t="str">
        <f t="shared" si="11"/>
        <v>ok</v>
      </c>
      <c r="N36" s="2">
        <f t="shared" si="10"/>
        <v>400000</v>
      </c>
      <c r="O36" s="9" t="s">
        <v>154</v>
      </c>
      <c r="P36" s="4">
        <v>32</v>
      </c>
    </row>
    <row r="37" spans="1:16" ht="54" customHeight="1" x14ac:dyDescent="0.25">
      <c r="A37" s="38">
        <v>84</v>
      </c>
      <c r="B37" s="3">
        <v>59</v>
      </c>
      <c r="C37" s="4" t="s">
        <v>65</v>
      </c>
      <c r="D37" s="4" t="s">
        <v>10</v>
      </c>
      <c r="E37" s="5" t="s">
        <v>73</v>
      </c>
      <c r="F37" s="4" t="s">
        <v>74</v>
      </c>
      <c r="G37" s="6" t="s">
        <v>212</v>
      </c>
      <c r="H37" s="2">
        <v>1100000</v>
      </c>
      <c r="I37" s="7">
        <f t="shared" si="8"/>
        <v>0.63636363636363635</v>
      </c>
      <c r="J37" s="2">
        <v>700000</v>
      </c>
      <c r="K37" s="2">
        <v>400000</v>
      </c>
      <c r="L37" s="8">
        <f t="shared" si="9"/>
        <v>0.36363636363636365</v>
      </c>
      <c r="M37" s="8" t="str">
        <f t="shared" si="11"/>
        <v>ok</v>
      </c>
      <c r="N37" s="2">
        <f t="shared" si="10"/>
        <v>400000</v>
      </c>
      <c r="O37" s="9" t="s">
        <v>154</v>
      </c>
      <c r="P37" s="4">
        <v>32</v>
      </c>
    </row>
    <row r="38" spans="1:16" ht="54" customHeight="1" x14ac:dyDescent="0.25">
      <c r="A38" s="38">
        <v>85</v>
      </c>
      <c r="B38" s="3">
        <v>3</v>
      </c>
      <c r="C38" s="4" t="s">
        <v>78</v>
      </c>
      <c r="D38" s="4" t="s">
        <v>10</v>
      </c>
      <c r="E38" s="5" t="s">
        <v>79</v>
      </c>
      <c r="F38" s="4" t="s">
        <v>80</v>
      </c>
      <c r="G38" s="21" t="s">
        <v>140</v>
      </c>
      <c r="H38" s="2">
        <v>890000</v>
      </c>
      <c r="I38" s="7">
        <f t="shared" si="8"/>
        <v>0.550561797752809</v>
      </c>
      <c r="J38" s="2">
        <v>490000</v>
      </c>
      <c r="K38" s="2">
        <v>400000</v>
      </c>
      <c r="L38" s="8">
        <f t="shared" si="9"/>
        <v>0.449438202247191</v>
      </c>
      <c r="M38" s="8" t="str">
        <f t="shared" si="11"/>
        <v>ok</v>
      </c>
      <c r="N38" s="2">
        <f t="shared" si="10"/>
        <v>400000</v>
      </c>
      <c r="O38" s="9" t="s">
        <v>154</v>
      </c>
      <c r="P38" s="4">
        <v>32</v>
      </c>
    </row>
    <row r="39" spans="1:16" ht="54" customHeight="1" x14ac:dyDescent="0.25">
      <c r="A39" s="38">
        <v>86</v>
      </c>
      <c r="B39" s="3">
        <v>8</v>
      </c>
      <c r="C39" s="4" t="s">
        <v>57</v>
      </c>
      <c r="D39" s="4" t="s">
        <v>10</v>
      </c>
      <c r="E39" s="5" t="s">
        <v>60</v>
      </c>
      <c r="F39" s="4" t="s">
        <v>59</v>
      </c>
      <c r="G39" s="6" t="s">
        <v>142</v>
      </c>
      <c r="H39" s="2">
        <v>553608</v>
      </c>
      <c r="I39" s="7">
        <f t="shared" si="8"/>
        <v>0.40011705033164263</v>
      </c>
      <c r="J39" s="2">
        <v>221508</v>
      </c>
      <c r="K39" s="2">
        <v>332100</v>
      </c>
      <c r="L39" s="8">
        <f t="shared" si="9"/>
        <v>0.59988294966835742</v>
      </c>
      <c r="M39" s="8" t="str">
        <f t="shared" si="11"/>
        <v>ok</v>
      </c>
      <c r="N39" s="2">
        <f t="shared" si="10"/>
        <v>332100</v>
      </c>
      <c r="O39" s="9" t="s">
        <v>154</v>
      </c>
      <c r="P39" s="4">
        <v>32</v>
      </c>
    </row>
    <row r="40" spans="1:16" ht="54" customHeight="1" x14ac:dyDescent="0.25">
      <c r="A40" s="38">
        <v>87</v>
      </c>
      <c r="B40" s="3">
        <v>58</v>
      </c>
      <c r="C40" s="4" t="s">
        <v>84</v>
      </c>
      <c r="D40" s="4" t="s">
        <v>10</v>
      </c>
      <c r="E40" s="5" t="s">
        <v>85</v>
      </c>
      <c r="F40" s="4" t="s">
        <v>86</v>
      </c>
      <c r="G40" s="21" t="s">
        <v>211</v>
      </c>
      <c r="H40" s="2">
        <v>500000</v>
      </c>
      <c r="I40" s="7">
        <f t="shared" si="8"/>
        <v>0.4</v>
      </c>
      <c r="J40" s="2">
        <v>200000</v>
      </c>
      <c r="K40" s="2">
        <v>300000</v>
      </c>
      <c r="L40" s="8">
        <f t="shared" si="9"/>
        <v>0.6</v>
      </c>
      <c r="M40" s="8" t="str">
        <f t="shared" si="11"/>
        <v>ok</v>
      </c>
      <c r="N40" s="2">
        <f t="shared" si="10"/>
        <v>300000</v>
      </c>
      <c r="O40" s="9" t="s">
        <v>154</v>
      </c>
      <c r="P40" s="4">
        <v>32</v>
      </c>
    </row>
    <row r="41" spans="1:16" ht="54" customHeight="1" x14ac:dyDescent="0.25">
      <c r="A41" s="38">
        <v>88</v>
      </c>
      <c r="B41" s="3">
        <v>77</v>
      </c>
      <c r="C41" s="4" t="s">
        <v>229</v>
      </c>
      <c r="D41" s="4" t="s">
        <v>10</v>
      </c>
      <c r="E41" s="5" t="s">
        <v>237</v>
      </c>
      <c r="F41" s="4" t="s">
        <v>238</v>
      </c>
      <c r="G41" s="6" t="s">
        <v>239</v>
      </c>
      <c r="H41" s="2">
        <v>363000</v>
      </c>
      <c r="I41" s="7">
        <f t="shared" si="8"/>
        <v>0.4</v>
      </c>
      <c r="J41" s="2">
        <v>145200</v>
      </c>
      <c r="K41" s="2">
        <v>217800</v>
      </c>
      <c r="L41" s="8">
        <f t="shared" si="9"/>
        <v>0.6</v>
      </c>
      <c r="M41" s="8" t="str">
        <f t="shared" si="11"/>
        <v>ok</v>
      </c>
      <c r="N41" s="2">
        <f t="shared" si="10"/>
        <v>217800</v>
      </c>
      <c r="O41" s="9" t="s">
        <v>154</v>
      </c>
      <c r="P41" s="4">
        <v>32</v>
      </c>
    </row>
    <row r="42" spans="1:16" ht="54" customHeight="1" x14ac:dyDescent="0.25">
      <c r="A42" s="38">
        <v>89</v>
      </c>
      <c r="B42" s="3">
        <v>100</v>
      </c>
      <c r="C42" s="4" t="s">
        <v>81</v>
      </c>
      <c r="D42" s="4" t="s">
        <v>42</v>
      </c>
      <c r="E42" s="5" t="s">
        <v>82</v>
      </c>
      <c r="F42" s="4" t="s">
        <v>83</v>
      </c>
      <c r="G42" s="6" t="s">
        <v>280</v>
      </c>
      <c r="H42" s="10">
        <v>710484.87</v>
      </c>
      <c r="I42" s="7">
        <f t="shared" si="8"/>
        <v>0.43700419686628933</v>
      </c>
      <c r="J42" s="10">
        <v>310484.87</v>
      </c>
      <c r="K42" s="2">
        <v>400000</v>
      </c>
      <c r="L42" s="8">
        <f t="shared" si="9"/>
        <v>0.56299580313371067</v>
      </c>
      <c r="M42" s="8" t="str">
        <f t="shared" si="11"/>
        <v>ok</v>
      </c>
      <c r="N42" s="2">
        <f t="shared" si="10"/>
        <v>400000</v>
      </c>
      <c r="O42" s="9" t="s">
        <v>154</v>
      </c>
      <c r="P42" s="4">
        <v>31.5</v>
      </c>
    </row>
    <row r="43" spans="1:16" ht="54" customHeight="1" x14ac:dyDescent="0.25">
      <c r="A43" s="38">
        <v>90</v>
      </c>
      <c r="B43" s="3">
        <v>112</v>
      </c>
      <c r="C43" s="4" t="s">
        <v>248</v>
      </c>
      <c r="D43" s="4" t="s">
        <v>10</v>
      </c>
      <c r="E43" s="5" t="s">
        <v>272</v>
      </c>
      <c r="F43" s="4" t="s">
        <v>271</v>
      </c>
      <c r="G43" s="6" t="s">
        <v>270</v>
      </c>
      <c r="H43" s="2">
        <v>1880691</v>
      </c>
      <c r="I43" s="7">
        <f t="shared" si="8"/>
        <v>0.7873122166267611</v>
      </c>
      <c r="J43" s="2">
        <v>1480691</v>
      </c>
      <c r="K43" s="2">
        <v>400000</v>
      </c>
      <c r="L43" s="8">
        <f t="shared" si="9"/>
        <v>0.21268778337323888</v>
      </c>
      <c r="M43" s="8" t="str">
        <f t="shared" si="11"/>
        <v>ok</v>
      </c>
      <c r="N43" s="2">
        <f t="shared" si="10"/>
        <v>400000</v>
      </c>
      <c r="O43" s="9" t="s">
        <v>154</v>
      </c>
      <c r="P43" s="4">
        <v>31</v>
      </c>
    </row>
    <row r="44" spans="1:16" ht="54" customHeight="1" x14ac:dyDescent="0.25">
      <c r="A44" s="38">
        <v>91</v>
      </c>
      <c r="B44" s="3">
        <v>70</v>
      </c>
      <c r="C44" s="4" t="s">
        <v>103</v>
      </c>
      <c r="D44" s="4" t="s">
        <v>10</v>
      </c>
      <c r="E44" s="5" t="s">
        <v>104</v>
      </c>
      <c r="F44" s="4" t="s">
        <v>105</v>
      </c>
      <c r="G44" s="21" t="s">
        <v>220</v>
      </c>
      <c r="H44" s="2">
        <v>839893</v>
      </c>
      <c r="I44" s="7">
        <f t="shared" si="8"/>
        <v>0.5237488584855452</v>
      </c>
      <c r="J44" s="2">
        <v>439893</v>
      </c>
      <c r="K44" s="2">
        <v>400000</v>
      </c>
      <c r="L44" s="8">
        <f t="shared" si="9"/>
        <v>0.4762511415144548</v>
      </c>
      <c r="M44" s="8" t="str">
        <f t="shared" si="11"/>
        <v>ok</v>
      </c>
      <c r="N44" s="2">
        <f t="shared" si="10"/>
        <v>400000</v>
      </c>
      <c r="O44" s="9" t="s">
        <v>154</v>
      </c>
      <c r="P44" s="4">
        <v>31</v>
      </c>
    </row>
    <row r="45" spans="1:16" ht="54" customHeight="1" x14ac:dyDescent="0.25">
      <c r="A45" s="38">
        <v>92</v>
      </c>
      <c r="B45" s="3">
        <v>21</v>
      </c>
      <c r="C45" s="4" t="s">
        <v>168</v>
      </c>
      <c r="D45" s="4" t="s">
        <v>10</v>
      </c>
      <c r="E45" s="5" t="s">
        <v>169</v>
      </c>
      <c r="F45" s="4" t="s">
        <v>170</v>
      </c>
      <c r="G45" s="6" t="s">
        <v>171</v>
      </c>
      <c r="H45" s="2">
        <v>641043</v>
      </c>
      <c r="I45" s="7">
        <f t="shared" si="8"/>
        <v>0.40004024691011369</v>
      </c>
      <c r="J45" s="2">
        <v>256443</v>
      </c>
      <c r="K45" s="2">
        <v>384600</v>
      </c>
      <c r="L45" s="8">
        <f t="shared" si="9"/>
        <v>0.59995975308988636</v>
      </c>
      <c r="M45" s="8" t="str">
        <f t="shared" si="11"/>
        <v>ok</v>
      </c>
      <c r="N45" s="2">
        <f t="shared" si="10"/>
        <v>384600</v>
      </c>
      <c r="O45" s="9" t="s">
        <v>154</v>
      </c>
      <c r="P45" s="4">
        <v>31</v>
      </c>
    </row>
    <row r="46" spans="1:16" ht="54" customHeight="1" x14ac:dyDescent="0.25">
      <c r="A46" s="38">
        <v>93</v>
      </c>
      <c r="B46" s="3">
        <v>2</v>
      </c>
      <c r="C46" s="4" t="s">
        <v>128</v>
      </c>
      <c r="D46" s="4" t="s">
        <v>10</v>
      </c>
      <c r="E46" s="5" t="s">
        <v>129</v>
      </c>
      <c r="F46" s="4" t="s">
        <v>130</v>
      </c>
      <c r="G46" s="21" t="s">
        <v>139</v>
      </c>
      <c r="H46" s="2">
        <v>1155000</v>
      </c>
      <c r="I46" s="7">
        <f t="shared" si="8"/>
        <v>0.65367965367965364</v>
      </c>
      <c r="J46" s="2">
        <v>755000</v>
      </c>
      <c r="K46" s="2">
        <v>400000</v>
      </c>
      <c r="L46" s="8">
        <f t="shared" si="9"/>
        <v>0.34632034632034631</v>
      </c>
      <c r="M46" s="8" t="str">
        <f t="shared" si="11"/>
        <v>ok</v>
      </c>
      <c r="N46" s="2">
        <f t="shared" si="10"/>
        <v>400000</v>
      </c>
      <c r="O46" s="9" t="s">
        <v>154</v>
      </c>
      <c r="P46" s="4">
        <v>30.5</v>
      </c>
    </row>
    <row r="47" spans="1:16" ht="54" customHeight="1" x14ac:dyDescent="0.25">
      <c r="A47" s="38">
        <v>94</v>
      </c>
      <c r="B47" s="3">
        <v>26</v>
      </c>
      <c r="C47" s="4" t="s">
        <v>136</v>
      </c>
      <c r="D47" s="4" t="s">
        <v>10</v>
      </c>
      <c r="E47" s="5" t="s">
        <v>137</v>
      </c>
      <c r="F47" s="4" t="s">
        <v>177</v>
      </c>
      <c r="G47" s="21" t="s">
        <v>174</v>
      </c>
      <c r="H47" s="10">
        <v>1021857.22</v>
      </c>
      <c r="I47" s="7">
        <f t="shared" si="8"/>
        <v>0.60855588024323004</v>
      </c>
      <c r="J47" s="10">
        <v>621857.22</v>
      </c>
      <c r="K47" s="2">
        <v>400000</v>
      </c>
      <c r="L47" s="8">
        <f t="shared" si="9"/>
        <v>0.39144411975676996</v>
      </c>
      <c r="M47" s="8" t="str">
        <f t="shared" si="11"/>
        <v>ok</v>
      </c>
      <c r="N47" s="2">
        <f t="shared" si="10"/>
        <v>400000</v>
      </c>
      <c r="O47" s="9" t="s">
        <v>154</v>
      </c>
      <c r="P47" s="4">
        <v>30.5</v>
      </c>
    </row>
    <row r="48" spans="1:16" ht="54" customHeight="1" x14ac:dyDescent="0.25">
      <c r="A48" s="38">
        <v>95</v>
      </c>
      <c r="B48" s="3">
        <v>22</v>
      </c>
      <c r="C48" s="4" t="s">
        <v>25</v>
      </c>
      <c r="D48" s="4" t="s">
        <v>10</v>
      </c>
      <c r="E48" s="5" t="s">
        <v>28</v>
      </c>
      <c r="F48" s="4" t="s">
        <v>29</v>
      </c>
      <c r="G48" s="6" t="s">
        <v>172</v>
      </c>
      <c r="H48" s="2">
        <v>554775</v>
      </c>
      <c r="I48" s="7">
        <f t="shared" si="8"/>
        <v>0.50105898787796854</v>
      </c>
      <c r="J48" s="2">
        <v>277975</v>
      </c>
      <c r="K48" s="2">
        <v>276800</v>
      </c>
      <c r="L48" s="8">
        <f t="shared" si="9"/>
        <v>0.49894101212203146</v>
      </c>
      <c r="M48" s="8" t="str">
        <f t="shared" si="11"/>
        <v>ok</v>
      </c>
      <c r="N48" s="2">
        <f t="shared" si="10"/>
        <v>276800</v>
      </c>
      <c r="O48" s="9" t="s">
        <v>154</v>
      </c>
      <c r="P48" s="4">
        <v>30.5</v>
      </c>
    </row>
    <row r="49" spans="1:16" ht="54" customHeight="1" x14ac:dyDescent="0.25">
      <c r="A49" s="38">
        <v>96</v>
      </c>
      <c r="B49" s="3">
        <v>27</v>
      </c>
      <c r="C49" s="4" t="s">
        <v>114</v>
      </c>
      <c r="D49" s="4" t="s">
        <v>10</v>
      </c>
      <c r="E49" s="5" t="s">
        <v>115</v>
      </c>
      <c r="F49" s="4" t="s">
        <v>116</v>
      </c>
      <c r="G49" s="21" t="s">
        <v>175</v>
      </c>
      <c r="H49" s="2">
        <v>678555</v>
      </c>
      <c r="I49" s="7">
        <f t="shared" si="8"/>
        <v>0.41051204397580154</v>
      </c>
      <c r="J49" s="2">
        <v>278555</v>
      </c>
      <c r="K49" s="2">
        <v>400000</v>
      </c>
      <c r="L49" s="8">
        <f t="shared" si="9"/>
        <v>0.58948795602419846</v>
      </c>
      <c r="M49" s="8" t="str">
        <f t="shared" si="11"/>
        <v>ok</v>
      </c>
      <c r="N49" s="2">
        <f t="shared" si="10"/>
        <v>400000</v>
      </c>
      <c r="O49" s="9" t="s">
        <v>154</v>
      </c>
      <c r="P49" s="4">
        <v>30.5</v>
      </c>
    </row>
    <row r="50" spans="1:16" ht="54" customHeight="1" x14ac:dyDescent="0.25">
      <c r="A50" s="38">
        <v>97</v>
      </c>
      <c r="B50" s="3">
        <v>82</v>
      </c>
      <c r="C50" s="4" t="s">
        <v>22</v>
      </c>
      <c r="D50" s="4" t="s">
        <v>10</v>
      </c>
      <c r="E50" s="5" t="s">
        <v>23</v>
      </c>
      <c r="F50" s="4" t="s">
        <v>24</v>
      </c>
      <c r="G50" s="6" t="s">
        <v>299</v>
      </c>
      <c r="H50" s="2">
        <v>647538</v>
      </c>
      <c r="I50" s="7">
        <f t="shared" ref="I50:I75" si="12">J50/H50</f>
        <v>0.400035210288817</v>
      </c>
      <c r="J50" s="2">
        <v>259038</v>
      </c>
      <c r="K50" s="2">
        <v>388500</v>
      </c>
      <c r="L50" s="8">
        <f t="shared" ref="L50:L75" si="13">K50/H50</f>
        <v>0.59996478971118294</v>
      </c>
      <c r="M50" s="8" t="str">
        <f t="shared" si="11"/>
        <v>ok</v>
      </c>
      <c r="N50" s="2">
        <f t="shared" ref="N50:N75" si="14">K50</f>
        <v>388500</v>
      </c>
      <c r="O50" s="9" t="s">
        <v>154</v>
      </c>
      <c r="P50" s="4">
        <v>30.5</v>
      </c>
    </row>
    <row r="51" spans="1:16" ht="54" customHeight="1" x14ac:dyDescent="0.25">
      <c r="A51" s="38">
        <v>98</v>
      </c>
      <c r="B51" s="3">
        <v>14</v>
      </c>
      <c r="C51" s="4" t="s">
        <v>51</v>
      </c>
      <c r="D51" s="4" t="s">
        <v>10</v>
      </c>
      <c r="E51" s="5" t="s">
        <v>52</v>
      </c>
      <c r="F51" s="4" t="s">
        <v>53</v>
      </c>
      <c r="G51" s="6" t="s">
        <v>153</v>
      </c>
      <c r="H51" s="2">
        <v>350000</v>
      </c>
      <c r="I51" s="7">
        <f t="shared" si="12"/>
        <v>0.56000000000000005</v>
      </c>
      <c r="J51" s="2">
        <v>196000</v>
      </c>
      <c r="K51" s="2">
        <v>154000</v>
      </c>
      <c r="L51" s="8">
        <f t="shared" si="13"/>
        <v>0.44</v>
      </c>
      <c r="M51" s="8" t="str">
        <f t="shared" si="11"/>
        <v>ok</v>
      </c>
      <c r="N51" s="2">
        <f t="shared" si="14"/>
        <v>154000</v>
      </c>
      <c r="O51" s="9" t="s">
        <v>154</v>
      </c>
      <c r="P51" s="4">
        <v>30</v>
      </c>
    </row>
    <row r="52" spans="1:16" ht="54" customHeight="1" x14ac:dyDescent="0.25">
      <c r="A52" s="38">
        <v>99</v>
      </c>
      <c r="B52" s="3">
        <v>29</v>
      </c>
      <c r="C52" s="4" t="s">
        <v>15</v>
      </c>
      <c r="D52" s="4" t="s">
        <v>10</v>
      </c>
      <c r="E52" s="5" t="s">
        <v>16</v>
      </c>
      <c r="F52" s="4" t="s">
        <v>17</v>
      </c>
      <c r="G52" s="6" t="s">
        <v>176</v>
      </c>
      <c r="H52" s="2">
        <v>400000</v>
      </c>
      <c r="I52" s="7">
        <f t="shared" si="12"/>
        <v>0.56000000000000005</v>
      </c>
      <c r="J52" s="2">
        <v>224000</v>
      </c>
      <c r="K52" s="2">
        <v>176000</v>
      </c>
      <c r="L52" s="8">
        <f t="shared" si="13"/>
        <v>0.44</v>
      </c>
      <c r="M52" s="8" t="str">
        <f t="shared" si="11"/>
        <v>ok</v>
      </c>
      <c r="N52" s="2">
        <f t="shared" si="14"/>
        <v>176000</v>
      </c>
      <c r="O52" s="9" t="s">
        <v>154</v>
      </c>
      <c r="P52" s="4">
        <v>30</v>
      </c>
    </row>
    <row r="53" spans="1:16" ht="54" customHeight="1" x14ac:dyDescent="0.25">
      <c r="A53" s="38">
        <v>100</v>
      </c>
      <c r="B53" s="3">
        <v>47</v>
      </c>
      <c r="C53" s="4" t="s">
        <v>194</v>
      </c>
      <c r="D53" s="4" t="s">
        <v>10</v>
      </c>
      <c r="E53" s="5" t="s">
        <v>195</v>
      </c>
      <c r="F53" s="4" t="s">
        <v>196</v>
      </c>
      <c r="G53" s="21" t="s">
        <v>197</v>
      </c>
      <c r="H53" s="2">
        <v>755047</v>
      </c>
      <c r="I53" s="7">
        <f t="shared" si="12"/>
        <v>0.47023165445329895</v>
      </c>
      <c r="J53" s="2">
        <v>355047</v>
      </c>
      <c r="K53" s="2">
        <v>400000</v>
      </c>
      <c r="L53" s="8">
        <f t="shared" si="13"/>
        <v>0.52976834554670105</v>
      </c>
      <c r="M53" s="8" t="str">
        <f t="shared" si="11"/>
        <v>ok</v>
      </c>
      <c r="N53" s="2">
        <f t="shared" si="14"/>
        <v>400000</v>
      </c>
      <c r="O53" s="9" t="s">
        <v>154</v>
      </c>
      <c r="P53" s="4">
        <v>30</v>
      </c>
    </row>
    <row r="54" spans="1:16" ht="54" customHeight="1" x14ac:dyDescent="0.25">
      <c r="A54" s="38">
        <v>101</v>
      </c>
      <c r="B54" s="3">
        <v>101</v>
      </c>
      <c r="C54" s="4" t="s">
        <v>119</v>
      </c>
      <c r="D54" s="4" t="s">
        <v>10</v>
      </c>
      <c r="E54" s="5" t="s">
        <v>120</v>
      </c>
      <c r="F54" s="4" t="s">
        <v>121</v>
      </c>
      <c r="G54" s="21" t="s">
        <v>279</v>
      </c>
      <c r="H54" s="2">
        <v>2219500</v>
      </c>
      <c r="I54" s="7">
        <f t="shared" si="12"/>
        <v>0.8197792295562063</v>
      </c>
      <c r="J54" s="2">
        <v>1819500</v>
      </c>
      <c r="K54" s="2">
        <v>400000</v>
      </c>
      <c r="L54" s="8">
        <f t="shared" si="13"/>
        <v>0.18022077044379364</v>
      </c>
      <c r="M54" s="8" t="str">
        <f t="shared" si="11"/>
        <v>ok</v>
      </c>
      <c r="N54" s="2">
        <f t="shared" si="14"/>
        <v>400000</v>
      </c>
      <c r="O54" s="9" t="s">
        <v>154</v>
      </c>
      <c r="P54" s="4">
        <v>29.5</v>
      </c>
    </row>
    <row r="55" spans="1:16" ht="54" customHeight="1" x14ac:dyDescent="0.25">
      <c r="A55" s="38">
        <v>102</v>
      </c>
      <c r="B55" s="3">
        <v>13</v>
      </c>
      <c r="C55" s="4" t="s">
        <v>99</v>
      </c>
      <c r="D55" s="4" t="s">
        <v>12</v>
      </c>
      <c r="E55" s="5" t="s">
        <v>100</v>
      </c>
      <c r="F55" s="4" t="s">
        <v>101</v>
      </c>
      <c r="G55" s="21" t="s">
        <v>152</v>
      </c>
      <c r="H55" s="2">
        <v>565614</v>
      </c>
      <c r="I55" s="7">
        <f t="shared" si="12"/>
        <v>0.46005579777021077</v>
      </c>
      <c r="J55" s="2">
        <v>260214</v>
      </c>
      <c r="K55" s="2">
        <v>305400</v>
      </c>
      <c r="L55" s="8">
        <f t="shared" si="13"/>
        <v>0.53994420222978923</v>
      </c>
      <c r="M55" s="8" t="str">
        <f t="shared" si="11"/>
        <v>ok</v>
      </c>
      <c r="N55" s="2">
        <f t="shared" si="14"/>
        <v>305400</v>
      </c>
      <c r="O55" s="9" t="s">
        <v>154</v>
      </c>
      <c r="P55" s="4">
        <v>29</v>
      </c>
    </row>
    <row r="56" spans="1:16" ht="54" customHeight="1" x14ac:dyDescent="0.25">
      <c r="A56" s="38">
        <v>103</v>
      </c>
      <c r="B56" s="3">
        <v>5</v>
      </c>
      <c r="C56" s="4" t="s">
        <v>38</v>
      </c>
      <c r="D56" s="4" t="s">
        <v>10</v>
      </c>
      <c r="E56" s="5" t="s">
        <v>39</v>
      </c>
      <c r="F56" s="4" t="s">
        <v>40</v>
      </c>
      <c r="G56" s="6" t="s">
        <v>141</v>
      </c>
      <c r="H56" s="2">
        <v>663612</v>
      </c>
      <c r="I56" s="7">
        <f t="shared" si="12"/>
        <v>0.4017588590923612</v>
      </c>
      <c r="J56" s="2">
        <v>266612</v>
      </c>
      <c r="K56" s="2">
        <v>397000</v>
      </c>
      <c r="L56" s="8">
        <f t="shared" si="13"/>
        <v>0.5982411409076388</v>
      </c>
      <c r="M56" s="8" t="str">
        <f t="shared" si="11"/>
        <v>ok</v>
      </c>
      <c r="N56" s="2">
        <f t="shared" si="14"/>
        <v>397000</v>
      </c>
      <c r="O56" s="9" t="s">
        <v>154</v>
      </c>
      <c r="P56" s="4">
        <v>29</v>
      </c>
    </row>
    <row r="57" spans="1:16" ht="54" customHeight="1" x14ac:dyDescent="0.25">
      <c r="A57" s="38">
        <v>104</v>
      </c>
      <c r="B57" s="3">
        <v>102</v>
      </c>
      <c r="C57" s="4" t="s">
        <v>54</v>
      </c>
      <c r="D57" s="4" t="s">
        <v>10</v>
      </c>
      <c r="E57" s="5" t="s">
        <v>55</v>
      </c>
      <c r="F57" s="4" t="s">
        <v>56</v>
      </c>
      <c r="G57" s="6" t="s">
        <v>278</v>
      </c>
      <c r="H57" s="2">
        <v>831500</v>
      </c>
      <c r="I57" s="7">
        <f t="shared" si="12"/>
        <v>0.5189416716776909</v>
      </c>
      <c r="J57" s="2">
        <v>431500</v>
      </c>
      <c r="K57" s="2">
        <v>400000</v>
      </c>
      <c r="L57" s="8">
        <f t="shared" si="13"/>
        <v>0.4810583283223091</v>
      </c>
      <c r="M57" s="8" t="str">
        <f t="shared" si="11"/>
        <v>ok</v>
      </c>
      <c r="N57" s="2">
        <f t="shared" si="14"/>
        <v>400000</v>
      </c>
      <c r="O57" s="9" t="s">
        <v>154</v>
      </c>
      <c r="P57" s="4">
        <v>28.5</v>
      </c>
    </row>
    <row r="58" spans="1:16" ht="54" customHeight="1" x14ac:dyDescent="0.25">
      <c r="A58" s="38">
        <v>105</v>
      </c>
      <c r="B58" s="3">
        <v>10</v>
      </c>
      <c r="C58" s="4" t="s">
        <v>35</v>
      </c>
      <c r="D58" s="4" t="s">
        <v>10</v>
      </c>
      <c r="E58" s="5" t="s">
        <v>36</v>
      </c>
      <c r="F58" s="4" t="s">
        <v>37</v>
      </c>
      <c r="G58" s="6" t="s">
        <v>147</v>
      </c>
      <c r="H58" s="2">
        <v>484000</v>
      </c>
      <c r="I58" s="7">
        <f t="shared" si="12"/>
        <v>0.4</v>
      </c>
      <c r="J58" s="2">
        <v>193600</v>
      </c>
      <c r="K58" s="2">
        <v>290400</v>
      </c>
      <c r="L58" s="8">
        <f t="shared" si="13"/>
        <v>0.6</v>
      </c>
      <c r="M58" s="8" t="str">
        <f t="shared" si="11"/>
        <v>ok</v>
      </c>
      <c r="N58" s="2">
        <f t="shared" si="14"/>
        <v>290400</v>
      </c>
      <c r="O58" s="9" t="s">
        <v>154</v>
      </c>
      <c r="P58" s="4">
        <v>28.5</v>
      </c>
    </row>
    <row r="59" spans="1:16" ht="54" customHeight="1" x14ac:dyDescent="0.25">
      <c r="A59" s="38">
        <v>106</v>
      </c>
      <c r="B59" s="3">
        <v>23</v>
      </c>
      <c r="C59" s="4" t="s">
        <v>64</v>
      </c>
      <c r="D59" s="4" t="s">
        <v>10</v>
      </c>
      <c r="E59" s="5" t="s">
        <v>69</v>
      </c>
      <c r="F59" s="4" t="s">
        <v>70</v>
      </c>
      <c r="G59" s="6" t="s">
        <v>173</v>
      </c>
      <c r="H59" s="10">
        <v>705224.24</v>
      </c>
      <c r="I59" s="7">
        <f t="shared" si="12"/>
        <v>0.61005310878139984</v>
      </c>
      <c r="J59" s="10">
        <v>430224.24</v>
      </c>
      <c r="K59" s="2">
        <v>275000</v>
      </c>
      <c r="L59" s="8">
        <f t="shared" si="13"/>
        <v>0.38994689121860021</v>
      </c>
      <c r="M59" s="8" t="str">
        <f t="shared" si="11"/>
        <v>ok</v>
      </c>
      <c r="N59" s="2">
        <f t="shared" si="14"/>
        <v>275000</v>
      </c>
      <c r="O59" s="9" t="s">
        <v>154</v>
      </c>
      <c r="P59" s="4">
        <v>28</v>
      </c>
    </row>
    <row r="60" spans="1:16" ht="54" customHeight="1" x14ac:dyDescent="0.25">
      <c r="A60" s="38">
        <v>107</v>
      </c>
      <c r="B60" s="3">
        <v>9</v>
      </c>
      <c r="C60" s="4" t="s">
        <v>143</v>
      </c>
      <c r="D60" s="4" t="s">
        <v>10</v>
      </c>
      <c r="E60" s="5" t="s">
        <v>144</v>
      </c>
      <c r="F60" s="4" t="s">
        <v>145</v>
      </c>
      <c r="G60" s="6" t="s">
        <v>146</v>
      </c>
      <c r="H60" s="2">
        <v>999493</v>
      </c>
      <c r="I60" s="7">
        <f t="shared" si="12"/>
        <v>0.59979709712824403</v>
      </c>
      <c r="J60" s="2">
        <v>599493</v>
      </c>
      <c r="K60" s="2">
        <v>400000</v>
      </c>
      <c r="L60" s="8">
        <f t="shared" si="13"/>
        <v>0.40020290287175597</v>
      </c>
      <c r="M60" s="8" t="str">
        <f t="shared" si="11"/>
        <v>ok</v>
      </c>
      <c r="N60" s="2">
        <f t="shared" si="14"/>
        <v>400000</v>
      </c>
      <c r="O60" s="9" t="s">
        <v>154</v>
      </c>
      <c r="P60" s="4">
        <v>28</v>
      </c>
    </row>
    <row r="61" spans="1:16" ht="54" customHeight="1" x14ac:dyDescent="0.25">
      <c r="A61" s="38">
        <v>108</v>
      </c>
      <c r="B61" s="3">
        <v>61</v>
      </c>
      <c r="C61" s="4" t="s">
        <v>213</v>
      </c>
      <c r="D61" s="4" t="s">
        <v>10</v>
      </c>
      <c r="E61" s="5" t="s">
        <v>214</v>
      </c>
      <c r="F61" s="4" t="s">
        <v>215</v>
      </c>
      <c r="G61" s="6" t="s">
        <v>216</v>
      </c>
      <c r="H61" s="2">
        <v>220000</v>
      </c>
      <c r="I61" s="7">
        <f t="shared" si="12"/>
        <v>0.46</v>
      </c>
      <c r="J61" s="2">
        <v>101200</v>
      </c>
      <c r="K61" s="2">
        <v>118800</v>
      </c>
      <c r="L61" s="8">
        <f t="shared" si="13"/>
        <v>0.54</v>
      </c>
      <c r="M61" s="8" t="str">
        <f t="shared" si="11"/>
        <v>ok</v>
      </c>
      <c r="N61" s="2">
        <f t="shared" si="14"/>
        <v>118800</v>
      </c>
      <c r="O61" s="9" t="s">
        <v>154</v>
      </c>
      <c r="P61" s="4">
        <v>27.5</v>
      </c>
    </row>
    <row r="62" spans="1:16" ht="54" customHeight="1" x14ac:dyDescent="0.25">
      <c r="A62" s="38">
        <v>109</v>
      </c>
      <c r="B62" s="3">
        <v>11</v>
      </c>
      <c r="C62" s="4" t="s">
        <v>148</v>
      </c>
      <c r="D62" s="4" t="s">
        <v>10</v>
      </c>
      <c r="E62" s="5" t="s">
        <v>150</v>
      </c>
      <c r="F62" s="4" t="s">
        <v>151</v>
      </c>
      <c r="G62" s="6" t="s">
        <v>149</v>
      </c>
      <c r="H62" s="2">
        <v>428000</v>
      </c>
      <c r="I62" s="7">
        <f t="shared" si="12"/>
        <v>0.4</v>
      </c>
      <c r="J62" s="2">
        <v>171200</v>
      </c>
      <c r="K62" s="2">
        <v>256800</v>
      </c>
      <c r="L62" s="8">
        <f t="shared" si="13"/>
        <v>0.6</v>
      </c>
      <c r="M62" s="8" t="str">
        <f t="shared" si="11"/>
        <v>ok</v>
      </c>
      <c r="N62" s="2">
        <f t="shared" si="14"/>
        <v>256800</v>
      </c>
      <c r="O62" s="9" t="s">
        <v>154</v>
      </c>
      <c r="P62" s="4">
        <v>27.5</v>
      </c>
    </row>
    <row r="63" spans="1:16" ht="54" customHeight="1" x14ac:dyDescent="0.25">
      <c r="A63" s="38">
        <v>110</v>
      </c>
      <c r="B63" s="3">
        <v>38</v>
      </c>
      <c r="C63" s="4" t="s">
        <v>186</v>
      </c>
      <c r="D63" s="4" t="s">
        <v>10</v>
      </c>
      <c r="E63" s="5" t="s">
        <v>189</v>
      </c>
      <c r="F63" s="4" t="s">
        <v>188</v>
      </c>
      <c r="G63" s="21" t="s">
        <v>190</v>
      </c>
      <c r="H63" s="2">
        <v>700000</v>
      </c>
      <c r="I63" s="7">
        <f t="shared" si="12"/>
        <v>0.42857142857142855</v>
      </c>
      <c r="J63" s="2">
        <v>300000</v>
      </c>
      <c r="K63" s="2">
        <v>400000</v>
      </c>
      <c r="L63" s="8">
        <f t="shared" si="13"/>
        <v>0.5714285714285714</v>
      </c>
      <c r="M63" s="8" t="str">
        <f t="shared" si="11"/>
        <v>ok</v>
      </c>
      <c r="N63" s="2">
        <f t="shared" si="14"/>
        <v>400000</v>
      </c>
      <c r="O63" s="9" t="s">
        <v>154</v>
      </c>
      <c r="P63" s="4">
        <v>27</v>
      </c>
    </row>
    <row r="64" spans="1:16" ht="54" customHeight="1" x14ac:dyDescent="0.25">
      <c r="A64" s="38">
        <v>111</v>
      </c>
      <c r="B64" s="3">
        <v>98</v>
      </c>
      <c r="C64" s="4" t="s">
        <v>235</v>
      </c>
      <c r="D64" s="4" t="s">
        <v>10</v>
      </c>
      <c r="E64" s="5" t="s">
        <v>285</v>
      </c>
      <c r="F64" s="4" t="s">
        <v>286</v>
      </c>
      <c r="G64" s="6" t="s">
        <v>284</v>
      </c>
      <c r="H64" s="2">
        <v>280000</v>
      </c>
      <c r="I64" s="7">
        <f t="shared" si="12"/>
        <v>0.4</v>
      </c>
      <c r="J64" s="2">
        <v>112000</v>
      </c>
      <c r="K64" s="2">
        <v>168000</v>
      </c>
      <c r="L64" s="8">
        <f t="shared" si="13"/>
        <v>0.6</v>
      </c>
      <c r="M64" s="8" t="str">
        <f t="shared" ref="M64:M71" si="15">IF(L64&gt;60%,"chyba","ok")</f>
        <v>ok</v>
      </c>
      <c r="N64" s="2">
        <f t="shared" si="14"/>
        <v>168000</v>
      </c>
      <c r="O64" s="9" t="s">
        <v>154</v>
      </c>
      <c r="P64" s="4">
        <v>27</v>
      </c>
    </row>
    <row r="65" spans="1:16" ht="54" customHeight="1" x14ac:dyDescent="0.25">
      <c r="A65" s="38">
        <v>112</v>
      </c>
      <c r="B65" s="3">
        <v>121</v>
      </c>
      <c r="C65" s="4" t="s">
        <v>125</v>
      </c>
      <c r="D65" s="4" t="s">
        <v>10</v>
      </c>
      <c r="E65" s="5" t="s">
        <v>126</v>
      </c>
      <c r="F65" s="4" t="s">
        <v>127</v>
      </c>
      <c r="G65" s="21" t="s">
        <v>266</v>
      </c>
      <c r="H65" s="2">
        <v>700000</v>
      </c>
      <c r="I65" s="7">
        <f t="shared" si="12"/>
        <v>0.42857142857142855</v>
      </c>
      <c r="J65" s="2">
        <v>300000</v>
      </c>
      <c r="K65" s="2">
        <v>400000</v>
      </c>
      <c r="L65" s="8">
        <f t="shared" si="13"/>
        <v>0.5714285714285714</v>
      </c>
      <c r="M65" s="8" t="str">
        <f t="shared" si="15"/>
        <v>ok</v>
      </c>
      <c r="N65" s="2">
        <f t="shared" si="14"/>
        <v>400000</v>
      </c>
      <c r="O65" s="9" t="s">
        <v>154</v>
      </c>
      <c r="P65" s="4">
        <v>26.5</v>
      </c>
    </row>
    <row r="66" spans="1:16" ht="54" customHeight="1" x14ac:dyDescent="0.25">
      <c r="A66" s="38">
        <v>113</v>
      </c>
      <c r="B66" s="3">
        <v>114</v>
      </c>
      <c r="C66" s="4" t="s">
        <v>249</v>
      </c>
      <c r="D66" s="4" t="s">
        <v>10</v>
      </c>
      <c r="E66" s="5" t="s">
        <v>269</v>
      </c>
      <c r="F66" s="4" t="s">
        <v>268</v>
      </c>
      <c r="G66" s="21" t="s">
        <v>267</v>
      </c>
      <c r="H66" s="2">
        <v>514000</v>
      </c>
      <c r="I66" s="7">
        <f t="shared" si="12"/>
        <v>0.4</v>
      </c>
      <c r="J66" s="2">
        <v>205600</v>
      </c>
      <c r="K66" s="2">
        <v>308400</v>
      </c>
      <c r="L66" s="8">
        <f t="shared" si="13"/>
        <v>0.6</v>
      </c>
      <c r="M66" s="8" t="str">
        <f t="shared" si="15"/>
        <v>ok</v>
      </c>
      <c r="N66" s="2">
        <f t="shared" si="14"/>
        <v>308400</v>
      </c>
      <c r="O66" s="9" t="s">
        <v>154</v>
      </c>
      <c r="P66" s="4">
        <v>25.5</v>
      </c>
    </row>
    <row r="67" spans="1:16" ht="54" customHeight="1" x14ac:dyDescent="0.25">
      <c r="A67" s="38">
        <v>114</v>
      </c>
      <c r="B67" s="3">
        <v>17</v>
      </c>
      <c r="C67" s="4" t="s">
        <v>159</v>
      </c>
      <c r="D67" s="4" t="s">
        <v>10</v>
      </c>
      <c r="E67" s="5" t="s">
        <v>161</v>
      </c>
      <c r="F67" s="4" t="s">
        <v>162</v>
      </c>
      <c r="G67" s="6" t="s">
        <v>160</v>
      </c>
      <c r="H67" s="2">
        <v>709060</v>
      </c>
      <c r="I67" s="7">
        <f t="shared" si="12"/>
        <v>0.43587284573942969</v>
      </c>
      <c r="J67" s="2">
        <v>309060</v>
      </c>
      <c r="K67" s="2">
        <v>400000</v>
      </c>
      <c r="L67" s="8">
        <f t="shared" si="13"/>
        <v>0.56412715426057036</v>
      </c>
      <c r="M67" s="8" t="str">
        <f t="shared" si="15"/>
        <v>ok</v>
      </c>
      <c r="N67" s="2">
        <f t="shared" si="14"/>
        <v>400000</v>
      </c>
      <c r="O67" s="9" t="s">
        <v>154</v>
      </c>
      <c r="P67" s="4">
        <v>25</v>
      </c>
    </row>
    <row r="68" spans="1:16" ht="54" customHeight="1" x14ac:dyDescent="0.25">
      <c r="A68" s="38">
        <v>115</v>
      </c>
      <c r="B68" s="3">
        <v>19</v>
      </c>
      <c r="C68" s="17" t="s">
        <v>93</v>
      </c>
      <c r="D68" s="17" t="s">
        <v>10</v>
      </c>
      <c r="E68" s="18" t="s">
        <v>94</v>
      </c>
      <c r="F68" s="17" t="s">
        <v>95</v>
      </c>
      <c r="G68" s="19" t="s">
        <v>167</v>
      </c>
      <c r="H68" s="2">
        <v>2350000</v>
      </c>
      <c r="I68" s="7">
        <f t="shared" si="12"/>
        <v>0.82978723404255317</v>
      </c>
      <c r="J68" s="2">
        <v>1950000</v>
      </c>
      <c r="K68" s="2">
        <v>400000</v>
      </c>
      <c r="L68" s="8">
        <f t="shared" si="13"/>
        <v>0.1702127659574468</v>
      </c>
      <c r="M68" s="8" t="str">
        <f t="shared" si="15"/>
        <v>ok</v>
      </c>
      <c r="N68" s="2">
        <f t="shared" si="14"/>
        <v>400000</v>
      </c>
      <c r="O68" s="9" t="s">
        <v>154</v>
      </c>
      <c r="P68" s="4">
        <v>24</v>
      </c>
    </row>
    <row r="69" spans="1:16" ht="54" customHeight="1" x14ac:dyDescent="0.25">
      <c r="A69" s="38">
        <v>116</v>
      </c>
      <c r="B69" s="3">
        <v>1</v>
      </c>
      <c r="C69" s="4" t="s">
        <v>109</v>
      </c>
      <c r="D69" s="4" t="s">
        <v>10</v>
      </c>
      <c r="E69" s="5" t="s">
        <v>110</v>
      </c>
      <c r="F69" s="4" t="s">
        <v>111</v>
      </c>
      <c r="G69" s="21" t="s">
        <v>138</v>
      </c>
      <c r="H69" s="2">
        <v>1420000</v>
      </c>
      <c r="I69" s="7">
        <f t="shared" si="12"/>
        <v>0.71830985915492962</v>
      </c>
      <c r="J69" s="2">
        <v>1020000</v>
      </c>
      <c r="K69" s="2">
        <v>400000</v>
      </c>
      <c r="L69" s="8">
        <f t="shared" si="13"/>
        <v>0.28169014084507044</v>
      </c>
      <c r="M69" s="8" t="str">
        <f t="shared" si="15"/>
        <v>ok</v>
      </c>
      <c r="N69" s="2">
        <f t="shared" si="14"/>
        <v>400000</v>
      </c>
      <c r="O69" s="9" t="s">
        <v>154</v>
      </c>
      <c r="P69" s="4">
        <v>23</v>
      </c>
    </row>
    <row r="70" spans="1:16" ht="54" customHeight="1" x14ac:dyDescent="0.25">
      <c r="A70" s="38">
        <v>117</v>
      </c>
      <c r="B70" s="3">
        <v>34</v>
      </c>
      <c r="C70" s="4" t="s">
        <v>26</v>
      </c>
      <c r="D70" s="4" t="s">
        <v>10</v>
      </c>
      <c r="E70" s="5" t="s">
        <v>30</v>
      </c>
      <c r="F70" s="4" t="s">
        <v>31</v>
      </c>
      <c r="G70" s="6" t="s">
        <v>187</v>
      </c>
      <c r="H70" s="2">
        <v>550000</v>
      </c>
      <c r="I70" s="7">
        <f t="shared" si="12"/>
        <v>0.5</v>
      </c>
      <c r="J70" s="2">
        <v>275000</v>
      </c>
      <c r="K70" s="2">
        <v>275000</v>
      </c>
      <c r="L70" s="8">
        <f t="shared" si="13"/>
        <v>0.5</v>
      </c>
      <c r="M70" s="8" t="str">
        <f t="shared" si="15"/>
        <v>ok</v>
      </c>
      <c r="N70" s="2">
        <f t="shared" si="14"/>
        <v>275000</v>
      </c>
      <c r="O70" s="9" t="s">
        <v>154</v>
      </c>
      <c r="P70" s="4">
        <v>22</v>
      </c>
    </row>
    <row r="71" spans="1:16" ht="54" customHeight="1" x14ac:dyDescent="0.25">
      <c r="A71" s="38">
        <v>118</v>
      </c>
      <c r="B71" s="3">
        <v>57</v>
      </c>
      <c r="C71" s="4" t="s">
        <v>48</v>
      </c>
      <c r="D71" s="4" t="s">
        <v>10</v>
      </c>
      <c r="E71" s="5" t="s">
        <v>49</v>
      </c>
      <c r="F71" s="4" t="s">
        <v>50</v>
      </c>
      <c r="G71" s="6" t="s">
        <v>210</v>
      </c>
      <c r="H71" s="2">
        <v>641000</v>
      </c>
      <c r="I71" s="7">
        <f t="shared" si="12"/>
        <v>0.42090483619344776</v>
      </c>
      <c r="J71" s="2">
        <v>269800</v>
      </c>
      <c r="K71" s="2">
        <v>371200</v>
      </c>
      <c r="L71" s="8">
        <f t="shared" si="13"/>
        <v>0.57909516380655224</v>
      </c>
      <c r="M71" s="8" t="str">
        <f t="shared" si="15"/>
        <v>ok</v>
      </c>
      <c r="N71" s="2">
        <f t="shared" si="14"/>
        <v>371200</v>
      </c>
      <c r="O71" s="9" t="s">
        <v>154</v>
      </c>
      <c r="P71" s="4">
        <v>22</v>
      </c>
    </row>
    <row r="72" spans="1:16" ht="54" customHeight="1" x14ac:dyDescent="0.25">
      <c r="A72" s="38">
        <v>119</v>
      </c>
      <c r="B72" s="3">
        <v>116</v>
      </c>
      <c r="C72" s="4" t="s">
        <v>252</v>
      </c>
      <c r="D72" s="4" t="s">
        <v>10</v>
      </c>
      <c r="E72" s="5" t="s">
        <v>257</v>
      </c>
      <c r="F72" s="4" t="s">
        <v>256</v>
      </c>
      <c r="G72" s="6" t="s">
        <v>255</v>
      </c>
      <c r="H72" s="2">
        <v>232100</v>
      </c>
      <c r="I72" s="7">
        <f t="shared" si="12"/>
        <v>0.20034467901766481</v>
      </c>
      <c r="J72" s="2">
        <v>46500</v>
      </c>
      <c r="K72" s="2">
        <v>185600</v>
      </c>
      <c r="L72" s="8">
        <f t="shared" si="13"/>
        <v>0.79965532098233516</v>
      </c>
      <c r="M72" s="8" t="str">
        <f>IF(L72&gt;80%,"chyba","ok")</f>
        <v>ok</v>
      </c>
      <c r="N72" s="2">
        <f t="shared" si="14"/>
        <v>185600</v>
      </c>
      <c r="O72" s="9" t="s">
        <v>154</v>
      </c>
      <c r="P72" s="4">
        <v>20</v>
      </c>
    </row>
    <row r="73" spans="1:16" ht="54" customHeight="1" x14ac:dyDescent="0.25">
      <c r="A73" s="38">
        <v>120</v>
      </c>
      <c r="B73" s="3">
        <v>16</v>
      </c>
      <c r="C73" s="4" t="s">
        <v>155</v>
      </c>
      <c r="D73" s="4" t="s">
        <v>10</v>
      </c>
      <c r="E73" s="5" t="s">
        <v>157</v>
      </c>
      <c r="F73" s="4" t="s">
        <v>158</v>
      </c>
      <c r="G73" s="6" t="s">
        <v>156</v>
      </c>
      <c r="H73" s="2">
        <v>670000</v>
      </c>
      <c r="I73" s="7">
        <f t="shared" si="12"/>
        <v>0.40298507462686567</v>
      </c>
      <c r="J73" s="2">
        <v>270000</v>
      </c>
      <c r="K73" s="2">
        <v>400000</v>
      </c>
      <c r="L73" s="8">
        <f t="shared" si="13"/>
        <v>0.59701492537313428</v>
      </c>
      <c r="M73" s="8" t="str">
        <f>IF(L73&gt;60%,"chyba","ok")</f>
        <v>ok</v>
      </c>
      <c r="N73" s="2">
        <f t="shared" si="14"/>
        <v>400000</v>
      </c>
      <c r="O73" s="9" t="s">
        <v>154</v>
      </c>
      <c r="P73" s="4">
        <v>19</v>
      </c>
    </row>
    <row r="74" spans="1:16" ht="54" customHeight="1" x14ac:dyDescent="0.25">
      <c r="A74" s="38">
        <v>121</v>
      </c>
      <c r="B74" s="3">
        <v>73</v>
      </c>
      <c r="C74" s="4" t="s">
        <v>131</v>
      </c>
      <c r="D74" s="4" t="s">
        <v>10</v>
      </c>
      <c r="E74" s="5" t="s">
        <v>132</v>
      </c>
      <c r="F74" s="4" t="s">
        <v>225</v>
      </c>
      <c r="G74" s="6" t="s">
        <v>224</v>
      </c>
      <c r="H74" s="2">
        <v>235288</v>
      </c>
      <c r="I74" s="7">
        <f t="shared" si="12"/>
        <v>0.40073441909489649</v>
      </c>
      <c r="J74" s="2">
        <v>94288</v>
      </c>
      <c r="K74" s="2">
        <v>141000</v>
      </c>
      <c r="L74" s="8">
        <f t="shared" si="13"/>
        <v>0.59926558090510351</v>
      </c>
      <c r="M74" s="8" t="str">
        <f>IF(L74&gt;60%,"chyba","ok")</f>
        <v>ok</v>
      </c>
      <c r="N74" s="2">
        <f t="shared" si="14"/>
        <v>141000</v>
      </c>
      <c r="O74" s="9" t="s">
        <v>154</v>
      </c>
      <c r="P74" s="4">
        <v>16.5</v>
      </c>
    </row>
    <row r="75" spans="1:16" ht="54" customHeight="1" x14ac:dyDescent="0.25">
      <c r="A75" s="38">
        <v>122</v>
      </c>
      <c r="B75" s="31">
        <v>63</v>
      </c>
      <c r="C75" s="32" t="s">
        <v>66</v>
      </c>
      <c r="D75" s="32" t="s">
        <v>10</v>
      </c>
      <c r="E75" s="33" t="s">
        <v>71</v>
      </c>
      <c r="F75" s="32" t="s">
        <v>72</v>
      </c>
      <c r="G75" s="39" t="s">
        <v>219</v>
      </c>
      <c r="H75" s="34">
        <v>360000</v>
      </c>
      <c r="I75" s="35">
        <f t="shared" si="12"/>
        <v>0.4</v>
      </c>
      <c r="J75" s="34">
        <v>144000</v>
      </c>
      <c r="K75" s="34">
        <v>216000</v>
      </c>
      <c r="L75" s="36">
        <f t="shared" si="13"/>
        <v>0.6</v>
      </c>
      <c r="M75" s="36" t="str">
        <f>IF(L75&gt;60%,"chyba","ok")</f>
        <v>ok</v>
      </c>
      <c r="N75" s="34">
        <f t="shared" si="14"/>
        <v>216000</v>
      </c>
      <c r="O75" s="37" t="s">
        <v>154</v>
      </c>
      <c r="P75" s="32">
        <v>16</v>
      </c>
    </row>
    <row r="76" spans="1:16" ht="35.1" customHeight="1" x14ac:dyDescent="0.25">
      <c r="B76" s="22"/>
      <c r="G76" s="12" t="s">
        <v>18</v>
      </c>
      <c r="H76" s="41">
        <f>SUM(H5:H75)</f>
        <v>55866851.780000001</v>
      </c>
      <c r="I76" s="13"/>
      <c r="J76" s="41">
        <f>SUM(J5:J75)</f>
        <v>31664951.779999997</v>
      </c>
      <c r="K76" s="40">
        <f>SUM(K5:K75)</f>
        <v>24201900</v>
      </c>
      <c r="L76" s="14"/>
      <c r="M76" s="15"/>
      <c r="N76" s="40">
        <f>SUM(N5:N75)</f>
        <v>24201900</v>
      </c>
      <c r="O76" s="11"/>
      <c r="P76" s="20"/>
    </row>
  </sheetData>
  <pageMargins left="0.70866141732283472" right="0.70866141732283472" top="0.78740157480314965" bottom="0.78740157480314965" header="0.31496062992125984" footer="0.31496062992125984"/>
  <pageSetup paperSize="8" scale="47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DT1 náhradní projekty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Bartošková Jana</cp:lastModifiedBy>
  <cp:lastPrinted>2020-01-30T09:13:19Z</cp:lastPrinted>
  <dcterms:created xsi:type="dcterms:W3CDTF">2015-05-12T05:59:26Z</dcterms:created>
  <dcterms:modified xsi:type="dcterms:W3CDTF">2023-04-27T04:40:07Z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2022-01-03T12:31:54Z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34a5de22-a146-4a6a-8dd0-195961c38cd3</vt:lpwstr>
  </property>
  <property fmtid="{D5CDD505-2E9C-101B-9397-08002B2CF9AE}" pid="8" name="MSIP_Label_63ff9749-f68b-40ec-aa05-229831920469_ContentBits">
    <vt:lpwstr>2</vt:lpwstr>
  </property>
</Properties>
</file>