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POV/POV 2023/Vyhodnocení/komise/"/>
    </mc:Choice>
  </mc:AlternateContent>
  <xr:revisionPtr revIDLastSave="4623" documentId="6_{EB9C9652-8289-4BCD-A941-1DD8F938C31F}" xr6:coauthVersionLast="47" xr6:coauthVersionMax="47" xr10:uidLastSave="{BCA123DE-275C-422E-88FD-AC545D099765}"/>
  <bookViews>
    <workbookView xWindow="4740" yWindow="1050" windowWidth="27225" windowHeight="12330" xr2:uid="{00000000-000D-0000-FFFF-FFFF00000000}"/>
  </bookViews>
  <sheets>
    <sheet name="DT1 vyřazení" sheetId="1" r:id="rId1"/>
  </sheets>
  <definedNames>
    <definedName name="_xlnm._FilterDatabase" localSheetId="0" hidden="1">'DT1 vyřazení'!$A$4:$O$7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K7" i="1" l="1"/>
  <c r="J7" i="1"/>
  <c r="N6" i="1" l="1"/>
  <c r="L6" i="1"/>
  <c r="M6" i="1" s="1"/>
  <c r="I6" i="1"/>
  <c r="N5" i="1" l="1"/>
  <c r="N7" i="1" l="1"/>
  <c r="L5" i="1"/>
  <c r="M5" i="1" s="1"/>
  <c r="I5" i="1"/>
</calcChain>
</file>

<file path=xl/sharedStrings.xml><?xml version="1.0" encoding="utf-8"?>
<sst xmlns="http://schemas.openxmlformats.org/spreadsheetml/2006/main" count="30" uniqueCount="29">
  <si>
    <t>Pořadí</t>
  </si>
  <si>
    <t>Právní forma</t>
  </si>
  <si>
    <t>IČ</t>
  </si>
  <si>
    <t>Adresa žadatele</t>
  </si>
  <si>
    <t>Název projektu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</si>
  <si>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</si>
  <si>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</si>
  <si>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</si>
  <si>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</si>
  <si>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investiční (Kč)</t>
  </si>
  <si>
    <t>obec</t>
  </si>
  <si>
    <t>Žadatel</t>
  </si>
  <si>
    <t>Kontrola % dotace</t>
  </si>
  <si>
    <t>Podíl dotace na uznatelných nákladech projektu (Kč)</t>
  </si>
  <si>
    <t>Celkem</t>
  </si>
  <si>
    <t>obec Hukvaldy</t>
  </si>
  <si>
    <t>00297194</t>
  </si>
  <si>
    <t>Hukvaldy 3, 739 46 Hukvaldy</t>
  </si>
  <si>
    <t>obec Služovice</t>
  </si>
  <si>
    <t>00300675</t>
  </si>
  <si>
    <t>Služovice 135, 747 28 Služovice</t>
  </si>
  <si>
    <t>Vybavení veřejného prostranství v Hukvaldech - místní části Krnalovice</t>
  </si>
  <si>
    <t>Rekonstrukce prvků hasičských zbrojnic v obci Služovice a místní části Vrbka</t>
  </si>
  <si>
    <t>Pořadové číslo žádosti v DT</t>
  </si>
  <si>
    <t>Odůvodnění vyřazení žádosti</t>
  </si>
  <si>
    <t>"Podpora obnovy a rozvoje venkova Moravskoslezského kraje 2023" DT 1 - vyřazené projekty</t>
  </si>
  <si>
    <t>Příloha č. 3</t>
  </si>
  <si>
    <t>Projekt není zaměřen na uznatelné náklady na realizaci aktivit uvedených v článku II podmínek programu. Žádost podána na náklady, které nejsou dle článku VIII. podmínek programu uznatelné.</t>
  </si>
  <si>
    <t>Projekt nesplňuje podmínky programu a to minimální výši dotace stanovenou v článku VII. Podmínky pro poskytování dotací, která je v rámci dotačního titulu 1 stanovena na 100.000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</si>
</sst>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right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</cellXfs>
  <cellStyles count="1">
    <cellStyle name="Normální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alignment horizontal="center" vertical="center" textRotation="0" wrapText="1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charset val="238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ED6BCA-1C24-451B-8626-5D5696633EDA}" name="Tabulka1" displayName="Tabulka1" ref="A4:O6" totalsRowShown="0" headerRowDxfId="14" tableBorderDxfId="13">
  <autoFilter ref="A4:O6" xr:uid="{E5ED6BCA-1C24-451B-8626-5D5696633EDA}"/>
  <sortState xmlns:xlrd2="http://schemas.microsoft.com/office/spreadsheetml/2017/richdata2" ref="A5:O6">
    <sortCondition descending="1" ref="I5:I6"/>
  </sortState>
  <tableColumns count="15">
    <tableColumn id="1" xr3:uid="{AABB82F2-0987-4BF7-89A1-263BC1960EFA}" name="Pořadí" dataDxfId="12"/>
    <tableColumn id="2" xr3:uid="{C11BB073-0CBD-4043-BFD9-DC48E8C8200B}" name="Pořadové číslo žádosti v DT" dataDxfId="11"/>
    <tableColumn id="4" xr3:uid="{13A5256F-D9EB-4697-AA8F-C7BA7A4BEC9F}" name="Žadatel"/>
    <tableColumn id="5" xr3:uid="{9A23E1A1-1E11-45C7-A7F5-2F4BCC34B981}" name="Právní forma" dataDxfId="10"/>
    <tableColumn id="6" xr3:uid="{4DEF1BED-AFB4-457F-B584-B807251878C9}" name="IČ" dataDxfId="9"/>
    <tableColumn id="7" xr3:uid="{431889DF-E9BF-4D47-99FA-F9FCCC496C04}" name="Adresa žadatele" dataDxfId="8"/>
    <tableColumn id="8" xr3:uid="{324C083E-EF7E-4476-B505-050C90AF9158}" name="Název projektu"/>
    <tableColumn id="9" xr3:uid="{4CC8CC36-3822-4261-9D3C-4E9B71ED93D8}" name="Celkové uznatelné náklady projektu (Kč)" dataDxfId="7"/>
    <tableColumn id="10" xr3:uid="{FA17CAB4-E3E1-49CE-AC56-0ED6C93493D5}" name="Podíl žadatele na uznatelných nákladech projektu (%)" dataDxfId="6">
      <calculatedColumnFormula>J5/H5</calculatedColumnFormula>
    </tableColumn>
    <tableColumn id="11" xr3:uid="{FEDDE293-4484-45B3-86E3-0949ACBF6CA7}" name="Podíl žadatele na uznatelných nákladech projektu (Kč)" dataDxfId="5"/>
    <tableColumn id="12" xr3:uid="{242E03F3-C2CA-4661-8755-03FA7C2885F6}" name="Podíl dotace na uznatelných nákladech projektu (Kč)" dataDxfId="4"/>
    <tableColumn id="13" xr3:uid="{E8BEDE24-B101-4F60-8948-E0557FC9F301}" name="Podíl dotace na uznatelných nákladech projektu (%)" dataDxfId="3">
      <calculatedColumnFormula>K5/H5</calculatedColumnFormula>
    </tableColumn>
    <tableColumn id="14" xr3:uid="{614F6BDC-060B-4F47-B1E5-58D56EA73869}" name="Kontrola % dotace" dataDxfId="2">
      <calculatedColumnFormula>IF(L5&gt;60%,"chyba","ok")</calculatedColumnFormula>
    </tableColumn>
    <tableColumn id="15" xr3:uid="{B9F899C4-4731-453D-9874-5DE4A10DEA9E}" name="Dotace investiční (Kč)" dataDxfId="1">
      <calculatedColumnFormula>K5</calculatedColumnFormula>
    </tableColumn>
    <tableColumn id="16" xr3:uid="{4C5760CD-DBD3-45D7-BB03-09630377FFB0}" name="Odůvodnění vyřazení žádost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"/>
  <sheetViews>
    <sheetView tabSelected="1" zoomScale="80" zoomScaleNormal="80" workbookViewId="0">
      <pane ySplit="4" topLeftCell="A5" activePane="bottomLeft" state="frozen"/>
      <selection pane="bottomLeft" activeCell="O8" sqref="O8"/>
    </sheetView>
  </sheetViews>
  <sheetFormatPr defaultRowHeight="15" x14ac:dyDescent="0.25"/>
  <cols>
    <col min="1" max="2" width="10.7109375" customWidth="1"/>
    <col min="3" max="3" width="33.28515625" customWidth="1"/>
    <col min="4" max="4" width="16.28515625" customWidth="1"/>
    <col min="5" max="5" width="12.5703125" customWidth="1"/>
    <col min="6" max="6" width="36.42578125" customWidth="1"/>
    <col min="7" max="7" width="51.7109375" customWidth="1"/>
    <col min="8" max="12" width="15.7109375" customWidth="1"/>
    <col min="13" max="13" width="15.7109375" hidden="1" customWidth="1"/>
    <col min="14" max="14" width="15.7109375" customWidth="1"/>
    <col min="15" max="15" width="45.28515625" customWidth="1"/>
  </cols>
  <sheetData>
    <row r="2" spans="1:15" x14ac:dyDescent="0.25">
      <c r="A2" s="15" t="s">
        <v>26</v>
      </c>
    </row>
    <row r="3" spans="1:15" ht="36.75" customHeight="1" x14ac:dyDescent="0.25">
      <c r="A3" s="1" t="s">
        <v>25</v>
      </c>
    </row>
    <row r="4" spans="1:15" ht="185.25" customHeight="1" x14ac:dyDescent="0.25">
      <c r="A4" s="18" t="s">
        <v>0</v>
      </c>
      <c r="B4" s="19" t="s">
        <v>23</v>
      </c>
      <c r="C4" s="20" t="s">
        <v>11</v>
      </c>
      <c r="D4" s="20" t="s">
        <v>1</v>
      </c>
      <c r="E4" s="20" t="s">
        <v>2</v>
      </c>
      <c r="F4" s="20" t="s">
        <v>3</v>
      </c>
      <c r="G4" s="20" t="s">
        <v>4</v>
      </c>
      <c r="H4" s="21" t="s">
        <v>5</v>
      </c>
      <c r="I4" s="22" t="s">
        <v>6</v>
      </c>
      <c r="J4" s="23" t="s">
        <v>7</v>
      </c>
      <c r="K4" s="23" t="s">
        <v>13</v>
      </c>
      <c r="L4" s="23" t="s">
        <v>8</v>
      </c>
      <c r="M4" s="23" t="s">
        <v>12</v>
      </c>
      <c r="N4" s="24" t="s">
        <v>9</v>
      </c>
      <c r="O4" s="25" t="s">
        <v>24</v>
      </c>
    </row>
    <row r="5" spans="1:15" ht="78.75" customHeight="1" x14ac:dyDescent="0.25">
      <c r="A5" s="26">
        <v>1</v>
      </c>
      <c r="B5" s="30">
        <v>31</v>
      </c>
      <c r="C5" s="27" t="s">
        <v>15</v>
      </c>
      <c r="D5" s="27" t="s">
        <v>10</v>
      </c>
      <c r="E5" s="31" t="s">
        <v>16</v>
      </c>
      <c r="F5" s="27" t="s">
        <v>17</v>
      </c>
      <c r="G5" s="28" t="s">
        <v>21</v>
      </c>
      <c r="H5" s="32">
        <v>225400</v>
      </c>
      <c r="I5" s="33">
        <f t="shared" ref="I5:I6" si="0">J5/H5</f>
        <v>0.49245785270629994</v>
      </c>
      <c r="J5" s="32">
        <v>111000</v>
      </c>
      <c r="K5" s="32">
        <v>114400</v>
      </c>
      <c r="L5" s="34">
        <f t="shared" ref="L5:L6" si="1">K5/H5</f>
        <v>0.50754214729370006</v>
      </c>
      <c r="M5" s="34" t="str">
        <f t="shared" ref="M5:M6" si="2">IF(L5&gt;60%,"chyba","ok")</f>
        <v>ok</v>
      </c>
      <c r="N5" s="32">
        <f t="shared" ref="N5:N6" si="3">K5</f>
        <v>114400</v>
      </c>
      <c r="O5" s="35" t="s">
        <v>27</v>
      </c>
    </row>
    <row r="6" spans="1:15" ht="72.75" customHeight="1" x14ac:dyDescent="0.25">
      <c r="A6" s="29">
        <v>2</v>
      </c>
      <c r="B6" s="3">
        <v>40</v>
      </c>
      <c r="C6" s="4" t="s">
        <v>18</v>
      </c>
      <c r="D6" s="4" t="s">
        <v>10</v>
      </c>
      <c r="E6" s="5" t="s">
        <v>19</v>
      </c>
      <c r="F6" s="4" t="s">
        <v>20</v>
      </c>
      <c r="G6" s="16" t="s">
        <v>22</v>
      </c>
      <c r="H6" s="2">
        <v>134638</v>
      </c>
      <c r="I6" s="6">
        <f t="shared" si="0"/>
        <v>0.40581410894398312</v>
      </c>
      <c r="J6" s="2">
        <v>54638</v>
      </c>
      <c r="K6" s="2">
        <v>80000</v>
      </c>
      <c r="L6" s="7">
        <f t="shared" si="1"/>
        <v>0.59418589105601682</v>
      </c>
      <c r="M6" s="7" t="str">
        <f t="shared" si="2"/>
        <v>ok</v>
      </c>
      <c r="N6" s="2">
        <f t="shared" si="3"/>
        <v>80000</v>
      </c>
      <c r="O6" s="36" t="s">
        <v>28</v>
      </c>
    </row>
    <row r="7" spans="1:15" ht="35.1" customHeight="1" x14ac:dyDescent="0.25">
      <c r="B7" s="17"/>
      <c r="G7" s="9" t="s">
        <v>14</v>
      </c>
      <c r="H7" s="11">
        <f>SUM(H5:H6)</f>
        <v>360038</v>
      </c>
      <c r="I7" s="10"/>
      <c r="J7" s="11">
        <f>SUM(J5:J6)</f>
        <v>165638</v>
      </c>
      <c r="K7" s="12">
        <f>SUM(K5:K6)</f>
        <v>194400</v>
      </c>
      <c r="L7" s="13"/>
      <c r="M7" s="14"/>
      <c r="N7" s="12">
        <f>SUM(N5:N6)</f>
        <v>194400</v>
      </c>
      <c r="O7" s="8"/>
    </row>
  </sheetData>
  <pageMargins left="0.70866141732283472" right="0.70866141732283472" top="0.78740157480314965" bottom="0.78740157480314965" header="0.31496062992125984" footer="0.31496062992125984"/>
  <pageSetup paperSize="8" scale="4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vyřazení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2023-04-28T08:21:08Z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2022-01-03T12:31:54Z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34a5de22-a146-4a6a-8dd0-195961c38cd3</vt:lpwstr>
  </property>
  <property fmtid="{D5CDD505-2E9C-101B-9397-08002B2CF9AE}" pid="8" name="MSIP_Label_63ff9749-f68b-40ec-aa05-229831920469_ContentBits">
    <vt:lpwstr>2</vt:lpwstr>
  </property>
</Properties>
</file>