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3/Vyhodnocení/komise/"/>
    </mc:Choice>
  </mc:AlternateContent>
  <xr:revisionPtr revIDLastSave="713" documentId="6_{EB9C9652-8289-4BCD-A941-1DD8F938C31F}" xr6:coauthVersionLast="47" xr6:coauthVersionMax="47" xr10:uidLastSave="{EACF76AE-B2ED-4118-87D6-A7CA5E8AFEF3}"/>
  <bookViews>
    <workbookView xWindow="-108" yWindow="-108" windowWidth="23256" windowHeight="12456" xr2:uid="{00000000-000D-0000-FFFF-FFFF00000000}"/>
  </bookViews>
  <sheets>
    <sheet name="DT3 poskytnutí dotace" sheetId="1" r:id="rId1"/>
  </sheets>
  <definedNames>
    <definedName name="_xlnm._FilterDatabase" localSheetId="0" hidden="1">'DT3 poskytnutí dotace'!$A$4:$P$15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M13" i="1"/>
  <c r="N13" i="1" s="1"/>
  <c r="K13" i="1"/>
  <c r="M10" i="1"/>
  <c r="O10" i="1" s="1"/>
  <c r="M11" i="1"/>
  <c r="O11" i="1" s="1"/>
  <c r="M12" i="1"/>
  <c r="M14" i="1"/>
  <c r="N14" i="1" s="1"/>
  <c r="M7" i="1"/>
  <c r="N7" i="1" s="1"/>
  <c r="M8" i="1"/>
  <c r="N8" i="1" s="1"/>
  <c r="M9" i="1"/>
  <c r="O9" i="1" s="1"/>
  <c r="M6" i="1"/>
  <c r="K11" i="1"/>
  <c r="K8" i="1"/>
  <c r="K6" i="1"/>
  <c r="K7" i="1"/>
  <c r="K14" i="1"/>
  <c r="K9" i="1"/>
  <c r="K12" i="1"/>
  <c r="K10" i="1"/>
  <c r="N5" i="1"/>
  <c r="K5" i="1"/>
  <c r="L15" i="1"/>
  <c r="J15" i="1"/>
  <c r="N6" i="1" l="1"/>
  <c r="M15" i="1"/>
  <c r="O12" i="1"/>
  <c r="O13" i="1"/>
  <c r="O7" i="1"/>
  <c r="O8" i="1"/>
  <c r="O14" i="1"/>
  <c r="O6" i="1"/>
  <c r="N12" i="1"/>
  <c r="N11" i="1"/>
  <c r="N10" i="1"/>
  <c r="N9" i="1"/>
  <c r="O15" i="1" l="1"/>
</calcChain>
</file>

<file path=xl/sharedStrings.xml><?xml version="1.0" encoding="utf-8"?>
<sst xmlns="http://schemas.openxmlformats.org/spreadsheetml/2006/main" count="79" uniqueCount="62">
  <si>
    <t>Pořadí</t>
  </si>
  <si>
    <t>Pořadové číslo žádosti</t>
  </si>
  <si>
    <t>Datum podání žádosti</t>
  </si>
  <si>
    <t>Čas podání žádosti</t>
  </si>
  <si>
    <t>Žadatel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</si>
  <si>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</si>
  <si>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</si>
  <si>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</si>
  <si>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</si>
  <si>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</si>
  <si>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</si>
  <si>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</si>
  <si>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</si>
  <si>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</si>
  <si>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Dotace neinvestiční (Kč)</t>
  </si>
  <si>
    <t>Maximální časová použitelnost dotace od - do</t>
  </si>
  <si>
    <t>obec Vělopolí</t>
  </si>
  <si>
    <t>obec</t>
  </si>
  <si>
    <t>00576930</t>
  </si>
  <si>
    <t>Vělopolí 48, 739 59 Vělopolí</t>
  </si>
  <si>
    <t>Obec Vělopolí - pořízení senzorů loT</t>
  </si>
  <si>
    <t>obec Ropice</t>
  </si>
  <si>
    <t>70305587</t>
  </si>
  <si>
    <t>Ropice 110, 739 56 Ropice</t>
  </si>
  <si>
    <t>Obec Ropice - pořízení senzorů IoT II.</t>
  </si>
  <si>
    <t>obec Třanovice</t>
  </si>
  <si>
    <t>00576921</t>
  </si>
  <si>
    <t>Třanovice 250, 739 53 Třanovice</t>
  </si>
  <si>
    <t>Rozšíření IoT technologie v obci Třanovice</t>
  </si>
  <si>
    <t>město</t>
  </si>
  <si>
    <t>obec Střítež</t>
  </si>
  <si>
    <t>00576913</t>
  </si>
  <si>
    <t>Střítež 118, 739 59 Střítež</t>
  </si>
  <si>
    <t>obec Štěpánkovice</t>
  </si>
  <si>
    <t>00300756</t>
  </si>
  <si>
    <t>Slezská 520, 747 28 Štěpánkovice</t>
  </si>
  <si>
    <t>město Štramberk</t>
  </si>
  <si>
    <t>00298468</t>
  </si>
  <si>
    <t>Náměstí 9, 742 66 Štramberk</t>
  </si>
  <si>
    <t>Celkem</t>
  </si>
  <si>
    <t>1.1.-31.12.2023</t>
  </si>
  <si>
    <t>obec Starý Jičín</t>
  </si>
  <si>
    <t>Pořízení SMART radarových měřičů rychlosti v obci Starý Jičín</t>
  </si>
  <si>
    <t>00298425</t>
  </si>
  <si>
    <t>Starý Jičín 133, 742 31 Starý Jičín</t>
  </si>
  <si>
    <t>Chytrá obec Střítež - pořízení senzorů 2</t>
  </si>
  <si>
    <t>Pořízení senzorů na dálkové odečty spotřeby energie - II. Etapa</t>
  </si>
  <si>
    <t>Pořízení senzorů internetu věcí pro Obec Baška</t>
  </si>
  <si>
    <t>obec Baška</t>
  </si>
  <si>
    <t>00296511</t>
  </si>
  <si>
    <t>Baška 420, 739 01 Baška</t>
  </si>
  <si>
    <t>Senzory pro všechny - Neinvestiční dotace pro obce na pořízení IoT senzorů</t>
  </si>
  <si>
    <t>obec Nošovice</t>
  </si>
  <si>
    <t>00577049</t>
  </si>
  <si>
    <t>Nošovice 58, 739 51 Nošovice</t>
  </si>
  <si>
    <t>Pořízení senzorů internetu věcí pro obec Nošovice</t>
  </si>
  <si>
    <t>obec Vyšní Lhoty</t>
  </si>
  <si>
    <t>00577014</t>
  </si>
  <si>
    <t>Vyšní Lhoty 244, 739 51 Vyšní Lhoty</t>
  </si>
  <si>
    <t>Pořízení vybraných prvků senzorů internetu věcí ve Vyšních Lhotách</t>
  </si>
  <si>
    <t>"Podpora obnovy a rozvoje venkova Moravskoslezského kraje 2023" DT 3 - návrh na poskytnutí dotací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</si>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</sst>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4" fontId="4" fillId="0" borderId="3" xfId="0" applyNumberFormat="1" applyFont="1" applyBorder="1"/>
    <xf numFmtId="0" fontId="4" fillId="0" borderId="5" xfId="0" applyFont="1" applyBorder="1"/>
    <xf numFmtId="3" fontId="4" fillId="0" borderId="2" xfId="0" applyNumberFormat="1" applyFont="1" applyBorder="1"/>
    <xf numFmtId="0" fontId="4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14" fontId="2" fillId="0" borderId="5" xfId="0" applyNumberFormat="1" applyFont="1" applyBorder="1" applyAlignment="1">
      <alignment horizontal="center" vertical="center" wrapText="1" shrinkToFit="1"/>
    </xf>
    <xf numFmtId="2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10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Normální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26" formatCode="h:mm:ss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8669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BEE673-72E5-4063-AA05-8CA7D1D31B13}" name="Tabulka1" displayName="Tabulka1" ref="A4:P14" totalsRowShown="0" headerRowDxfId="18" dataDxfId="17" tableBorderDxfId="16">
  <autoFilter ref="A4:P14" xr:uid="{12BEE673-72E5-4063-AA05-8CA7D1D31B13}"/>
  <tableColumns count="16">
    <tableColumn id="1" xr3:uid="{C208B17D-455E-476B-A262-C58C85A12D5B}" name="Pořadí" dataDxfId="15"/>
    <tableColumn id="2" xr3:uid="{774F0485-71A9-4433-88D3-FCC24F66EEBA}" name="Pořadové číslo žádosti" dataDxfId="14"/>
    <tableColumn id="3" xr3:uid="{BD4424FE-BB1D-4900-B1F6-7A6E1C66AA54}" name="Datum podání žádosti" dataDxfId="13"/>
    <tableColumn id="4" xr3:uid="{4B5C9C8A-1877-45D0-877B-E124B12C7AE0}" name="Čas podání žádosti" dataDxfId="12"/>
    <tableColumn id="5" xr3:uid="{E2800C20-7FFB-45F8-B3E3-29795FFE762D}" name="Žadatel" dataDxfId="11"/>
    <tableColumn id="6" xr3:uid="{3815BA72-77D4-47BB-ACE2-78F74A30499B}" name="Právní forma" dataDxfId="10"/>
    <tableColumn id="7" xr3:uid="{209A99C2-683E-4E59-AA2D-DF31C72260F2}" name="IČ" dataDxfId="9"/>
    <tableColumn id="8" xr3:uid="{42C22909-885A-482D-9537-3F855A492937}" name="Adresa žadatele" dataDxfId="8"/>
    <tableColumn id="9" xr3:uid="{78181C81-E018-404B-86E7-61CE6E4246F8}" name="Název projektu" dataDxfId="7"/>
    <tableColumn id="10" xr3:uid="{3699C799-C47C-4912-8A27-397FA8AFAEC8}" name="Celkové uznatelné náklady projektu (Kč)" dataDxfId="6"/>
    <tableColumn id="11" xr3:uid="{D70041E7-5B63-41F2-8951-325ACB1B2DD3}" name="Podíl žadatele na uznatelných nákladech projektu (%)" dataDxfId="5">
      <calculatedColumnFormula>L5/J5</calculatedColumnFormula>
    </tableColumn>
    <tableColumn id="12" xr3:uid="{A36F1E1E-EE21-4B2B-8DC7-0EAF697C8E07}" name="Podíl žadatele na uznatelných nákladech projektu (Kč)" dataDxfId="4"/>
    <tableColumn id="13" xr3:uid="{A7DB0E84-F0C7-4DE6-8548-7E68783BFE4A}" name="Podíl dotace na uznatelných nákladech projektu (Kč)" dataDxfId="3">
      <calculatedColumnFormula>J5-L5</calculatedColumnFormula>
    </tableColumn>
    <tableColumn id="14" xr3:uid="{1B602591-C72C-4427-A06B-24A4BC91D342}" name="Podíl dotace na uznatelných nákladech projektu (%)" dataDxfId="2">
      <calculatedColumnFormula>M5/J5</calculatedColumnFormula>
    </tableColumn>
    <tableColumn id="15" xr3:uid="{B214A22E-2FB1-4DA8-B455-0929F40F5160}" name="Dotace neinvestiční (Kč)" dataDxfId="1">
      <calculatedColumnFormula>M5</calculatedColumnFormula>
    </tableColumn>
    <tableColumn id="16" xr3:uid="{A7FB35A7-99F0-41F9-9A6A-1C6FE431B32F}" name="Maximální časová použitelnost dotace od - 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5"/>
  <sheetViews>
    <sheetView tabSelected="1" topLeftCell="E7" zoomScale="80" zoomScaleNormal="80" workbookViewId="0">
      <selection activeCell="N5" sqref="N5:N14"/>
    </sheetView>
  </sheetViews>
  <sheetFormatPr defaultRowHeight="14.4" x14ac:dyDescent="0.3"/>
  <cols>
    <col min="1" max="4" width="12.6640625" customWidth="1"/>
    <col min="5" max="5" width="22.109375" customWidth="1"/>
    <col min="6" max="6" width="16.33203125" customWidth="1"/>
    <col min="7" max="7" width="12.109375" customWidth="1"/>
    <col min="8" max="8" width="33" customWidth="1"/>
    <col min="9" max="9" width="36.33203125" customWidth="1"/>
    <col min="10" max="18" width="20.6640625" customWidth="1"/>
  </cols>
  <sheetData>
    <row r="2" spans="1:16" x14ac:dyDescent="0.3">
      <c r="B2" s="37" t="s">
        <v>61</v>
      </c>
    </row>
    <row r="3" spans="1:16" ht="36.75" customHeight="1" x14ac:dyDescent="0.3">
      <c r="A3" s="1" t="s">
        <v>60</v>
      </c>
    </row>
    <row r="4" spans="1:16" ht="108" customHeight="1" x14ac:dyDescent="0.3">
      <c r="A4" s="19" t="s">
        <v>0</v>
      </c>
      <c r="B4" s="20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2" t="s">
        <v>9</v>
      </c>
      <c r="K4" s="23" t="s">
        <v>10</v>
      </c>
      <c r="L4" s="24" t="s">
        <v>11</v>
      </c>
      <c r="M4" s="24" t="s">
        <v>12</v>
      </c>
      <c r="N4" s="24" t="s">
        <v>13</v>
      </c>
      <c r="O4" s="25" t="s">
        <v>14</v>
      </c>
      <c r="P4" s="26" t="s">
        <v>15</v>
      </c>
    </row>
    <row r="5" spans="1:16" ht="54" customHeight="1" x14ac:dyDescent="0.3">
      <c r="A5" s="17">
        <v>1</v>
      </c>
      <c r="B5" s="9">
        <v>3</v>
      </c>
      <c r="C5" s="10">
        <v>45009</v>
      </c>
      <c r="D5" s="11">
        <v>0.37613425925925931</v>
      </c>
      <c r="E5" s="12" t="s">
        <v>16</v>
      </c>
      <c r="F5" s="12" t="s">
        <v>17</v>
      </c>
      <c r="G5" s="13" t="s">
        <v>18</v>
      </c>
      <c r="H5" s="12" t="s">
        <v>19</v>
      </c>
      <c r="I5" s="14" t="s">
        <v>20</v>
      </c>
      <c r="J5" s="2">
        <v>91157</v>
      </c>
      <c r="K5" s="15">
        <f>L5/J5</f>
        <v>0.15091545355814692</v>
      </c>
      <c r="L5" s="2">
        <v>13757</v>
      </c>
      <c r="M5" s="2">
        <v>77400</v>
      </c>
      <c r="N5" s="16">
        <f>M5/J5</f>
        <v>0.84908454644185305</v>
      </c>
      <c r="O5" s="2">
        <f>M5</f>
        <v>77400</v>
      </c>
      <c r="P5" s="18" t="s">
        <v>40</v>
      </c>
    </row>
    <row r="6" spans="1:16" ht="54" customHeight="1" x14ac:dyDescent="0.3">
      <c r="A6" s="17">
        <v>2</v>
      </c>
      <c r="B6" s="9">
        <v>7</v>
      </c>
      <c r="C6" s="10">
        <v>45009</v>
      </c>
      <c r="D6" s="11">
        <v>0.37730324074074079</v>
      </c>
      <c r="E6" s="12" t="s">
        <v>21</v>
      </c>
      <c r="F6" s="12" t="s">
        <v>17</v>
      </c>
      <c r="G6" s="13" t="s">
        <v>22</v>
      </c>
      <c r="H6" s="12" t="s">
        <v>23</v>
      </c>
      <c r="I6" s="14" t="s">
        <v>24</v>
      </c>
      <c r="J6" s="2">
        <v>44992</v>
      </c>
      <c r="K6" s="15">
        <f t="shared" ref="K6:K14" si="0">L6/J6</f>
        <v>0.15096017069701281</v>
      </c>
      <c r="L6" s="2">
        <v>6792</v>
      </c>
      <c r="M6" s="2">
        <f>J6-L6</f>
        <v>38200</v>
      </c>
      <c r="N6" s="16">
        <f t="shared" ref="N6:N14" si="1">M6/J6</f>
        <v>0.84903982930298716</v>
      </c>
      <c r="O6" s="2">
        <f t="shared" ref="O6:O14" si="2">M6</f>
        <v>38200</v>
      </c>
      <c r="P6" s="18" t="s">
        <v>40</v>
      </c>
    </row>
    <row r="7" spans="1:16" ht="54" customHeight="1" x14ac:dyDescent="0.3">
      <c r="A7" s="17">
        <v>3</v>
      </c>
      <c r="B7" s="9">
        <v>14</v>
      </c>
      <c r="C7" s="10">
        <v>45009</v>
      </c>
      <c r="D7" s="11">
        <v>0.3923611111111111</v>
      </c>
      <c r="E7" s="12" t="s">
        <v>25</v>
      </c>
      <c r="F7" s="12" t="s">
        <v>17</v>
      </c>
      <c r="G7" s="13" t="s">
        <v>26</v>
      </c>
      <c r="H7" s="12" t="s">
        <v>27</v>
      </c>
      <c r="I7" s="14" t="s">
        <v>28</v>
      </c>
      <c r="J7" s="2">
        <v>107600</v>
      </c>
      <c r="K7" s="15">
        <f t="shared" si="0"/>
        <v>0.15334572490706319</v>
      </c>
      <c r="L7" s="2">
        <v>16500</v>
      </c>
      <c r="M7" s="2">
        <f t="shared" ref="M7:M14" si="3">J7-L7</f>
        <v>91100</v>
      </c>
      <c r="N7" s="16">
        <f t="shared" si="1"/>
        <v>0.84665427509293678</v>
      </c>
      <c r="O7" s="2">
        <f t="shared" si="2"/>
        <v>91100</v>
      </c>
      <c r="P7" s="18" t="s">
        <v>40</v>
      </c>
    </row>
    <row r="8" spans="1:16" ht="54" customHeight="1" x14ac:dyDescent="0.3">
      <c r="A8" s="17">
        <v>4</v>
      </c>
      <c r="B8" s="9">
        <v>24</v>
      </c>
      <c r="C8" s="10">
        <v>45009</v>
      </c>
      <c r="D8" s="11">
        <v>0.53688657407407414</v>
      </c>
      <c r="E8" s="12" t="s">
        <v>41</v>
      </c>
      <c r="F8" s="12" t="s">
        <v>17</v>
      </c>
      <c r="G8" s="13" t="s">
        <v>43</v>
      </c>
      <c r="H8" s="12" t="s">
        <v>44</v>
      </c>
      <c r="I8" s="14" t="s">
        <v>42</v>
      </c>
      <c r="J8" s="2">
        <v>118000</v>
      </c>
      <c r="K8" s="15">
        <f t="shared" ref="K8" si="4">L8/J8</f>
        <v>0.15254237288135594</v>
      </c>
      <c r="L8" s="2">
        <v>18000</v>
      </c>
      <c r="M8" s="2">
        <f t="shared" si="3"/>
        <v>100000</v>
      </c>
      <c r="N8" s="16">
        <f t="shared" ref="N8" si="5">M8/J8</f>
        <v>0.84745762711864403</v>
      </c>
      <c r="O8" s="2">
        <f t="shared" ref="O8" si="6">M8</f>
        <v>100000</v>
      </c>
      <c r="P8" s="18" t="s">
        <v>40</v>
      </c>
    </row>
    <row r="9" spans="1:16" ht="54" customHeight="1" x14ac:dyDescent="0.3">
      <c r="A9" s="17">
        <v>5</v>
      </c>
      <c r="B9" s="9">
        <v>33</v>
      </c>
      <c r="C9" s="10">
        <v>45009</v>
      </c>
      <c r="D9" s="11">
        <v>0.64439814814814811</v>
      </c>
      <c r="E9" s="12" t="s">
        <v>30</v>
      </c>
      <c r="F9" s="12" t="s">
        <v>17</v>
      </c>
      <c r="G9" s="13" t="s">
        <v>31</v>
      </c>
      <c r="H9" s="12" t="s">
        <v>32</v>
      </c>
      <c r="I9" s="14" t="s">
        <v>45</v>
      </c>
      <c r="J9" s="2">
        <v>53037</v>
      </c>
      <c r="K9" s="15">
        <f>L9/J9</f>
        <v>0.15153572034617344</v>
      </c>
      <c r="L9" s="2">
        <v>8037</v>
      </c>
      <c r="M9" s="2">
        <f t="shared" si="3"/>
        <v>45000</v>
      </c>
      <c r="N9" s="16">
        <f>M9/J9</f>
        <v>0.84846427965382654</v>
      </c>
      <c r="O9" s="2">
        <f>M9</f>
        <v>45000</v>
      </c>
      <c r="P9" s="18" t="s">
        <v>40</v>
      </c>
    </row>
    <row r="10" spans="1:16" ht="54" customHeight="1" x14ac:dyDescent="0.3">
      <c r="A10" s="17">
        <v>6</v>
      </c>
      <c r="B10" s="9">
        <v>57</v>
      </c>
      <c r="C10" s="10">
        <v>45012</v>
      </c>
      <c r="D10" s="11">
        <v>0.78127314814814808</v>
      </c>
      <c r="E10" s="12" t="s">
        <v>36</v>
      </c>
      <c r="F10" s="12" t="s">
        <v>29</v>
      </c>
      <c r="G10" s="13" t="s">
        <v>37</v>
      </c>
      <c r="H10" s="12" t="s">
        <v>38</v>
      </c>
      <c r="I10" s="14" t="s">
        <v>46</v>
      </c>
      <c r="J10" s="2">
        <v>117650</v>
      </c>
      <c r="K10" s="15">
        <f>L10/J10</f>
        <v>0.15002124946876327</v>
      </c>
      <c r="L10" s="2">
        <v>17650</v>
      </c>
      <c r="M10" s="2">
        <f t="shared" si="3"/>
        <v>100000</v>
      </c>
      <c r="N10" s="16">
        <f>M10/J10</f>
        <v>0.84997875053123673</v>
      </c>
      <c r="O10" s="2">
        <f>M10</f>
        <v>100000</v>
      </c>
      <c r="P10" s="18" t="s">
        <v>40</v>
      </c>
    </row>
    <row r="11" spans="1:16" ht="54" customHeight="1" x14ac:dyDescent="0.3">
      <c r="A11" s="17">
        <v>7</v>
      </c>
      <c r="B11" s="9">
        <v>88</v>
      </c>
      <c r="C11" s="10">
        <v>45014</v>
      </c>
      <c r="D11" s="11">
        <v>0.55062500000000003</v>
      </c>
      <c r="E11" s="12" t="s">
        <v>48</v>
      </c>
      <c r="F11" s="12" t="s">
        <v>17</v>
      </c>
      <c r="G11" s="13" t="s">
        <v>49</v>
      </c>
      <c r="H11" s="12" t="s">
        <v>50</v>
      </c>
      <c r="I11" s="14" t="s">
        <v>47</v>
      </c>
      <c r="J11" s="2">
        <v>142000</v>
      </c>
      <c r="K11" s="15">
        <f t="shared" ref="K11" si="7">L11/J11</f>
        <v>0.29577464788732394</v>
      </c>
      <c r="L11" s="2">
        <v>42000</v>
      </c>
      <c r="M11" s="2">
        <f t="shared" si="3"/>
        <v>100000</v>
      </c>
      <c r="N11" s="16">
        <f t="shared" ref="N11" si="8">M11/J11</f>
        <v>0.70422535211267601</v>
      </c>
      <c r="O11" s="2">
        <f t="shared" ref="O11" si="9">M11</f>
        <v>100000</v>
      </c>
      <c r="P11" s="18" t="s">
        <v>40</v>
      </c>
    </row>
    <row r="12" spans="1:16" ht="54" customHeight="1" x14ac:dyDescent="0.3">
      <c r="A12" s="17">
        <v>8</v>
      </c>
      <c r="B12" s="9">
        <v>89</v>
      </c>
      <c r="C12" s="10">
        <v>45014</v>
      </c>
      <c r="D12" s="11">
        <v>0.55099537037037039</v>
      </c>
      <c r="E12" s="12" t="s">
        <v>33</v>
      </c>
      <c r="F12" s="12" t="s">
        <v>17</v>
      </c>
      <c r="G12" s="13" t="s">
        <v>34</v>
      </c>
      <c r="H12" s="12" t="s">
        <v>35</v>
      </c>
      <c r="I12" s="14" t="s">
        <v>51</v>
      </c>
      <c r="J12" s="2">
        <v>125065</v>
      </c>
      <c r="K12" s="15">
        <f>L12/J12</f>
        <v>0.20281453644105066</v>
      </c>
      <c r="L12" s="2">
        <v>25365</v>
      </c>
      <c r="M12" s="2">
        <f t="shared" si="3"/>
        <v>99700</v>
      </c>
      <c r="N12" s="16">
        <f>M12/J12</f>
        <v>0.79718546355894937</v>
      </c>
      <c r="O12" s="2">
        <f>M12</f>
        <v>99700</v>
      </c>
      <c r="P12" s="18" t="s">
        <v>40</v>
      </c>
    </row>
    <row r="13" spans="1:16" ht="54" customHeight="1" x14ac:dyDescent="0.3">
      <c r="A13" s="17">
        <v>9</v>
      </c>
      <c r="B13" s="9">
        <v>127</v>
      </c>
      <c r="C13" s="10">
        <v>45015</v>
      </c>
      <c r="D13" s="11">
        <v>0.32004629629629627</v>
      </c>
      <c r="E13" s="12" t="s">
        <v>52</v>
      </c>
      <c r="F13" s="12" t="s">
        <v>17</v>
      </c>
      <c r="G13" s="13" t="s">
        <v>53</v>
      </c>
      <c r="H13" s="12" t="s">
        <v>54</v>
      </c>
      <c r="I13" s="14" t="s">
        <v>55</v>
      </c>
      <c r="J13" s="2">
        <v>125061</v>
      </c>
      <c r="K13" s="15">
        <f t="shared" ref="K13" si="10">L13/J13</f>
        <v>0.20039020957772608</v>
      </c>
      <c r="L13" s="2">
        <v>25061</v>
      </c>
      <c r="M13" s="2">
        <f t="shared" ref="M13" si="11">J13-L13</f>
        <v>100000</v>
      </c>
      <c r="N13" s="16">
        <f t="shared" ref="N13" si="12">M13/J13</f>
        <v>0.79960979042227398</v>
      </c>
      <c r="O13" s="2">
        <f t="shared" ref="O13" si="13">M13</f>
        <v>100000</v>
      </c>
      <c r="P13" s="18" t="s">
        <v>40</v>
      </c>
    </row>
    <row r="14" spans="1:16" ht="54" customHeight="1" x14ac:dyDescent="0.3">
      <c r="A14" s="27">
        <v>10</v>
      </c>
      <c r="B14" s="28">
        <v>130</v>
      </c>
      <c r="C14" s="29">
        <v>45015</v>
      </c>
      <c r="D14" s="30">
        <v>0.34388888888888891</v>
      </c>
      <c r="E14" s="31" t="s">
        <v>56</v>
      </c>
      <c r="F14" s="31" t="s">
        <v>17</v>
      </c>
      <c r="G14" s="32" t="s">
        <v>57</v>
      </c>
      <c r="H14" s="31" t="s">
        <v>58</v>
      </c>
      <c r="I14" s="33" t="s">
        <v>59</v>
      </c>
      <c r="J14" s="34">
        <v>128875</v>
      </c>
      <c r="K14" s="35">
        <f t="shared" si="0"/>
        <v>0.22405431619786614</v>
      </c>
      <c r="L14" s="34">
        <v>28875</v>
      </c>
      <c r="M14" s="34">
        <f t="shared" si="3"/>
        <v>100000</v>
      </c>
      <c r="N14" s="36">
        <f t="shared" si="1"/>
        <v>0.7759456838021338</v>
      </c>
      <c r="O14" s="34">
        <f t="shared" si="2"/>
        <v>100000</v>
      </c>
      <c r="P14" s="8" t="s">
        <v>40</v>
      </c>
    </row>
    <row r="15" spans="1:16" ht="35.1" customHeight="1" x14ac:dyDescent="0.3">
      <c r="I15" s="3" t="s">
        <v>39</v>
      </c>
      <c r="J15" s="4">
        <f>SUM(J5:J14)</f>
        <v>1053437</v>
      </c>
      <c r="K15" s="5"/>
      <c r="L15" s="4">
        <f>SUM(L5:L14)</f>
        <v>202037</v>
      </c>
      <c r="M15" s="6">
        <f>SUM(M5:M14)</f>
        <v>851400</v>
      </c>
      <c r="N15" s="7"/>
      <c r="O15" s="6">
        <f>SUM(O5:O14)</f>
        <v>851400</v>
      </c>
      <c r="P15" s="8"/>
    </row>
  </sheetData>
  <sortState xmlns:xlrd2="http://schemas.microsoft.com/office/spreadsheetml/2017/richdata2" ref="A14:P18">
    <sortCondition descending="1" ref="K14:K18"/>
  </sortState>
  <phoneticPr fontId="6" type="noConversion"/>
  <pageMargins left="0.70866141732283472" right="0.70866141732283472" top="0.78740157480314965" bottom="0.78740157480314965" header="0.31496062992125984" footer="0.31496062992125984"/>
  <pageSetup paperSize="8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 poskytnutí dotace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Krpelíková Kateřina</cp:lastModifiedBy>
  <cp:revision/>
  <dcterms:created xsi:type="dcterms:W3CDTF">2015-05-12T05:59:26Z</dcterms:created>
  <dcterms:modified xsi:type="dcterms:W3CDTF">2023-05-02T13:52:39Z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