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renata_kubikova_msk_cz/Documents/Plocha/PODKLADY - ZK 7.9. 2023/"/>
    </mc:Choice>
  </mc:AlternateContent>
  <xr:revisionPtr revIDLastSave="6" documentId="8_{C1248941-FA7E-4BB2-BBF2-0A1ED03479D2}" xr6:coauthVersionLast="47" xr6:coauthVersionMax="47" xr10:uidLastSave="{44BA82A9-703B-4AF4-98C7-BC8D1110BB23}"/>
  <bookViews>
    <workbookView xWindow="-120" yWindow="-120" windowWidth="29040" windowHeight="15840" xr2:uid="{82066F74-6138-4E9B-8774-0D0D89BDB680}"/>
  </bookViews>
  <sheets>
    <sheet name="Příloha 2  - ZK  září 23 " sheetId="4" r:id="rId1"/>
  </sheets>
  <definedNames>
    <definedName name="_xlnm._FilterDatabase" localSheetId="0" hidden="1">'Příloha 2  - ZK  září 23 '!$A$6:$CF$15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9" i="4" l="1"/>
  <c r="AD7" i="4"/>
  <c r="Z8" i="4" l="1"/>
  <c r="N10" i="4"/>
  <c r="AJ9" i="4"/>
  <c r="L10" i="4"/>
  <c r="AR9" i="4"/>
  <c r="BI9" i="4" l="1"/>
  <c r="BH9" i="4" s="1"/>
  <c r="BJ9" i="4"/>
  <c r="BK9" i="4"/>
  <c r="AZ9" i="4"/>
  <c r="BB9" i="4"/>
  <c r="BC9" i="4"/>
  <c r="BD9" i="4"/>
  <c r="AV9" i="4"/>
  <c r="AO9" i="4"/>
  <c r="AJ8" i="4"/>
  <c r="AE9" i="4"/>
  <c r="Y9" i="4"/>
  <c r="S9" i="4"/>
  <c r="BN9" i="4" l="1"/>
  <c r="K9" i="4"/>
  <c r="M10" i="4"/>
  <c r="O10" i="4"/>
  <c r="P10" i="4"/>
  <c r="Q10" i="4"/>
  <c r="R10" i="4"/>
  <c r="T10" i="4"/>
  <c r="U10" i="4"/>
  <c r="V10" i="4"/>
  <c r="W10" i="4"/>
  <c r="X10" i="4"/>
  <c r="AC10" i="4"/>
  <c r="AF10" i="4"/>
  <c r="AG10" i="4"/>
  <c r="AH10" i="4"/>
  <c r="AI10" i="4"/>
  <c r="AK10" i="4"/>
  <c r="AL10" i="4"/>
  <c r="AP10" i="4"/>
  <c r="AQ10" i="4"/>
  <c r="AT10" i="4"/>
  <c r="AU10" i="4"/>
  <c r="AW10" i="4"/>
  <c r="AX10" i="4"/>
  <c r="AY10" i="4"/>
  <c r="BE10" i="4"/>
  <c r="BF10" i="4"/>
  <c r="BG10" i="4"/>
  <c r="BL10" i="4"/>
  <c r="AE7" i="4" l="1"/>
  <c r="T14" i="4" a="1"/>
  <c r="T14" i="4" s="1"/>
  <c r="CA9" i="4" l="1"/>
  <c r="K7" i="4"/>
  <c r="K8" i="4"/>
  <c r="S7" i="4"/>
  <c r="K10" i="4" l="1"/>
  <c r="U13" i="4"/>
  <c r="U14" i="4"/>
  <c r="U15" i="4" l="1"/>
  <c r="V15" i="4"/>
  <c r="W15" i="4"/>
  <c r="T15" i="4"/>
  <c r="V14" i="4"/>
  <c r="W14" i="4"/>
  <c r="V13" i="4"/>
  <c r="W13" i="4"/>
  <c r="T13" i="4"/>
  <c r="AD8" i="4" l="1"/>
  <c r="Z7" i="4" l="1"/>
  <c r="Z10" i="4" s="1"/>
  <c r="AA8" i="4" l="1"/>
  <c r="AD10" i="4"/>
  <c r="AO8" i="4" l="1"/>
  <c r="AO7" i="4"/>
  <c r="AV8" i="4"/>
  <c r="AV7" i="4"/>
  <c r="BD7" i="4"/>
  <c r="BC7" i="4"/>
  <c r="BC8" i="4"/>
  <c r="AE8" i="4"/>
  <c r="AA7" i="4"/>
  <c r="AA10" i="4" s="1"/>
  <c r="AB7" i="4"/>
  <c r="AM7" i="4"/>
  <c r="AN7" i="4"/>
  <c r="AS7" i="4"/>
  <c r="BA7" i="4"/>
  <c r="BB7" i="4"/>
  <c r="BI7" i="4"/>
  <c r="BJ7" i="4"/>
  <c r="BJ10" i="4" s="1"/>
  <c r="BK7" i="4"/>
  <c r="S8" i="4"/>
  <c r="S10" i="4" s="1"/>
  <c r="AB8" i="4"/>
  <c r="AM8" i="4"/>
  <c r="AN8" i="4"/>
  <c r="AS8" i="4"/>
  <c r="AR8" i="4" s="1"/>
  <c r="BA8" i="4"/>
  <c r="AZ8" i="4" s="1"/>
  <c r="BB8" i="4"/>
  <c r="BD8" i="4"/>
  <c r="BI8" i="4"/>
  <c r="BH8" i="4" s="1"/>
  <c r="BJ8" i="4"/>
  <c r="BK8" i="4"/>
  <c r="AM10" i="4" l="1"/>
  <c r="BB10" i="4"/>
  <c r="BA10" i="4"/>
  <c r="BC10" i="4"/>
  <c r="AE10" i="4"/>
  <c r="BM8" i="4"/>
  <c r="AR7" i="4"/>
  <c r="AR10" i="4" s="1"/>
  <c r="AS10" i="4"/>
  <c r="BD10" i="4"/>
  <c r="BI10" i="4"/>
  <c r="AN10" i="4"/>
  <c r="AV10" i="4"/>
  <c r="BK10" i="4"/>
  <c r="AB10" i="4"/>
  <c r="AO10" i="4"/>
  <c r="BM7" i="4"/>
  <c r="BM10" i="4" s="1"/>
  <c r="S11" i="4"/>
  <c r="BH7" i="4"/>
  <c r="BH10" i="4" s="1"/>
  <c r="Y8" i="4"/>
  <c r="AZ7" i="4"/>
  <c r="AZ10" i="4" s="1"/>
  <c r="AJ7" i="4"/>
  <c r="AJ10" i="4" s="1"/>
  <c r="Y7" i="4"/>
  <c r="BN7" i="4" l="1"/>
  <c r="BN8" i="4"/>
  <c r="Y10" i="4"/>
  <c r="BN10" i="4" l="1"/>
  <c r="BO8" i="4"/>
  <c r="BR8" i="4" s="1"/>
  <c r="CA8" i="4"/>
  <c r="CA7" i="4"/>
  <c r="BO7" i="4"/>
  <c r="BO10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<sst xmlns="http://schemas.openxmlformats.org/spreadsheetml/2006/main" count="113" uniqueCount="67">
  <si>
    <t xml:space="preserve">  </t>
  </si>
  <si>
    <t>ROZPOČET AKCE (v tis. Kč)</t>
  </si>
  <si>
    <t>Odvětví</t>
  </si>
  <si>
    <t xml:space="preserve">KRAJ,    
DOTACE  K/D              </t>
  </si>
  <si>
    <t>ORJ</t>
  </si>
  <si>
    <t>Název akce</t>
  </si>
  <si>
    <t xml:space="preserve">ORG           (org akce , org dotace)         </t>
  </si>
  <si>
    <t>IR</t>
  </si>
  <si>
    <t>Rok nákladu &lt; 2023</t>
  </si>
  <si>
    <t>VÝDAJE</t>
  </si>
  <si>
    <t>ZÁVAZKY</t>
  </si>
  <si>
    <t>Jiné zdroje -  vlastní zdroje PO, plánovaný příjem u akcí "ISPROFIN" příp. dotace EU před revizí / zdroje PO po revizi</t>
  </si>
  <si>
    <t>Celkové výdaje na akci před revizí</t>
  </si>
  <si>
    <t>Celkové výdaje na akci po revizi</t>
  </si>
  <si>
    <t xml:space="preserve">ÚPRAVA ROZPOČTU - revize </t>
  </si>
  <si>
    <r>
      <t>ROZPOČET 20</t>
    </r>
    <r>
      <rPr>
        <b/>
        <sz val="11"/>
        <color rgb="FFFF0000"/>
        <rFont val="Tahoma"/>
        <family val="2"/>
        <charset val="238"/>
      </rPr>
      <t>23</t>
    </r>
    <r>
      <rPr>
        <b/>
        <sz val="11"/>
        <rFont val="Tahoma"/>
        <family val="2"/>
        <charset val="238"/>
      </rPr>
      <t xml:space="preserve"> po revizi výstup</t>
    </r>
  </si>
  <si>
    <t>ROK 2024 PŘED REVIZÍ</t>
  </si>
  <si>
    <t>ROK 2024 PO REVIZI výstup</t>
  </si>
  <si>
    <t>ROK 2025 PŘED REVIZÍ</t>
  </si>
  <si>
    <t>ROK 2025 PO REVIZI</t>
  </si>
  <si>
    <t>ROK 2026 PŘED REVIZÍ</t>
  </si>
  <si>
    <t>ROK 2026 PO REVIZI</t>
  </si>
  <si>
    <t>ROK 2026-2027 PŘED REVIZÍ</t>
  </si>
  <si>
    <t>ROK 2026-2027 PO REVIZÍ</t>
  </si>
  <si>
    <t>Z TOHO</t>
  </si>
  <si>
    <t>§</t>
  </si>
  <si>
    <t>POL.</t>
  </si>
  <si>
    <t>Závazný ukazatel v Kč</t>
  </si>
  <si>
    <t>ROZDÍL CELKEM</t>
  </si>
  <si>
    <t>Závazný ukazatel - změna o částku v Kč</t>
  </si>
  <si>
    <t>CELKEM upravený rozpočet po revizi</t>
  </si>
  <si>
    <t>CELKEM schválený závazek</t>
  </si>
  <si>
    <t>NÁVRH závazku po revizi</t>
  </si>
  <si>
    <t>typ úpravy</t>
  </si>
  <si>
    <t>Pozn.</t>
  </si>
  <si>
    <t>vlastní zdroje z rozpočtu  MSK</t>
  </si>
  <si>
    <t>úvěr ČS,a.s.</t>
  </si>
  <si>
    <t>úvěr UCB</t>
  </si>
  <si>
    <t>Fond pro financování strategických projektů</t>
  </si>
  <si>
    <t>vlastní zdroje MSK</t>
  </si>
  <si>
    <t xml:space="preserve">Závazný ukazatel v Kč </t>
  </si>
  <si>
    <t>státní dotace -jiné zdroje aj. 2023 není závazek</t>
  </si>
  <si>
    <t>státní dotace aj. 2023 není závazek Úvěr UCB</t>
  </si>
  <si>
    <t>státní dotace aj. 2025 není závazek</t>
  </si>
  <si>
    <t>státní dotace aj. 2025</t>
  </si>
  <si>
    <t>státní dotace aj. 2026</t>
  </si>
  <si>
    <t xml:space="preserve">státní dotace aj. 2026-27 </t>
  </si>
  <si>
    <t>Pozn</t>
  </si>
  <si>
    <t>ŠMS</t>
  </si>
  <si>
    <t>D</t>
  </si>
  <si>
    <t>CELKEM</t>
  </si>
  <si>
    <t>zdůvodnit úsporu</t>
  </si>
  <si>
    <t>přesun úvěr do dalšího roku posun realizace akce</t>
  </si>
  <si>
    <t>Celková změna rozpočtu 2023</t>
  </si>
  <si>
    <t>UPRAVENÝ ROZPOČET květen 23</t>
  </si>
  <si>
    <t>2 - Schválení nových akcí financovaných z úvěru ČS, a.s. a z vlastních zdrojů MSK</t>
  </si>
  <si>
    <t>Rekonstrukce elektroinstalace (Jazykové gymnázium Pavla Tigrida, Ostrava-Poruba, příspěvková organizace)</t>
  </si>
  <si>
    <t>Výměna oken v budově A (Základní škola, Ostrava-Zábřeh, Kpt.Vajdy 1a, příspěvková organizace)</t>
  </si>
  <si>
    <t>CELKEM upravený rozpočet k datu: 25.7. 2023</t>
  </si>
  <si>
    <t>navýšení</t>
  </si>
  <si>
    <t>Popis Kategorie změn:</t>
  </si>
  <si>
    <t>Kategorie změn</t>
  </si>
  <si>
    <t xml:space="preserve">2 - Navýšení finančních prostředků na akci </t>
  </si>
  <si>
    <t>Využití objektu v Bílé (Vzdělávací a sportovní centrum Bílá, příspěvková organizace)</t>
  </si>
  <si>
    <t>1 -  Financování akcí reprodukce majetku na rok 2023 a úpravy závazků  Moravskoslezského kraje v dalších letech</t>
  </si>
  <si>
    <t xml:space="preserve"> </t>
  </si>
  <si>
    <t>Financování vybraných akcí reprodukce majetku kraje na rok 2023, změna závazků kraje v dalších letech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</si>
</sst>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6"/>
      <name val="Tahoma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sz val="9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6" fillId="0" borderId="0"/>
    <xf numFmtId="0" fontId="19" fillId="0" borderId="0"/>
    <xf numFmtId="0" fontId="6" fillId="0" borderId="0">
      <alignment wrapText="1"/>
    </xf>
    <xf numFmtId="0" fontId="6" fillId="0" borderId="0">
      <alignment wrapText="1"/>
    </xf>
  </cellStyleXfs>
  <cellXfs count="191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/>
    <xf numFmtId="0" fontId="1" fillId="2" borderId="0" xfId="0" applyFont="1" applyFill="1"/>
    <xf numFmtId="0" fontId="3" fillId="0" borderId="9" xfId="1" applyFont="1" applyBorder="1" applyAlignment="1" applyProtection="1">
      <alignment horizontal="center" vertical="center" textRotation="90" wrapText="1"/>
      <protection locked="0"/>
    </xf>
    <xf numFmtId="49" fontId="4" fillId="0" borderId="2" xfId="2" applyNumberFormat="1" applyFont="1" applyBorder="1" applyAlignment="1">
      <alignment horizontal="center" vertical="center"/>
    </xf>
    <xf numFmtId="0" fontId="3" fillId="0" borderId="15" xfId="1" applyFont="1" applyBorder="1" applyAlignment="1" applyProtection="1">
      <alignment horizontal="center" vertical="center" textRotation="90" wrapText="1"/>
      <protection locked="0"/>
    </xf>
    <xf numFmtId="4" fontId="8" fillId="0" borderId="0" xfId="0" applyNumberFormat="1" applyFont="1"/>
    <xf numFmtId="0" fontId="8" fillId="0" borderId="0" xfId="0" applyFont="1"/>
    <xf numFmtId="0" fontId="10" fillId="0" borderId="27" xfId="1" applyFont="1" applyBorder="1" applyAlignment="1" applyProtection="1">
      <alignment horizontal="center" vertical="center" wrapText="1"/>
      <protection locked="0"/>
    </xf>
    <xf numFmtId="4" fontId="13" fillId="4" borderId="32" xfId="0" applyNumberFormat="1" applyFont="1" applyFill="1" applyBorder="1" applyAlignment="1">
      <alignment horizontal="right" vertical="center"/>
    </xf>
    <xf numFmtId="4" fontId="9" fillId="2" borderId="15" xfId="0" applyNumberFormat="1" applyFont="1" applyFill="1" applyBorder="1" applyAlignment="1">
      <alignment horizontal="right" vertical="center"/>
    </xf>
    <xf numFmtId="4" fontId="9" fillId="4" borderId="15" xfId="0" applyNumberFormat="1" applyFont="1" applyFill="1" applyBorder="1" applyAlignment="1">
      <alignment vertical="center"/>
    </xf>
    <xf numFmtId="4" fontId="9" fillId="4" borderId="33" xfId="0" applyNumberFormat="1" applyFont="1" applyFill="1" applyBorder="1" applyAlignment="1">
      <alignment vertical="center"/>
    </xf>
    <xf numFmtId="4" fontId="13" fillId="4" borderId="26" xfId="0" applyNumberFormat="1" applyFont="1" applyFill="1" applyBorder="1" applyAlignment="1">
      <alignment vertical="center"/>
    </xf>
    <xf numFmtId="4" fontId="13" fillId="2" borderId="32" xfId="0" applyNumberFormat="1" applyFont="1" applyFill="1" applyBorder="1" applyAlignment="1">
      <alignment vertical="center"/>
    </xf>
    <xf numFmtId="4" fontId="9" fillId="2" borderId="15" xfId="0" applyNumberFormat="1" applyFont="1" applyFill="1" applyBorder="1" applyAlignment="1">
      <alignment vertical="center"/>
    </xf>
    <xf numFmtId="0" fontId="9" fillId="0" borderId="26" xfId="1" applyFont="1" applyBorder="1" applyAlignment="1" applyProtection="1">
      <alignment horizontal="center" vertical="center" wrapText="1"/>
      <protection locked="0"/>
    </xf>
    <xf numFmtId="4" fontId="13" fillId="4" borderId="32" xfId="0" applyNumberFormat="1" applyFont="1" applyFill="1" applyBorder="1" applyAlignment="1">
      <alignment vertical="center"/>
    </xf>
    <xf numFmtId="4" fontId="13" fillId="5" borderId="15" xfId="0" applyNumberFormat="1" applyFont="1" applyFill="1" applyBorder="1" applyAlignment="1">
      <alignment vertical="center"/>
    </xf>
    <xf numFmtId="4" fontId="9" fillId="4" borderId="26" xfId="0" applyNumberFormat="1" applyFont="1" applyFill="1" applyBorder="1" applyAlignment="1">
      <alignment vertical="center"/>
    </xf>
    <xf numFmtId="4" fontId="9" fillId="2" borderId="26" xfId="0" applyNumberFormat="1" applyFont="1" applyFill="1" applyBorder="1" applyAlignment="1">
      <alignment vertical="center"/>
    </xf>
    <xf numFmtId="4" fontId="9" fillId="4" borderId="35" xfId="0" applyNumberFormat="1" applyFont="1" applyFill="1" applyBorder="1" applyAlignment="1">
      <alignment vertical="center"/>
    </xf>
    <xf numFmtId="4" fontId="13" fillId="2" borderId="26" xfId="0" applyNumberFormat="1" applyFont="1" applyFill="1" applyBorder="1" applyAlignment="1">
      <alignment vertical="center"/>
    </xf>
    <xf numFmtId="0" fontId="9" fillId="0" borderId="28" xfId="1" applyFont="1" applyBorder="1" applyAlignment="1" applyProtection="1">
      <alignment horizontal="center" vertical="center" wrapText="1"/>
      <protection locked="0"/>
    </xf>
    <xf numFmtId="4" fontId="13" fillId="2" borderId="25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horizontal="left"/>
    </xf>
    <xf numFmtId="0" fontId="15" fillId="0" borderId="0" xfId="0" applyFont="1"/>
    <xf numFmtId="4" fontId="0" fillId="0" borderId="0" xfId="0" applyNumberFormat="1"/>
    <xf numFmtId="49" fontId="5" fillId="0" borderId="0" xfId="0" applyNumberFormat="1" applyFont="1" applyAlignment="1">
      <alignment vertical="center"/>
    </xf>
    <xf numFmtId="0" fontId="5" fillId="0" borderId="0" xfId="0" applyFont="1"/>
    <xf numFmtId="4" fontId="8" fillId="6" borderId="0" xfId="0" applyNumberFormat="1" applyFont="1" applyFill="1"/>
    <xf numFmtId="0" fontId="11" fillId="0" borderId="15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3" fillId="0" borderId="37" xfId="1" applyFont="1" applyBorder="1" applyAlignment="1" applyProtection="1">
      <alignment horizontal="center" vertical="center" textRotation="90" wrapText="1"/>
      <protection locked="0"/>
    </xf>
    <xf numFmtId="4" fontId="7" fillId="0" borderId="36" xfId="2" applyNumberFormat="1" applyFont="1" applyBorder="1" applyAlignment="1">
      <alignment horizontal="center" vertical="center" wrapText="1"/>
    </xf>
    <xf numFmtId="4" fontId="7" fillId="0" borderId="37" xfId="2" applyNumberFormat="1" applyFont="1" applyBorder="1" applyAlignment="1">
      <alignment horizontal="center" vertical="center" wrapText="1"/>
    </xf>
    <xf numFmtId="4" fontId="7" fillId="2" borderId="37" xfId="2" applyNumberFormat="1" applyFont="1" applyFill="1" applyBorder="1" applyAlignment="1">
      <alignment horizontal="center" vertical="center" wrapText="1"/>
    </xf>
    <xf numFmtId="4" fontId="7" fillId="2" borderId="38" xfId="2" applyNumberFormat="1" applyFont="1" applyFill="1" applyBorder="1" applyAlignment="1">
      <alignment horizontal="center" vertical="center" wrapText="1"/>
    </xf>
    <xf numFmtId="4" fontId="7" fillId="3" borderId="51" xfId="2" applyNumberFormat="1" applyFont="1" applyFill="1" applyBorder="1" applyAlignment="1">
      <alignment horizontal="center" vertical="center" wrapText="1"/>
    </xf>
    <xf numFmtId="4" fontId="7" fillId="3" borderId="38" xfId="2" applyNumberFormat="1" applyFont="1" applyFill="1" applyBorder="1" applyAlignment="1">
      <alignment horizontal="center" vertical="center" wrapText="1"/>
    </xf>
    <xf numFmtId="4" fontId="7" fillId="3" borderId="37" xfId="2" applyNumberFormat="1" applyFont="1" applyFill="1" applyBorder="1" applyAlignment="1">
      <alignment horizontal="center" vertical="center" wrapText="1"/>
    </xf>
    <xf numFmtId="4" fontId="7" fillId="3" borderId="39" xfId="2" applyNumberFormat="1" applyFont="1" applyFill="1" applyBorder="1" applyAlignment="1">
      <alignment horizontal="center" vertical="center" wrapText="1"/>
    </xf>
    <xf numFmtId="4" fontId="7" fillId="0" borderId="38" xfId="2" applyNumberFormat="1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4" fontId="13" fillId="2" borderId="33" xfId="0" applyNumberFormat="1" applyFont="1" applyFill="1" applyBorder="1" applyAlignment="1">
      <alignment horizontal="center" vertical="center"/>
    </xf>
    <xf numFmtId="4" fontId="12" fillId="2" borderId="16" xfId="0" applyNumberFormat="1" applyFont="1" applyFill="1" applyBorder="1" applyAlignment="1">
      <alignment wrapText="1"/>
    </xf>
    <xf numFmtId="4" fontId="14" fillId="4" borderId="17" xfId="0" applyNumberFormat="1" applyFont="1" applyFill="1" applyBorder="1" applyAlignment="1">
      <alignment vertical="center"/>
    </xf>
    <xf numFmtId="0" fontId="15" fillId="0" borderId="4" xfId="0" applyFont="1" applyBorder="1" applyAlignment="1">
      <alignment vertical="top"/>
    </xf>
    <xf numFmtId="0" fontId="15" fillId="0" borderId="5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4" fontId="13" fillId="2" borderId="35" xfId="0" applyNumberFormat="1" applyFont="1" applyFill="1" applyBorder="1" applyAlignment="1">
      <alignment horizontal="center" vertical="center"/>
    </xf>
    <xf numFmtId="4" fontId="13" fillId="2" borderId="15" xfId="0" applyNumberFormat="1" applyFont="1" applyFill="1" applyBorder="1" applyAlignment="1">
      <alignment vertical="center"/>
    </xf>
    <xf numFmtId="4" fontId="8" fillId="0" borderId="26" xfId="0" applyNumberFormat="1" applyFont="1" applyBorder="1" applyAlignment="1">
      <alignment vertical="center"/>
    </xf>
    <xf numFmtId="4" fontId="16" fillId="2" borderId="37" xfId="2" applyNumberFormat="1" applyFont="1" applyFill="1" applyBorder="1" applyAlignment="1">
      <alignment horizontal="center" vertical="center" wrapText="1"/>
    </xf>
    <xf numFmtId="4" fontId="16" fillId="0" borderId="37" xfId="2" applyNumberFormat="1" applyFont="1" applyBorder="1" applyAlignment="1">
      <alignment horizontal="center" vertical="center" wrapText="1"/>
    </xf>
    <xf numFmtId="4" fontId="16" fillId="3" borderId="37" xfId="2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/>
    </xf>
    <xf numFmtId="0" fontId="8" fillId="6" borderId="0" xfId="0" applyFont="1" applyFill="1"/>
    <xf numFmtId="4" fontId="15" fillId="0" borderId="5" xfId="0" applyNumberFormat="1" applyFont="1" applyBorder="1" applyAlignment="1">
      <alignment vertical="top"/>
    </xf>
    <xf numFmtId="0" fontId="5" fillId="4" borderId="49" xfId="0" applyFont="1" applyFill="1" applyBorder="1" applyAlignment="1">
      <alignment vertical="center"/>
    </xf>
    <xf numFmtId="4" fontId="5" fillId="4" borderId="18" xfId="0" applyNumberFormat="1" applyFont="1" applyFill="1" applyBorder="1" applyAlignment="1">
      <alignment vertical="center"/>
    </xf>
    <xf numFmtId="4" fontId="5" fillId="4" borderId="19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3" fontId="5" fillId="0" borderId="0" xfId="0" applyNumberFormat="1" applyFont="1" applyAlignment="1">
      <alignment horizontal="left"/>
    </xf>
    <xf numFmtId="4" fontId="9" fillId="0" borderId="26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4" fontId="5" fillId="4" borderId="7" xfId="0" applyNumberFormat="1" applyFont="1" applyFill="1" applyBorder="1" applyAlignment="1">
      <alignment vertical="center"/>
    </xf>
    <xf numFmtId="4" fontId="5" fillId="4" borderId="54" xfId="0" applyNumberFormat="1" applyFont="1" applyFill="1" applyBorder="1" applyAlignment="1">
      <alignment vertical="center"/>
    </xf>
    <xf numFmtId="4" fontId="0" fillId="2" borderId="0" xfId="0" applyNumberFormat="1" applyFill="1"/>
    <xf numFmtId="4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4" fontId="20" fillId="2" borderId="15" xfId="0" applyNumberFormat="1" applyFont="1" applyFill="1" applyBorder="1" applyAlignment="1">
      <alignment vertical="center"/>
    </xf>
    <xf numFmtId="0" fontId="24" fillId="2" borderId="55" xfId="5" applyFont="1" applyFill="1" applyBorder="1" applyAlignment="1">
      <alignment horizontal="left" wrapText="1"/>
    </xf>
    <xf numFmtId="0" fontId="24" fillId="2" borderId="55" xfId="6" applyFont="1" applyFill="1" applyBorder="1" applyAlignment="1">
      <alignment horizontal="left" vertical="center" wrapText="1"/>
    </xf>
    <xf numFmtId="4" fontId="21" fillId="2" borderId="29" xfId="0" applyNumberFormat="1" applyFont="1" applyFill="1" applyBorder="1" applyAlignment="1">
      <alignment horizontal="right" vertical="center"/>
    </xf>
    <xf numFmtId="4" fontId="13" fillId="2" borderId="32" xfId="0" applyNumberFormat="1" applyFont="1" applyFill="1" applyBorder="1" applyAlignment="1">
      <alignment horizontal="right" vertical="center"/>
    </xf>
    <xf numFmtId="0" fontId="25" fillId="2" borderId="15" xfId="4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left"/>
    </xf>
    <xf numFmtId="4" fontId="24" fillId="2" borderId="56" xfId="0" applyNumberFormat="1" applyFont="1" applyFill="1" applyBorder="1" applyAlignment="1">
      <alignment horizontal="right" vertical="center" wrapText="1"/>
    </xf>
    <xf numFmtId="0" fontId="23" fillId="2" borderId="43" xfId="0" applyFont="1" applyFill="1" applyBorder="1" applyAlignment="1">
      <alignment horizontal="center" vertical="center" wrapText="1"/>
    </xf>
    <xf numFmtId="4" fontId="5" fillId="8" borderId="49" xfId="0" applyNumberFormat="1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49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left" vertical="center" wrapText="1"/>
    </xf>
    <xf numFmtId="4" fontId="5" fillId="5" borderId="20" xfId="2" applyNumberFormat="1" applyFont="1" applyFill="1" applyBorder="1" applyAlignment="1">
      <alignment horizontal="center" vertical="center"/>
    </xf>
    <xf numFmtId="4" fontId="5" fillId="5" borderId="21" xfId="2" applyNumberFormat="1" applyFont="1" applyFill="1" applyBorder="1" applyAlignment="1">
      <alignment horizontal="center" vertical="center"/>
    </xf>
    <xf numFmtId="4" fontId="5" fillId="5" borderId="22" xfId="2" applyNumberFormat="1" applyFont="1" applyFill="1" applyBorder="1" applyAlignment="1">
      <alignment horizontal="center" vertical="center"/>
    </xf>
    <xf numFmtId="4" fontId="5" fillId="0" borderId="20" xfId="3" applyNumberFormat="1" applyFont="1" applyBorder="1" applyAlignment="1">
      <alignment horizontal="center" vertical="center"/>
    </xf>
    <xf numFmtId="4" fontId="5" fillId="0" borderId="21" xfId="3" applyNumberFormat="1" applyFont="1" applyBorder="1" applyAlignment="1">
      <alignment horizontal="center" vertical="center"/>
    </xf>
    <xf numFmtId="4" fontId="5" fillId="0" borderId="22" xfId="3" applyNumberFormat="1" applyFont="1" applyBorder="1" applyAlignment="1">
      <alignment horizontal="center" vertical="center"/>
    </xf>
    <xf numFmtId="4" fontId="7" fillId="4" borderId="52" xfId="2" applyNumberFormat="1" applyFont="1" applyFill="1" applyBorder="1" applyAlignment="1">
      <alignment horizontal="center" vertical="center" wrapText="1"/>
    </xf>
    <xf numFmtId="4" fontId="7" fillId="4" borderId="46" xfId="2" applyNumberFormat="1" applyFont="1" applyFill="1" applyBorder="1" applyAlignment="1">
      <alignment horizontal="center" vertical="center" wrapText="1"/>
    </xf>
    <xf numFmtId="4" fontId="7" fillId="2" borderId="7" xfId="2" applyNumberFormat="1" applyFont="1" applyFill="1" applyBorder="1" applyAlignment="1">
      <alignment horizontal="center" vertical="center" wrapText="1"/>
    </xf>
    <xf numFmtId="4" fontId="7" fillId="2" borderId="31" xfId="2" applyNumberFormat="1" applyFont="1" applyFill="1" applyBorder="1" applyAlignment="1">
      <alignment horizontal="center" vertical="center" wrapText="1"/>
    </xf>
    <xf numFmtId="4" fontId="7" fillId="2" borderId="8" xfId="2" applyNumberFormat="1" applyFont="1" applyFill="1" applyBorder="1" applyAlignment="1">
      <alignment horizontal="center" vertical="center" wrapText="1"/>
    </xf>
    <xf numFmtId="4" fontId="7" fillId="2" borderId="13" xfId="2" applyNumberFormat="1" applyFont="1" applyFill="1" applyBorder="1" applyAlignment="1">
      <alignment horizontal="center" vertical="center" wrapText="1"/>
    </xf>
    <xf numFmtId="4" fontId="7" fillId="2" borderId="47" xfId="2" applyNumberFormat="1" applyFont="1" applyFill="1" applyBorder="1" applyAlignment="1">
      <alignment horizontal="center" vertical="center" wrapText="1"/>
    </xf>
    <xf numFmtId="0" fontId="18" fillId="2" borderId="20" xfId="1" applyFont="1" applyFill="1" applyBorder="1" applyAlignment="1" applyProtection="1">
      <alignment horizontal="center" vertical="center" wrapText="1"/>
      <protection locked="0"/>
    </xf>
    <xf numFmtId="0" fontId="18" fillId="2" borderId="21" xfId="1" applyFont="1" applyFill="1" applyBorder="1" applyAlignment="1" applyProtection="1">
      <alignment horizontal="center" vertical="center" wrapText="1"/>
      <protection locked="0"/>
    </xf>
    <xf numFmtId="4" fontId="16" fillId="4" borderId="52" xfId="2" applyNumberFormat="1" applyFont="1" applyFill="1" applyBorder="1" applyAlignment="1">
      <alignment horizontal="center" vertical="center" wrapText="1"/>
    </xf>
    <xf numFmtId="4" fontId="16" fillId="4" borderId="46" xfId="2" applyNumberFormat="1" applyFont="1" applyFill="1" applyBorder="1" applyAlignment="1">
      <alignment horizontal="center" vertical="center" wrapText="1"/>
    </xf>
    <xf numFmtId="4" fontId="7" fillId="0" borderId="7" xfId="2" applyNumberFormat="1" applyFont="1" applyBorder="1" applyAlignment="1">
      <alignment horizontal="center" vertical="center" wrapText="1"/>
    </xf>
    <xf numFmtId="4" fontId="7" fillId="0" borderId="31" xfId="2" applyNumberFormat="1" applyFont="1" applyBorder="1" applyAlignment="1">
      <alignment horizontal="center" vertical="center" wrapText="1"/>
    </xf>
    <xf numFmtId="4" fontId="7" fillId="0" borderId="8" xfId="2" applyNumberFormat="1" applyFont="1" applyBorder="1" applyAlignment="1">
      <alignment horizontal="center" vertical="center" wrapText="1"/>
    </xf>
    <xf numFmtId="4" fontId="7" fillId="7" borderId="45" xfId="2" applyNumberFormat="1" applyFont="1" applyFill="1" applyBorder="1" applyAlignment="1">
      <alignment horizontal="center" vertical="center" wrapText="1"/>
    </xf>
    <xf numFmtId="4" fontId="7" fillId="7" borderId="42" xfId="2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4" fontId="7" fillId="0" borderId="52" xfId="3" applyNumberFormat="1" applyFont="1" applyBorder="1" applyAlignment="1">
      <alignment horizontal="center" vertical="center" wrapText="1"/>
    </xf>
    <xf numFmtId="4" fontId="7" fillId="0" borderId="46" xfId="3" applyNumberFormat="1" applyFont="1" applyBorder="1" applyAlignment="1">
      <alignment horizontal="center" vertical="center" wrapText="1"/>
    </xf>
    <xf numFmtId="49" fontId="7" fillId="3" borderId="10" xfId="2" applyNumberFormat="1" applyFont="1" applyFill="1" applyBorder="1" applyAlignment="1">
      <alignment horizontal="center" vertical="center" wrapText="1"/>
    </xf>
    <xf numFmtId="49" fontId="7" fillId="3" borderId="24" xfId="2" applyNumberFormat="1" applyFont="1" applyFill="1" applyBorder="1" applyAlignment="1">
      <alignment horizontal="center" vertical="center" wrapText="1"/>
    </xf>
    <xf numFmtId="49" fontId="7" fillId="3" borderId="47" xfId="2" applyNumberFormat="1" applyFont="1" applyFill="1" applyBorder="1" applyAlignment="1">
      <alignment horizontal="center" vertical="center" wrapText="1"/>
    </xf>
    <xf numFmtId="4" fontId="5" fillId="0" borderId="49" xfId="3" applyNumberFormat="1" applyFont="1" applyBorder="1" applyAlignment="1">
      <alignment horizontal="center" vertical="center"/>
    </xf>
    <xf numFmtId="4" fontId="7" fillId="0" borderId="7" xfId="3" applyNumberFormat="1" applyFont="1" applyBorder="1" applyAlignment="1">
      <alignment horizontal="center" vertical="center" wrapText="1"/>
    </xf>
    <xf numFmtId="4" fontId="7" fillId="0" borderId="31" xfId="3" applyNumberFormat="1" applyFont="1" applyBorder="1" applyAlignment="1">
      <alignment horizontal="center" vertical="center" wrapText="1"/>
    </xf>
    <xf numFmtId="4" fontId="7" fillId="0" borderId="51" xfId="3" applyNumberFormat="1" applyFont="1" applyBorder="1" applyAlignment="1">
      <alignment horizontal="center" vertical="center" wrapText="1"/>
    </xf>
    <xf numFmtId="4" fontId="7" fillId="3" borderId="52" xfId="3" applyNumberFormat="1" applyFont="1" applyFill="1" applyBorder="1" applyAlignment="1">
      <alignment horizontal="center" vertical="center" wrapText="1"/>
    </xf>
    <xf numFmtId="4" fontId="7" fillId="3" borderId="46" xfId="3" applyNumberFormat="1" applyFont="1" applyFill="1" applyBorder="1" applyAlignment="1">
      <alignment horizontal="center" vertical="center" wrapText="1"/>
    </xf>
    <xf numFmtId="4" fontId="4" fillId="0" borderId="50" xfId="3" applyNumberFormat="1" applyFont="1" applyBorder="1" applyAlignment="1">
      <alignment horizontal="center" vertical="center"/>
    </xf>
    <xf numFmtId="4" fontId="4" fillId="0" borderId="21" xfId="3" applyNumberFormat="1" applyFont="1" applyBorder="1" applyAlignment="1">
      <alignment horizontal="center" vertical="center"/>
    </xf>
    <xf numFmtId="4" fontId="4" fillId="0" borderId="22" xfId="3" applyNumberFormat="1" applyFont="1" applyBorder="1" applyAlignment="1">
      <alignment horizontal="center" vertical="center"/>
    </xf>
    <xf numFmtId="4" fontId="5" fillId="3" borderId="20" xfId="3" applyNumberFormat="1" applyFont="1" applyFill="1" applyBorder="1" applyAlignment="1">
      <alignment horizontal="center" vertical="center"/>
    </xf>
    <xf numFmtId="4" fontId="5" fillId="3" borderId="21" xfId="3" applyNumberFormat="1" applyFont="1" applyFill="1" applyBorder="1" applyAlignment="1">
      <alignment horizontal="center" vertical="center"/>
    </xf>
    <xf numFmtId="4" fontId="5" fillId="3" borderId="22" xfId="3" applyNumberFormat="1" applyFont="1" applyFill="1" applyBorder="1" applyAlignment="1">
      <alignment horizontal="center" vertical="center"/>
    </xf>
    <xf numFmtId="4" fontId="5" fillId="3" borderId="50" xfId="3" applyNumberFormat="1" applyFont="1" applyFill="1" applyBorder="1" applyAlignment="1">
      <alignment horizontal="center" vertical="center"/>
    </xf>
    <xf numFmtId="4" fontId="7" fillId="3" borderId="7" xfId="3" applyNumberFormat="1" applyFont="1" applyFill="1" applyBorder="1" applyAlignment="1">
      <alignment horizontal="center" vertical="center" wrapText="1"/>
    </xf>
    <xf numFmtId="4" fontId="7" fillId="3" borderId="31" xfId="3" applyNumberFormat="1" applyFont="1" applyFill="1" applyBorder="1" applyAlignment="1">
      <alignment horizontal="center" vertical="center" wrapText="1"/>
    </xf>
    <xf numFmtId="4" fontId="7" fillId="3" borderId="51" xfId="3" applyNumberFormat="1" applyFont="1" applyFill="1" applyBorder="1" applyAlignment="1">
      <alignment horizontal="center" vertical="center" wrapText="1"/>
    </xf>
    <xf numFmtId="49" fontId="4" fillId="0" borderId="50" xfId="2" applyNumberFormat="1" applyFont="1" applyBorder="1" applyAlignment="1">
      <alignment horizontal="center" vertical="center"/>
    </xf>
    <xf numFmtId="49" fontId="4" fillId="0" borderId="21" xfId="2" applyNumberFormat="1" applyFont="1" applyBorder="1" applyAlignment="1">
      <alignment horizontal="center" vertical="center"/>
    </xf>
    <xf numFmtId="49" fontId="4" fillId="0" borderId="49" xfId="2" applyNumberFormat="1" applyFont="1" applyBorder="1" applyAlignment="1">
      <alignment horizontal="center" vertical="center"/>
    </xf>
    <xf numFmtId="4" fontId="7" fillId="2" borderId="7" xfId="3" applyNumberFormat="1" applyFont="1" applyFill="1" applyBorder="1" applyAlignment="1">
      <alignment horizontal="center" vertical="center" wrapText="1"/>
    </xf>
    <xf numFmtId="4" fontId="7" fillId="2" borderId="31" xfId="3" applyNumberFormat="1" applyFont="1" applyFill="1" applyBorder="1" applyAlignment="1">
      <alignment horizontal="center" vertical="center" wrapText="1"/>
    </xf>
    <xf numFmtId="4" fontId="7" fillId="2" borderId="51" xfId="3" applyNumberFormat="1" applyFont="1" applyFill="1" applyBorder="1" applyAlignment="1">
      <alignment horizontal="center" vertical="center" wrapText="1"/>
    </xf>
    <xf numFmtId="4" fontId="7" fillId="3" borderId="52" xfId="2" applyNumberFormat="1" applyFont="1" applyFill="1" applyBorder="1" applyAlignment="1">
      <alignment horizontal="center" vertical="center" wrapText="1"/>
    </xf>
    <xf numFmtId="4" fontId="7" fillId="3" borderId="46" xfId="2" applyNumberFormat="1" applyFont="1" applyFill="1" applyBorder="1" applyAlignment="1">
      <alignment horizontal="center" vertical="center" wrapText="1"/>
    </xf>
    <xf numFmtId="4" fontId="7" fillId="2" borderId="11" xfId="3" applyNumberFormat="1" applyFont="1" applyFill="1" applyBorder="1" applyAlignment="1">
      <alignment horizontal="center" vertical="center" wrapText="1"/>
    </xf>
    <xf numFmtId="4" fontId="7" fillId="2" borderId="48" xfId="3" applyNumberFormat="1" applyFont="1" applyFill="1" applyBorder="1" applyAlignment="1">
      <alignment horizontal="center" vertical="center" wrapText="1"/>
    </xf>
    <xf numFmtId="4" fontId="7" fillId="2" borderId="30" xfId="3" applyNumberFormat="1" applyFont="1" applyFill="1" applyBorder="1" applyAlignment="1">
      <alignment horizontal="center" vertical="center" wrapText="1"/>
    </xf>
    <xf numFmtId="4" fontId="7" fillId="2" borderId="52" xfId="3" applyNumberFormat="1" applyFont="1" applyFill="1" applyBorder="1" applyAlignment="1">
      <alignment horizontal="center" vertical="center" wrapText="1"/>
    </xf>
    <xf numFmtId="4" fontId="7" fillId="2" borderId="46" xfId="3" applyNumberFormat="1" applyFont="1" applyFill="1" applyBorder="1" applyAlignment="1">
      <alignment horizontal="center" vertical="center" wrapText="1"/>
    </xf>
    <xf numFmtId="4" fontId="7" fillId="3" borderId="7" xfId="2" applyNumberFormat="1" applyFont="1" applyFill="1" applyBorder="1" applyAlignment="1">
      <alignment horizontal="center" vertical="center" wrapText="1"/>
    </xf>
    <xf numFmtId="4" fontId="7" fillId="3" borderId="31" xfId="2" applyNumberFormat="1" applyFont="1" applyFill="1" applyBorder="1" applyAlignment="1">
      <alignment horizontal="center" vertical="center" wrapText="1"/>
    </xf>
    <xf numFmtId="4" fontId="7" fillId="2" borderId="52" xfId="2" applyNumberFormat="1" applyFont="1" applyFill="1" applyBorder="1" applyAlignment="1">
      <alignment horizontal="center" vertical="center" wrapText="1"/>
    </xf>
    <xf numFmtId="4" fontId="7" fillId="2" borderId="46" xfId="2" applyNumberFormat="1" applyFont="1" applyFill="1" applyBorder="1" applyAlignment="1">
      <alignment horizontal="center" vertical="center" wrapText="1"/>
    </xf>
    <xf numFmtId="4" fontId="22" fillId="3" borderId="52" xfId="2" applyNumberFormat="1" applyFont="1" applyFill="1" applyBorder="1" applyAlignment="1">
      <alignment horizontal="center" vertical="center" wrapText="1"/>
    </xf>
    <xf numFmtId="4" fontId="22" fillId="3" borderId="46" xfId="2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49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3" fillId="0" borderId="52" xfId="1" applyFont="1" applyBorder="1" applyAlignment="1" applyProtection="1">
      <alignment horizontal="center" vertical="center" textRotation="90" wrapText="1"/>
      <protection locked="0"/>
    </xf>
    <xf numFmtId="0" fontId="3" fillId="0" borderId="53" xfId="1" applyFont="1" applyBorder="1" applyAlignment="1" applyProtection="1">
      <alignment horizontal="center" vertical="center" textRotation="90" wrapText="1"/>
      <protection locked="0"/>
    </xf>
    <xf numFmtId="0" fontId="3" fillId="0" borderId="46" xfId="1" applyFont="1" applyBorder="1" applyAlignment="1" applyProtection="1">
      <alignment horizontal="center" vertical="center" textRotation="90" wrapText="1"/>
      <protection locked="0"/>
    </xf>
    <xf numFmtId="0" fontId="3" fillId="0" borderId="12" xfId="1" applyFont="1" applyBorder="1" applyAlignment="1" applyProtection="1">
      <alignment horizontal="center" vertical="center" textRotation="90" wrapText="1"/>
      <protection locked="0"/>
    </xf>
    <xf numFmtId="0" fontId="3" fillId="0" borderId="23" xfId="1" applyFont="1" applyBorder="1" applyAlignment="1" applyProtection="1">
      <alignment horizontal="center" vertical="center" textRotation="90" wrapText="1"/>
      <protection locked="0"/>
    </xf>
    <xf numFmtId="0" fontId="3" fillId="0" borderId="41" xfId="1" applyFont="1" applyBorder="1" applyAlignment="1" applyProtection="1">
      <alignment horizontal="center" vertical="center" textRotation="90" wrapText="1"/>
      <protection locked="0"/>
    </xf>
    <xf numFmtId="0" fontId="3" fillId="0" borderId="45" xfId="1" applyFont="1" applyBorder="1" applyAlignment="1" applyProtection="1">
      <alignment horizontal="center" vertical="center" textRotation="90" wrapText="1"/>
      <protection locked="0"/>
    </xf>
    <xf numFmtId="0" fontId="3" fillId="0" borderId="44" xfId="1" applyFont="1" applyBorder="1" applyAlignment="1" applyProtection="1">
      <alignment horizontal="center" vertical="center" textRotation="90" wrapText="1"/>
      <protection locked="0"/>
    </xf>
    <xf numFmtId="0" fontId="3" fillId="0" borderId="42" xfId="1" applyFont="1" applyBorder="1" applyAlignment="1" applyProtection="1">
      <alignment horizontal="center" vertical="center" textRotation="90" wrapText="1"/>
      <protection locked="0"/>
    </xf>
    <xf numFmtId="0" fontId="4" fillId="0" borderId="4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49" fontId="7" fillId="3" borderId="52" xfId="2" applyNumberFormat="1" applyFont="1" applyFill="1" applyBorder="1" applyAlignment="1">
      <alignment horizontal="center" vertical="center" wrapText="1"/>
    </xf>
    <xf numFmtId="49" fontId="7" fillId="3" borderId="53" xfId="2" applyNumberFormat="1" applyFont="1" applyFill="1" applyBorder="1" applyAlignment="1">
      <alignment horizontal="center" vertical="center" wrapText="1"/>
    </xf>
    <xf numFmtId="49" fontId="7" fillId="3" borderId="46" xfId="2" applyNumberFormat="1" applyFont="1" applyFill="1" applyBorder="1" applyAlignment="1">
      <alignment horizontal="center" vertical="center" wrapText="1"/>
    </xf>
    <xf numFmtId="4" fontId="5" fillId="5" borderId="50" xfId="2" applyNumberFormat="1" applyFont="1" applyFill="1" applyBorder="1" applyAlignment="1">
      <alignment horizontal="center" vertical="center"/>
    </xf>
    <xf numFmtId="49" fontId="7" fillId="0" borderId="52" xfId="2" applyNumberFormat="1" applyFont="1" applyBorder="1" applyAlignment="1">
      <alignment horizontal="center" vertical="center" wrapText="1"/>
    </xf>
    <xf numFmtId="49" fontId="7" fillId="0" borderId="53" xfId="2" applyNumberFormat="1" applyFont="1" applyBorder="1" applyAlignment="1">
      <alignment horizontal="center" vertical="center" wrapText="1"/>
    </xf>
    <xf numFmtId="49" fontId="7" fillId="0" borderId="46" xfId="2" applyNumberFormat="1" applyFont="1" applyBorder="1" applyAlignment="1">
      <alignment horizontal="center" vertical="center" wrapText="1"/>
    </xf>
  </cellXfs>
  <cellStyles count="7">
    <cellStyle name="Excel Built-in Normal" xfId="1" xr:uid="{ACBF00D9-7AE8-4932-AFE3-82A1C57633C1}"/>
    <cellStyle name="Normální" xfId="0" builtinId="0"/>
    <cellStyle name="Normální 2" xfId="4" xr:uid="{4E0F6E28-977C-42CA-AF96-997768A7E616}"/>
    <cellStyle name="Normální 2 2" xfId="6" xr:uid="{71C10D79-119D-4DA7-BA38-585C5651A201}"/>
    <cellStyle name="Normální 3" xfId="5" xr:uid="{D51D1A27-1F47-4308-81CD-5E100953C92A}"/>
    <cellStyle name="normální_owssvr(1)" xfId="2" xr:uid="{486DF0E8-DD6C-4F41-83FF-034D49B56103}"/>
    <cellStyle name="normální_podklad-příjmy" xfId="3" xr:uid="{045657B6-5A51-4553-BCA9-82736CC19EC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  <color rgb="FFFF66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17DB-FF95-4D61-92FC-B4586C08CF78}">
  <sheetPr>
    <pageSetUpPr fitToPage="1"/>
  </sheetPr>
  <dimension ref="A1:CF99"/>
  <sheetViews>
    <sheetView tabSelected="1" zoomScale="84" zoomScaleNormal="84" workbookViewId="0">
      <pane xSplit="10" ySplit="6" topLeftCell="K7" activePane="bottomRight" state="frozen"/>
      <selection pane="topRight" activeCell="K1" sqref="K1"/>
      <selection pane="bottomLeft" activeCell="A7" sqref="A7"/>
      <selection pane="bottomRight" activeCell="BJ18" sqref="BJ18"/>
    </sheetView>
  </sheetViews>
  <sheetFormatPr defaultColWidth="9.140625" defaultRowHeight="15" x14ac:dyDescent="0.25"/>
  <cols>
    <col min="1" max="1" width="4.7109375" customWidth="1"/>
    <col min="2" max="2" width="6.42578125" customWidth="1"/>
    <col min="3" max="3" width="6.5703125" hidden="1" customWidth="1"/>
    <col min="4" max="4" width="11.85546875" hidden="1" customWidth="1"/>
    <col min="5" max="5" width="5.140625" customWidth="1"/>
    <col min="6" max="6" width="49.28515625" customWidth="1"/>
    <col min="7" max="7" width="13.28515625" style="1" customWidth="1"/>
    <col min="8" max="8" width="5.85546875" style="1" hidden="1" customWidth="1"/>
    <col min="9" max="9" width="10.7109375" style="2" customWidth="1"/>
    <col min="10" max="10" width="30.5703125" style="2" hidden="1" customWidth="1"/>
    <col min="11" max="11" width="18.85546875" style="3" customWidth="1"/>
    <col min="12" max="12" width="15.5703125" customWidth="1"/>
    <col min="13" max="14" width="13.7109375" customWidth="1"/>
    <col min="15" max="15" width="12.7109375" customWidth="1"/>
    <col min="16" max="16" width="11" style="4" customWidth="1"/>
    <col min="17" max="17" width="13.42578125" style="4" customWidth="1"/>
    <col min="18" max="18" width="18.85546875" style="4" customWidth="1"/>
    <col min="19" max="19" width="16" style="3" customWidth="1"/>
    <col min="20" max="20" width="17.42578125" customWidth="1"/>
    <col min="21" max="23" width="15.28515625" customWidth="1"/>
    <col min="24" max="24" width="18.5703125" customWidth="1"/>
    <col min="25" max="25" width="14.85546875" style="5" customWidth="1"/>
    <col min="26" max="26" width="15" bestFit="1" customWidth="1"/>
    <col min="27" max="28" width="15.7109375" customWidth="1"/>
    <col min="29" max="29" width="13.42578125" hidden="1" customWidth="1"/>
    <col min="30" max="30" width="18.140625" customWidth="1"/>
    <col min="31" max="31" width="14.140625" style="3" customWidth="1"/>
    <col min="32" max="32" width="12.5703125" style="6" customWidth="1"/>
    <col min="33" max="33" width="13.7109375" style="7" customWidth="1"/>
    <col min="34" max="34" width="9.85546875" customWidth="1"/>
    <col min="35" max="35" width="13.28515625" hidden="1" customWidth="1"/>
    <col min="36" max="36" width="15.140625" style="8" bestFit="1" customWidth="1"/>
    <col min="37" max="37" width="14" customWidth="1"/>
    <col min="38" max="38" width="15.140625" bestFit="1" customWidth="1"/>
    <col min="39" max="39" width="10.7109375" customWidth="1"/>
    <col min="40" max="40" width="15.85546875" customWidth="1"/>
    <col min="41" max="41" width="15.42578125" style="8" customWidth="1"/>
    <col min="42" max="42" width="14.42578125" customWidth="1"/>
    <col min="43" max="43" width="13.42578125" customWidth="1"/>
    <col min="44" max="44" width="14.28515625" style="3" customWidth="1"/>
    <col min="45" max="45" width="13.42578125" customWidth="1"/>
    <col min="46" max="46" width="10.7109375" customWidth="1"/>
    <col min="47" max="47" width="13.28515625" customWidth="1"/>
    <col min="48" max="48" width="13.7109375" style="3" customWidth="1"/>
    <col min="49" max="49" width="13.28515625" customWidth="1"/>
    <col min="50" max="50" width="13.42578125" customWidth="1"/>
    <col min="51" max="51" width="13.7109375" customWidth="1"/>
    <col min="52" max="52" width="14.85546875" style="3" customWidth="1"/>
    <col min="53" max="53" width="14.7109375" customWidth="1"/>
    <col min="54" max="54" width="13.140625" customWidth="1"/>
    <col min="55" max="55" width="14.28515625" customWidth="1"/>
    <col min="56" max="56" width="14.28515625" style="3" customWidth="1"/>
    <col min="57" max="57" width="14.5703125" customWidth="1"/>
    <col min="58" max="58" width="9.7109375" customWidth="1"/>
    <col min="59" max="59" width="13.42578125" customWidth="1"/>
    <col min="60" max="60" width="12.7109375" style="3" customWidth="1"/>
    <col min="61" max="61" width="11.7109375" customWidth="1"/>
    <col min="62" max="62" width="12.7109375" customWidth="1"/>
    <col min="63" max="63" width="13.28515625" customWidth="1"/>
    <col min="64" max="64" width="16.28515625" customWidth="1"/>
    <col min="65" max="65" width="16.7109375" customWidth="1"/>
    <col min="66" max="66" width="15.140625" style="3" bestFit="1" customWidth="1"/>
    <col min="67" max="67" width="11.7109375" hidden="1" customWidth="1"/>
    <col min="68" max="68" width="38.85546875" hidden="1" customWidth="1"/>
    <col min="69" max="79" width="0" hidden="1" customWidth="1"/>
    <col min="80" max="80" width="10" bestFit="1" customWidth="1"/>
    <col min="81" max="81" width="9.7109375" bestFit="1" customWidth="1"/>
  </cols>
  <sheetData>
    <row r="1" spans="1:84" ht="30.75" customHeight="1" x14ac:dyDescent="0.25">
      <c r="A1" s="163" t="s">
        <v>66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5"/>
      <c r="BV1" t="s">
        <v>0</v>
      </c>
    </row>
    <row r="2" spans="1:84" ht="30" customHeight="1" thickBot="1" x14ac:dyDescent="0.3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66"/>
      <c r="BM2" s="56"/>
      <c r="BN2" s="57"/>
    </row>
    <row r="3" spans="1:84" ht="21" customHeight="1" x14ac:dyDescent="0.25">
      <c r="A3" s="166" t="s">
        <v>61</v>
      </c>
      <c r="B3" s="166" t="s">
        <v>2</v>
      </c>
      <c r="C3" s="169" t="s">
        <v>3</v>
      </c>
      <c r="D3" s="9"/>
      <c r="E3" s="172" t="s">
        <v>4</v>
      </c>
      <c r="F3" s="175" t="s">
        <v>5</v>
      </c>
      <c r="G3" s="178" t="s">
        <v>6</v>
      </c>
      <c r="H3" s="178" t="s">
        <v>7</v>
      </c>
      <c r="I3" s="181" t="s">
        <v>8</v>
      </c>
      <c r="J3" s="50"/>
      <c r="K3" s="141" t="s">
        <v>9</v>
      </c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3"/>
      <c r="AD3" s="10"/>
      <c r="AE3" s="131" t="s">
        <v>10</v>
      </c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3"/>
      <c r="BL3" s="122" t="s">
        <v>11</v>
      </c>
      <c r="BM3" s="188" t="s">
        <v>12</v>
      </c>
      <c r="BN3" s="184" t="s">
        <v>13</v>
      </c>
    </row>
    <row r="4" spans="1:84" x14ac:dyDescent="0.25">
      <c r="A4" s="167"/>
      <c r="B4" s="167"/>
      <c r="C4" s="170"/>
      <c r="D4" s="11"/>
      <c r="E4" s="173"/>
      <c r="F4" s="176"/>
      <c r="G4" s="179"/>
      <c r="H4" s="179"/>
      <c r="I4" s="182"/>
      <c r="J4" s="38"/>
      <c r="K4" s="187" t="s">
        <v>54</v>
      </c>
      <c r="L4" s="98"/>
      <c r="M4" s="98"/>
      <c r="N4" s="98"/>
      <c r="O4" s="98"/>
      <c r="P4" s="98"/>
      <c r="Q4" s="98"/>
      <c r="R4" s="99"/>
      <c r="S4" s="97" t="s">
        <v>14</v>
      </c>
      <c r="T4" s="98"/>
      <c r="U4" s="98"/>
      <c r="V4" s="98"/>
      <c r="W4" s="98"/>
      <c r="X4" s="98"/>
      <c r="Y4" s="97" t="s">
        <v>15</v>
      </c>
      <c r="Z4" s="98"/>
      <c r="AA4" s="98"/>
      <c r="AB4" s="98"/>
      <c r="AC4" s="98"/>
      <c r="AD4" s="99"/>
      <c r="AE4" s="100" t="s">
        <v>16</v>
      </c>
      <c r="AF4" s="101"/>
      <c r="AG4" s="101"/>
      <c r="AH4" s="101"/>
      <c r="AI4" s="102"/>
      <c r="AJ4" s="134" t="s">
        <v>17</v>
      </c>
      <c r="AK4" s="135"/>
      <c r="AL4" s="135"/>
      <c r="AM4" s="135"/>
      <c r="AN4" s="136"/>
      <c r="AO4" s="101" t="s">
        <v>18</v>
      </c>
      <c r="AP4" s="101"/>
      <c r="AQ4" s="102"/>
      <c r="AR4" s="134" t="s">
        <v>19</v>
      </c>
      <c r="AS4" s="135"/>
      <c r="AT4" s="135"/>
      <c r="AU4" s="136"/>
      <c r="AV4" s="100" t="s">
        <v>20</v>
      </c>
      <c r="AW4" s="101"/>
      <c r="AX4" s="101"/>
      <c r="AY4" s="102"/>
      <c r="AZ4" s="134" t="s">
        <v>21</v>
      </c>
      <c r="BA4" s="135"/>
      <c r="BB4" s="135"/>
      <c r="BC4" s="136"/>
      <c r="BD4" s="100" t="s">
        <v>22</v>
      </c>
      <c r="BE4" s="101"/>
      <c r="BF4" s="101"/>
      <c r="BG4" s="125"/>
      <c r="BH4" s="137" t="s">
        <v>23</v>
      </c>
      <c r="BI4" s="135"/>
      <c r="BJ4" s="135"/>
      <c r="BK4" s="136"/>
      <c r="BL4" s="123"/>
      <c r="BM4" s="189"/>
      <c r="BN4" s="185"/>
    </row>
    <row r="5" spans="1:84" ht="21" customHeight="1" x14ac:dyDescent="0.25">
      <c r="A5" s="167"/>
      <c r="B5" s="167"/>
      <c r="C5" s="170"/>
      <c r="D5" s="11"/>
      <c r="E5" s="173"/>
      <c r="F5" s="176"/>
      <c r="G5" s="179"/>
      <c r="H5" s="179"/>
      <c r="I5" s="182"/>
      <c r="J5" s="49"/>
      <c r="K5" s="112" t="s">
        <v>58</v>
      </c>
      <c r="L5" s="114" t="s">
        <v>24</v>
      </c>
      <c r="M5" s="115"/>
      <c r="N5" s="115"/>
      <c r="O5" s="116"/>
      <c r="P5" s="117" t="s">
        <v>25</v>
      </c>
      <c r="Q5" s="117" t="s">
        <v>26</v>
      </c>
      <c r="R5" s="108" t="s">
        <v>27</v>
      </c>
      <c r="S5" s="103" t="s">
        <v>28</v>
      </c>
      <c r="T5" s="105" t="s">
        <v>24</v>
      </c>
      <c r="U5" s="106"/>
      <c r="V5" s="106"/>
      <c r="W5" s="107"/>
      <c r="X5" s="108" t="s">
        <v>29</v>
      </c>
      <c r="Y5" s="147" t="s">
        <v>30</v>
      </c>
      <c r="Z5" s="154" t="s">
        <v>24</v>
      </c>
      <c r="AA5" s="155"/>
      <c r="AB5" s="155"/>
      <c r="AC5" s="155"/>
      <c r="AD5" s="44"/>
      <c r="AE5" s="156" t="s">
        <v>31</v>
      </c>
      <c r="AF5" s="126" t="s">
        <v>24</v>
      </c>
      <c r="AG5" s="127"/>
      <c r="AH5" s="127"/>
      <c r="AI5" s="128"/>
      <c r="AJ5" s="158" t="s">
        <v>32</v>
      </c>
      <c r="AK5" s="138" t="s">
        <v>24</v>
      </c>
      <c r="AL5" s="139"/>
      <c r="AM5" s="139"/>
      <c r="AN5" s="140"/>
      <c r="AO5" s="149" t="s">
        <v>31</v>
      </c>
      <c r="AP5" s="151" t="s">
        <v>24</v>
      </c>
      <c r="AQ5" s="146"/>
      <c r="AR5" s="147" t="s">
        <v>32</v>
      </c>
      <c r="AS5" s="138" t="s">
        <v>24</v>
      </c>
      <c r="AT5" s="139"/>
      <c r="AU5" s="140"/>
      <c r="AV5" s="152" t="s">
        <v>31</v>
      </c>
      <c r="AW5" s="144" t="s">
        <v>24</v>
      </c>
      <c r="AX5" s="145"/>
      <c r="AY5" s="146"/>
      <c r="AZ5" s="147" t="s">
        <v>32</v>
      </c>
      <c r="BA5" s="138" t="s">
        <v>24</v>
      </c>
      <c r="BB5" s="139"/>
      <c r="BC5" s="140"/>
      <c r="BD5" s="120" t="s">
        <v>31</v>
      </c>
      <c r="BE5" s="126" t="s">
        <v>24</v>
      </c>
      <c r="BF5" s="127"/>
      <c r="BG5" s="128"/>
      <c r="BH5" s="129" t="s">
        <v>32</v>
      </c>
      <c r="BI5" s="138" t="s">
        <v>24</v>
      </c>
      <c r="BJ5" s="139"/>
      <c r="BK5" s="140"/>
      <c r="BL5" s="123"/>
      <c r="BM5" s="189"/>
      <c r="BN5" s="185"/>
    </row>
    <row r="6" spans="1:84" ht="74.25" customHeight="1" thickBot="1" x14ac:dyDescent="0.3">
      <c r="A6" s="168"/>
      <c r="B6" s="168"/>
      <c r="C6" s="171"/>
      <c r="D6" s="39" t="s">
        <v>33</v>
      </c>
      <c r="E6" s="174"/>
      <c r="F6" s="177"/>
      <c r="G6" s="180"/>
      <c r="H6" s="180"/>
      <c r="I6" s="183"/>
      <c r="J6" s="51" t="s">
        <v>34</v>
      </c>
      <c r="K6" s="113"/>
      <c r="L6" s="40" t="s">
        <v>35</v>
      </c>
      <c r="M6" s="62" t="s">
        <v>36</v>
      </c>
      <c r="N6" s="42" t="s">
        <v>37</v>
      </c>
      <c r="O6" s="41" t="s">
        <v>38</v>
      </c>
      <c r="P6" s="118"/>
      <c r="Q6" s="118"/>
      <c r="R6" s="109"/>
      <c r="S6" s="104"/>
      <c r="T6" s="43" t="s">
        <v>39</v>
      </c>
      <c r="U6" s="61" t="s">
        <v>36</v>
      </c>
      <c r="V6" s="42" t="s">
        <v>37</v>
      </c>
      <c r="W6" s="42" t="s">
        <v>38</v>
      </c>
      <c r="X6" s="109"/>
      <c r="Y6" s="148"/>
      <c r="Z6" s="45" t="s">
        <v>39</v>
      </c>
      <c r="AA6" s="63" t="s">
        <v>36</v>
      </c>
      <c r="AB6" s="46" t="s">
        <v>37</v>
      </c>
      <c r="AC6" s="46" t="s">
        <v>38</v>
      </c>
      <c r="AD6" s="47" t="s">
        <v>40</v>
      </c>
      <c r="AE6" s="157"/>
      <c r="AF6" s="48" t="s">
        <v>39</v>
      </c>
      <c r="AG6" s="61" t="s">
        <v>36</v>
      </c>
      <c r="AH6" s="41" t="s">
        <v>38</v>
      </c>
      <c r="AI6" s="42" t="s">
        <v>41</v>
      </c>
      <c r="AJ6" s="159"/>
      <c r="AK6" s="45" t="s">
        <v>39</v>
      </c>
      <c r="AL6" s="63" t="s">
        <v>36</v>
      </c>
      <c r="AM6" s="46" t="s">
        <v>38</v>
      </c>
      <c r="AN6" s="47" t="s">
        <v>42</v>
      </c>
      <c r="AO6" s="150"/>
      <c r="AP6" s="42" t="s">
        <v>39</v>
      </c>
      <c r="AQ6" s="42" t="s">
        <v>43</v>
      </c>
      <c r="AR6" s="148"/>
      <c r="AS6" s="45" t="s">
        <v>39</v>
      </c>
      <c r="AT6" s="46" t="s">
        <v>38</v>
      </c>
      <c r="AU6" s="46" t="s">
        <v>44</v>
      </c>
      <c r="AV6" s="153"/>
      <c r="AW6" s="43" t="s">
        <v>39</v>
      </c>
      <c r="AX6" s="42" t="s">
        <v>38</v>
      </c>
      <c r="AY6" s="42" t="s">
        <v>45</v>
      </c>
      <c r="AZ6" s="148"/>
      <c r="BA6" s="45" t="s">
        <v>39</v>
      </c>
      <c r="BB6" s="46" t="s">
        <v>38</v>
      </c>
      <c r="BC6" s="46" t="s">
        <v>45</v>
      </c>
      <c r="BD6" s="121"/>
      <c r="BE6" s="48" t="s">
        <v>39</v>
      </c>
      <c r="BF6" s="41" t="s">
        <v>38</v>
      </c>
      <c r="BG6" s="48" t="s">
        <v>46</v>
      </c>
      <c r="BH6" s="130"/>
      <c r="BI6" s="45" t="s">
        <v>39</v>
      </c>
      <c r="BJ6" s="46" t="s">
        <v>38</v>
      </c>
      <c r="BK6" s="46" t="s">
        <v>46</v>
      </c>
      <c r="BL6" s="124"/>
      <c r="BM6" s="190"/>
      <c r="BN6" s="186"/>
      <c r="BP6" s="4" t="s">
        <v>47</v>
      </c>
      <c r="CA6" t="s">
        <v>59</v>
      </c>
    </row>
    <row r="7" spans="1:84" s="13" customFormat="1" ht="39.75" customHeight="1" x14ac:dyDescent="0.2">
      <c r="A7" s="89">
        <v>1</v>
      </c>
      <c r="B7" s="22" t="s">
        <v>48</v>
      </c>
      <c r="C7" s="29" t="s">
        <v>49</v>
      </c>
      <c r="D7" s="14" t="s">
        <v>52</v>
      </c>
      <c r="E7" s="37">
        <v>7</v>
      </c>
      <c r="F7" s="82" t="s">
        <v>56</v>
      </c>
      <c r="G7" s="83">
        <v>4258001107</v>
      </c>
      <c r="H7" s="87"/>
      <c r="I7" s="84">
        <v>6740.79</v>
      </c>
      <c r="J7" s="53"/>
      <c r="K7" s="85">
        <f>L7+M7+O7+N7</f>
        <v>8005</v>
      </c>
      <c r="L7" s="81">
        <v>8005</v>
      </c>
      <c r="M7" s="81">
        <v>0</v>
      </c>
      <c r="N7" s="81">
        <v>0</v>
      </c>
      <c r="O7" s="81">
        <v>0</v>
      </c>
      <c r="P7" s="86">
        <v>3121</v>
      </c>
      <c r="Q7" s="86">
        <v>6351</v>
      </c>
      <c r="R7" s="52">
        <v>7855000</v>
      </c>
      <c r="S7" s="15">
        <f>T7+U7+V7</f>
        <v>-5621.91</v>
      </c>
      <c r="T7" s="16">
        <v>-5621.91</v>
      </c>
      <c r="U7" s="73">
        <v>0</v>
      </c>
      <c r="V7" s="72">
        <v>0</v>
      </c>
      <c r="W7" s="72">
        <v>0</v>
      </c>
      <c r="X7" s="58">
        <v>-5621915</v>
      </c>
      <c r="Y7" s="23">
        <f>Z7+AA7</f>
        <v>2383.09</v>
      </c>
      <c r="Z7" s="17">
        <f>L7+T7</f>
        <v>2383.09</v>
      </c>
      <c r="AA7" s="17">
        <f t="shared" ref="AA7:AB8" si="0">M7+U7</f>
        <v>0</v>
      </c>
      <c r="AB7" s="17">
        <f t="shared" si="0"/>
        <v>0</v>
      </c>
      <c r="AC7" s="17"/>
      <c r="AD7" s="27">
        <f>R7+X7</f>
        <v>2233085</v>
      </c>
      <c r="AE7" s="20">
        <f>AF7+AG7+AH7</f>
        <v>0</v>
      </c>
      <c r="AF7" s="16">
        <v>0</v>
      </c>
      <c r="AG7" s="16">
        <v>0</v>
      </c>
      <c r="AH7" s="16">
        <v>0</v>
      </c>
      <c r="AI7" s="16">
        <v>0</v>
      </c>
      <c r="AJ7" s="59">
        <f>AK7+AL7</f>
        <v>15630</v>
      </c>
      <c r="AK7" s="21">
        <v>15630</v>
      </c>
      <c r="AL7" s="26">
        <v>0</v>
      </c>
      <c r="AM7" s="17">
        <f t="shared" ref="AM7:AN7" si="1">AH7</f>
        <v>0</v>
      </c>
      <c r="AN7" s="18">
        <f t="shared" si="1"/>
        <v>0</v>
      </c>
      <c r="AO7" s="30">
        <f>AP7</f>
        <v>0</v>
      </c>
      <c r="AP7" s="16">
        <v>0</v>
      </c>
      <c r="AQ7" s="16">
        <v>0</v>
      </c>
      <c r="AR7" s="19">
        <f>AS7</f>
        <v>0</v>
      </c>
      <c r="AS7" s="17">
        <f t="shared" ref="AS7:AS8" si="2">AP7</f>
        <v>0</v>
      </c>
      <c r="AT7" s="17">
        <v>0</v>
      </c>
      <c r="AU7" s="17">
        <v>0</v>
      </c>
      <c r="AV7" s="28">
        <f>AW7</f>
        <v>0</v>
      </c>
      <c r="AW7" s="16">
        <v>0</v>
      </c>
      <c r="AX7" s="16">
        <v>0</v>
      </c>
      <c r="AY7" s="16">
        <v>0</v>
      </c>
      <c r="AZ7" s="25">
        <f>BA7</f>
        <v>0</v>
      </c>
      <c r="BA7" s="17">
        <f t="shared" ref="BA7:BA8" si="3">AW7</f>
        <v>0</v>
      </c>
      <c r="BB7" s="17">
        <f t="shared" ref="BB7:BB8" si="4">AX7</f>
        <v>0</v>
      </c>
      <c r="BC7" s="17">
        <f t="shared" ref="BC7:BC8" si="5">AY7</f>
        <v>0</v>
      </c>
      <c r="BD7" s="59">
        <f>BE7</f>
        <v>0</v>
      </c>
      <c r="BE7" s="16">
        <v>0</v>
      </c>
      <c r="BF7" s="16">
        <v>0</v>
      </c>
      <c r="BG7" s="16">
        <v>0</v>
      </c>
      <c r="BH7" s="24">
        <f>BI7</f>
        <v>0</v>
      </c>
      <c r="BI7" s="17">
        <f t="shared" ref="BI7:BK8" si="6">BE7</f>
        <v>0</v>
      </c>
      <c r="BJ7" s="17">
        <f t="shared" si="6"/>
        <v>0</v>
      </c>
      <c r="BK7" s="17">
        <f t="shared" si="6"/>
        <v>0</v>
      </c>
      <c r="BL7" s="21">
        <v>400</v>
      </c>
      <c r="BM7" s="60">
        <f>I7+K7+AE7+AO7+AV7+BD7+BL7</f>
        <v>15145.79</v>
      </c>
      <c r="BN7" s="19">
        <f>I7+Y7+AJ7+AR7+BL7+BH7+AZ7</f>
        <v>25153.88</v>
      </c>
      <c r="BO7" s="12">
        <f>BM7-BN7</f>
        <v>-10008.09</v>
      </c>
      <c r="BQ7" s="65"/>
      <c r="BR7" s="36"/>
      <c r="CA7" s="12">
        <f>BN7-BM7</f>
        <v>10008.09</v>
      </c>
    </row>
    <row r="8" spans="1:84" s="13" customFormat="1" ht="39.75" customHeight="1" x14ac:dyDescent="0.2">
      <c r="A8" s="89">
        <v>1</v>
      </c>
      <c r="B8" s="22" t="s">
        <v>48</v>
      </c>
      <c r="C8" s="29" t="s">
        <v>49</v>
      </c>
      <c r="D8" s="14" t="s">
        <v>52</v>
      </c>
      <c r="E8" s="37">
        <v>7</v>
      </c>
      <c r="F8" s="82" t="s">
        <v>57</v>
      </c>
      <c r="G8" s="83">
        <v>4281001502</v>
      </c>
      <c r="H8" s="87"/>
      <c r="I8" s="84">
        <v>0</v>
      </c>
      <c r="J8" s="53"/>
      <c r="K8" s="85">
        <f>L8+M8+O8+N8</f>
        <v>5500</v>
      </c>
      <c r="L8" s="81">
        <v>5500</v>
      </c>
      <c r="M8" s="81">
        <v>0</v>
      </c>
      <c r="N8" s="81">
        <v>0</v>
      </c>
      <c r="O8" s="81">
        <v>0</v>
      </c>
      <c r="P8" s="86">
        <v>3114</v>
      </c>
      <c r="Q8" s="86">
        <v>6351</v>
      </c>
      <c r="R8" s="52">
        <v>5500000</v>
      </c>
      <c r="S8" s="15">
        <f t="shared" ref="S8" si="7">T8+U8+V8</f>
        <v>-5453.16</v>
      </c>
      <c r="T8" s="16">
        <v>-5453.16</v>
      </c>
      <c r="U8" s="73">
        <v>0</v>
      </c>
      <c r="V8" s="72">
        <v>0</v>
      </c>
      <c r="W8" s="72">
        <v>0</v>
      </c>
      <c r="X8" s="58">
        <v>-5453160</v>
      </c>
      <c r="Y8" s="23">
        <f>Z8+AA8</f>
        <v>46.840000000000146</v>
      </c>
      <c r="Z8" s="17">
        <f>L8+T8</f>
        <v>46.840000000000146</v>
      </c>
      <c r="AA8" s="17">
        <f>M8+U8</f>
        <v>0</v>
      </c>
      <c r="AB8" s="17">
        <f t="shared" si="0"/>
        <v>0</v>
      </c>
      <c r="AC8" s="17"/>
      <c r="AD8" s="27">
        <f>R8+X8</f>
        <v>46840</v>
      </c>
      <c r="AE8" s="20">
        <f t="shared" ref="AE8:AE9" si="8">AF8+AG8+AH8</f>
        <v>0</v>
      </c>
      <c r="AF8" s="16">
        <v>0</v>
      </c>
      <c r="AG8" s="16">
        <v>0</v>
      </c>
      <c r="AH8" s="16">
        <v>0</v>
      </c>
      <c r="AI8" s="16">
        <v>0</v>
      </c>
      <c r="AJ8" s="59">
        <f>AK8+AL8</f>
        <v>10453.15</v>
      </c>
      <c r="AK8" s="21">
        <v>10453.15</v>
      </c>
      <c r="AL8" s="26">
        <v>0</v>
      </c>
      <c r="AM8" s="17">
        <f>AH8</f>
        <v>0</v>
      </c>
      <c r="AN8" s="18">
        <f t="shared" ref="AN8" si="9">AI8</f>
        <v>0</v>
      </c>
      <c r="AO8" s="30">
        <f t="shared" ref="AO8" si="10">AP8</f>
        <v>0</v>
      </c>
      <c r="AP8" s="16">
        <v>0</v>
      </c>
      <c r="AQ8" s="16">
        <v>0</v>
      </c>
      <c r="AR8" s="19">
        <f t="shared" ref="AR8:AR9" si="11">AS8</f>
        <v>0</v>
      </c>
      <c r="AS8" s="17">
        <f t="shared" si="2"/>
        <v>0</v>
      </c>
      <c r="AT8" s="17">
        <v>0</v>
      </c>
      <c r="AU8" s="17">
        <v>0</v>
      </c>
      <c r="AV8" s="28">
        <f t="shared" ref="AV8" si="12">AW8</f>
        <v>0</v>
      </c>
      <c r="AW8" s="16">
        <v>0</v>
      </c>
      <c r="AX8" s="16">
        <v>0</v>
      </c>
      <c r="AY8" s="16">
        <v>0</v>
      </c>
      <c r="AZ8" s="25">
        <f t="shared" ref="AZ8" si="13">BA8</f>
        <v>0</v>
      </c>
      <c r="BA8" s="17">
        <f t="shared" si="3"/>
        <v>0</v>
      </c>
      <c r="BB8" s="17">
        <f t="shared" si="4"/>
        <v>0</v>
      </c>
      <c r="BC8" s="17">
        <f t="shared" si="5"/>
        <v>0</v>
      </c>
      <c r="BD8" s="59">
        <f t="shared" ref="BD8" si="14">BE8</f>
        <v>0</v>
      </c>
      <c r="BE8" s="16">
        <v>0</v>
      </c>
      <c r="BF8" s="16">
        <v>0</v>
      </c>
      <c r="BG8" s="16">
        <v>0</v>
      </c>
      <c r="BH8" s="24">
        <f t="shared" ref="BH8" si="15">BI8</f>
        <v>0</v>
      </c>
      <c r="BI8" s="17">
        <f t="shared" si="6"/>
        <v>0</v>
      </c>
      <c r="BJ8" s="17">
        <f t="shared" si="6"/>
        <v>0</v>
      </c>
      <c r="BK8" s="17">
        <f t="shared" si="6"/>
        <v>0</v>
      </c>
      <c r="BL8" s="21">
        <v>200</v>
      </c>
      <c r="BM8" s="60">
        <f>I8+K8+AE8+AO8+AV8+BD8+BL8</f>
        <v>5700</v>
      </c>
      <c r="BN8" s="19">
        <f>I8+Y8+AJ8+AR8+BL8+BH8+AZ8</f>
        <v>10699.99</v>
      </c>
      <c r="BO8" s="12">
        <f>BM8-BN8</f>
        <v>-4999.99</v>
      </c>
      <c r="BP8" s="13" t="s">
        <v>51</v>
      </c>
      <c r="BQ8" s="65">
        <v>27900</v>
      </c>
      <c r="BR8" s="36">
        <f>BQ8-BO8</f>
        <v>32899.99</v>
      </c>
      <c r="CA8" s="12">
        <f>BN8-BM8</f>
        <v>4999.99</v>
      </c>
    </row>
    <row r="9" spans="1:84" s="13" customFormat="1" ht="39.75" customHeight="1" thickBot="1" x14ac:dyDescent="0.25">
      <c r="A9" s="89">
        <v>1</v>
      </c>
      <c r="B9" s="22" t="s">
        <v>48</v>
      </c>
      <c r="C9" s="29"/>
      <c r="D9" s="14"/>
      <c r="E9" s="37">
        <v>7</v>
      </c>
      <c r="F9" s="82" t="s">
        <v>63</v>
      </c>
      <c r="G9" s="83">
        <v>5681</v>
      </c>
      <c r="H9" s="87"/>
      <c r="I9" s="88">
        <v>2403.23</v>
      </c>
      <c r="J9" s="53"/>
      <c r="K9" s="85">
        <f>L9+M9+O9+N9</f>
        <v>5973.49</v>
      </c>
      <c r="L9" s="81">
        <v>0</v>
      </c>
      <c r="M9" s="81">
        <v>5973.49</v>
      </c>
      <c r="N9" s="81">
        <v>0</v>
      </c>
      <c r="O9" s="81">
        <v>0</v>
      </c>
      <c r="P9" s="86">
        <v>3299</v>
      </c>
      <c r="Q9" s="86">
        <v>6121</v>
      </c>
      <c r="R9" s="52">
        <v>0</v>
      </c>
      <c r="S9" s="15">
        <f>T9+U9+V9</f>
        <v>0</v>
      </c>
      <c r="T9" s="16">
        <v>0</v>
      </c>
      <c r="U9" s="73">
        <v>0</v>
      </c>
      <c r="V9" s="72">
        <v>0</v>
      </c>
      <c r="W9" s="72">
        <v>0</v>
      </c>
      <c r="X9" s="58">
        <v>0</v>
      </c>
      <c r="Y9" s="23">
        <f>Z9+AA9</f>
        <v>5973.49</v>
      </c>
      <c r="Z9" s="17">
        <v>0</v>
      </c>
      <c r="AA9" s="17">
        <v>5973.49</v>
      </c>
      <c r="AB9" s="17">
        <v>0</v>
      </c>
      <c r="AC9" s="17"/>
      <c r="AD9" s="27">
        <v>0</v>
      </c>
      <c r="AE9" s="20">
        <f t="shared" si="8"/>
        <v>4000</v>
      </c>
      <c r="AF9" s="16">
        <v>0</v>
      </c>
      <c r="AG9" s="16">
        <v>4000</v>
      </c>
      <c r="AH9" s="16">
        <v>0</v>
      </c>
      <c r="AI9" s="16"/>
      <c r="AJ9" s="59">
        <f>AK9+AL9</f>
        <v>4000</v>
      </c>
      <c r="AK9" s="26">
        <v>0</v>
      </c>
      <c r="AL9" s="26">
        <v>4000</v>
      </c>
      <c r="AM9" s="17">
        <v>0</v>
      </c>
      <c r="AN9" s="18">
        <v>0</v>
      </c>
      <c r="AO9" s="30">
        <f t="shared" ref="AO9" si="16">AP9</f>
        <v>0</v>
      </c>
      <c r="AP9" s="16">
        <v>0</v>
      </c>
      <c r="AQ9" s="16">
        <v>0</v>
      </c>
      <c r="AR9" s="19">
        <f t="shared" si="11"/>
        <v>6000</v>
      </c>
      <c r="AS9" s="17">
        <v>6000</v>
      </c>
      <c r="AT9" s="17">
        <v>0</v>
      </c>
      <c r="AU9" s="17">
        <v>0</v>
      </c>
      <c r="AV9" s="28">
        <f t="shared" ref="AV9" si="17">AW9</f>
        <v>0</v>
      </c>
      <c r="AW9" s="16">
        <v>0</v>
      </c>
      <c r="AX9" s="16">
        <v>0</v>
      </c>
      <c r="AY9" s="16">
        <v>0</v>
      </c>
      <c r="AZ9" s="25">
        <f t="shared" ref="AZ9" si="18">BA9</f>
        <v>1000</v>
      </c>
      <c r="BA9" s="17">
        <v>1000</v>
      </c>
      <c r="BB9" s="17">
        <f t="shared" ref="BB9" si="19">AX9</f>
        <v>0</v>
      </c>
      <c r="BC9" s="17">
        <f t="shared" ref="BC9" si="20">AY9</f>
        <v>0</v>
      </c>
      <c r="BD9" s="59">
        <f t="shared" ref="BD9" si="21">BE9</f>
        <v>0</v>
      </c>
      <c r="BE9" s="16">
        <v>0</v>
      </c>
      <c r="BF9" s="16">
        <v>0</v>
      </c>
      <c r="BG9" s="16">
        <v>0</v>
      </c>
      <c r="BH9" s="24">
        <f t="shared" ref="BH9" si="22">BI9</f>
        <v>0</v>
      </c>
      <c r="BI9" s="17">
        <f t="shared" ref="BI9" si="23">BE9</f>
        <v>0</v>
      </c>
      <c r="BJ9" s="17">
        <f t="shared" ref="BJ9" si="24">BF9</f>
        <v>0</v>
      </c>
      <c r="BK9" s="17">
        <f t="shared" ref="BK9" si="25">BG9</f>
        <v>0</v>
      </c>
      <c r="BL9" s="21">
        <v>0</v>
      </c>
      <c r="BM9" s="60">
        <f>I9+K9+AE9+AO9+AV9+BD9+BL9</f>
        <v>12376.72</v>
      </c>
      <c r="BN9" s="19">
        <f>I9+Y9+AJ9+AR9+BL9+BH9+AZ9</f>
        <v>19376.72</v>
      </c>
      <c r="BO9" s="12"/>
      <c r="BQ9" s="65"/>
      <c r="BR9" s="36"/>
      <c r="CA9" s="12">
        <f>BN9-BM9</f>
        <v>7000.0000000000018</v>
      </c>
    </row>
    <row r="10" spans="1:84" s="7" customFormat="1" ht="50.25" customHeight="1" thickBot="1" x14ac:dyDescent="0.3">
      <c r="A10" s="110" t="s">
        <v>50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54">
        <f t="shared" ref="K10:AP10" si="26">SUM(K7:K9)</f>
        <v>19478.489999999998</v>
      </c>
      <c r="L10" s="54">
        <f t="shared" si="26"/>
        <v>13505</v>
      </c>
      <c r="M10" s="54">
        <f t="shared" si="26"/>
        <v>5973.49</v>
      </c>
      <c r="N10" s="54">
        <f t="shared" si="26"/>
        <v>0</v>
      </c>
      <c r="O10" s="54">
        <f t="shared" si="26"/>
        <v>0</v>
      </c>
      <c r="P10" s="54">
        <f t="shared" si="26"/>
        <v>9534</v>
      </c>
      <c r="Q10" s="54">
        <f t="shared" si="26"/>
        <v>18823</v>
      </c>
      <c r="R10" s="54">
        <f t="shared" si="26"/>
        <v>13355000</v>
      </c>
      <c r="S10" s="54">
        <f t="shared" si="26"/>
        <v>-11075.07</v>
      </c>
      <c r="T10" s="54">
        <f t="shared" si="26"/>
        <v>-11075.07</v>
      </c>
      <c r="U10" s="54">
        <f t="shared" si="26"/>
        <v>0</v>
      </c>
      <c r="V10" s="54">
        <f t="shared" si="26"/>
        <v>0</v>
      </c>
      <c r="W10" s="54">
        <f t="shared" si="26"/>
        <v>0</v>
      </c>
      <c r="X10" s="54">
        <f t="shared" si="26"/>
        <v>-11075075</v>
      </c>
      <c r="Y10" s="54">
        <f t="shared" si="26"/>
        <v>8403.42</v>
      </c>
      <c r="Z10" s="54">
        <f t="shared" si="26"/>
        <v>2429.9300000000003</v>
      </c>
      <c r="AA10" s="54">
        <f t="shared" si="26"/>
        <v>5973.49</v>
      </c>
      <c r="AB10" s="54">
        <f t="shared" si="26"/>
        <v>0</v>
      </c>
      <c r="AC10" s="54">
        <f t="shared" si="26"/>
        <v>0</v>
      </c>
      <c r="AD10" s="54">
        <f t="shared" si="26"/>
        <v>2279925</v>
      </c>
      <c r="AE10" s="54">
        <f t="shared" si="26"/>
        <v>4000</v>
      </c>
      <c r="AF10" s="54">
        <f t="shared" si="26"/>
        <v>0</v>
      </c>
      <c r="AG10" s="54">
        <f t="shared" si="26"/>
        <v>4000</v>
      </c>
      <c r="AH10" s="54">
        <f t="shared" si="26"/>
        <v>0</v>
      </c>
      <c r="AI10" s="54">
        <f t="shared" si="26"/>
        <v>0</v>
      </c>
      <c r="AJ10" s="54">
        <f t="shared" si="26"/>
        <v>30083.15</v>
      </c>
      <c r="AK10" s="54">
        <f t="shared" si="26"/>
        <v>26083.15</v>
      </c>
      <c r="AL10" s="54">
        <f t="shared" si="26"/>
        <v>4000</v>
      </c>
      <c r="AM10" s="54">
        <f t="shared" si="26"/>
        <v>0</v>
      </c>
      <c r="AN10" s="54">
        <f t="shared" si="26"/>
        <v>0</v>
      </c>
      <c r="AO10" s="54">
        <f t="shared" si="26"/>
        <v>0</v>
      </c>
      <c r="AP10" s="54">
        <f t="shared" si="26"/>
        <v>0</v>
      </c>
      <c r="AQ10" s="54">
        <f t="shared" ref="AQ10:BN10" si="27">SUM(AQ7:AQ9)</f>
        <v>0</v>
      </c>
      <c r="AR10" s="54">
        <f t="shared" si="27"/>
        <v>6000</v>
      </c>
      <c r="AS10" s="54">
        <f t="shared" si="27"/>
        <v>6000</v>
      </c>
      <c r="AT10" s="54">
        <f t="shared" si="27"/>
        <v>0</v>
      </c>
      <c r="AU10" s="54">
        <f t="shared" si="27"/>
        <v>0</v>
      </c>
      <c r="AV10" s="54">
        <f t="shared" si="27"/>
        <v>0</v>
      </c>
      <c r="AW10" s="54">
        <f t="shared" si="27"/>
        <v>0</v>
      </c>
      <c r="AX10" s="54">
        <f t="shared" si="27"/>
        <v>0</v>
      </c>
      <c r="AY10" s="54">
        <f t="shared" si="27"/>
        <v>0</v>
      </c>
      <c r="AZ10" s="54">
        <f t="shared" si="27"/>
        <v>1000</v>
      </c>
      <c r="BA10" s="54">
        <f t="shared" si="27"/>
        <v>1000</v>
      </c>
      <c r="BB10" s="54">
        <f t="shared" si="27"/>
        <v>0</v>
      </c>
      <c r="BC10" s="54">
        <f t="shared" si="27"/>
        <v>0</v>
      </c>
      <c r="BD10" s="54">
        <f t="shared" si="27"/>
        <v>0</v>
      </c>
      <c r="BE10" s="54">
        <f t="shared" si="27"/>
        <v>0</v>
      </c>
      <c r="BF10" s="54">
        <f t="shared" si="27"/>
        <v>0</v>
      </c>
      <c r="BG10" s="54">
        <f t="shared" si="27"/>
        <v>0</v>
      </c>
      <c r="BH10" s="54">
        <f t="shared" si="27"/>
        <v>0</v>
      </c>
      <c r="BI10" s="54">
        <f t="shared" si="27"/>
        <v>0</v>
      </c>
      <c r="BJ10" s="54">
        <f t="shared" si="27"/>
        <v>0</v>
      </c>
      <c r="BK10" s="54">
        <f t="shared" si="27"/>
        <v>0</v>
      </c>
      <c r="BL10" s="54">
        <f t="shared" si="27"/>
        <v>600</v>
      </c>
      <c r="BM10" s="54">
        <f t="shared" si="27"/>
        <v>33222.51</v>
      </c>
      <c r="BN10" s="54">
        <f t="shared" si="27"/>
        <v>55230.590000000004</v>
      </c>
      <c r="BO10" s="36">
        <f>BM10-BN10</f>
        <v>-22008.080000000002</v>
      </c>
      <c r="CB10" s="76"/>
    </row>
    <row r="11" spans="1:84" s="32" customFormat="1" ht="40.5" customHeight="1" thickBot="1" x14ac:dyDescent="0.3">
      <c r="A11" s="119"/>
      <c r="B11" s="119"/>
      <c r="C11" s="119"/>
      <c r="D11" s="119"/>
      <c r="E11" s="119"/>
      <c r="F11" s="119"/>
      <c r="G11" s="119"/>
      <c r="H11" s="119"/>
      <c r="I11" s="119"/>
      <c r="J11" s="70"/>
      <c r="K11" s="91" t="s">
        <v>53</v>
      </c>
      <c r="L11" s="92"/>
      <c r="M11" s="92"/>
      <c r="N11" s="92"/>
      <c r="O11" s="92"/>
      <c r="P11" s="92"/>
      <c r="Q11" s="92"/>
      <c r="R11" s="93"/>
      <c r="S11" s="90">
        <f>SUM(S7:S8)</f>
        <v>-11075.07</v>
      </c>
      <c r="T11" s="68"/>
      <c r="U11" s="69"/>
      <c r="V11" s="74"/>
      <c r="W11" s="75"/>
      <c r="X11" s="31"/>
      <c r="Y11"/>
      <c r="Z11"/>
      <c r="AA11"/>
      <c r="AB11"/>
      <c r="AC11"/>
      <c r="AD11"/>
      <c r="AE11"/>
      <c r="AF11"/>
      <c r="AG11"/>
      <c r="AH11"/>
      <c r="AI11"/>
      <c r="AJ11" s="33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 s="64"/>
      <c r="BM11"/>
      <c r="BN11" s="33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 s="32" customFormat="1" ht="13.5" customHeight="1" thickBot="1" x14ac:dyDescent="0.3">
      <c r="A12" s="78" t="s">
        <v>60</v>
      </c>
      <c r="B12" s="78"/>
      <c r="C12" s="78"/>
      <c r="D12" s="79"/>
      <c r="E12" s="79"/>
      <c r="F12" s="79"/>
      <c r="G12" s="79"/>
      <c r="H12" s="79"/>
      <c r="I12" s="80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s="31"/>
      <c r="Y12"/>
      <c r="Z12"/>
      <c r="AA12"/>
      <c r="AB12"/>
      <c r="AC12"/>
      <c r="AD12"/>
      <c r="AE12"/>
      <c r="AF12"/>
      <c r="AG12"/>
      <c r="AH12"/>
      <c r="AI12"/>
      <c r="AJ12" s="33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 s="77"/>
      <c r="BM12"/>
      <c r="BN12" s="33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 s="32" customFormat="1" ht="30" customHeight="1" thickBot="1" x14ac:dyDescent="0.3">
      <c r="A13" s="94" t="s">
        <v>64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6"/>
      <c r="S13" s="67"/>
      <c r="T13" s="68">
        <f>SUM(T7:T8)</f>
        <v>-11075.07</v>
      </c>
      <c r="U13" s="68">
        <f>SUM(U7:U8)</f>
        <v>0</v>
      </c>
      <c r="V13" s="68">
        <f>SUM(V7:V8)</f>
        <v>0</v>
      </c>
      <c r="W13" s="68">
        <f>SUM(W7:W8)</f>
        <v>0</v>
      </c>
      <c r="X13" s="31"/>
      <c r="Y13"/>
      <c r="Z13"/>
      <c r="AA13"/>
      <c r="AB13"/>
      <c r="AC13"/>
      <c r="AD13"/>
      <c r="AE1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84" s="32" customFormat="1" ht="34.5" hidden="1" customHeight="1" thickBot="1" x14ac:dyDescent="0.3">
      <c r="A14" s="160" t="s">
        <v>55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2"/>
      <c r="S14" s="67"/>
      <c r="T14" s="68" t="e" cm="1">
        <f t="array" ref="T14">SUMA</f>
        <v>#NAME?</v>
      </c>
      <c r="U14" s="68" t="e">
        <f>SUM(#REF!)</f>
        <v>#REF!</v>
      </c>
      <c r="V14" s="68" t="e">
        <f>SUM(#REF!)</f>
        <v>#REF!</v>
      </c>
      <c r="W14" s="68" t="e">
        <f>SUM(#REF!)</f>
        <v>#REF!</v>
      </c>
      <c r="X14" s="71"/>
      <c r="Y14" s="34"/>
      <c r="Z14" s="31"/>
      <c r="AA14" s="31"/>
      <c r="AB14" s="31"/>
      <c r="AC14" s="31"/>
      <c r="AD14" s="31"/>
      <c r="AE14" s="35"/>
      <c r="AF14" s="3"/>
      <c r="AG14" s="3"/>
      <c r="AH14" s="3"/>
      <c r="AI14" s="3"/>
      <c r="AJ14" s="3"/>
      <c r="AK14" s="3"/>
      <c r="AL14" s="3"/>
      <c r="AM14" s="3"/>
      <c r="AN14" s="3"/>
      <c r="AO14" s="3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84" s="32" customFormat="1" ht="34.5" hidden="1" customHeight="1" thickBot="1" x14ac:dyDescent="0.3">
      <c r="A15" s="160" t="s">
        <v>62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2"/>
      <c r="S15" s="67"/>
      <c r="T15" s="68" t="e">
        <f>SUM(#REF!)</f>
        <v>#REF!</v>
      </c>
      <c r="U15" s="68" t="e">
        <f>SUM(#REF!)</f>
        <v>#REF!</v>
      </c>
      <c r="V15" s="68" t="e">
        <f>SUM(#REF!)</f>
        <v>#REF!</v>
      </c>
      <c r="W15" s="68" t="e">
        <f>SUM(#REF!)</f>
        <v>#REF!</v>
      </c>
      <c r="X15" s="71"/>
      <c r="Y15" s="34"/>
      <c r="Z15" s="31"/>
      <c r="AA15" s="31"/>
      <c r="AB15" s="31"/>
      <c r="AC15" s="31"/>
      <c r="AD15" s="31"/>
      <c r="AE15" s="35"/>
      <c r="AF15" s="3"/>
      <c r="AG15" s="3"/>
      <c r="AH15" s="3"/>
      <c r="AI15" s="3"/>
      <c r="AJ15" s="3"/>
      <c r="AK15" s="3"/>
      <c r="AL15" s="3"/>
      <c r="AM15" s="3"/>
      <c r="AN15" s="3"/>
      <c r="AO15" s="3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84" x14ac:dyDescent="0.25">
      <c r="G16"/>
      <c r="H16"/>
      <c r="I16"/>
      <c r="J16"/>
      <c r="K16"/>
      <c r="P16"/>
      <c r="Q16"/>
      <c r="R16"/>
      <c r="S16"/>
      <c r="Y16"/>
      <c r="AE16"/>
      <c r="AF16"/>
      <c r="AG16"/>
      <c r="AJ16"/>
      <c r="AL16" s="3"/>
      <c r="AO16"/>
      <c r="AR16"/>
      <c r="AV16"/>
      <c r="AW16" s="32"/>
      <c r="AZ16"/>
      <c r="BD16"/>
      <c r="BH16"/>
      <c r="BN16"/>
    </row>
    <row r="17" spans="7:66" x14ac:dyDescent="0.25">
      <c r="G17"/>
      <c r="H17"/>
      <c r="I17"/>
      <c r="J17"/>
      <c r="K17"/>
      <c r="P17"/>
      <c r="Q17"/>
      <c r="R17"/>
      <c r="S17"/>
      <c r="Y17"/>
      <c r="AE17"/>
      <c r="AF17"/>
      <c r="AG17"/>
      <c r="AJ17"/>
      <c r="AO17"/>
      <c r="AR17"/>
      <c r="AV17"/>
      <c r="AW17" s="32"/>
      <c r="AZ17"/>
      <c r="BD17"/>
      <c r="BH17"/>
      <c r="BN17"/>
    </row>
    <row r="18" spans="7:66" x14ac:dyDescent="0.25">
      <c r="G18"/>
      <c r="H18"/>
      <c r="I18"/>
      <c r="J18"/>
      <c r="K18"/>
      <c r="P18"/>
      <c r="Q18"/>
      <c r="R18"/>
      <c r="S18"/>
      <c r="U18" s="33"/>
      <c r="Y18"/>
      <c r="AE18"/>
      <c r="AF18"/>
      <c r="AG18"/>
      <c r="AJ18"/>
      <c r="AO18"/>
      <c r="AR18"/>
      <c r="AV18"/>
      <c r="AW18" s="32"/>
      <c r="AZ18"/>
      <c r="BD18"/>
      <c r="BH18"/>
      <c r="BN18"/>
    </row>
    <row r="19" spans="7:66" x14ac:dyDescent="0.25">
      <c r="G19"/>
      <c r="H19"/>
      <c r="I19"/>
      <c r="J19"/>
      <c r="K19"/>
      <c r="P19"/>
      <c r="Q19"/>
      <c r="R19"/>
      <c r="S19"/>
      <c r="Y19"/>
      <c r="AE19"/>
      <c r="AF19"/>
      <c r="AG19"/>
      <c r="AJ19"/>
      <c r="AO19"/>
      <c r="AR19"/>
      <c r="AV19"/>
      <c r="AW19" s="32"/>
      <c r="AZ19"/>
      <c r="BD19"/>
      <c r="BH19"/>
      <c r="BN19"/>
    </row>
    <row r="20" spans="7:66" x14ac:dyDescent="0.25">
      <c r="G20"/>
      <c r="H20"/>
      <c r="I20"/>
      <c r="J20"/>
      <c r="K20"/>
      <c r="P20"/>
      <c r="Q20"/>
      <c r="R20"/>
      <c r="S20"/>
      <c r="Y20"/>
      <c r="AE20"/>
      <c r="AF20"/>
      <c r="AG20"/>
      <c r="AJ20"/>
      <c r="AO20"/>
      <c r="AR20"/>
      <c r="AV20"/>
      <c r="AW20" s="32"/>
      <c r="AZ20"/>
      <c r="BD20"/>
      <c r="BH20"/>
      <c r="BN20"/>
    </row>
    <row r="21" spans="7:66" x14ac:dyDescent="0.25">
      <c r="G21"/>
      <c r="H21"/>
      <c r="I21"/>
      <c r="J21"/>
      <c r="K21"/>
      <c r="P21"/>
      <c r="Q21"/>
      <c r="R21"/>
      <c r="S21"/>
      <c r="Y21"/>
      <c r="AE21"/>
      <c r="AF21"/>
      <c r="AG21"/>
      <c r="AJ21"/>
      <c r="AO21"/>
      <c r="AR21"/>
      <c r="AV21"/>
      <c r="AW21" s="32"/>
      <c r="AZ21"/>
      <c r="BD21"/>
      <c r="BH21"/>
      <c r="BN21"/>
    </row>
    <row r="22" spans="7:66" x14ac:dyDescent="0.25">
      <c r="G22"/>
      <c r="H22"/>
      <c r="I22"/>
      <c r="J22"/>
      <c r="K22"/>
      <c r="P22"/>
      <c r="Q22"/>
      <c r="R22"/>
      <c r="S22"/>
      <c r="Y22"/>
      <c r="AE22"/>
      <c r="AF22"/>
      <c r="AG22"/>
      <c r="AJ22"/>
      <c r="AO22"/>
      <c r="AR22"/>
      <c r="AV22"/>
      <c r="AW22" s="32"/>
      <c r="AZ22"/>
      <c r="BD22"/>
      <c r="BH22"/>
      <c r="BN22"/>
    </row>
    <row r="23" spans="7:66" x14ac:dyDescent="0.25">
      <c r="G23"/>
      <c r="H23"/>
      <c r="I23"/>
      <c r="J23"/>
      <c r="K23"/>
      <c r="P23"/>
      <c r="Q23"/>
      <c r="R23" t="s">
        <v>65</v>
      </c>
      <c r="S23"/>
      <c r="Y23"/>
      <c r="AE23"/>
      <c r="AF23"/>
      <c r="AG23"/>
      <c r="AJ23"/>
      <c r="AO23"/>
      <c r="AR23"/>
      <c r="AV23"/>
      <c r="AW23" s="32"/>
      <c r="AZ23"/>
      <c r="BD23"/>
      <c r="BH23"/>
      <c r="BN23"/>
    </row>
    <row r="24" spans="7:66" x14ac:dyDescent="0.25">
      <c r="G24"/>
      <c r="H24"/>
      <c r="I24"/>
      <c r="J24"/>
      <c r="K24"/>
      <c r="P24"/>
      <c r="Q24"/>
      <c r="R24"/>
      <c r="S24"/>
      <c r="Y24"/>
      <c r="AE24"/>
      <c r="AF24"/>
      <c r="AG24"/>
      <c r="AJ24"/>
      <c r="AO24"/>
      <c r="AR24"/>
      <c r="AV24"/>
      <c r="AW24" s="32"/>
      <c r="AZ24"/>
      <c r="BD24"/>
      <c r="BH24"/>
      <c r="BN24"/>
    </row>
    <row r="25" spans="7:66" x14ac:dyDescent="0.25">
      <c r="G25"/>
      <c r="H25"/>
      <c r="I25"/>
      <c r="J25"/>
      <c r="K25"/>
      <c r="P25"/>
      <c r="Q25"/>
      <c r="R25"/>
      <c r="S25"/>
      <c r="Y25"/>
      <c r="AE25"/>
      <c r="AF25"/>
      <c r="AG25"/>
      <c r="AJ25"/>
      <c r="AO25"/>
      <c r="AR25"/>
      <c r="AV25"/>
      <c r="AW25" s="32"/>
      <c r="AZ25"/>
      <c r="BD25"/>
      <c r="BH25"/>
      <c r="BN25"/>
    </row>
    <row r="26" spans="7:66" x14ac:dyDescent="0.25">
      <c r="AW26" s="32"/>
    </row>
    <row r="27" spans="7:66" x14ac:dyDescent="0.25">
      <c r="G27"/>
      <c r="H27"/>
      <c r="I27"/>
      <c r="J27"/>
      <c r="K27"/>
      <c r="P27"/>
      <c r="Q27"/>
      <c r="R27"/>
      <c r="S27"/>
      <c r="Y27"/>
      <c r="AE27"/>
      <c r="AF27"/>
      <c r="AG27"/>
      <c r="AJ27"/>
      <c r="AO27"/>
      <c r="AR27"/>
      <c r="AV27"/>
      <c r="AW27" s="32"/>
      <c r="AZ27"/>
      <c r="BD27"/>
      <c r="BH27"/>
      <c r="BN27"/>
    </row>
    <row r="28" spans="7:66" x14ac:dyDescent="0.25">
      <c r="G28"/>
      <c r="H28"/>
      <c r="I28"/>
      <c r="J28"/>
      <c r="K28"/>
      <c r="P28"/>
      <c r="Q28"/>
      <c r="R28"/>
      <c r="S28"/>
      <c r="Y28"/>
      <c r="AE28"/>
      <c r="AF28"/>
      <c r="AG28"/>
      <c r="AJ28"/>
      <c r="AO28"/>
      <c r="AR28"/>
      <c r="AV28"/>
      <c r="AW28" s="32"/>
      <c r="AZ28"/>
      <c r="BD28"/>
      <c r="BH28"/>
      <c r="BN28"/>
    </row>
    <row r="29" spans="7:66" x14ac:dyDescent="0.25">
      <c r="G29"/>
      <c r="H29"/>
      <c r="I29"/>
      <c r="J29"/>
      <c r="K29"/>
      <c r="P29"/>
      <c r="Q29"/>
      <c r="R29"/>
      <c r="S29"/>
      <c r="Y29"/>
      <c r="AE29"/>
      <c r="AF29"/>
      <c r="AG29"/>
      <c r="AJ29"/>
      <c r="AO29"/>
      <c r="AR29"/>
      <c r="AV29"/>
      <c r="AW29" s="32"/>
      <c r="AZ29"/>
      <c r="BD29"/>
      <c r="BH29"/>
      <c r="BN29"/>
    </row>
    <row r="30" spans="7:66" x14ac:dyDescent="0.25">
      <c r="G30"/>
      <c r="H30"/>
      <c r="I30"/>
      <c r="J30"/>
      <c r="K30"/>
      <c r="P30"/>
      <c r="Q30"/>
      <c r="R30"/>
      <c r="S30"/>
      <c r="Y30"/>
      <c r="AE30"/>
      <c r="AF30"/>
      <c r="AG30"/>
      <c r="AJ30"/>
      <c r="AO30"/>
      <c r="AR30"/>
      <c r="AV30"/>
      <c r="AW30" s="32"/>
      <c r="AZ30"/>
      <c r="BD30"/>
      <c r="BH30"/>
      <c r="BN30"/>
    </row>
    <row r="31" spans="7:66" x14ac:dyDescent="0.25">
      <c r="G31"/>
      <c r="H31"/>
      <c r="I31"/>
      <c r="J31"/>
      <c r="K31"/>
      <c r="P31"/>
      <c r="Q31"/>
      <c r="R31"/>
      <c r="S31"/>
      <c r="Y31"/>
      <c r="AE31"/>
      <c r="AF31"/>
      <c r="AG31"/>
      <c r="AJ31"/>
      <c r="AO31"/>
      <c r="AR31"/>
      <c r="AV31"/>
      <c r="AW31" s="32"/>
      <c r="AZ31"/>
      <c r="BD31"/>
      <c r="BH31"/>
      <c r="BN31"/>
    </row>
    <row r="32" spans="7:66" x14ac:dyDescent="0.25">
      <c r="G32"/>
      <c r="H32"/>
      <c r="I32"/>
      <c r="J32"/>
      <c r="K32"/>
      <c r="P32"/>
      <c r="Q32"/>
      <c r="R32"/>
      <c r="S32"/>
      <c r="Y32"/>
      <c r="AE32"/>
      <c r="AF32"/>
      <c r="AG32"/>
      <c r="AJ32"/>
      <c r="AO32"/>
      <c r="AR32"/>
      <c r="AV32"/>
      <c r="AW32" s="32"/>
      <c r="AZ32"/>
      <c r="BD32"/>
      <c r="BH32"/>
      <c r="BN32"/>
    </row>
    <row r="33" spans="7:66" x14ac:dyDescent="0.25">
      <c r="G33"/>
      <c r="H33"/>
      <c r="I33"/>
      <c r="J33"/>
      <c r="K33"/>
      <c r="P33"/>
      <c r="Q33"/>
      <c r="R33"/>
      <c r="S33"/>
      <c r="Y33"/>
      <c r="AE33"/>
      <c r="AF33"/>
      <c r="AG33"/>
      <c r="AJ33"/>
      <c r="AO33"/>
      <c r="AR33"/>
      <c r="AV33"/>
      <c r="AW33" s="32"/>
      <c r="AZ33"/>
      <c r="BD33"/>
      <c r="BH33"/>
      <c r="BN33"/>
    </row>
    <row r="34" spans="7:66" x14ac:dyDescent="0.25">
      <c r="G34"/>
      <c r="H34"/>
      <c r="I34"/>
      <c r="J34"/>
      <c r="K34"/>
      <c r="P34"/>
      <c r="Q34"/>
      <c r="R34"/>
      <c r="S34"/>
      <c r="Y34"/>
      <c r="AE34"/>
      <c r="AF34"/>
      <c r="AG34"/>
      <c r="AJ34"/>
      <c r="AO34"/>
      <c r="AR34"/>
      <c r="AV34"/>
      <c r="AW34" s="32"/>
      <c r="AZ34"/>
      <c r="BD34"/>
      <c r="BH34"/>
      <c r="BN34"/>
    </row>
    <row r="35" spans="7:66" x14ac:dyDescent="0.25">
      <c r="G35"/>
      <c r="H35"/>
      <c r="I35"/>
      <c r="J35"/>
      <c r="K35"/>
      <c r="P35"/>
      <c r="Q35"/>
      <c r="R35"/>
      <c r="S35"/>
      <c r="Y35"/>
      <c r="AE35"/>
      <c r="AF35"/>
      <c r="AG35"/>
      <c r="AJ35"/>
      <c r="AO35"/>
      <c r="AR35"/>
      <c r="AV35"/>
      <c r="AW35" s="32"/>
      <c r="AZ35"/>
      <c r="BD35"/>
      <c r="BH35"/>
      <c r="BN35"/>
    </row>
    <row r="36" spans="7:66" x14ac:dyDescent="0.25">
      <c r="G36"/>
      <c r="H36"/>
      <c r="I36"/>
      <c r="J36"/>
      <c r="K36"/>
      <c r="P36"/>
      <c r="Q36"/>
      <c r="R36"/>
      <c r="S36"/>
      <c r="Y36"/>
      <c r="AE36"/>
      <c r="AF36"/>
      <c r="AG36"/>
      <c r="AJ36"/>
      <c r="AO36"/>
      <c r="AR36"/>
      <c r="AV36"/>
      <c r="AW36" s="32"/>
      <c r="AZ36"/>
      <c r="BD36"/>
      <c r="BH36"/>
      <c r="BN36"/>
    </row>
    <row r="37" spans="7:66" x14ac:dyDescent="0.25">
      <c r="G37"/>
      <c r="H37"/>
      <c r="I37"/>
      <c r="J37"/>
      <c r="K37"/>
      <c r="P37"/>
      <c r="Q37"/>
      <c r="R37"/>
      <c r="S37"/>
      <c r="Y37"/>
      <c r="AE37"/>
      <c r="AF37"/>
      <c r="AG37"/>
      <c r="AJ37"/>
      <c r="AO37"/>
      <c r="AR37"/>
      <c r="AV37"/>
      <c r="AW37" s="32"/>
      <c r="AZ37"/>
      <c r="BD37"/>
      <c r="BH37"/>
      <c r="BN37"/>
    </row>
    <row r="38" spans="7:66" x14ac:dyDescent="0.25">
      <c r="G38"/>
      <c r="H38"/>
      <c r="I38"/>
      <c r="J38"/>
      <c r="K38"/>
      <c r="P38"/>
      <c r="Q38"/>
      <c r="R38"/>
      <c r="S38"/>
      <c r="Y38"/>
      <c r="AE38"/>
      <c r="AF38"/>
      <c r="AG38"/>
      <c r="AJ38"/>
      <c r="AO38"/>
      <c r="AR38"/>
      <c r="AV38"/>
      <c r="AW38" s="32"/>
      <c r="AZ38"/>
      <c r="BD38"/>
      <c r="BH38"/>
      <c r="BN38"/>
    </row>
    <row r="39" spans="7:66" x14ac:dyDescent="0.25">
      <c r="G39"/>
      <c r="H39"/>
      <c r="I39"/>
      <c r="J39"/>
      <c r="K39"/>
      <c r="P39"/>
      <c r="Q39"/>
      <c r="R39"/>
      <c r="S39"/>
      <c r="Y39"/>
      <c r="AE39"/>
      <c r="AF39"/>
      <c r="AG39"/>
      <c r="AJ39"/>
      <c r="AO39"/>
      <c r="AR39"/>
      <c r="AV39"/>
      <c r="AW39" s="32"/>
      <c r="AZ39"/>
      <c r="BD39"/>
      <c r="BH39"/>
      <c r="BN39"/>
    </row>
    <row r="40" spans="7:66" x14ac:dyDescent="0.25">
      <c r="G40"/>
      <c r="H40"/>
      <c r="I40"/>
      <c r="J40"/>
      <c r="K40"/>
      <c r="P40"/>
      <c r="Q40"/>
      <c r="R40"/>
      <c r="S40"/>
      <c r="Y40"/>
      <c r="AE40"/>
      <c r="AF40"/>
      <c r="AG40"/>
      <c r="AJ40"/>
      <c r="AO40"/>
      <c r="AR40"/>
      <c r="AV40"/>
      <c r="AW40" s="32"/>
      <c r="AZ40"/>
      <c r="BD40"/>
      <c r="BH40"/>
      <c r="BN40"/>
    </row>
    <row r="41" spans="7:66" x14ac:dyDescent="0.25">
      <c r="G41"/>
      <c r="H41"/>
      <c r="I41"/>
      <c r="J41"/>
      <c r="K41"/>
      <c r="P41"/>
      <c r="Q41"/>
      <c r="R41"/>
      <c r="S41"/>
      <c r="Y41"/>
      <c r="AE41"/>
      <c r="AF41"/>
      <c r="AG41"/>
      <c r="AJ41"/>
      <c r="AO41"/>
      <c r="AR41"/>
      <c r="AV41"/>
      <c r="AW41" s="32"/>
      <c r="AZ41"/>
      <c r="BD41"/>
      <c r="BH41"/>
      <c r="BN41"/>
    </row>
    <row r="42" spans="7:66" x14ac:dyDescent="0.25">
      <c r="G42"/>
      <c r="H42"/>
      <c r="I42"/>
      <c r="J42"/>
      <c r="K42"/>
      <c r="P42"/>
      <c r="Q42"/>
      <c r="R42"/>
      <c r="S42"/>
      <c r="Y42"/>
      <c r="AE42"/>
      <c r="AF42"/>
      <c r="AG42"/>
      <c r="AJ42"/>
      <c r="AO42"/>
      <c r="AR42"/>
      <c r="AV42"/>
      <c r="AW42" s="32"/>
      <c r="AZ42"/>
      <c r="BD42"/>
      <c r="BH42"/>
      <c r="BN42"/>
    </row>
    <row r="43" spans="7:66" x14ac:dyDescent="0.25">
      <c r="AW43" s="32"/>
    </row>
    <row r="44" spans="7:66" x14ac:dyDescent="0.25">
      <c r="AW44" s="32"/>
    </row>
    <row r="45" spans="7:66" x14ac:dyDescent="0.25">
      <c r="AW45" s="32"/>
    </row>
    <row r="46" spans="7:66" x14ac:dyDescent="0.25">
      <c r="AW46" s="32"/>
    </row>
    <row r="47" spans="7:66" x14ac:dyDescent="0.25">
      <c r="AW47" s="32"/>
    </row>
    <row r="48" spans="7:66" x14ac:dyDescent="0.25">
      <c r="AW48" s="32"/>
    </row>
    <row r="49" spans="49:49" x14ac:dyDescent="0.25">
      <c r="AW49" s="32"/>
    </row>
    <row r="50" spans="49:49" x14ac:dyDescent="0.25">
      <c r="AW50" s="32"/>
    </row>
    <row r="51" spans="49:49" x14ac:dyDescent="0.25">
      <c r="AW51" s="32"/>
    </row>
    <row r="52" spans="49:49" x14ac:dyDescent="0.25">
      <c r="AW52" s="32"/>
    </row>
    <row r="53" spans="49:49" x14ac:dyDescent="0.25">
      <c r="AW53" s="32"/>
    </row>
    <row r="54" spans="49:49" x14ac:dyDescent="0.25">
      <c r="AW54" s="32"/>
    </row>
    <row r="55" spans="49:49" x14ac:dyDescent="0.25">
      <c r="AW55" s="32"/>
    </row>
    <row r="56" spans="49:49" x14ac:dyDescent="0.25">
      <c r="AW56" s="32"/>
    </row>
    <row r="57" spans="49:49" x14ac:dyDescent="0.25">
      <c r="AW57" s="32"/>
    </row>
    <row r="58" spans="49:49" x14ac:dyDescent="0.25">
      <c r="AW58" s="32"/>
    </row>
    <row r="59" spans="49:49" x14ac:dyDescent="0.25">
      <c r="AW59" s="32"/>
    </row>
    <row r="60" spans="49:49" x14ac:dyDescent="0.25">
      <c r="AW60" s="32"/>
    </row>
    <row r="61" spans="49:49" x14ac:dyDescent="0.25">
      <c r="AW61" s="32"/>
    </row>
    <row r="62" spans="49:49" x14ac:dyDescent="0.25">
      <c r="AW62" s="32"/>
    </row>
    <row r="63" spans="49:49" x14ac:dyDescent="0.25">
      <c r="AW63" s="32"/>
    </row>
    <row r="64" spans="49:49" x14ac:dyDescent="0.25">
      <c r="AW64" s="32"/>
    </row>
    <row r="65" spans="49:49" x14ac:dyDescent="0.25">
      <c r="AW65" s="32"/>
    </row>
    <row r="66" spans="49:49" x14ac:dyDescent="0.25">
      <c r="AW66" s="32"/>
    </row>
    <row r="67" spans="49:49" x14ac:dyDescent="0.25">
      <c r="AW67" s="32"/>
    </row>
    <row r="68" spans="49:49" x14ac:dyDescent="0.25">
      <c r="AW68" s="32"/>
    </row>
    <row r="69" spans="49:49" x14ac:dyDescent="0.25">
      <c r="AW69" s="32"/>
    </row>
    <row r="70" spans="49:49" x14ac:dyDescent="0.25">
      <c r="AW70" s="32"/>
    </row>
    <row r="71" spans="49:49" x14ac:dyDescent="0.25">
      <c r="AW71" s="32"/>
    </row>
    <row r="72" spans="49:49" x14ac:dyDescent="0.25">
      <c r="AW72" s="32"/>
    </row>
    <row r="73" spans="49:49" x14ac:dyDescent="0.25">
      <c r="AW73" s="32"/>
    </row>
    <row r="74" spans="49:49" x14ac:dyDescent="0.25">
      <c r="AW74" s="32"/>
    </row>
    <row r="75" spans="49:49" x14ac:dyDescent="0.25">
      <c r="AW75" s="32"/>
    </row>
    <row r="76" spans="49:49" x14ac:dyDescent="0.25">
      <c r="AW76" s="32"/>
    </row>
    <row r="77" spans="49:49" x14ac:dyDescent="0.25">
      <c r="AW77" s="32"/>
    </row>
    <row r="78" spans="49:49" x14ac:dyDescent="0.25">
      <c r="AW78" s="32"/>
    </row>
    <row r="79" spans="49:49" x14ac:dyDescent="0.25">
      <c r="AW79" s="32"/>
    </row>
    <row r="80" spans="49:49" x14ac:dyDescent="0.25">
      <c r="AW80" s="32"/>
    </row>
    <row r="81" spans="49:49" x14ac:dyDescent="0.25">
      <c r="AW81" s="32"/>
    </row>
    <row r="82" spans="49:49" x14ac:dyDescent="0.25">
      <c r="AW82" s="32"/>
    </row>
    <row r="83" spans="49:49" x14ac:dyDescent="0.25">
      <c r="AW83" s="32"/>
    </row>
    <row r="84" spans="49:49" x14ac:dyDescent="0.25">
      <c r="AW84" s="32"/>
    </row>
    <row r="85" spans="49:49" x14ac:dyDescent="0.25">
      <c r="AW85" s="32"/>
    </row>
    <row r="86" spans="49:49" x14ac:dyDescent="0.25">
      <c r="AW86" s="32"/>
    </row>
    <row r="87" spans="49:49" x14ac:dyDescent="0.25">
      <c r="AW87" s="32"/>
    </row>
    <row r="88" spans="49:49" x14ac:dyDescent="0.25">
      <c r="AW88" s="32"/>
    </row>
    <row r="89" spans="49:49" x14ac:dyDescent="0.25">
      <c r="AW89" s="32"/>
    </row>
    <row r="90" spans="49:49" x14ac:dyDescent="0.25">
      <c r="AW90" s="32"/>
    </row>
    <row r="91" spans="49:49" x14ac:dyDescent="0.25">
      <c r="AW91" s="32"/>
    </row>
    <row r="92" spans="49:49" x14ac:dyDescent="0.25">
      <c r="AW92" s="32"/>
    </row>
    <row r="93" spans="49:49" x14ac:dyDescent="0.25">
      <c r="AW93" s="32"/>
    </row>
    <row r="94" spans="49:49" x14ac:dyDescent="0.25">
      <c r="AW94" s="32"/>
    </row>
    <row r="95" spans="49:49" x14ac:dyDescent="0.25">
      <c r="AW95" s="32"/>
    </row>
    <row r="96" spans="49:49" x14ac:dyDescent="0.25">
      <c r="AW96" s="32"/>
    </row>
    <row r="97" spans="49:49" x14ac:dyDescent="0.25">
      <c r="AW97" s="32"/>
    </row>
    <row r="98" spans="49:49" x14ac:dyDescent="0.25">
      <c r="AW98" s="32"/>
    </row>
    <row r="99" spans="49:49" x14ac:dyDescent="0.25">
      <c r="AW99" s="32"/>
    </row>
  </sheetData>
  <autoFilter ref="A6:CF15" xr:uid="{451217DB-FF95-4D61-92FC-B4586C08CF78}"/>
  <mergeCells count="57">
    <mergeCell ref="A14:R14"/>
    <mergeCell ref="A15:R15"/>
    <mergeCell ref="A1:BN1"/>
    <mergeCell ref="A3:A6"/>
    <mergeCell ref="B3:B6"/>
    <mergeCell ref="C3:C6"/>
    <mergeCell ref="E3:E6"/>
    <mergeCell ref="F3:F6"/>
    <mergeCell ref="G3:G6"/>
    <mergeCell ref="H3:H6"/>
    <mergeCell ref="I3:I6"/>
    <mergeCell ref="BN3:BN6"/>
    <mergeCell ref="K4:R4"/>
    <mergeCell ref="S4:X4"/>
    <mergeCell ref="AK5:AN5"/>
    <mergeCell ref="BM3:BM6"/>
    <mergeCell ref="K3:AC3"/>
    <mergeCell ref="AW5:AY5"/>
    <mergeCell ref="BA5:BC5"/>
    <mergeCell ref="Y5:Y6"/>
    <mergeCell ref="AO5:AO6"/>
    <mergeCell ref="AP5:AQ5"/>
    <mergeCell ref="AR5:AR6"/>
    <mergeCell ref="AS5:AU5"/>
    <mergeCell ref="AV5:AV6"/>
    <mergeCell ref="AZ5:AZ6"/>
    <mergeCell ref="Z5:AC5"/>
    <mergeCell ref="AE5:AE6"/>
    <mergeCell ref="AF5:AI5"/>
    <mergeCell ref="AJ5:AJ6"/>
    <mergeCell ref="R5:R6"/>
    <mergeCell ref="BD5:BD6"/>
    <mergeCell ref="BL3:BL6"/>
    <mergeCell ref="BD4:BG4"/>
    <mergeCell ref="BE5:BG5"/>
    <mergeCell ref="BH5:BH6"/>
    <mergeCell ref="AE3:BK3"/>
    <mergeCell ref="AO4:AQ4"/>
    <mergeCell ref="AR4:AU4"/>
    <mergeCell ref="AV4:AY4"/>
    <mergeCell ref="AZ4:BC4"/>
    <mergeCell ref="AJ4:AN4"/>
    <mergeCell ref="BH4:BK4"/>
    <mergeCell ref="BI5:BK5"/>
    <mergeCell ref="K11:R11"/>
    <mergeCell ref="A13:R13"/>
    <mergeCell ref="Y4:AD4"/>
    <mergeCell ref="AE4:AI4"/>
    <mergeCell ref="S5:S6"/>
    <mergeCell ref="T5:W5"/>
    <mergeCell ref="X5:X6"/>
    <mergeCell ref="A10:J10"/>
    <mergeCell ref="K5:K6"/>
    <mergeCell ref="L5:O5"/>
    <mergeCell ref="P5:P6"/>
    <mergeCell ref="Q5:Q6"/>
    <mergeCell ref="A11:I11"/>
  </mergeCells>
  <conditionalFormatting sqref="BO7:BO9">
    <cfRule type="cellIs" dxfId="0" priority="1" operator="greater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8" scale="45" fitToWidth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366695F00544AE8A4BE4650FFEDD" ma:contentTypeVersion="8" ma:contentTypeDescription="Create a new document." ma:contentTypeScope="" ma:versionID="9313a75fb8b22e2e8a354805c9e55ff3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29a3e7b4849db9980eb3d097d68935a1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5E031A-C54C-41F7-94D8-110DA9DA5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080999-9012-473D-B473-6973FB6C27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BF86328-7794-4749-9A7E-A0787CBBB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2  - ZK  září 23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Kubíková Renata</dc:creator>
  <cp:keywords/>
  <dc:description/>
  <cp:lastModifiedBy>Kubíková Renata</cp:lastModifiedBy>
  <cp:revision/>
  <dcterms:created xsi:type="dcterms:W3CDTF">2022-07-25T12:15:29Z</dcterms:created>
  <dcterms:modified xsi:type="dcterms:W3CDTF">2023-08-11T10:55:04Z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0x010100F5EB366695F00544AE8A4BE4650FFEDD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2023-05-14T17:00:47Z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c1f2b35a-6d3b-434d-94c4-4fbf2a6ebb39</vt:lpwstr>
  </property>
  <property fmtid="{D5CDD505-2E9C-101B-9397-08002B2CF9AE}" pid="9" name="MSIP_Label_215ad6d0-798b-44f9-b3fd-112ad6275fb4_ContentBits">
    <vt:lpwstr>2</vt:lpwstr>
  </property>
</Properties>
</file>