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21+ 1_11_2023/final/"/>
    </mc:Choice>
  </mc:AlternateContent>
  <xr:revisionPtr revIDLastSave="41" documentId="8_{772FEB10-7BC7-4DF4-BD11-D6831E6B4DA9}" xr6:coauthVersionLast="47" xr6:coauthVersionMax="47" xr10:uidLastSave="{CD2091E1-0AE4-4C92-8D4C-FF5F139B03DD}"/>
  <bookViews>
    <workbookView xWindow="-108" yWindow="-108" windowWidth="23256" windowHeight="12456" xr2:uid="{00000000-000D-0000-FFFF-FFFF00000000}"/>
  </bookViews>
  <sheets>
    <sheet name="seznam projektů_k 1.11.2023" sheetId="5" r:id="rId1"/>
  </sheets>
  <definedNames>
    <definedName name="_xlnm._FilterDatabase" localSheetId="0" hidden="1">'seznam projektů_k 1.11.2023'!$A$2:$F$113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2" i="5" l="1"/>
  <c r="E109" i="5"/>
  <c r="B109" i="5"/>
  <c r="E100" i="5"/>
  <c r="B100" i="5"/>
  <c r="E81" i="5"/>
  <c r="E77" i="5"/>
  <c r="E73" i="5"/>
  <c r="B73" i="5"/>
  <c r="E64" i="5"/>
  <c r="B64" i="5"/>
  <c r="E49" i="5"/>
  <c r="E46" i="5"/>
  <c r="B46" i="5"/>
  <c r="E22" i="5"/>
  <c r="B22" i="5"/>
  <c r="B77" i="5"/>
  <c r="E102" i="5" l="1"/>
  <c r="E113" i="5" s="1"/>
  <c r="B112" i="5"/>
  <c r="B81" i="5"/>
  <c r="B49" i="5"/>
  <c r="B102" i="5"/>
  <c r="B113" i="5" l="1"/>
</calcChain>
</file>

<file path=xl/sharedStrings.xml><?xml version="1.0" encoding="utf-8"?>
<sst xmlns="http://schemas.openxmlformats.org/spreadsheetml/2006/main" count="550" uniqueCount="168">
  <si>
    <t>Projekt</t>
  </si>
  <si>
    <t>Operační program</t>
  </si>
  <si>
    <t>Odvětví</t>
  </si>
  <si>
    <t>Černá kostka - Centrum digitalizace, vědy a inovací</t>
  </si>
  <si>
    <t>85 %</t>
  </si>
  <si>
    <t xml:space="preserve">Digitální transformace kultury Moravskoslezského kraje </t>
  </si>
  <si>
    <t>Chráněné bydlení Okrajová</t>
  </si>
  <si>
    <t>100 %</t>
  </si>
  <si>
    <t>Implementace standardu konektivity, infrastruktury a kyberbezpečnosti ve středních školách v MSK</t>
  </si>
  <si>
    <t>Kotlíkové dotace v Moravskoslezském kraji – 4. grantové schéma</t>
  </si>
  <si>
    <t>Městečko bezpečí</t>
  </si>
  <si>
    <t xml:space="preserve">Modernizace Školního statku Opava II </t>
  </si>
  <si>
    <t>Modernizace výuky informačních technologií III</t>
  </si>
  <si>
    <t>Modernizace výuky přírodovědných předmětů III</t>
  </si>
  <si>
    <t xml:space="preserve">Modernizace zázemí pro výuku zemědělských a polygrafických oborů na Albrechtově SŠ Český Těšín </t>
  </si>
  <si>
    <t>Nová Horka – centrum tradic a zážitků</t>
  </si>
  <si>
    <t>75 %</t>
  </si>
  <si>
    <t>Novostavba a přístavba objektu dílen a učeben praktického vyučování ve Středním odborném učilišti stavebním Opava</t>
  </si>
  <si>
    <t xml:space="preserve">Novostavba dílen a venkovní sportoviště pro Střední školu technickou Opava </t>
  </si>
  <si>
    <t>Podpora komunitní práce v MSK III</t>
  </si>
  <si>
    <t>90 %</t>
  </si>
  <si>
    <t>Podpora procesu plánování sociálních služeb na území MSK</t>
  </si>
  <si>
    <t>Podpora procesu transformace zařízení pro děti a posílení kvality péče o děti se specifickými potřebami</t>
  </si>
  <si>
    <t>Profesionalizace systému péče o ohrožené děti v Moravskoslezském kraji</t>
  </si>
  <si>
    <t>Rekonstrukce depozitáře Muzea Beskyd Frýdek-Místek</t>
  </si>
  <si>
    <t>Těšínské divadelní a kulturní centrum</t>
  </si>
  <si>
    <t>Revitalizace NKP Zámek Bruntál a nové expozice</t>
  </si>
  <si>
    <t>Rozšíření a modernizace výukových prostor na JG PT Ostrava-Poruba</t>
  </si>
  <si>
    <t>Žerotínský zámek – centrum relaxace a poznání</t>
  </si>
  <si>
    <t>Rozvoj služeb v Ostravě - ul. Dr. Malého</t>
  </si>
  <si>
    <t>Obnova techniky na Jesenické magistrále</t>
  </si>
  <si>
    <t>50 %</t>
  </si>
  <si>
    <t>Podpora služeb sociální prevence 2022+</t>
  </si>
  <si>
    <t>Výstavba výjezdového stanoviště Nový Jičín</t>
  </si>
  <si>
    <t>Rekonstrukce silnic II/445 a II/370 (Rýmařov)</t>
  </si>
  <si>
    <t>Rekonstrukce a modernizace silnice II/442 VD Kružberk – Svatoňovice - Čermná ve Slezsku</t>
  </si>
  <si>
    <t>Výstavba sportovní haly pro Gymnázium a SPŠEI ve Frenštátě pod Radhoštěm</t>
  </si>
  <si>
    <t>Rekonstrukce a modernizace silnice II/472 Karviná, ul. Borovského</t>
  </si>
  <si>
    <t>Rekonstrukce a modernizace silnice II/648 Český Těšín, ul. Frýdecká</t>
  </si>
  <si>
    <t>Rekonstrukce a modernizace silnice II/475 v Karviné, ul. Rudé Armády</t>
  </si>
  <si>
    <t>Silnice II/483 průtah Frenštát p. R. - hr. okresu FM</t>
  </si>
  <si>
    <t>Rekonstrukce a modernizace silnice II/443 Štáblovice – Otice</t>
  </si>
  <si>
    <t>Rekonstrukce a modernizace silnice II/470 H Severní spoj Ostrava</t>
  </si>
  <si>
    <t>Obnova vozového parku sanitních vozidel ZZS MSK</t>
  </si>
  <si>
    <t>Výstavba plaveckého bazénu při Sportovním gymnáziu Dany a Emila Zátopkových v Ostravě</t>
  </si>
  <si>
    <t>Realizace bezpečnostních opatření podle zákona o kybernetické bezpečnosti II</t>
  </si>
  <si>
    <t>Podpora návazných aktivit sociálních služeb v MSK</t>
  </si>
  <si>
    <t>Ochrana zálohovaných dat krajské korporace proti škodlivému kódu</t>
  </si>
  <si>
    <t>Silnice III/01129 Opava - Pilszcz</t>
  </si>
  <si>
    <t>Silnice III/4593 hraniční most ev. č. 4593-3 Úvalno - Branice</t>
  </si>
  <si>
    <t>Silnice III/0578 hraniční most ev. č. 0578-2 Vávrovice - Wiechowice</t>
  </si>
  <si>
    <t>Silnice III/05712 – hraniční most ev.č. 05712-2 Držkovice</t>
  </si>
  <si>
    <t>Podpora duše III</t>
  </si>
  <si>
    <t>Jednotný systém pro evidenci sbírek muzejní povahy pro Moravskoslezský kraj („JSES“)</t>
  </si>
  <si>
    <t>Výstavba domků pro osoby s atypickými potřebami (Náš svět, Pržno)</t>
  </si>
  <si>
    <t xml:space="preserve">Rekonstrukce objektu organizace Nový domov, příspěvková organizace vedoucí k energetickým úsporám </t>
  </si>
  <si>
    <t>Výstavba domova se zvláštním režimem (Domov Hortenzie, Frenštát)</t>
  </si>
  <si>
    <t>POHO Park Gabriela</t>
  </si>
  <si>
    <t xml:space="preserve">Digitalizace kulturního dědictví Moravskoslezského kraje </t>
  </si>
  <si>
    <t>Gastro vybavení Domova Březiny v Petřvaldě</t>
  </si>
  <si>
    <t>IP LIFE for Coal Mining Landscape Adaptation</t>
  </si>
  <si>
    <t>60 %</t>
  </si>
  <si>
    <t>Žít normálně II</t>
  </si>
  <si>
    <t>Podpora (Ne)formální péče v Moravskoslezském kraji</t>
  </si>
  <si>
    <t>TPA – Inovační centrum pro transformaci vzdělávání</t>
  </si>
  <si>
    <t>Rekonstrukce a výstavba objektů ve Skotnici</t>
  </si>
  <si>
    <t>LIFE</t>
  </si>
  <si>
    <t>Podpora provozu venkovských prodejen v Moravskoslezském kraji 2022</t>
  </si>
  <si>
    <t>OBCHŮDEK 2021+</t>
  </si>
  <si>
    <t>80 %</t>
  </si>
  <si>
    <t>Stav projektu</t>
  </si>
  <si>
    <t>IROP</t>
  </si>
  <si>
    <t>Interreg ČR-PL</t>
  </si>
  <si>
    <t>NPO</t>
  </si>
  <si>
    <t>NPPCRR</t>
  </si>
  <si>
    <t>NSA</t>
  </si>
  <si>
    <t>OPST</t>
  </si>
  <si>
    <t>OPZ+</t>
  </si>
  <si>
    <t>OPŽP</t>
  </si>
  <si>
    <t>CENTRAL EUROPE</t>
  </si>
  <si>
    <t>95 %</t>
  </si>
  <si>
    <t>40 %</t>
  </si>
  <si>
    <t>82 %</t>
  </si>
  <si>
    <t>70 %</t>
  </si>
  <si>
    <t>Předložena žádost o dotaci</t>
  </si>
  <si>
    <t>Probíhá příprava projektu</t>
  </si>
  <si>
    <t>Fyzická realizace zahájena</t>
  </si>
  <si>
    <t>Celkové výdaje (tis. Kč)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</si>
  <si>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</si>
  <si>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</si>
  <si>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</si>
  <si>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</si>
  <si>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</si>
  <si>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</si>
  <si>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</si>
  <si>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</si>
  <si>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</si>
  <si>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</si>
  <si>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</si>
  <si>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kotlíkové dotace</t>
  </si>
  <si>
    <t xml:space="preserve">Celkem </t>
  </si>
  <si>
    <t>Pozastaveno</t>
  </si>
  <si>
    <t>Realizace ukončena</t>
  </si>
  <si>
    <t>doprava</t>
  </si>
  <si>
    <t>sociální věci</t>
  </si>
  <si>
    <t>školství</t>
  </si>
  <si>
    <t>kultura</t>
  </si>
  <si>
    <t>zdravotnictví</t>
  </si>
  <si>
    <t>životní prostředí</t>
  </si>
  <si>
    <t>krajský úřad</t>
  </si>
  <si>
    <t>regionální rozvoj</t>
  </si>
  <si>
    <t>krizové řízení</t>
  </si>
  <si>
    <t>cestovní ruch</t>
  </si>
  <si>
    <t>Doporučeno, rozhodnuto k financování</t>
  </si>
  <si>
    <t>River Continuum</t>
  </si>
  <si>
    <t>35 %</t>
  </si>
  <si>
    <t>Erasmus</t>
  </si>
  <si>
    <t>Interreg SR-ČR</t>
  </si>
  <si>
    <t>OPTP</t>
  </si>
  <si>
    <t>INTERREG EUROPE</t>
  </si>
  <si>
    <t>Juraj a Ondráš – zbojnické legendy</t>
  </si>
  <si>
    <t>Novostavba depozitáře - Muzeum v Bruntále</t>
  </si>
  <si>
    <t>NUTSHELL-Posílení veřejné dopravy pro zlepšení dostupnosti ve venkovských oblastech střední Evropy</t>
  </si>
  <si>
    <t>Rekonstrukce silnic II/445 Vrbno p. Pradědem - Heřmanovice</t>
  </si>
  <si>
    <t>Silnice II/442 Bohdanovice - Hořejší Kunčice</t>
  </si>
  <si>
    <t>Silnice II/442 Kerhartice - VD Kružberk</t>
  </si>
  <si>
    <t>Rekonstrukce a modernizace silnice II/478 Šenov ul. Šenovská/Datyňská</t>
  </si>
  <si>
    <t>Silnice III/4593 Úvalno - Branice, km 7,194 - 8,239 s vazbou na hraniční přechod PR - Bogdanowice - Wlodzienin</t>
  </si>
  <si>
    <t>Digitální technická mapa Moravskoslezského kraje II</t>
  </si>
  <si>
    <t>Otevřený úřad – otevřené rozhraní pro přístup k datům</t>
  </si>
  <si>
    <t>Automatizace procesů ve spisovnách úřadu</t>
  </si>
  <si>
    <t>ModelForest (Modelová péče o lesní stanoviště a druhy vázané na lesní stanoviště a stromy)</t>
  </si>
  <si>
    <t>Restaurování kulturního dědictví Moravskoslezského kraje</t>
  </si>
  <si>
    <t>Podpora činnosti sekretariátu a zajištění chodu Regionální stálé konference Moravskoslezského kraje IV</t>
  </si>
  <si>
    <t xml:space="preserve">Zámek Bruntál – revitalizace objektu </t>
  </si>
  <si>
    <t>Smart Akcelerátor MSK</t>
  </si>
  <si>
    <t>Energetické úspory Albrechtova střední škola, Český Těšín</t>
  </si>
  <si>
    <t>E-Care: Tech-adoption in health and social care sectors within the EU regions</t>
  </si>
  <si>
    <t>Modernizace Školního statku Opava III</t>
  </si>
  <si>
    <t>Objevování česko-polského příhraničí</t>
  </si>
  <si>
    <t>Zřízení nového gastrocentra</t>
  </si>
  <si>
    <t>Kotlíkové dotace v Moravskoslezském kraji – 5. výzva</t>
  </si>
  <si>
    <t>Potravinová pomoc dětem v sociální nouzi z prostředků OPZ+ v Moravskoslezském kraji</t>
  </si>
  <si>
    <t>UNIFHY- Sjednocení politik na podporu zavádění zeleného vodíku k dekarbonizaci Evropy</t>
  </si>
  <si>
    <t>Novostavba objektu DZR v Bohumíně</t>
  </si>
  <si>
    <t>Energetické úspory ve školách zřizovaných Moravskoslezským krajem – VI. etapa</t>
  </si>
  <si>
    <t>Podpora činnosti sekretariátu a zajištění chodu Regionální stálé konference Moravskoslezského kraje V</t>
  </si>
  <si>
    <t>Cyrilometodějská stezka – produkt udržitelného cestovního ruchu</t>
  </si>
  <si>
    <t>Cyrilometodějská stezka – putování po stopách Jana Pavla II.</t>
  </si>
  <si>
    <t>Implementace Dloudobého záměru MSK</t>
  </si>
  <si>
    <t>Chráněné bydlení na ul. Karasova v Ostravě</t>
  </si>
  <si>
    <t>Podpora komunitních služeb chráněného bydlení v MSK</t>
  </si>
  <si>
    <t>Podpora provozu venkovských prodejen v Moravskoslezském kraji 2023</t>
  </si>
  <si>
    <t>Plnění úkolů při naplňování činnosti regionálního kontaktního bodu Programu Interreg Česko – Polsko 2021–2027</t>
  </si>
  <si>
    <t>Transformace – DOZP Kravaře</t>
  </si>
  <si>
    <t>Transformace – DOZP Mokré Lazce</t>
  </si>
  <si>
    <t>Transformace – DOZP a zázemí organizace Opava</t>
  </si>
  <si>
    <t>Transformace – DOZP Ostrava</t>
  </si>
  <si>
    <t>100%</t>
  </si>
  <si>
    <t>67 %</t>
  </si>
  <si>
    <t>90</t>
  </si>
  <si>
    <t>52 %</t>
  </si>
  <si>
    <t>OPJAK</t>
  </si>
  <si>
    <t>Projekt technické pomoci OP Spravedlivá transformace</t>
  </si>
  <si>
    <t>Akreditace Moravskoslezského kraje jako koordinátora konsorcia v oblasti školního vzdělávání v rámci programu ERASMUS+</t>
  </si>
  <si>
    <t>Maximální výše dotace</t>
  </si>
  <si>
    <t>Seznam projektů za programové období 2021-2027 k 1.11.2023</t>
  </si>
  <si>
    <t>kotlíky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</si>
</sst>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8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4" fontId="18" fillId="33" borderId="11" xfId="4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8" fillId="33" borderId="12" xfId="0" applyNumberFormat="1" applyFont="1" applyFill="1" applyBorder="1" applyAlignment="1">
      <alignment horizontal="center" vertical="center" wrapText="1"/>
    </xf>
    <xf numFmtId="165" fontId="18" fillId="33" borderId="12" xfId="0" applyNumberFormat="1" applyFont="1" applyFill="1" applyBorder="1" applyAlignment="1">
      <alignment horizontal="center" vertical="center" wrapText="1"/>
    </xf>
    <xf numFmtId="165" fontId="18" fillId="33" borderId="12" xfId="0" applyNumberFormat="1" applyFont="1" applyFill="1" applyBorder="1" applyAlignment="1">
      <alignment horizontal="center" vertical="center"/>
    </xf>
    <xf numFmtId="49" fontId="18" fillId="33" borderId="12" xfId="0" applyNumberFormat="1" applyFont="1" applyFill="1" applyBorder="1" applyAlignment="1">
      <alignment horizontal="center"/>
    </xf>
    <xf numFmtId="49" fontId="18" fillId="33" borderId="12" xfId="0" applyNumberFormat="1" applyFont="1" applyFill="1" applyBorder="1" applyAlignment="1">
      <alignment horizontal="center" vertical="center" wrapText="1"/>
    </xf>
    <xf numFmtId="3" fontId="18" fillId="37" borderId="12" xfId="0" applyNumberFormat="1" applyFont="1" applyFill="1" applyBorder="1" applyAlignment="1">
      <alignment horizontal="center"/>
    </xf>
    <xf numFmtId="49" fontId="18" fillId="37" borderId="15" xfId="0" applyNumberFormat="1" applyFont="1" applyFill="1" applyBorder="1" applyAlignment="1">
      <alignment horizontal="center"/>
    </xf>
    <xf numFmtId="49" fontId="18" fillId="37" borderId="15" xfId="0" applyNumberFormat="1" applyFont="1" applyFill="1" applyBorder="1" applyAlignment="1">
      <alignment horizontal="center" vertical="center" wrapText="1"/>
    </xf>
    <xf numFmtId="1" fontId="18" fillId="33" borderId="13" xfId="0" applyNumberFormat="1" applyFont="1" applyFill="1" applyBorder="1" applyAlignment="1">
      <alignment horizontal="left" vertical="center" wrapText="1"/>
    </xf>
    <xf numFmtId="49" fontId="18" fillId="33" borderId="13" xfId="0" applyNumberFormat="1" applyFont="1" applyFill="1" applyBorder="1"/>
    <xf numFmtId="49" fontId="18" fillId="37" borderId="14" xfId="0" applyNumberFormat="1" applyFont="1" applyFill="1" applyBorder="1"/>
    <xf numFmtId="165" fontId="20" fillId="35" borderId="12" xfId="0" applyNumberFormat="1" applyFont="1" applyFill="1" applyBorder="1" applyAlignment="1">
      <alignment horizontal="left" vertical="center" wrapText="1"/>
    </xf>
    <xf numFmtId="165" fontId="20" fillId="36" borderId="12" xfId="0" applyNumberFormat="1" applyFont="1" applyFill="1" applyBorder="1" applyAlignment="1">
      <alignment horizontal="left" vertical="center" wrapText="1"/>
    </xf>
    <xf numFmtId="165" fontId="20" fillId="38" borderId="12" xfId="0" applyNumberFormat="1" applyFont="1" applyFill="1" applyBorder="1" applyAlignment="1">
      <alignment horizontal="left" vertical="center" wrapText="1"/>
    </xf>
    <xf numFmtId="49" fontId="0" fillId="39" borderId="12" xfId="0" applyNumberFormat="1" applyFill="1" applyBorder="1"/>
    <xf numFmtId="49" fontId="0" fillId="34" borderId="12" xfId="0" applyNumberFormat="1" applyFill="1" applyBorder="1"/>
    <xf numFmtId="4" fontId="20" fillId="40" borderId="12" xfId="0" applyNumberFormat="1" applyFont="1" applyFill="1" applyBorder="1" applyAlignment="1">
      <alignment horizontal="left"/>
    </xf>
    <xf numFmtId="0" fontId="16" fillId="0" borderId="0" xfId="0" applyFont="1"/>
    <xf numFmtId="49" fontId="0" fillId="0" borderId="12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49" fontId="0" fillId="0" borderId="12" xfId="0" applyNumberFormat="1" applyFill="1" applyBorder="1" applyAlignment="1">
      <alignment wrapText="1"/>
    </xf>
    <xf numFmtId="49" fontId="0" fillId="0" borderId="12" xfId="0" applyNumberFormat="1" applyFill="1" applyBorder="1" applyAlignment="1">
      <alignment horizontal="center" wrapText="1"/>
    </xf>
    <xf numFmtId="49" fontId="0" fillId="41" borderId="12" xfId="0" applyNumberFormat="1" applyFill="1" applyBorder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AE2940E4-F5EF-4E11-A37F-64DE30CBE192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24E0-A6FE-4856-8F8D-E156C0D1874C}">
  <dimension ref="A1:F113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57.77734375" customWidth="1"/>
    <col min="2" max="2" width="10.21875" customWidth="1"/>
    <col min="3" max="3" width="12.77734375" customWidth="1"/>
    <col min="4" max="4" width="14.77734375" customWidth="1"/>
    <col min="5" max="5" width="15.44140625" bestFit="1" customWidth="1"/>
    <col min="6" max="6" width="32.77734375" customWidth="1"/>
  </cols>
  <sheetData>
    <row r="1" spans="1:6" ht="15" customHeight="1" x14ac:dyDescent="0.3">
      <c r="A1" s="22" t="s">
        <v>166</v>
      </c>
      <c r="B1" s="4"/>
      <c r="C1" s="4"/>
    </row>
    <row r="2" spans="1:6" ht="26.4" x14ac:dyDescent="0.3">
      <c r="A2" s="1" t="s">
        <v>0</v>
      </c>
      <c r="B2" s="2" t="s">
        <v>1</v>
      </c>
      <c r="C2" s="2" t="s">
        <v>165</v>
      </c>
      <c r="D2" s="2" t="s">
        <v>2</v>
      </c>
      <c r="E2" s="3" t="s">
        <v>87</v>
      </c>
      <c r="F2" s="3" t="s">
        <v>70</v>
      </c>
    </row>
    <row r="3" spans="1:6" x14ac:dyDescent="0.3">
      <c r="A3" s="25" t="s">
        <v>138</v>
      </c>
      <c r="B3" s="26" t="s">
        <v>76</v>
      </c>
      <c r="C3" s="23" t="s">
        <v>4</v>
      </c>
      <c r="D3" s="27" t="s">
        <v>105</v>
      </c>
      <c r="E3" s="24">
        <v>16000</v>
      </c>
      <c r="F3" s="19" t="s">
        <v>113</v>
      </c>
    </row>
    <row r="4" spans="1:6" x14ac:dyDescent="0.3">
      <c r="A4" s="25" t="s">
        <v>27</v>
      </c>
      <c r="B4" s="26" t="s">
        <v>71</v>
      </c>
      <c r="C4" s="23" t="s">
        <v>20</v>
      </c>
      <c r="D4" s="27" t="s">
        <v>105</v>
      </c>
      <c r="E4" s="24">
        <v>69999.360000000001</v>
      </c>
      <c r="F4" s="20" t="s">
        <v>84</v>
      </c>
    </row>
    <row r="5" spans="1:6" x14ac:dyDescent="0.3">
      <c r="A5" s="25" t="s">
        <v>64</v>
      </c>
      <c r="B5" s="26" t="s">
        <v>76</v>
      </c>
      <c r="C5" s="23" t="s">
        <v>4</v>
      </c>
      <c r="D5" s="27" t="s">
        <v>105</v>
      </c>
      <c r="E5" s="24">
        <v>1219622.77</v>
      </c>
      <c r="F5" s="20" t="s">
        <v>84</v>
      </c>
    </row>
    <row r="6" spans="1:6" ht="28.8" x14ac:dyDescent="0.3">
      <c r="A6" s="25" t="s">
        <v>36</v>
      </c>
      <c r="B6" s="26" t="s">
        <v>75</v>
      </c>
      <c r="C6" s="23" t="s">
        <v>83</v>
      </c>
      <c r="D6" s="27" t="s">
        <v>105</v>
      </c>
      <c r="E6" s="24">
        <v>166000.20000000001</v>
      </c>
      <c r="F6" s="17" t="s">
        <v>86</v>
      </c>
    </row>
    <row r="7" spans="1:6" x14ac:dyDescent="0.3">
      <c r="A7" s="25" t="s">
        <v>140</v>
      </c>
      <c r="B7" s="26" t="s">
        <v>76</v>
      </c>
      <c r="C7" s="23" t="s">
        <v>4</v>
      </c>
      <c r="D7" s="27" t="s">
        <v>105</v>
      </c>
      <c r="E7" s="24">
        <v>95000</v>
      </c>
      <c r="F7" s="20" t="s">
        <v>84</v>
      </c>
    </row>
    <row r="8" spans="1:6" x14ac:dyDescent="0.3">
      <c r="A8" s="25" t="s">
        <v>136</v>
      </c>
      <c r="B8" s="26" t="s">
        <v>78</v>
      </c>
      <c r="C8" s="23" t="s">
        <v>61</v>
      </c>
      <c r="D8" s="27" t="s">
        <v>105</v>
      </c>
      <c r="E8" s="24">
        <v>16000</v>
      </c>
      <c r="F8" s="16" t="s">
        <v>85</v>
      </c>
    </row>
    <row r="9" spans="1:6" ht="28.8" x14ac:dyDescent="0.3">
      <c r="A9" s="25" t="s">
        <v>145</v>
      </c>
      <c r="B9" s="26" t="s">
        <v>78</v>
      </c>
      <c r="C9" s="23" t="s">
        <v>115</v>
      </c>
      <c r="D9" s="27" t="s">
        <v>105</v>
      </c>
      <c r="E9" s="24">
        <v>819000</v>
      </c>
      <c r="F9" s="16" t="s">
        <v>85</v>
      </c>
    </row>
    <row r="10" spans="1:6" ht="28.8" x14ac:dyDescent="0.3">
      <c r="A10" s="25" t="s">
        <v>8</v>
      </c>
      <c r="B10" s="26" t="s">
        <v>71</v>
      </c>
      <c r="C10" s="23" t="s">
        <v>20</v>
      </c>
      <c r="D10" s="27" t="s">
        <v>105</v>
      </c>
      <c r="E10" s="24">
        <v>20000</v>
      </c>
      <c r="F10" s="16" t="s">
        <v>85</v>
      </c>
    </row>
    <row r="11" spans="1:6" x14ac:dyDescent="0.3">
      <c r="A11" s="25" t="s">
        <v>11</v>
      </c>
      <c r="B11" s="26" t="s">
        <v>71</v>
      </c>
      <c r="C11" s="23" t="s">
        <v>4</v>
      </c>
      <c r="D11" s="27" t="s">
        <v>105</v>
      </c>
      <c r="E11" s="24">
        <v>42200</v>
      </c>
      <c r="F11" s="16" t="s">
        <v>85</v>
      </c>
    </row>
    <row r="12" spans="1:6" x14ac:dyDescent="0.3">
      <c r="A12" s="25" t="s">
        <v>12</v>
      </c>
      <c r="B12" s="26" t="s">
        <v>71</v>
      </c>
      <c r="C12" s="23" t="s">
        <v>20</v>
      </c>
      <c r="D12" s="27" t="s">
        <v>105</v>
      </c>
      <c r="E12" s="24">
        <v>10000</v>
      </c>
      <c r="F12" s="16" t="s">
        <v>85</v>
      </c>
    </row>
    <row r="13" spans="1:6" x14ac:dyDescent="0.3">
      <c r="A13" s="25" t="s">
        <v>13</v>
      </c>
      <c r="B13" s="26" t="s">
        <v>71</v>
      </c>
      <c r="C13" s="23" t="s">
        <v>20</v>
      </c>
      <c r="D13" s="27" t="s">
        <v>105</v>
      </c>
      <c r="E13" s="24">
        <v>10000</v>
      </c>
      <c r="F13" s="16" t="s">
        <v>85</v>
      </c>
    </row>
    <row r="14" spans="1:6" ht="28.8" x14ac:dyDescent="0.3">
      <c r="A14" s="25" t="s">
        <v>14</v>
      </c>
      <c r="B14" s="26" t="s">
        <v>71</v>
      </c>
      <c r="C14" s="23" t="s">
        <v>4</v>
      </c>
      <c r="D14" s="27" t="s">
        <v>105</v>
      </c>
      <c r="E14" s="24">
        <v>90000.17</v>
      </c>
      <c r="F14" s="16" t="s">
        <v>85</v>
      </c>
    </row>
    <row r="15" spans="1:6" ht="28.8" x14ac:dyDescent="0.3">
      <c r="A15" s="25" t="s">
        <v>17</v>
      </c>
      <c r="B15" s="26" t="s">
        <v>71</v>
      </c>
      <c r="C15" s="23" t="s">
        <v>4</v>
      </c>
      <c r="D15" s="27" t="s">
        <v>105</v>
      </c>
      <c r="E15" s="24">
        <v>140000.24</v>
      </c>
      <c r="F15" s="16" t="s">
        <v>85</v>
      </c>
    </row>
    <row r="16" spans="1:6" ht="28.8" x14ac:dyDescent="0.3">
      <c r="A16" s="25" t="s">
        <v>18</v>
      </c>
      <c r="B16" s="26" t="s">
        <v>71</v>
      </c>
      <c r="C16" s="23" t="s">
        <v>4</v>
      </c>
      <c r="D16" s="27" t="s">
        <v>105</v>
      </c>
      <c r="E16" s="24">
        <v>77399.990000000005</v>
      </c>
      <c r="F16" s="16" t="s">
        <v>85</v>
      </c>
    </row>
    <row r="17" spans="1:6" ht="28.8" x14ac:dyDescent="0.3">
      <c r="A17" s="25" t="s">
        <v>44</v>
      </c>
      <c r="B17" s="26" t="s">
        <v>75</v>
      </c>
      <c r="C17" s="23" t="s">
        <v>83</v>
      </c>
      <c r="D17" s="27" t="s">
        <v>105</v>
      </c>
      <c r="E17" s="24">
        <v>282030</v>
      </c>
      <c r="F17" s="16" t="s">
        <v>85</v>
      </c>
    </row>
    <row r="18" spans="1:6" ht="28.8" x14ac:dyDescent="0.3">
      <c r="A18" s="25" t="s">
        <v>164</v>
      </c>
      <c r="B18" s="26" t="s">
        <v>116</v>
      </c>
      <c r="C18" s="23" t="s">
        <v>7</v>
      </c>
      <c r="D18" s="27" t="s">
        <v>105</v>
      </c>
      <c r="E18" s="24">
        <v>9838.92</v>
      </c>
      <c r="F18" s="20" t="s">
        <v>84</v>
      </c>
    </row>
    <row r="19" spans="1:6" ht="28.8" x14ac:dyDescent="0.3">
      <c r="A19" s="25" t="s">
        <v>142</v>
      </c>
      <c r="B19" s="26" t="s">
        <v>77</v>
      </c>
      <c r="C19" s="23" t="s">
        <v>160</v>
      </c>
      <c r="D19" s="27" t="s">
        <v>105</v>
      </c>
      <c r="E19" s="24">
        <v>70882</v>
      </c>
      <c r="F19" s="17" t="s">
        <v>86</v>
      </c>
    </row>
    <row r="20" spans="1:6" ht="28.8" x14ac:dyDescent="0.3">
      <c r="A20" s="25" t="s">
        <v>137</v>
      </c>
      <c r="B20" s="26" t="s">
        <v>116</v>
      </c>
      <c r="C20" s="23" t="s">
        <v>7</v>
      </c>
      <c r="D20" s="27" t="s">
        <v>105</v>
      </c>
      <c r="E20" s="24">
        <v>9887.15</v>
      </c>
      <c r="F20" s="16" t="s">
        <v>85</v>
      </c>
    </row>
    <row r="21" spans="1:6" x14ac:dyDescent="0.3">
      <c r="A21" s="25" t="s">
        <v>149</v>
      </c>
      <c r="B21" s="26" t="s">
        <v>162</v>
      </c>
      <c r="C21" s="23" t="s">
        <v>20</v>
      </c>
      <c r="D21" s="27" t="s">
        <v>105</v>
      </c>
      <c r="E21" s="24">
        <v>250594.88</v>
      </c>
      <c r="F21" s="16" t="s">
        <v>85</v>
      </c>
    </row>
    <row r="22" spans="1:6" ht="15" customHeight="1" x14ac:dyDescent="0.3">
      <c r="A22" s="13" t="s">
        <v>88</v>
      </c>
      <c r="B22" s="5">
        <f>COUNTA(B3:B21)</f>
        <v>19</v>
      </c>
      <c r="C22" s="5" t="s">
        <v>89</v>
      </c>
      <c r="D22" s="5" t="s">
        <v>89</v>
      </c>
      <c r="E22" s="6">
        <f>SUM(E3:E21)</f>
        <v>3414455.68</v>
      </c>
      <c r="F22" s="6" t="s">
        <v>89</v>
      </c>
    </row>
    <row r="23" spans="1:6" x14ac:dyDescent="0.3">
      <c r="A23" s="25" t="s">
        <v>59</v>
      </c>
      <c r="B23" s="26" t="s">
        <v>78</v>
      </c>
      <c r="C23" s="23" t="s">
        <v>31</v>
      </c>
      <c r="D23" s="27" t="s">
        <v>104</v>
      </c>
      <c r="E23" s="24">
        <v>5709.44</v>
      </c>
      <c r="F23" s="20" t="s">
        <v>84</v>
      </c>
    </row>
    <row r="24" spans="1:6" x14ac:dyDescent="0.3">
      <c r="A24" s="25" t="s">
        <v>150</v>
      </c>
      <c r="B24" s="26" t="s">
        <v>73</v>
      </c>
      <c r="C24" s="23" t="s">
        <v>7</v>
      </c>
      <c r="D24" s="27" t="s">
        <v>104</v>
      </c>
      <c r="E24" s="24">
        <v>40000</v>
      </c>
      <c r="F24" s="16" t="s">
        <v>85</v>
      </c>
    </row>
    <row r="25" spans="1:6" x14ac:dyDescent="0.3">
      <c r="A25" s="25" t="s">
        <v>6</v>
      </c>
      <c r="B25" s="26" t="s">
        <v>73</v>
      </c>
      <c r="C25" s="23" t="s">
        <v>7</v>
      </c>
      <c r="D25" s="27" t="s">
        <v>104</v>
      </c>
      <c r="E25" s="24">
        <v>38000</v>
      </c>
      <c r="F25" s="16" t="s">
        <v>85</v>
      </c>
    </row>
    <row r="26" spans="1:6" x14ac:dyDescent="0.3">
      <c r="A26" s="25" t="s">
        <v>144</v>
      </c>
      <c r="B26" s="26" t="s">
        <v>73</v>
      </c>
      <c r="C26" s="23" t="s">
        <v>69</v>
      </c>
      <c r="D26" s="27" t="s">
        <v>104</v>
      </c>
      <c r="E26" s="24">
        <v>63000</v>
      </c>
      <c r="F26" s="16" t="s">
        <v>85</v>
      </c>
    </row>
    <row r="27" spans="1:6" x14ac:dyDescent="0.3">
      <c r="A27" s="25" t="s">
        <v>65</v>
      </c>
      <c r="B27" s="26" t="s">
        <v>73</v>
      </c>
      <c r="C27" s="23" t="s">
        <v>158</v>
      </c>
      <c r="D27" s="27" t="s">
        <v>104</v>
      </c>
      <c r="E27" s="24">
        <v>94700</v>
      </c>
      <c r="F27" s="16" t="s">
        <v>85</v>
      </c>
    </row>
    <row r="28" spans="1:6" ht="28.8" x14ac:dyDescent="0.3">
      <c r="A28" s="25" t="s">
        <v>55</v>
      </c>
      <c r="B28" s="26" t="s">
        <v>78</v>
      </c>
      <c r="C28" s="23" t="s">
        <v>81</v>
      </c>
      <c r="D28" s="27" t="s">
        <v>104</v>
      </c>
      <c r="E28" s="24">
        <v>62000</v>
      </c>
      <c r="F28" s="16" t="s">
        <v>85</v>
      </c>
    </row>
    <row r="29" spans="1:6" x14ac:dyDescent="0.3">
      <c r="A29" s="25" t="s">
        <v>29</v>
      </c>
      <c r="B29" s="26" t="s">
        <v>73</v>
      </c>
      <c r="C29" s="23" t="s">
        <v>82</v>
      </c>
      <c r="D29" s="27" t="s">
        <v>104</v>
      </c>
      <c r="E29" s="24">
        <v>156999.95000000001</v>
      </c>
      <c r="F29" s="18" t="s">
        <v>101</v>
      </c>
    </row>
    <row r="30" spans="1:6" x14ac:dyDescent="0.3">
      <c r="A30" s="25" t="s">
        <v>156</v>
      </c>
      <c r="B30" s="26" t="s">
        <v>71</v>
      </c>
      <c r="C30" s="23" t="s">
        <v>4</v>
      </c>
      <c r="D30" s="27" t="s">
        <v>104</v>
      </c>
      <c r="E30" s="24">
        <v>175000</v>
      </c>
      <c r="F30" s="16" t="s">
        <v>85</v>
      </c>
    </row>
    <row r="31" spans="1:6" x14ac:dyDescent="0.3">
      <c r="A31" s="25" t="s">
        <v>154</v>
      </c>
      <c r="B31" s="26" t="s">
        <v>71</v>
      </c>
      <c r="C31" s="23" t="s">
        <v>4</v>
      </c>
      <c r="D31" s="27" t="s">
        <v>104</v>
      </c>
      <c r="E31" s="24">
        <v>45000</v>
      </c>
      <c r="F31" s="16" t="s">
        <v>85</v>
      </c>
    </row>
    <row r="32" spans="1:6" x14ac:dyDescent="0.3">
      <c r="A32" s="25" t="s">
        <v>155</v>
      </c>
      <c r="B32" s="26" t="s">
        <v>71</v>
      </c>
      <c r="C32" s="23" t="s">
        <v>4</v>
      </c>
      <c r="D32" s="27" t="s">
        <v>104</v>
      </c>
      <c r="E32" s="24">
        <v>85000</v>
      </c>
      <c r="F32" s="16" t="s">
        <v>85</v>
      </c>
    </row>
    <row r="33" spans="1:6" x14ac:dyDescent="0.3">
      <c r="A33" s="25" t="s">
        <v>157</v>
      </c>
      <c r="B33" s="26" t="s">
        <v>71</v>
      </c>
      <c r="C33" s="23" t="s">
        <v>4</v>
      </c>
      <c r="D33" s="27" t="s">
        <v>104</v>
      </c>
      <c r="E33" s="24">
        <v>95000</v>
      </c>
      <c r="F33" s="16" t="s">
        <v>85</v>
      </c>
    </row>
    <row r="34" spans="1:6" x14ac:dyDescent="0.3">
      <c r="A34" s="25" t="s">
        <v>54</v>
      </c>
      <c r="B34" s="26" t="s">
        <v>73</v>
      </c>
      <c r="C34" s="23" t="s">
        <v>7</v>
      </c>
      <c r="D34" s="27" t="s">
        <v>104</v>
      </c>
      <c r="E34" s="24">
        <v>35000</v>
      </c>
      <c r="F34" s="16" t="s">
        <v>85</v>
      </c>
    </row>
    <row r="35" spans="1:6" x14ac:dyDescent="0.3">
      <c r="A35" s="25" t="s">
        <v>56</v>
      </c>
      <c r="B35" s="26" t="s">
        <v>73</v>
      </c>
      <c r="C35" s="23" t="s">
        <v>16</v>
      </c>
      <c r="D35" s="27" t="s">
        <v>104</v>
      </c>
      <c r="E35" s="24">
        <v>107500</v>
      </c>
      <c r="F35" s="16" t="s">
        <v>85</v>
      </c>
    </row>
    <row r="36" spans="1:6" x14ac:dyDescent="0.3">
      <c r="A36" s="25" t="s">
        <v>63</v>
      </c>
      <c r="B36" s="26" t="s">
        <v>77</v>
      </c>
      <c r="C36" s="23" t="s">
        <v>20</v>
      </c>
      <c r="D36" s="27" t="s">
        <v>104</v>
      </c>
      <c r="E36" s="24">
        <v>33871.83</v>
      </c>
      <c r="F36" s="17" t="s">
        <v>86</v>
      </c>
    </row>
    <row r="37" spans="1:6" x14ac:dyDescent="0.3">
      <c r="A37" s="25" t="s">
        <v>52</v>
      </c>
      <c r="B37" s="26" t="s">
        <v>77</v>
      </c>
      <c r="C37" s="23" t="s">
        <v>20</v>
      </c>
      <c r="D37" s="27" t="s">
        <v>104</v>
      </c>
      <c r="E37" s="24">
        <v>32911.120000000003</v>
      </c>
      <c r="F37" s="17" t="s">
        <v>86</v>
      </c>
    </row>
    <row r="38" spans="1:6" x14ac:dyDescent="0.3">
      <c r="A38" s="25" t="s">
        <v>19</v>
      </c>
      <c r="B38" s="26" t="s">
        <v>77</v>
      </c>
      <c r="C38" s="23" t="s">
        <v>20</v>
      </c>
      <c r="D38" s="27" t="s">
        <v>104</v>
      </c>
      <c r="E38" s="24">
        <v>11204.27</v>
      </c>
      <c r="F38" s="17" t="s">
        <v>86</v>
      </c>
    </row>
    <row r="39" spans="1:6" x14ac:dyDescent="0.3">
      <c r="A39" s="25" t="s">
        <v>46</v>
      </c>
      <c r="B39" s="26" t="s">
        <v>77</v>
      </c>
      <c r="C39" s="23" t="s">
        <v>20</v>
      </c>
      <c r="D39" s="27" t="s">
        <v>104</v>
      </c>
      <c r="E39" s="24">
        <v>8968</v>
      </c>
      <c r="F39" s="17" t="s">
        <v>86</v>
      </c>
    </row>
    <row r="40" spans="1:6" x14ac:dyDescent="0.3">
      <c r="A40" s="25" t="s">
        <v>21</v>
      </c>
      <c r="B40" s="26" t="s">
        <v>77</v>
      </c>
      <c r="C40" s="23" t="s">
        <v>20</v>
      </c>
      <c r="D40" s="27" t="s">
        <v>104</v>
      </c>
      <c r="E40" s="24">
        <v>18551.560000000001</v>
      </c>
      <c r="F40" s="17" t="s">
        <v>86</v>
      </c>
    </row>
    <row r="41" spans="1:6" x14ac:dyDescent="0.3">
      <c r="A41" s="25" t="s">
        <v>32</v>
      </c>
      <c r="B41" s="26" t="s">
        <v>77</v>
      </c>
      <c r="C41" s="23" t="s">
        <v>20</v>
      </c>
      <c r="D41" s="27" t="s">
        <v>104</v>
      </c>
      <c r="E41" s="24">
        <v>760848.78</v>
      </c>
      <c r="F41" s="17" t="s">
        <v>86</v>
      </c>
    </row>
    <row r="42" spans="1:6" ht="28.8" x14ac:dyDescent="0.3">
      <c r="A42" s="25" t="s">
        <v>23</v>
      </c>
      <c r="B42" s="26" t="s">
        <v>77</v>
      </c>
      <c r="C42" s="23" t="s">
        <v>20</v>
      </c>
      <c r="D42" s="27" t="s">
        <v>104</v>
      </c>
      <c r="E42" s="24">
        <v>18777.2</v>
      </c>
      <c r="F42" s="17" t="s">
        <v>86</v>
      </c>
    </row>
    <row r="43" spans="1:6" x14ac:dyDescent="0.3">
      <c r="A43" s="25" t="s">
        <v>62</v>
      </c>
      <c r="B43" s="26" t="s">
        <v>77</v>
      </c>
      <c r="C43" s="23" t="s">
        <v>20</v>
      </c>
      <c r="D43" s="27" t="s">
        <v>104</v>
      </c>
      <c r="E43" s="24">
        <v>15599.34</v>
      </c>
      <c r="F43" s="17" t="s">
        <v>86</v>
      </c>
    </row>
    <row r="44" spans="1:6" x14ac:dyDescent="0.3">
      <c r="A44" s="25" t="s">
        <v>151</v>
      </c>
      <c r="B44" s="26" t="s">
        <v>77</v>
      </c>
      <c r="C44" s="23" t="s">
        <v>20</v>
      </c>
      <c r="D44" s="27" t="s">
        <v>104</v>
      </c>
      <c r="E44" s="24">
        <v>255500</v>
      </c>
      <c r="F44" s="16" t="s">
        <v>85</v>
      </c>
    </row>
    <row r="45" spans="1:6" ht="28.8" x14ac:dyDescent="0.3">
      <c r="A45" s="25" t="s">
        <v>22</v>
      </c>
      <c r="B45" s="26" t="s">
        <v>77</v>
      </c>
      <c r="C45" s="23" t="s">
        <v>20</v>
      </c>
      <c r="D45" s="27" t="s">
        <v>104</v>
      </c>
      <c r="E45" s="24">
        <v>17200</v>
      </c>
      <c r="F45" s="16" t="s">
        <v>85</v>
      </c>
    </row>
    <row r="46" spans="1:6" ht="15" customHeight="1" x14ac:dyDescent="0.3">
      <c r="A46" s="13" t="s">
        <v>90</v>
      </c>
      <c r="B46" s="5">
        <f>COUNTA(B23:B45)</f>
        <v>23</v>
      </c>
      <c r="C46" s="5" t="s">
        <v>89</v>
      </c>
      <c r="D46" s="5" t="s">
        <v>89</v>
      </c>
      <c r="E46" s="6">
        <f>SUM(E23:E45)</f>
        <v>2176341.4900000002</v>
      </c>
      <c r="F46" s="6" t="s">
        <v>89</v>
      </c>
    </row>
    <row r="47" spans="1:6" x14ac:dyDescent="0.3">
      <c r="A47" s="25" t="s">
        <v>43</v>
      </c>
      <c r="B47" s="26" t="s">
        <v>71</v>
      </c>
      <c r="C47" s="23" t="s">
        <v>4</v>
      </c>
      <c r="D47" s="27" t="s">
        <v>107</v>
      </c>
      <c r="E47" s="24">
        <v>132000</v>
      </c>
      <c r="F47" s="18" t="s">
        <v>101</v>
      </c>
    </row>
    <row r="48" spans="1:6" x14ac:dyDescent="0.3">
      <c r="A48" s="25" t="s">
        <v>33</v>
      </c>
      <c r="B48" s="26" t="s">
        <v>71</v>
      </c>
      <c r="C48" s="23" t="s">
        <v>4</v>
      </c>
      <c r="D48" s="27" t="s">
        <v>107</v>
      </c>
      <c r="E48" s="24">
        <v>249999.6</v>
      </c>
      <c r="F48" s="16" t="s">
        <v>85</v>
      </c>
    </row>
    <row r="49" spans="1:6" ht="15" customHeight="1" x14ac:dyDescent="0.3">
      <c r="A49" s="13" t="s">
        <v>91</v>
      </c>
      <c r="B49" s="5">
        <f>COUNTA(B47:B48)</f>
        <v>2</v>
      </c>
      <c r="C49" s="5" t="s">
        <v>89</v>
      </c>
      <c r="D49" s="5" t="s">
        <v>89</v>
      </c>
      <c r="E49" s="6">
        <f>SUM(E47:E48)</f>
        <v>381999.6</v>
      </c>
      <c r="F49" s="6" t="s">
        <v>89</v>
      </c>
    </row>
    <row r="50" spans="1:6" x14ac:dyDescent="0.3">
      <c r="A50" s="25" t="s">
        <v>3</v>
      </c>
      <c r="B50" s="26" t="s">
        <v>76</v>
      </c>
      <c r="C50" s="23" t="s">
        <v>4</v>
      </c>
      <c r="D50" s="27" t="s">
        <v>106</v>
      </c>
      <c r="E50" s="24">
        <v>2599999.75</v>
      </c>
      <c r="F50" s="20" t="s">
        <v>84</v>
      </c>
    </row>
    <row r="51" spans="1:6" x14ac:dyDescent="0.3">
      <c r="A51" s="25" t="s">
        <v>58</v>
      </c>
      <c r="B51" s="26" t="s">
        <v>71</v>
      </c>
      <c r="C51" s="23" t="s">
        <v>4</v>
      </c>
      <c r="D51" s="27" t="s">
        <v>106</v>
      </c>
      <c r="E51" s="24">
        <v>30499.69</v>
      </c>
      <c r="F51" s="19" t="s">
        <v>113</v>
      </c>
    </row>
    <row r="52" spans="1:6" ht="28.8" x14ac:dyDescent="0.3">
      <c r="A52" s="25" t="s">
        <v>120</v>
      </c>
      <c r="B52" s="26" t="s">
        <v>117</v>
      </c>
      <c r="C52" s="23" t="s">
        <v>4</v>
      </c>
      <c r="D52" s="27" t="s">
        <v>106</v>
      </c>
      <c r="E52" s="24">
        <v>58000</v>
      </c>
      <c r="F52" s="20" t="s">
        <v>84</v>
      </c>
    </row>
    <row r="53" spans="1:6" x14ac:dyDescent="0.3">
      <c r="A53" s="25" t="s">
        <v>121</v>
      </c>
      <c r="B53" s="26" t="s">
        <v>71</v>
      </c>
      <c r="C53" s="23" t="s">
        <v>4</v>
      </c>
      <c r="D53" s="27" t="s">
        <v>106</v>
      </c>
      <c r="E53" s="24">
        <v>249999.99</v>
      </c>
      <c r="F53" s="19" t="s">
        <v>113</v>
      </c>
    </row>
    <row r="54" spans="1:6" x14ac:dyDescent="0.3">
      <c r="A54" s="25" t="s">
        <v>25</v>
      </c>
      <c r="B54" s="26" t="s">
        <v>73</v>
      </c>
      <c r="C54" s="23" t="s">
        <v>7</v>
      </c>
      <c r="D54" s="27" t="s">
        <v>106</v>
      </c>
      <c r="E54" s="24">
        <v>159999.99</v>
      </c>
      <c r="F54" s="19" t="s">
        <v>113</v>
      </c>
    </row>
    <row r="55" spans="1:6" x14ac:dyDescent="0.3">
      <c r="A55" s="25" t="s">
        <v>28</v>
      </c>
      <c r="B55" s="26" t="s">
        <v>71</v>
      </c>
      <c r="C55" s="23" t="s">
        <v>4</v>
      </c>
      <c r="D55" s="27" t="s">
        <v>106</v>
      </c>
      <c r="E55" s="24">
        <v>121999.79</v>
      </c>
      <c r="F55" s="19" t="s">
        <v>113</v>
      </c>
    </row>
    <row r="56" spans="1:6" x14ac:dyDescent="0.3">
      <c r="A56" s="25" t="s">
        <v>5</v>
      </c>
      <c r="B56" s="26" t="s">
        <v>73</v>
      </c>
      <c r="C56" s="23" t="s">
        <v>4</v>
      </c>
      <c r="D56" s="27" t="s">
        <v>106</v>
      </c>
      <c r="E56" s="24">
        <v>20000</v>
      </c>
      <c r="F56" s="18" t="s">
        <v>101</v>
      </c>
    </row>
    <row r="57" spans="1:6" ht="28.8" x14ac:dyDescent="0.3">
      <c r="A57" s="25" t="s">
        <v>53</v>
      </c>
      <c r="B57" s="26" t="s">
        <v>71</v>
      </c>
      <c r="C57" s="23" t="s">
        <v>4</v>
      </c>
      <c r="D57" s="27" t="s">
        <v>106</v>
      </c>
      <c r="E57" s="24">
        <v>6000</v>
      </c>
      <c r="F57" s="16" t="s">
        <v>85</v>
      </c>
    </row>
    <row r="58" spans="1:6" x14ac:dyDescent="0.3">
      <c r="A58" s="25" t="s">
        <v>15</v>
      </c>
      <c r="B58" s="26" t="s">
        <v>73</v>
      </c>
      <c r="C58" s="23" t="s">
        <v>16</v>
      </c>
      <c r="D58" s="27" t="s">
        <v>106</v>
      </c>
      <c r="E58" s="24">
        <v>179966</v>
      </c>
      <c r="F58" s="16" t="s">
        <v>85</v>
      </c>
    </row>
    <row r="59" spans="1:6" ht="28.8" x14ac:dyDescent="0.3">
      <c r="A59" s="25" t="s">
        <v>139</v>
      </c>
      <c r="B59" s="26" t="s">
        <v>72</v>
      </c>
      <c r="C59" s="23" t="s">
        <v>4</v>
      </c>
      <c r="D59" s="27" t="s">
        <v>106</v>
      </c>
      <c r="E59" s="24">
        <v>23500</v>
      </c>
      <c r="F59" s="16" t="s">
        <v>85</v>
      </c>
    </row>
    <row r="60" spans="1:6" x14ac:dyDescent="0.3">
      <c r="A60" s="25" t="s">
        <v>24</v>
      </c>
      <c r="B60" s="26" t="s">
        <v>71</v>
      </c>
      <c r="C60" s="23" t="s">
        <v>4</v>
      </c>
      <c r="D60" s="27" t="s">
        <v>106</v>
      </c>
      <c r="E60" s="24">
        <v>5500</v>
      </c>
      <c r="F60" s="16" t="s">
        <v>85</v>
      </c>
    </row>
    <row r="61" spans="1:6" x14ac:dyDescent="0.3">
      <c r="A61" s="25" t="s">
        <v>132</v>
      </c>
      <c r="B61" s="26" t="s">
        <v>71</v>
      </c>
      <c r="C61" s="23" t="s">
        <v>4</v>
      </c>
      <c r="D61" s="27" t="s">
        <v>106</v>
      </c>
      <c r="E61" s="24">
        <v>9900</v>
      </c>
      <c r="F61" s="16" t="s">
        <v>85</v>
      </c>
    </row>
    <row r="62" spans="1:6" x14ac:dyDescent="0.3">
      <c r="A62" s="25" t="s">
        <v>26</v>
      </c>
      <c r="B62" s="26" t="s">
        <v>71</v>
      </c>
      <c r="C62" s="23" t="s">
        <v>4</v>
      </c>
      <c r="D62" s="27" t="s">
        <v>106</v>
      </c>
      <c r="E62" s="24">
        <v>87500</v>
      </c>
      <c r="F62" s="16" t="s">
        <v>85</v>
      </c>
    </row>
    <row r="63" spans="1:6" x14ac:dyDescent="0.3">
      <c r="A63" s="25" t="s">
        <v>134</v>
      </c>
      <c r="B63" s="26" t="s">
        <v>71</v>
      </c>
      <c r="C63" s="23" t="s">
        <v>4</v>
      </c>
      <c r="D63" s="27" t="s">
        <v>106</v>
      </c>
      <c r="E63" s="24">
        <v>170000</v>
      </c>
      <c r="F63" s="18" t="s">
        <v>101</v>
      </c>
    </row>
    <row r="64" spans="1:6" ht="15" customHeight="1" x14ac:dyDescent="0.3">
      <c r="A64" s="13" t="s">
        <v>92</v>
      </c>
      <c r="B64" s="5">
        <f>COUNTA(B50:B63)</f>
        <v>14</v>
      </c>
      <c r="C64" s="5" t="s">
        <v>89</v>
      </c>
      <c r="D64" s="5" t="s">
        <v>89</v>
      </c>
      <c r="E64" s="6">
        <f>SUM(E50:E63)</f>
        <v>3722865.21</v>
      </c>
      <c r="F64" s="6" t="s">
        <v>89</v>
      </c>
    </row>
    <row r="65" spans="1:6" x14ac:dyDescent="0.3">
      <c r="A65" s="25" t="s">
        <v>57</v>
      </c>
      <c r="B65" s="26" t="s">
        <v>76</v>
      </c>
      <c r="C65" s="23" t="s">
        <v>4</v>
      </c>
      <c r="D65" s="27" t="s">
        <v>110</v>
      </c>
      <c r="E65" s="24">
        <v>503000</v>
      </c>
      <c r="F65" s="20" t="s">
        <v>84</v>
      </c>
    </row>
    <row r="66" spans="1:6" ht="28.8" x14ac:dyDescent="0.3">
      <c r="A66" s="25" t="s">
        <v>133</v>
      </c>
      <c r="B66" s="26" t="s">
        <v>118</v>
      </c>
      <c r="C66" s="23" t="s">
        <v>7</v>
      </c>
      <c r="D66" s="27" t="s">
        <v>110</v>
      </c>
      <c r="E66" s="24">
        <v>13430</v>
      </c>
      <c r="F66" s="17" t="s">
        <v>86</v>
      </c>
    </row>
    <row r="67" spans="1:6" ht="28.8" x14ac:dyDescent="0.3">
      <c r="A67" s="25" t="s">
        <v>67</v>
      </c>
      <c r="B67" s="26" t="s">
        <v>68</v>
      </c>
      <c r="C67" s="23" t="s">
        <v>7</v>
      </c>
      <c r="D67" s="27" t="s">
        <v>110</v>
      </c>
      <c r="E67" s="24">
        <v>4000</v>
      </c>
      <c r="F67" s="17" t="s">
        <v>86</v>
      </c>
    </row>
    <row r="68" spans="1:6" x14ac:dyDescent="0.3">
      <c r="A68" s="25" t="s">
        <v>135</v>
      </c>
      <c r="B68" s="26" t="s">
        <v>162</v>
      </c>
      <c r="C68" s="23" t="s">
        <v>4</v>
      </c>
      <c r="D68" s="27" t="s">
        <v>110</v>
      </c>
      <c r="E68" s="24">
        <v>76000</v>
      </c>
      <c r="F68" s="20" t="s">
        <v>84</v>
      </c>
    </row>
    <row r="69" spans="1:6" ht="28.8" x14ac:dyDescent="0.3">
      <c r="A69" s="25" t="s">
        <v>153</v>
      </c>
      <c r="B69" s="26" t="s">
        <v>72</v>
      </c>
      <c r="C69" s="23" t="s">
        <v>69</v>
      </c>
      <c r="D69" s="27" t="s">
        <v>110</v>
      </c>
      <c r="E69" s="24">
        <v>3770</v>
      </c>
      <c r="F69" s="16" t="s">
        <v>85</v>
      </c>
    </row>
    <row r="70" spans="1:6" ht="28.8" x14ac:dyDescent="0.3">
      <c r="A70" s="25" t="s">
        <v>146</v>
      </c>
      <c r="B70" s="26" t="s">
        <v>118</v>
      </c>
      <c r="C70" s="23" t="s">
        <v>7</v>
      </c>
      <c r="D70" s="27" t="s">
        <v>110</v>
      </c>
      <c r="E70" s="24">
        <v>5202</v>
      </c>
      <c r="F70" s="16" t="s">
        <v>85</v>
      </c>
    </row>
    <row r="71" spans="1:6" ht="28.8" x14ac:dyDescent="0.3">
      <c r="A71" s="25" t="s">
        <v>152</v>
      </c>
      <c r="B71" s="26" t="s">
        <v>68</v>
      </c>
      <c r="C71" s="23" t="s">
        <v>7</v>
      </c>
      <c r="D71" s="27" t="s">
        <v>110</v>
      </c>
      <c r="E71" s="24">
        <v>4000</v>
      </c>
      <c r="F71" s="16" t="s">
        <v>85</v>
      </c>
    </row>
    <row r="72" spans="1:6" x14ac:dyDescent="0.3">
      <c r="A72" s="25" t="s">
        <v>163</v>
      </c>
      <c r="B72" s="26" t="s">
        <v>76</v>
      </c>
      <c r="C72" s="23" t="s">
        <v>7</v>
      </c>
      <c r="D72" s="27" t="s">
        <v>110</v>
      </c>
      <c r="E72" s="24">
        <v>12600</v>
      </c>
      <c r="F72" s="16" t="s">
        <v>85</v>
      </c>
    </row>
    <row r="73" spans="1:6" ht="15" customHeight="1" x14ac:dyDescent="0.3">
      <c r="A73" s="13" t="s">
        <v>93</v>
      </c>
      <c r="B73" s="5">
        <f>COUNTA(B65:B72)</f>
        <v>8</v>
      </c>
      <c r="C73" s="5" t="s">
        <v>89</v>
      </c>
      <c r="D73" s="5" t="s">
        <v>89</v>
      </c>
      <c r="E73" s="6">
        <f>SUM(E65:E72)</f>
        <v>622002</v>
      </c>
      <c r="F73" s="6" t="s">
        <v>89</v>
      </c>
    </row>
    <row r="74" spans="1:6" ht="28.8" x14ac:dyDescent="0.3">
      <c r="A74" s="25" t="s">
        <v>148</v>
      </c>
      <c r="B74" s="26" t="s">
        <v>72</v>
      </c>
      <c r="C74" s="23" t="s">
        <v>69</v>
      </c>
      <c r="D74" s="27" t="s">
        <v>112</v>
      </c>
      <c r="E74" s="24">
        <v>2500</v>
      </c>
      <c r="F74" s="20" t="s">
        <v>84</v>
      </c>
    </row>
    <row r="75" spans="1:6" ht="28.8" x14ac:dyDescent="0.3">
      <c r="A75" s="25" t="s">
        <v>147</v>
      </c>
      <c r="B75" s="26" t="s">
        <v>117</v>
      </c>
      <c r="C75" s="23" t="s">
        <v>69</v>
      </c>
      <c r="D75" s="27" t="s">
        <v>112</v>
      </c>
      <c r="E75" s="24">
        <v>2100</v>
      </c>
      <c r="F75" s="20" t="s">
        <v>84</v>
      </c>
    </row>
    <row r="76" spans="1:6" x14ac:dyDescent="0.3">
      <c r="A76" s="25" t="s">
        <v>30</v>
      </c>
      <c r="B76" s="26" t="s">
        <v>74</v>
      </c>
      <c r="C76" s="23" t="s">
        <v>31</v>
      </c>
      <c r="D76" s="27" t="s">
        <v>112</v>
      </c>
      <c r="E76" s="24">
        <v>1450.35</v>
      </c>
      <c r="F76" s="21" t="s">
        <v>102</v>
      </c>
    </row>
    <row r="77" spans="1:6" ht="15" customHeight="1" x14ac:dyDescent="0.3">
      <c r="A77" s="13" t="s">
        <v>94</v>
      </c>
      <c r="B77" s="5">
        <f>COUNTA(B74:B76)</f>
        <v>3</v>
      </c>
      <c r="C77" s="5" t="s">
        <v>89</v>
      </c>
      <c r="D77" s="5" t="s">
        <v>89</v>
      </c>
      <c r="E77" s="6">
        <f>SUM(E74:E76)</f>
        <v>6050.35</v>
      </c>
      <c r="F77" s="6" t="s">
        <v>89</v>
      </c>
    </row>
    <row r="78" spans="1:6" x14ac:dyDescent="0.3">
      <c r="A78" s="25" t="s">
        <v>60</v>
      </c>
      <c r="B78" s="26" t="s">
        <v>66</v>
      </c>
      <c r="C78" s="23" t="s">
        <v>61</v>
      </c>
      <c r="D78" s="27" t="s">
        <v>108</v>
      </c>
      <c r="E78" s="24">
        <v>437325</v>
      </c>
      <c r="F78" s="17" t="s">
        <v>86</v>
      </c>
    </row>
    <row r="79" spans="1:6" ht="28.8" x14ac:dyDescent="0.3">
      <c r="A79" s="25" t="s">
        <v>131</v>
      </c>
      <c r="B79" s="26" t="s">
        <v>66</v>
      </c>
      <c r="C79" s="23" t="s">
        <v>159</v>
      </c>
      <c r="D79" s="27" t="s">
        <v>108</v>
      </c>
      <c r="E79" s="24">
        <v>24076.080000000002</v>
      </c>
      <c r="F79" s="20" t="s">
        <v>84</v>
      </c>
    </row>
    <row r="80" spans="1:6" x14ac:dyDescent="0.3">
      <c r="A80" s="25" t="s">
        <v>114</v>
      </c>
      <c r="B80" s="26" t="s">
        <v>66</v>
      </c>
      <c r="C80" s="23" t="s">
        <v>61</v>
      </c>
      <c r="D80" s="27" t="s">
        <v>108</v>
      </c>
      <c r="E80" s="24">
        <v>12300</v>
      </c>
      <c r="F80" s="20" t="s">
        <v>84</v>
      </c>
    </row>
    <row r="81" spans="1:6" ht="15" customHeight="1" x14ac:dyDescent="0.3">
      <c r="A81" s="13" t="s">
        <v>95</v>
      </c>
      <c r="B81" s="5">
        <f>COUNTA(B78:B80)</f>
        <v>3</v>
      </c>
      <c r="C81" s="5" t="s">
        <v>89</v>
      </c>
      <c r="D81" s="5" t="s">
        <v>89</v>
      </c>
      <c r="E81" s="6">
        <f>SUM(E78:E80)</f>
        <v>473701.08</v>
      </c>
      <c r="F81" s="6" t="s">
        <v>89</v>
      </c>
    </row>
    <row r="82" spans="1:6" ht="28.8" x14ac:dyDescent="0.3">
      <c r="A82" s="25" t="s">
        <v>35</v>
      </c>
      <c r="B82" s="26" t="s">
        <v>71</v>
      </c>
      <c r="C82" s="23" t="s">
        <v>4</v>
      </c>
      <c r="D82" s="27" t="s">
        <v>103</v>
      </c>
      <c r="E82" s="24">
        <v>56800</v>
      </c>
      <c r="F82" s="17" t="s">
        <v>86</v>
      </c>
    </row>
    <row r="83" spans="1:6" x14ac:dyDescent="0.3">
      <c r="A83" s="25" t="s">
        <v>41</v>
      </c>
      <c r="B83" s="26" t="s">
        <v>71</v>
      </c>
      <c r="C83" s="23" t="s">
        <v>4</v>
      </c>
      <c r="D83" s="27" t="s">
        <v>103</v>
      </c>
      <c r="E83" s="24">
        <v>48000</v>
      </c>
      <c r="F83" s="20" t="s">
        <v>84</v>
      </c>
    </row>
    <row r="84" spans="1:6" x14ac:dyDescent="0.3">
      <c r="A84" s="25" t="s">
        <v>42</v>
      </c>
      <c r="B84" s="26" t="s">
        <v>71</v>
      </c>
      <c r="C84" s="23" t="s">
        <v>4</v>
      </c>
      <c r="D84" s="27" t="s">
        <v>103</v>
      </c>
      <c r="E84" s="24">
        <v>97100.43</v>
      </c>
      <c r="F84" s="17" t="s">
        <v>86</v>
      </c>
    </row>
    <row r="85" spans="1:6" x14ac:dyDescent="0.3">
      <c r="A85" s="25" t="s">
        <v>37</v>
      </c>
      <c r="B85" s="26" t="s">
        <v>71</v>
      </c>
      <c r="C85" s="23" t="s">
        <v>4</v>
      </c>
      <c r="D85" s="27" t="s">
        <v>103</v>
      </c>
      <c r="E85" s="24">
        <v>59000</v>
      </c>
      <c r="F85" s="20" t="s">
        <v>84</v>
      </c>
    </row>
    <row r="86" spans="1:6" ht="28.8" x14ac:dyDescent="0.3">
      <c r="A86" s="25" t="s">
        <v>39</v>
      </c>
      <c r="B86" s="26" t="s">
        <v>71</v>
      </c>
      <c r="C86" s="23" t="s">
        <v>4</v>
      </c>
      <c r="D86" s="27" t="s">
        <v>103</v>
      </c>
      <c r="E86" s="24">
        <v>29130</v>
      </c>
      <c r="F86" s="21" t="s">
        <v>102</v>
      </c>
    </row>
    <row r="87" spans="1:6" x14ac:dyDescent="0.3">
      <c r="A87" s="25" t="s">
        <v>38</v>
      </c>
      <c r="B87" s="26" t="s">
        <v>71</v>
      </c>
      <c r="C87" s="23" t="s">
        <v>4</v>
      </c>
      <c r="D87" s="27" t="s">
        <v>103</v>
      </c>
      <c r="E87" s="24">
        <v>37000.53</v>
      </c>
      <c r="F87" s="17" t="s">
        <v>86</v>
      </c>
    </row>
    <row r="88" spans="1:6" x14ac:dyDescent="0.3">
      <c r="A88" s="25" t="s">
        <v>34</v>
      </c>
      <c r="B88" s="26" t="s">
        <v>71</v>
      </c>
      <c r="C88" s="23" t="s">
        <v>4</v>
      </c>
      <c r="D88" s="27" t="s">
        <v>103</v>
      </c>
      <c r="E88" s="24">
        <v>59000</v>
      </c>
      <c r="F88" s="20" t="s">
        <v>84</v>
      </c>
    </row>
    <row r="89" spans="1:6" x14ac:dyDescent="0.3">
      <c r="A89" s="25" t="s">
        <v>40</v>
      </c>
      <c r="B89" s="26" t="s">
        <v>71</v>
      </c>
      <c r="C89" s="23" t="s">
        <v>4</v>
      </c>
      <c r="D89" s="27" t="s">
        <v>103</v>
      </c>
      <c r="E89" s="24">
        <v>33000</v>
      </c>
      <c r="F89" s="20" t="s">
        <v>84</v>
      </c>
    </row>
    <row r="90" spans="1:6" ht="28.8" x14ac:dyDescent="0.3">
      <c r="A90" s="25" t="s">
        <v>48</v>
      </c>
      <c r="B90" s="26" t="s">
        <v>72</v>
      </c>
      <c r="C90" s="23" t="s">
        <v>4</v>
      </c>
      <c r="D90" s="27" t="s">
        <v>103</v>
      </c>
      <c r="E90" s="24">
        <v>44000</v>
      </c>
      <c r="F90" s="20" t="s">
        <v>84</v>
      </c>
    </row>
    <row r="91" spans="1:6" ht="28.8" x14ac:dyDescent="0.3">
      <c r="A91" s="25" t="s">
        <v>50</v>
      </c>
      <c r="B91" s="26" t="s">
        <v>72</v>
      </c>
      <c r="C91" s="23" t="s">
        <v>4</v>
      </c>
      <c r="D91" s="27" t="s">
        <v>103</v>
      </c>
      <c r="E91" s="24">
        <v>38500</v>
      </c>
      <c r="F91" s="19" t="s">
        <v>113</v>
      </c>
    </row>
    <row r="92" spans="1:6" ht="28.8" x14ac:dyDescent="0.3">
      <c r="A92" s="25" t="s">
        <v>49</v>
      </c>
      <c r="B92" s="26" t="s">
        <v>72</v>
      </c>
      <c r="C92" s="23" t="s">
        <v>4</v>
      </c>
      <c r="D92" s="27" t="s">
        <v>103</v>
      </c>
      <c r="E92" s="24">
        <v>11200</v>
      </c>
      <c r="F92" s="19" t="s">
        <v>113</v>
      </c>
    </row>
    <row r="93" spans="1:6" ht="28.8" x14ac:dyDescent="0.3">
      <c r="A93" s="25" t="s">
        <v>127</v>
      </c>
      <c r="B93" s="26" t="s">
        <v>72</v>
      </c>
      <c r="C93" s="23" t="s">
        <v>4</v>
      </c>
      <c r="D93" s="27" t="s">
        <v>103</v>
      </c>
      <c r="E93" s="24">
        <v>23000</v>
      </c>
      <c r="F93" s="20" t="s">
        <v>84</v>
      </c>
    </row>
    <row r="94" spans="1:6" ht="28.8" x14ac:dyDescent="0.3">
      <c r="A94" s="25" t="s">
        <v>126</v>
      </c>
      <c r="B94" s="26" t="s">
        <v>71</v>
      </c>
      <c r="C94" s="23" t="s">
        <v>4</v>
      </c>
      <c r="D94" s="27" t="s">
        <v>103</v>
      </c>
      <c r="E94" s="24">
        <v>103400</v>
      </c>
      <c r="F94" s="16" t="s">
        <v>85</v>
      </c>
    </row>
    <row r="95" spans="1:6" x14ac:dyDescent="0.3">
      <c r="A95" s="25" t="s">
        <v>123</v>
      </c>
      <c r="B95" s="26" t="s">
        <v>71</v>
      </c>
      <c r="C95" s="23" t="s">
        <v>4</v>
      </c>
      <c r="D95" s="27" t="s">
        <v>103</v>
      </c>
      <c r="E95" s="24">
        <v>217800</v>
      </c>
      <c r="F95" s="16" t="s">
        <v>85</v>
      </c>
    </row>
    <row r="96" spans="1:6" x14ac:dyDescent="0.3">
      <c r="A96" s="25" t="s">
        <v>124</v>
      </c>
      <c r="B96" s="26" t="s">
        <v>71</v>
      </c>
      <c r="C96" s="23" t="s">
        <v>4</v>
      </c>
      <c r="D96" s="27" t="s">
        <v>103</v>
      </c>
      <c r="E96" s="24">
        <v>48400</v>
      </c>
      <c r="F96" s="16" t="s">
        <v>85</v>
      </c>
    </row>
    <row r="97" spans="1:6" x14ac:dyDescent="0.3">
      <c r="A97" s="25" t="s">
        <v>125</v>
      </c>
      <c r="B97" s="26" t="s">
        <v>71</v>
      </c>
      <c r="C97" s="23" t="s">
        <v>4</v>
      </c>
      <c r="D97" s="27" t="s">
        <v>103</v>
      </c>
      <c r="E97" s="24">
        <v>70400</v>
      </c>
      <c r="F97" s="16" t="s">
        <v>85</v>
      </c>
    </row>
    <row r="98" spans="1:6" ht="28.8" x14ac:dyDescent="0.3">
      <c r="A98" s="25" t="s">
        <v>51</v>
      </c>
      <c r="B98" s="26" t="s">
        <v>72</v>
      </c>
      <c r="C98" s="23" t="s">
        <v>69</v>
      </c>
      <c r="D98" s="27" t="s">
        <v>103</v>
      </c>
      <c r="E98" s="24">
        <v>55000</v>
      </c>
      <c r="F98" s="16" t="s">
        <v>85</v>
      </c>
    </row>
    <row r="99" spans="1:6" ht="28.8" x14ac:dyDescent="0.3">
      <c r="A99" s="25" t="s">
        <v>122</v>
      </c>
      <c r="B99" s="26" t="s">
        <v>79</v>
      </c>
      <c r="C99" s="23" t="s">
        <v>4</v>
      </c>
      <c r="D99" s="27" t="s">
        <v>103</v>
      </c>
      <c r="E99" s="24">
        <v>4524.5200000000004</v>
      </c>
      <c r="F99" s="20" t="s">
        <v>84</v>
      </c>
    </row>
    <row r="100" spans="1:6" ht="15" customHeight="1" x14ac:dyDescent="0.3">
      <c r="A100" s="13" t="s">
        <v>96</v>
      </c>
      <c r="B100" s="5">
        <f>COUNTA(B82:B99)</f>
        <v>18</v>
      </c>
      <c r="C100" s="5" t="s">
        <v>89</v>
      </c>
      <c r="D100" s="5" t="s">
        <v>89</v>
      </c>
      <c r="E100" s="7">
        <f>SUM(E82:E99)</f>
        <v>1035255.48</v>
      </c>
      <c r="F100" s="7" t="s">
        <v>89</v>
      </c>
    </row>
    <row r="101" spans="1:6" x14ac:dyDescent="0.3">
      <c r="A101" s="25" t="s">
        <v>10</v>
      </c>
      <c r="B101" s="26" t="s">
        <v>71</v>
      </c>
      <c r="C101" s="23" t="s">
        <v>161</v>
      </c>
      <c r="D101" s="27" t="s">
        <v>111</v>
      </c>
      <c r="E101" s="24">
        <v>230000</v>
      </c>
      <c r="F101" s="16" t="s">
        <v>85</v>
      </c>
    </row>
    <row r="102" spans="1:6" ht="15" customHeight="1" x14ac:dyDescent="0.3">
      <c r="A102" s="13" t="s">
        <v>97</v>
      </c>
      <c r="B102" s="5">
        <f>COUNTA(B101)</f>
        <v>1</v>
      </c>
      <c r="C102" s="5" t="s">
        <v>89</v>
      </c>
      <c r="D102" s="5" t="s">
        <v>89</v>
      </c>
      <c r="E102" s="6">
        <f>SUM(E101)</f>
        <v>230000</v>
      </c>
      <c r="F102" s="6" t="s">
        <v>89</v>
      </c>
    </row>
    <row r="103" spans="1:6" x14ac:dyDescent="0.3">
      <c r="A103" s="25" t="s">
        <v>47</v>
      </c>
      <c r="B103" s="26" t="s">
        <v>71</v>
      </c>
      <c r="C103" s="23" t="s">
        <v>4</v>
      </c>
      <c r="D103" s="27" t="s">
        <v>109</v>
      </c>
      <c r="E103" s="24">
        <v>30000</v>
      </c>
      <c r="F103" s="20" t="s">
        <v>84</v>
      </c>
    </row>
    <row r="104" spans="1:6" x14ac:dyDescent="0.3">
      <c r="A104" s="25" t="s">
        <v>129</v>
      </c>
      <c r="B104" s="26" t="s">
        <v>71</v>
      </c>
      <c r="C104" s="23" t="s">
        <v>4</v>
      </c>
      <c r="D104" s="27" t="s">
        <v>109</v>
      </c>
      <c r="E104" s="24">
        <v>9951.6109699999997</v>
      </c>
      <c r="F104" s="17" t="s">
        <v>86</v>
      </c>
    </row>
    <row r="105" spans="1:6" ht="28.8" x14ac:dyDescent="0.3">
      <c r="A105" s="25" t="s">
        <v>45</v>
      </c>
      <c r="B105" s="26" t="s">
        <v>71</v>
      </c>
      <c r="C105" s="23" t="s">
        <v>4</v>
      </c>
      <c r="D105" s="27" t="s">
        <v>109</v>
      </c>
      <c r="E105" s="24">
        <v>9990</v>
      </c>
      <c r="F105" s="20" t="s">
        <v>84</v>
      </c>
    </row>
    <row r="106" spans="1:6" ht="15" customHeight="1" x14ac:dyDescent="0.3">
      <c r="A106" s="25" t="s">
        <v>130</v>
      </c>
      <c r="B106" s="26" t="s">
        <v>71</v>
      </c>
      <c r="C106" s="23" t="s">
        <v>4</v>
      </c>
      <c r="D106" s="27" t="s">
        <v>109</v>
      </c>
      <c r="E106" s="24">
        <v>1500</v>
      </c>
      <c r="F106" s="18" t="s">
        <v>101</v>
      </c>
    </row>
    <row r="107" spans="1:6" x14ac:dyDescent="0.3">
      <c r="A107" s="25" t="s">
        <v>128</v>
      </c>
      <c r="B107" s="26" t="s">
        <v>73</v>
      </c>
      <c r="C107" s="23" t="s">
        <v>7</v>
      </c>
      <c r="D107" s="27" t="s">
        <v>109</v>
      </c>
      <c r="E107" s="24">
        <v>95000</v>
      </c>
      <c r="F107" s="16" t="s">
        <v>85</v>
      </c>
    </row>
    <row r="108" spans="1:6" ht="28.8" x14ac:dyDescent="0.3">
      <c r="A108" s="25" t="s">
        <v>143</v>
      </c>
      <c r="B108" s="26" t="s">
        <v>119</v>
      </c>
      <c r="C108" s="23" t="s">
        <v>69</v>
      </c>
      <c r="D108" s="27" t="s">
        <v>109</v>
      </c>
      <c r="E108" s="24">
        <v>5474</v>
      </c>
      <c r="F108" s="20" t="s">
        <v>84</v>
      </c>
    </row>
    <row r="109" spans="1:6" ht="15" customHeight="1" x14ac:dyDescent="0.3">
      <c r="A109" s="13" t="s">
        <v>98</v>
      </c>
      <c r="B109" s="5">
        <f>COUNTA(B103:B108)</f>
        <v>6</v>
      </c>
      <c r="C109" s="5" t="s">
        <v>89</v>
      </c>
      <c r="D109" s="5" t="s">
        <v>89</v>
      </c>
      <c r="E109" s="6">
        <f>SUM(E103:E108)</f>
        <v>151915.61097000001</v>
      </c>
      <c r="F109" s="6" t="s">
        <v>89</v>
      </c>
    </row>
    <row r="110" spans="1:6" x14ac:dyDescent="0.3">
      <c r="A110" s="25" t="s">
        <v>9</v>
      </c>
      <c r="B110" s="26" t="s">
        <v>78</v>
      </c>
      <c r="C110" s="23" t="s">
        <v>80</v>
      </c>
      <c r="D110" s="27" t="s">
        <v>167</v>
      </c>
      <c r="E110" s="24">
        <v>949772.25</v>
      </c>
      <c r="F110" s="17" t="s">
        <v>86</v>
      </c>
    </row>
    <row r="111" spans="1:6" x14ac:dyDescent="0.3">
      <c r="A111" s="25" t="s">
        <v>141</v>
      </c>
      <c r="B111" s="26" t="s">
        <v>78</v>
      </c>
      <c r="C111" s="23" t="s">
        <v>80</v>
      </c>
      <c r="D111" s="27" t="s">
        <v>167</v>
      </c>
      <c r="E111" s="24">
        <v>235176.27900000001</v>
      </c>
      <c r="F111" s="17" t="s">
        <v>86</v>
      </c>
    </row>
    <row r="112" spans="1:6" ht="15" customHeight="1" x14ac:dyDescent="0.3">
      <c r="A112" s="14" t="s">
        <v>99</v>
      </c>
      <c r="B112" s="5">
        <f>COUNTA(B110:B111)</f>
        <v>2</v>
      </c>
      <c r="C112" s="8" t="s">
        <v>89</v>
      </c>
      <c r="D112" s="8" t="s">
        <v>89</v>
      </c>
      <c r="E112" s="6">
        <f>SUM(E110:E111)</f>
        <v>1184948.5290000001</v>
      </c>
      <c r="F112" s="9" t="s">
        <v>89</v>
      </c>
    </row>
    <row r="113" spans="1:6" ht="15" customHeight="1" x14ac:dyDescent="0.3">
      <c r="A113" s="15" t="s">
        <v>100</v>
      </c>
      <c r="B113" s="10">
        <f>SUM(B112,B109,B102,B100,B81,B77,B73,B64,B49,B46,B22)</f>
        <v>99</v>
      </c>
      <c r="C113" s="11" t="s">
        <v>89</v>
      </c>
      <c r="D113" s="11" t="s">
        <v>89</v>
      </c>
      <c r="E113" s="10">
        <f>SUM(E112,E109,E102,E100,E81,E77,E73,E64,E49,E46,E22)</f>
        <v>13399535.02997</v>
      </c>
      <c r="F113" s="12" t="s">
        <v>89</v>
      </c>
    </row>
  </sheetData>
  <sortState xmlns:xlrd2="http://schemas.microsoft.com/office/spreadsheetml/2017/richdata2" ref="A3:F111">
    <sortCondition ref="D3:D111" customList="Školství,Sociální věci,Zdravotnictví,Kultura,Regionální rozvoj,Cestovní ruch,Životní prostředí,Doprava,Krizové řízení,Krajský úřad,Kotlíky"/>
    <sortCondition ref="A3:A111"/>
  </sortState>
  <pageMargins left="0.7" right="0.7" top="0.78740157499999996" bottom="0.78740157499999996" header="0.3" footer="0.3"/>
  <ignoredErrors>
    <ignoredError sqref="C23:C45 C110:C111 C47:C48 C65:C72 C76 C78:C80 C101 C103:C108 C50:C51 C53:C63 C82 C90:C97 C3:C21 C84:C88 C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dcterms:created xsi:type="dcterms:W3CDTF">2022-08-30T10:27:12Z</dcterms:created>
  <dcterms:modified xsi:type="dcterms:W3CDTF">2023-11-09T12:07:05Z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2022-11-19T15:57:23Z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57452a62-f58c-4c2a-a16c-8bc94084ffbb</vt:lpwstr>
  </property>
  <property fmtid="{D5CDD505-2E9C-101B-9397-08002B2CF9AE}" pid="8" name="MSIP_Label_215ad6d0-798b-44f9-b3fd-112ad6275fb4_ContentBits">
    <vt:lpwstr>2</vt:lpwstr>
  </property>
</Properties>
</file>