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Plocha/"/>
    </mc:Choice>
  </mc:AlternateContent>
  <xr:revisionPtr revIDLastSave="6700" documentId="6_{EB9C9652-8289-4BCD-A941-1DD8F938C31F}" xr6:coauthVersionLast="47" xr6:coauthVersionMax="47" xr10:uidLastSave="{DC780899-789A-4357-8FF1-4E0BAAC713BF}"/>
  <bookViews>
    <workbookView xWindow="1560" yWindow="1560" windowWidth="29115" windowHeight="18525" xr2:uid="{00000000-000D-0000-FFFF-FFFF00000000}"/>
  </bookViews>
  <sheets>
    <sheet name="DT1" sheetId="1" r:id="rId1"/>
  </sheets>
  <definedNames>
    <definedName name="_xlnm._FilterDatabase" localSheetId="0" hidden="1">'DT1'!$A$3:$Q$56</definedName>
    <definedName name="_xlnm.Print_Area" localSheetId="0">'DT1'!$A$4:$C$55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" l="1"/>
  <c r="I29" i="1"/>
  <c r="L29" i="1"/>
  <c r="M29" i="1"/>
  <c r="Q29" i="1"/>
  <c r="I51" i="1"/>
  <c r="L51" i="1"/>
  <c r="M51" i="1"/>
  <c r="Q51" i="1"/>
  <c r="I20" i="1"/>
  <c r="L20" i="1"/>
  <c r="M20" i="1"/>
  <c r="Q20" i="1"/>
  <c r="L18" i="1" l="1"/>
  <c r="I34" i="1" l="1"/>
  <c r="L34" i="1"/>
  <c r="M34" i="1"/>
  <c r="Q34" i="1"/>
  <c r="I50" i="1" l="1"/>
  <c r="L50" i="1"/>
  <c r="M50" i="1"/>
  <c r="Q50" i="1"/>
  <c r="I47" i="1"/>
  <c r="L47" i="1"/>
  <c r="M47" i="1"/>
  <c r="Q47" i="1"/>
  <c r="I18" i="1"/>
  <c r="M18" i="1"/>
  <c r="Q18" i="1"/>
  <c r="I5" i="1" l="1"/>
  <c r="L5" i="1"/>
  <c r="M5" i="1"/>
  <c r="Q5" i="1"/>
  <c r="I24" i="1" l="1"/>
  <c r="L24" i="1"/>
  <c r="M24" i="1"/>
  <c r="Q24" i="1"/>
  <c r="L33" i="1" l="1"/>
  <c r="L31" i="1"/>
  <c r="L26" i="1"/>
  <c r="L36" i="1"/>
  <c r="L15" i="1"/>
  <c r="L53" i="1"/>
  <c r="L30" i="1"/>
  <c r="L17" i="1"/>
  <c r="L35" i="1"/>
  <c r="L45" i="1"/>
  <c r="L13" i="1"/>
  <c r="L39" i="1"/>
  <c r="L52" i="1"/>
  <c r="L32" i="1"/>
  <c r="L16" i="1"/>
  <c r="L27" i="1"/>
  <c r="L46" i="1"/>
  <c r="L8" i="1"/>
  <c r="L4" i="1"/>
  <c r="L54" i="1"/>
  <c r="L40" i="1"/>
  <c r="L55" i="1"/>
  <c r="L48" i="1"/>
  <c r="L7" i="1"/>
  <c r="L42" i="1"/>
  <c r="L23" i="1"/>
  <c r="L41" i="1"/>
  <c r="L14" i="1"/>
  <c r="L44" i="1"/>
  <c r="L22" i="1"/>
  <c r="L38" i="1"/>
  <c r="L9" i="1"/>
  <c r="L10" i="1"/>
  <c r="L19" i="1"/>
  <c r="L12" i="1"/>
  <c r="L11" i="1"/>
  <c r="L37" i="1"/>
  <c r="L6" i="1"/>
  <c r="L49" i="1"/>
  <c r="L25" i="1"/>
  <c r="L21" i="1"/>
  <c r="L43" i="1"/>
  <c r="L28" i="1"/>
  <c r="M33" i="1"/>
  <c r="M31" i="1"/>
  <c r="M26" i="1"/>
  <c r="M36" i="1"/>
  <c r="M15" i="1"/>
  <c r="M53" i="1"/>
  <c r="M30" i="1"/>
  <c r="M17" i="1"/>
  <c r="M35" i="1"/>
  <c r="M45" i="1"/>
  <c r="M13" i="1"/>
  <c r="M39" i="1"/>
  <c r="M52" i="1"/>
  <c r="M32" i="1"/>
  <c r="M16" i="1"/>
  <c r="M27" i="1"/>
  <c r="M46" i="1"/>
  <c r="M8" i="1"/>
  <c r="M4" i="1"/>
  <c r="M54" i="1"/>
  <c r="M40" i="1"/>
  <c r="M55" i="1"/>
  <c r="M48" i="1"/>
  <c r="M7" i="1"/>
  <c r="M42" i="1"/>
  <c r="M23" i="1"/>
  <c r="M41" i="1"/>
  <c r="M14" i="1"/>
  <c r="M44" i="1"/>
  <c r="M22" i="1"/>
  <c r="M38" i="1"/>
  <c r="M9" i="1"/>
  <c r="M10" i="1"/>
  <c r="M19" i="1"/>
  <c r="M12" i="1"/>
  <c r="M11" i="1"/>
  <c r="M37" i="1"/>
  <c r="M6" i="1"/>
  <c r="M49" i="1"/>
  <c r="M25" i="1"/>
  <c r="M21" i="1"/>
  <c r="M43" i="1"/>
  <c r="M28" i="1"/>
  <c r="I28" i="1"/>
  <c r="I43" i="1"/>
  <c r="I21" i="1"/>
  <c r="I25" i="1"/>
  <c r="I49" i="1"/>
  <c r="I6" i="1"/>
  <c r="I37" i="1"/>
  <c r="I11" i="1"/>
  <c r="I12" i="1"/>
  <c r="I19" i="1"/>
  <c r="I10" i="1"/>
  <c r="I9" i="1"/>
  <c r="I38" i="1"/>
  <c r="I22" i="1"/>
  <c r="I44" i="1"/>
  <c r="I14" i="1"/>
  <c r="I41" i="1"/>
  <c r="I23" i="1"/>
  <c r="I42" i="1"/>
  <c r="I7" i="1"/>
  <c r="I48" i="1"/>
  <c r="I55" i="1"/>
  <c r="I40" i="1"/>
  <c r="I54" i="1"/>
  <c r="I4" i="1"/>
  <c r="I8" i="1"/>
  <c r="I46" i="1"/>
  <c r="I27" i="1"/>
  <c r="I16" i="1"/>
  <c r="I32" i="1"/>
  <c r="I52" i="1"/>
  <c r="I39" i="1"/>
  <c r="I13" i="1"/>
  <c r="I45" i="1"/>
  <c r="I35" i="1"/>
  <c r="I17" i="1"/>
  <c r="I30" i="1"/>
  <c r="I53" i="1"/>
  <c r="I15" i="1"/>
  <c r="I36" i="1"/>
  <c r="I26" i="1"/>
  <c r="I31" i="1"/>
  <c r="I33" i="1"/>
  <c r="Q28" i="1"/>
  <c r="Q43" i="1"/>
  <c r="Q21" i="1"/>
  <c r="Q25" i="1"/>
  <c r="Q49" i="1"/>
  <c r="Q6" i="1"/>
  <c r="Q37" i="1"/>
  <c r="Q11" i="1"/>
  <c r="Q12" i="1"/>
  <c r="Q19" i="1"/>
  <c r="Q10" i="1"/>
  <c r="Q9" i="1"/>
  <c r="Q38" i="1"/>
  <c r="Q22" i="1"/>
  <c r="Q44" i="1"/>
  <c r="Q14" i="1"/>
  <c r="Q41" i="1"/>
  <c r="Q42" i="1"/>
  <c r="Q7" i="1"/>
  <c r="Q48" i="1"/>
  <c r="Q55" i="1"/>
  <c r="Q40" i="1"/>
  <c r="Q54" i="1"/>
  <c r="Q4" i="1"/>
  <c r="Q8" i="1"/>
  <c r="Q46" i="1"/>
  <c r="Q27" i="1"/>
  <c r="Q16" i="1"/>
  <c r="Q32" i="1"/>
  <c r="Q52" i="1"/>
  <c r="Q39" i="1"/>
  <c r="Q13" i="1"/>
  <c r="Q45" i="1"/>
  <c r="Q35" i="1"/>
  <c r="Q17" i="1"/>
  <c r="Q30" i="1"/>
  <c r="Q53" i="1"/>
  <c r="Q15" i="1"/>
  <c r="Q36" i="1"/>
  <c r="Q26" i="1"/>
  <c r="Q31" i="1"/>
  <c r="Q33" i="1"/>
  <c r="H56" i="1" l="1"/>
  <c r="K56" i="1" l="1"/>
  <c r="J56" i="1"/>
  <c r="M56" i="1" l="1"/>
</calcChain>
</file>

<file path=xl/sharedStrings.xml><?xml version="1.0" encoding="utf-8"?>
<sst xmlns="http://schemas.openxmlformats.org/spreadsheetml/2006/main" count="331" uniqueCount="229">
  <si>
    <t>Pořadí</t>
  </si>
  <si>
    <t>Právní forma</t>
  </si>
  <si>
    <t>IČ</t>
  </si>
  <si>
    <t>Adresa žadatele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</si>
  <si>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</si>
  <si>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</si>
  <si>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</si>
  <si>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</si>
  <si>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investiční (Kč)</t>
  </si>
  <si>
    <t>obec</t>
  </si>
  <si>
    <t>Žadatel</t>
  </si>
  <si>
    <t>Podíl dotace na uznatelných nákladech projektu (Kč)</t>
  </si>
  <si>
    <t>Celkem</t>
  </si>
  <si>
    <t>obec Libhošť</t>
  </si>
  <si>
    <t>72086718</t>
  </si>
  <si>
    <t>Libhošť 1, 742 57 Libhošť</t>
  </si>
  <si>
    <t>obec Stěbořice</t>
  </si>
  <si>
    <t>obec Jeseník nad Odrou</t>
  </si>
  <si>
    <t>obec Řepiště</t>
  </si>
  <si>
    <t>obec Skotnice</t>
  </si>
  <si>
    <t>00300691</t>
  </si>
  <si>
    <t>Stěbořice 28, 747 51 Stěbořice</t>
  </si>
  <si>
    <t>00297976</t>
  </si>
  <si>
    <t>Jeseník nad Odrou 256, 742 33 Jeseník nad Odrou</t>
  </si>
  <si>
    <t>00577031</t>
  </si>
  <si>
    <t>Mírová 178, 739 31 Řepiště</t>
  </si>
  <si>
    <t>00600806</t>
  </si>
  <si>
    <t>Skotnice 24, 742 58 Skotnice</t>
  </si>
  <si>
    <t>Maximální časová použitelnost dotace od - do</t>
  </si>
  <si>
    <t>00296163</t>
  </si>
  <si>
    <t>Lichnov 42, 793 15 Lichnov (BR)</t>
  </si>
  <si>
    <t>město Budišov nad Budišovkou</t>
  </si>
  <si>
    <t>město</t>
  </si>
  <si>
    <t>00299898</t>
  </si>
  <si>
    <t>Halaškovo náměstí 2, 747 87 Budišov nad Budišovkou</t>
  </si>
  <si>
    <t>obec Staré Heřminovy</t>
  </si>
  <si>
    <t>00576077</t>
  </si>
  <si>
    <t>Staré Heřminovy 129, 793 12 Staré Heřminovy</t>
  </si>
  <si>
    <t>obec Staré Hamry</t>
  </si>
  <si>
    <t>00297241</t>
  </si>
  <si>
    <t>Staré Hamry 283, 739 15 Staré Hamry</t>
  </si>
  <si>
    <t>obec Osoblaha</t>
  </si>
  <si>
    <t>00296279</t>
  </si>
  <si>
    <t>Na Náměstí 106, 793 99 Osoblaha</t>
  </si>
  <si>
    <t>obec Hukvaldy</t>
  </si>
  <si>
    <t>00297194</t>
  </si>
  <si>
    <t>Hukvaldy 3, 739 46 Hukvaldy</t>
  </si>
  <si>
    <t>obec Tichá</t>
  </si>
  <si>
    <t>Tichá 1, 742 74 Tichá</t>
  </si>
  <si>
    <t>00298476</t>
  </si>
  <si>
    <t>obec Třanovice</t>
  </si>
  <si>
    <t>obec Palkovice</t>
  </si>
  <si>
    <t>obec Jindřichov</t>
  </si>
  <si>
    <t>obec Jakubčovice nad Odrou</t>
  </si>
  <si>
    <t>00576921</t>
  </si>
  <si>
    <t>Třanovice 250, 739 53 Třanovice</t>
  </si>
  <si>
    <t>00297054</t>
  </si>
  <si>
    <t>Palkovice 691, 739 41 Palkovice</t>
  </si>
  <si>
    <t>00296074</t>
  </si>
  <si>
    <t>Jindřichov 58, 793 83 Jindřichov</t>
  </si>
  <si>
    <t>60798483</t>
  </si>
  <si>
    <t>Oderská 100, 742 36 Jakubčovice nad Odrou</t>
  </si>
  <si>
    <t>00298115</t>
  </si>
  <si>
    <t>Lichnov 90, 742 75 Lichnov (NJ)</t>
  </si>
  <si>
    <t>město Štramberk</t>
  </si>
  <si>
    <t>00298468</t>
  </si>
  <si>
    <t>Náměstí 9, 742 66 Štramberk</t>
  </si>
  <si>
    <t>obec Slezské Rudoltice</t>
  </si>
  <si>
    <t>00296333</t>
  </si>
  <si>
    <t>Slezské Rudoltice 64, 793 97 Slezské Rudoltice</t>
  </si>
  <si>
    <t>obec Milotice nad Opavou</t>
  </si>
  <si>
    <t>00846511</t>
  </si>
  <si>
    <t>Milotice nad Opavou 55, 792 01 Milotice nad Opavou</t>
  </si>
  <si>
    <t>obec Chlebičov</t>
  </si>
  <si>
    <t>00533947</t>
  </si>
  <si>
    <t>Hlavní 65, Chlebičov, 747 31 Chlebičov</t>
  </si>
  <si>
    <t>obec Otice</t>
  </si>
  <si>
    <t>00300543</t>
  </si>
  <si>
    <t>Hlavní 1, Otice, 747 81 Otice</t>
  </si>
  <si>
    <t>obec Služovice</t>
  </si>
  <si>
    <t>00300675</t>
  </si>
  <si>
    <t>Služovice 135, 747 28 Služovice</t>
  </si>
  <si>
    <t>obec Olbramice</t>
  </si>
  <si>
    <t>60798416</t>
  </si>
  <si>
    <t>Prostorná 132, 742 83 Olbramice</t>
  </si>
  <si>
    <t>obec Hodslavice</t>
  </si>
  <si>
    <t>00297917</t>
  </si>
  <si>
    <t>Hodslavice 211, 742 71 Hodslavice</t>
  </si>
  <si>
    <t>obec Nové Heřminovy</t>
  </si>
  <si>
    <t>00846538</t>
  </si>
  <si>
    <t>Nové Heřminovy 122, 792 01 Nové Heřminovy</t>
  </si>
  <si>
    <t>obec Tvrdkov</t>
  </si>
  <si>
    <t>00576000</t>
  </si>
  <si>
    <t>obec Razová</t>
  </si>
  <si>
    <t>00296287</t>
  </si>
  <si>
    <t>Razová 351, 792 01 Razová</t>
  </si>
  <si>
    <t>obec Vělopolí</t>
  </si>
  <si>
    <t>00576930</t>
  </si>
  <si>
    <t>Vělopolí 48, 739 59 Vělopolí</t>
  </si>
  <si>
    <t>obec Pražmo</t>
  </si>
  <si>
    <t>Pražmo 153, 739 04 Pražmo</t>
  </si>
  <si>
    <t>00576999</t>
  </si>
  <si>
    <t>obec Pržno</t>
  </si>
  <si>
    <t>00494216</t>
  </si>
  <si>
    <t>Pržno 201, 739 11 Pržno</t>
  </si>
  <si>
    <t>hodnotitel 1</t>
  </si>
  <si>
    <t>hodnotitel 2</t>
  </si>
  <si>
    <t>CELKEM BODŮ průměr</t>
  </si>
  <si>
    <t>obec Vysoká</t>
  </si>
  <si>
    <t>obec Lichnov</t>
  </si>
  <si>
    <t>obec Stonava</t>
  </si>
  <si>
    <t>Vysoká 90, 793 99 Vysoká</t>
  </si>
  <si>
    <t>00296465</t>
  </si>
  <si>
    <t>Stonava 730, 735 34 Stonava</t>
  </si>
  <si>
    <t>00297658</t>
  </si>
  <si>
    <t>obec Raškovice</t>
  </si>
  <si>
    <t>00577006</t>
  </si>
  <si>
    <t>Raškovice 207, 739 04 Raškovice</t>
  </si>
  <si>
    <t>obec Moravskoslezský Kočov</t>
  </si>
  <si>
    <t>obec Heřmanice u Oder</t>
  </si>
  <si>
    <t>obec Bocanovice</t>
  </si>
  <si>
    <t>00576042</t>
  </si>
  <si>
    <t>Moravskoslezský Kočov 200, 792 01 Moravskoslezský Kočov</t>
  </si>
  <si>
    <t>00600750</t>
  </si>
  <si>
    <t>Heřmanice u Oder 47, 742 35 Heřmanice u Oder</t>
  </si>
  <si>
    <t>Tvrdkov 57, 793 44 Tvrdkov</t>
  </si>
  <si>
    <t>00535931</t>
  </si>
  <si>
    <t xml:space="preserve"> Bocanovice 21, 739 91 Bocanovice</t>
  </si>
  <si>
    <t>obec Kaňovice</t>
  </si>
  <si>
    <t>obec Pazderna</t>
  </si>
  <si>
    <t>obec Velké Heraltice</t>
  </si>
  <si>
    <t>obec Těrlicko</t>
  </si>
  <si>
    <t>obec Vražné</t>
  </si>
  <si>
    <t>00494267</t>
  </si>
  <si>
    <t>Obec Kaňovice 33, 739 36 Kaňovice</t>
  </si>
  <si>
    <t>00577073</t>
  </si>
  <si>
    <t>Pazderna 65, 739 51 Pazderna</t>
  </si>
  <si>
    <t>obec Žabeň</t>
  </si>
  <si>
    <t>Žabeň 62, 739 25 Žabeň</t>
  </si>
  <si>
    <t>00576867</t>
  </si>
  <si>
    <t>62351290</t>
  </si>
  <si>
    <t>Vražné 37, 742 35 Vražné</t>
  </si>
  <si>
    <t>Májová 474/16, 735 42 Těrlicko</t>
  </si>
  <si>
    <t>00297666</t>
  </si>
  <si>
    <t>00300837</t>
  </si>
  <si>
    <t>Opavská 142, 747 75 Velké Heraltice</t>
  </si>
  <si>
    <t>1.1.-31.12.2024</t>
  </si>
  <si>
    <t>Rekonstrukce veřejného osvětlení</t>
  </si>
  <si>
    <t>Pořadí žádosti v DT</t>
  </si>
  <si>
    <t>Výměna obrubníků a zbudování zeleně podél silnice 0574 v obci Tábor ve Slezsku</t>
  </si>
  <si>
    <t>Veřejné prostranství u obecního úřadu</t>
  </si>
  <si>
    <t>Renovace tubusu mostu na místní komunikaci v obci Staré Hamry</t>
  </si>
  <si>
    <t>Parkoviště u sportovního areálu</t>
  </si>
  <si>
    <t>Rekonstrukce autobusové zastávky a čekárny v Raškovicích</t>
  </si>
  <si>
    <t>Rekonstrukce autobusových zastávek v Hůrce</t>
  </si>
  <si>
    <t>Přeložka místní komunikace, parc.č. 624/1 u RD čp. 4</t>
  </si>
  <si>
    <t>Obnova oplocení  ZŠ a MŠ Osoblaha</t>
  </si>
  <si>
    <t>Renovace autobusových zastávek na parcelách č. 599/1 a 463 v obci Pržno</t>
  </si>
  <si>
    <t>obec Fryčovice</t>
  </si>
  <si>
    <t>Veřejné prostranství v obci Fryčovice - Horní konec</t>
  </si>
  <si>
    <t>Fryčovice 83, 739 45 Fryčovice</t>
  </si>
  <si>
    <t>00296635</t>
  </si>
  <si>
    <t>Rekonstrukce místní komunikace a výstavba odstavné plochy v obci Moravskoslezský Kočov 2024</t>
  </si>
  <si>
    <t>Rekonstrukce obřadní síně v Budišově nad Budišovkou</t>
  </si>
  <si>
    <t>Prostranství okolo kaple na Myslíku</t>
  </si>
  <si>
    <t>Stavební úpravy hasičské zbrojnice Štramberk</t>
  </si>
  <si>
    <t>Rekonstrukce místní komunikace 21c - hřbitov v Lichnově</t>
  </si>
  <si>
    <t>Razová - rekonstrukce střechy Základní škola Razová</t>
  </si>
  <si>
    <t>Název proj</t>
  </si>
  <si>
    <t>Lávka pro pěší a cyklisty přes náhon</t>
  </si>
  <si>
    <t>Veřejné prostranství - parkovací plochy za obecním úřadem Hodslavice</t>
  </si>
  <si>
    <t>Revitalizace prostranství u Mateřské školy v Oticích</t>
  </si>
  <si>
    <t>Komunitní zahrada v Mateřské škole Skotnice</t>
  </si>
  <si>
    <t>Rekonstrukce terasy a schodiště smuteční síně v Těrlicku</t>
  </si>
  <si>
    <t>Rozšíření a zlepšení přístupnosti volnočasového areálu u Obecního úřadu v Kaňovicích</t>
  </si>
  <si>
    <t>Stavební úprava autobusové zastávky Hukvaldy - hotel</t>
  </si>
  <si>
    <t>obec Hrádek</t>
  </si>
  <si>
    <t>Hrádek - altán - venkovní učebna</t>
  </si>
  <si>
    <t>Hrádek 352, 739 97 Hrádek</t>
  </si>
  <si>
    <t>00535958</t>
  </si>
  <si>
    <t>obec Bohušov</t>
  </si>
  <si>
    <t>obec Oldřišov</t>
  </si>
  <si>
    <t>obec Vojkovice</t>
  </si>
  <si>
    <t>obec Štítina</t>
  </si>
  <si>
    <t>Rekonstrukce autobusové čekárny na zastávce Olbramice, kostel</t>
  </si>
  <si>
    <t>Rekonstrukce veřejného osvětlení v obci Bohušov 2024</t>
  </si>
  <si>
    <t>00295876</t>
  </si>
  <si>
    <t>Bohušov 15, 793 99 Bohušov</t>
  </si>
  <si>
    <t>Obnova zahrady u MŠ v Libhošti</t>
  </si>
  <si>
    <t>Rozšíření prostoru MŠ Hořany v obci Stonava</t>
  </si>
  <si>
    <t>Rekonstrukce účelových komunikací v Heřmanicích u Oder</t>
  </si>
  <si>
    <t>Modernizace veřejného osvětlení v obci Nové Heřminovy</t>
  </si>
  <si>
    <t>Stavební úpravy zpevněných ploch v areálu hřbitova v Pražmě</t>
  </si>
  <si>
    <t>Rekonstrukce střechy mateřské školy v Chlebičově</t>
  </si>
  <si>
    <t>Rekonstrukce chodníků ul. 9. května v Oldřišově</t>
  </si>
  <si>
    <t>00300527</t>
  </si>
  <si>
    <t>K Zámku 246, 747 33 Oldřišov</t>
  </si>
  <si>
    <t>Rekonstrukce prvků zázemí pro obecní spolky ve Služovicích</t>
  </si>
  <si>
    <t>Dostavba hřbitovní zdi a oplocení v obci Stěbořice</t>
  </si>
  <si>
    <t>Energetické úspory budovy kulturního domu č.p. 149.</t>
  </si>
  <si>
    <t>Revitalizace obecního objektu ve Vojkovicích</t>
  </si>
  <si>
    <t>00577081</t>
  </si>
  <si>
    <t>Vojkovice 88, 739 51 Vojkovice</t>
  </si>
  <si>
    <t>Rekonstrukce veřejného prostranství v obci Pazderna</t>
  </si>
  <si>
    <t>00300764</t>
  </si>
  <si>
    <t>Rekonstrukce místní komunikace na ul. Havlíčkova,  Štítina</t>
  </si>
  <si>
    <t>Hlavní 68, 747 91 Štítina</t>
  </si>
  <si>
    <t>Emauzy - místo zastavení a odpočinku při návštěvě krajiny J. G. Mendela</t>
  </si>
  <si>
    <t>obec Zátor</t>
  </si>
  <si>
    <t>obec Bítov</t>
  </si>
  <si>
    <t>obec Staré Těchanovice</t>
  </si>
  <si>
    <t>Rekonstrukce a přístavba hasičské zbrojnice č. p. 198</t>
  </si>
  <si>
    <t>Rekonstrukce prostor základní školy a spolkového života v obci Zátor</t>
  </si>
  <si>
    <t>00296473</t>
  </si>
  <si>
    <t>Zátor 107, 793 16 Zátor</t>
  </si>
  <si>
    <t>Rekonstrukce místní komunikace v obci Mirotínek</t>
  </si>
  <si>
    <t>Revitalizace veřejných budov a výměna autobusových zastávek ve Vysoké</t>
  </si>
  <si>
    <t>Dětská hřiště Bítov 2024</t>
  </si>
  <si>
    <t>Bítov 117, 743 01 Bítov</t>
  </si>
  <si>
    <t>64629929</t>
  </si>
  <si>
    <t>Výstavba chodníkového tělesa - Tichá, č.p. 217</t>
  </si>
  <si>
    <t>Přístavba spojovacího krčku tělocvičny a základní školy, vrchní stavba, Řepiště</t>
  </si>
  <si>
    <t>Rekonstrukce přístupové cesty k zámku 2024</t>
  </si>
  <si>
    <t>Výstavba nové místní komunikace, vč. parkoviště v obci Staré Heřminovy - etapa III.</t>
  </si>
  <si>
    <t>Rozšíření prvků veřejného prostranství ve Starých Těchanovicích</t>
  </si>
  <si>
    <t>00635529</t>
  </si>
  <si>
    <t>Staré Těchanovice 48, 749 01 Staré Těchanovice</t>
  </si>
  <si>
    <t>Podpora obnovy a rozvoje venkova Moravskoslezského kraje 2024 DT 1 - návrh na poskytnutí dotace</t>
  </si>
  <si>
    <t>Stavební úprava přístupových zpevněných ploch u objektu ZŠ a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</si>
</sst>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0" xfId="0" applyFont="1"/>
    <xf numFmtId="14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ální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102128-970C-4C7F-AB1F-605D4ADF849C}" name="Tabulka2" displayName="Tabulka2" ref="A3:Q55" totalsRowShown="0" headerRowDxfId="17" dataDxfId="16" tableBorderDxfId="15">
  <autoFilter ref="A3:Q55" xr:uid="{19102128-970C-4C7F-AB1F-605D4ADF849C}"/>
  <sortState xmlns:xlrd2="http://schemas.microsoft.com/office/spreadsheetml/2017/richdata2" ref="A4:Q55">
    <sortCondition descending="1" ref="Q4:Q55"/>
    <sortCondition descending="1" ref="I4:I55"/>
  </sortState>
  <tableColumns count="17">
    <tableColumn id="1" xr3:uid="{8F1A191B-6398-4AA8-A28A-46B9B816628B}" name="Pořadí"/>
    <tableColumn id="2" xr3:uid="{FF3D0817-7D7D-4318-8847-D2C66C452D81}" name="Pořadí žádosti v DT" dataDxfId="14"/>
    <tableColumn id="4" xr3:uid="{3FBF8BDB-598E-40D5-B39A-79EB9BBC0B78}" name="Žadatel" dataDxfId="13"/>
    <tableColumn id="5" xr3:uid="{13ECD64F-CA3B-4BEA-BD21-14F182B45998}" name="Právní forma" dataDxfId="12"/>
    <tableColumn id="6" xr3:uid="{E94ECBF3-8460-48F8-9F9C-A40E12FAB0B5}" name="IČ" dataDxfId="11"/>
    <tableColumn id="7" xr3:uid="{C98771AB-B4AD-4EA8-8C59-AE4C19085185}" name="Adresa žadatele" dataDxfId="10"/>
    <tableColumn id="8" xr3:uid="{C776A644-B7EA-4D31-8026-1CD8B0C41D3D}" name="Název proj"/>
    <tableColumn id="9" xr3:uid="{4CB7B734-DF26-4FA0-BE17-7B5545E450B4}" name="Celkové uznatelné náklady projektu (Kč)" dataDxfId="9"/>
    <tableColumn id="10" xr3:uid="{89E581E8-1AFD-47D1-BECB-836E595F9B3F}" name="Podíl žadatele na uznatelných nákladech projektu (%)" dataDxfId="8">
      <calculatedColumnFormula>J4/H4</calculatedColumnFormula>
    </tableColumn>
    <tableColumn id="11" xr3:uid="{165060CF-0A58-4746-B290-E2BA7C374422}" name="Podíl žadatele na uznatelných nákladech projektu (Kč)" dataDxfId="7"/>
    <tableColumn id="12" xr3:uid="{9C03315F-6666-48DA-A777-5A60244ACDA2}" name="Podíl dotace na uznatelných nákladech projektu (Kč)" dataDxfId="6"/>
    <tableColumn id="13" xr3:uid="{7FD678B1-9230-4740-8EF8-E1CFD58ADB78}" name="Podíl dotace na uznatelných nákladech projektu (%)" dataDxfId="5">
      <calculatedColumnFormula>K4/H4</calculatedColumnFormula>
    </tableColumn>
    <tableColumn id="15" xr3:uid="{7D2A2BA5-9C30-4945-9673-7F595C582402}" name="Dotace investiční (Kč)" dataDxfId="4">
      <calculatedColumnFormula>K4</calculatedColumnFormula>
    </tableColumn>
    <tableColumn id="16" xr3:uid="{AB6964BD-29D5-4DDC-87F5-02B60DE013DF}" name="Maximální časová použitelnost dotace od - do" dataDxfId="3"/>
    <tableColumn id="17" xr3:uid="{03A5CA64-F6C1-45AD-AA5A-088A23B85481}" name="hodnotitel 1" dataDxfId="2"/>
    <tableColumn id="18" xr3:uid="{44A33656-5D7B-4140-8B84-87CF88D84D18}" name="hodnotitel 2" dataDxfId="1"/>
    <tableColumn id="19" xr3:uid="{27F3EB2A-3456-4ED6-981E-33E0E7CC65E6}" name="CELKEM BODŮ průměr" dataDxfId="0">
      <calculatedColumnFormula>(O4+P4)/2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5" zoomScaleNormal="75" workbookViewId="0">
      <selection activeCell="G11" sqref="G11"/>
    </sheetView>
  </sheetViews>
  <sheetFormatPr defaultRowHeight="15" x14ac:dyDescent="0.25"/>
  <cols>
    <col min="1" max="1" width="10.28515625" customWidth="1"/>
    <col min="2" max="2" width="10.7109375" customWidth="1"/>
    <col min="3" max="3" width="27.42578125" customWidth="1"/>
    <col min="4" max="4" width="16.28515625" customWidth="1"/>
    <col min="5" max="5" width="12.5703125" customWidth="1"/>
    <col min="6" max="6" width="36.42578125" customWidth="1"/>
    <col min="7" max="7" width="36.28515625" customWidth="1"/>
    <col min="8" max="8" width="15.7109375" customWidth="1"/>
    <col min="9" max="9" width="23" customWidth="1"/>
    <col min="10" max="11" width="15.7109375" customWidth="1"/>
    <col min="12" max="12" width="19.140625" customWidth="1"/>
    <col min="13" max="13" width="18" customWidth="1"/>
    <col min="14" max="14" width="15.7109375" customWidth="1"/>
    <col min="15" max="17" width="10.7109375" customWidth="1"/>
  </cols>
  <sheetData>
    <row r="1" spans="1:17" x14ac:dyDescent="0.25">
      <c r="A1" s="18"/>
    </row>
    <row r="2" spans="1:17" ht="36.75" customHeight="1" x14ac:dyDescent="0.25">
      <c r="A2" s="1" t="s">
        <v>227</v>
      </c>
    </row>
    <row r="3" spans="1:17" ht="185.25" customHeight="1" x14ac:dyDescent="0.25">
      <c r="A3" s="23" t="s">
        <v>0</v>
      </c>
      <c r="B3" s="24" t="s">
        <v>148</v>
      </c>
      <c r="C3" s="25" t="s">
        <v>10</v>
      </c>
      <c r="D3" s="25" t="s">
        <v>1</v>
      </c>
      <c r="E3" s="25" t="s">
        <v>2</v>
      </c>
      <c r="F3" s="25" t="s">
        <v>3</v>
      </c>
      <c r="G3" s="25" t="s">
        <v>168</v>
      </c>
      <c r="H3" s="26" t="s">
        <v>4</v>
      </c>
      <c r="I3" s="27" t="s">
        <v>5</v>
      </c>
      <c r="J3" s="28" t="s">
        <v>6</v>
      </c>
      <c r="K3" s="28" t="s">
        <v>11</v>
      </c>
      <c r="L3" s="28" t="s">
        <v>7</v>
      </c>
      <c r="M3" s="29" t="s">
        <v>8</v>
      </c>
      <c r="N3" s="30" t="s">
        <v>28</v>
      </c>
      <c r="O3" s="25" t="s">
        <v>105</v>
      </c>
      <c r="P3" s="25" t="s">
        <v>106</v>
      </c>
      <c r="Q3" s="25" t="s">
        <v>107</v>
      </c>
    </row>
    <row r="4" spans="1:17" ht="54" customHeight="1" x14ac:dyDescent="0.25">
      <c r="A4" s="22">
        <v>1</v>
      </c>
      <c r="B4" s="4">
        <v>92</v>
      </c>
      <c r="C4" s="5" t="s">
        <v>137</v>
      </c>
      <c r="D4" s="5" t="s">
        <v>9</v>
      </c>
      <c r="E4" s="6" t="s">
        <v>139</v>
      </c>
      <c r="F4" s="5" t="s">
        <v>138</v>
      </c>
      <c r="G4" s="7" t="s">
        <v>211</v>
      </c>
      <c r="H4" s="2">
        <v>15621000</v>
      </c>
      <c r="I4" s="8">
        <f t="shared" ref="I4:I35" si="0">J4/H4</f>
        <v>0.97439344472184874</v>
      </c>
      <c r="J4" s="2">
        <v>15221000</v>
      </c>
      <c r="K4" s="2">
        <v>400000</v>
      </c>
      <c r="L4" s="9">
        <f t="shared" ref="L4:L35" si="1">K4/H4</f>
        <v>2.5606555278151207E-2</v>
      </c>
      <c r="M4" s="2">
        <f t="shared" ref="M4:M35" si="2">K4</f>
        <v>400000</v>
      </c>
      <c r="N4" s="10" t="s">
        <v>146</v>
      </c>
      <c r="O4" s="5">
        <v>49</v>
      </c>
      <c r="P4" s="5">
        <v>49</v>
      </c>
      <c r="Q4" s="3">
        <f t="shared" ref="Q4:Q35" si="3">(O4+P4)/2</f>
        <v>49</v>
      </c>
    </row>
    <row r="5" spans="1:17" ht="54" customHeight="1" x14ac:dyDescent="0.25">
      <c r="A5" s="22">
        <v>2</v>
      </c>
      <c r="B5" s="4">
        <v>51</v>
      </c>
      <c r="C5" s="5" t="s">
        <v>176</v>
      </c>
      <c r="D5" s="5" t="s">
        <v>9</v>
      </c>
      <c r="E5" s="6" t="s">
        <v>179</v>
      </c>
      <c r="F5" s="5" t="s">
        <v>178</v>
      </c>
      <c r="G5" s="20" t="s">
        <v>177</v>
      </c>
      <c r="H5" s="2">
        <v>600765</v>
      </c>
      <c r="I5" s="8">
        <f t="shared" si="0"/>
        <v>0.33418225096335508</v>
      </c>
      <c r="J5" s="2">
        <v>200765</v>
      </c>
      <c r="K5" s="2">
        <v>400000</v>
      </c>
      <c r="L5" s="9">
        <f t="shared" si="1"/>
        <v>0.66581774903664492</v>
      </c>
      <c r="M5" s="2">
        <f t="shared" si="2"/>
        <v>400000</v>
      </c>
      <c r="N5" s="10" t="s">
        <v>146</v>
      </c>
      <c r="O5" s="5">
        <v>45</v>
      </c>
      <c r="P5" s="5">
        <v>48</v>
      </c>
      <c r="Q5" s="3">
        <f t="shared" si="3"/>
        <v>46.5</v>
      </c>
    </row>
    <row r="6" spans="1:17" ht="54" customHeight="1" x14ac:dyDescent="0.25">
      <c r="A6" s="22">
        <v>3</v>
      </c>
      <c r="B6" s="4">
        <v>38</v>
      </c>
      <c r="C6" s="5" t="s">
        <v>85</v>
      </c>
      <c r="D6" s="5" t="s">
        <v>9</v>
      </c>
      <c r="E6" s="6" t="s">
        <v>86</v>
      </c>
      <c r="F6" s="5" t="s">
        <v>87</v>
      </c>
      <c r="G6" s="20" t="s">
        <v>170</v>
      </c>
      <c r="H6" s="2">
        <v>2219500</v>
      </c>
      <c r="I6" s="8">
        <f t="shared" si="0"/>
        <v>0.8197792295562063</v>
      </c>
      <c r="J6" s="2">
        <v>1819500</v>
      </c>
      <c r="K6" s="2">
        <v>400000</v>
      </c>
      <c r="L6" s="9">
        <f t="shared" si="1"/>
        <v>0.18022077044379364</v>
      </c>
      <c r="M6" s="2">
        <f t="shared" si="2"/>
        <v>400000</v>
      </c>
      <c r="N6" s="10" t="s">
        <v>146</v>
      </c>
      <c r="O6" s="5">
        <v>45</v>
      </c>
      <c r="P6" s="5">
        <v>45</v>
      </c>
      <c r="Q6" s="3">
        <f t="shared" si="3"/>
        <v>45</v>
      </c>
    </row>
    <row r="7" spans="1:17" ht="54" customHeight="1" x14ac:dyDescent="0.25">
      <c r="A7" s="22">
        <v>4</v>
      </c>
      <c r="B7" s="4">
        <v>100</v>
      </c>
      <c r="C7" s="5" t="s">
        <v>18</v>
      </c>
      <c r="D7" s="5" t="s">
        <v>9</v>
      </c>
      <c r="E7" s="6" t="s">
        <v>24</v>
      </c>
      <c r="F7" s="5" t="s">
        <v>25</v>
      </c>
      <c r="G7" s="7" t="s">
        <v>221</v>
      </c>
      <c r="H7" s="2">
        <v>1800000</v>
      </c>
      <c r="I7" s="8">
        <f t="shared" si="0"/>
        <v>0.77777777777777779</v>
      </c>
      <c r="J7" s="2">
        <v>1400000</v>
      </c>
      <c r="K7" s="2">
        <v>400000</v>
      </c>
      <c r="L7" s="9">
        <f t="shared" si="1"/>
        <v>0.22222222222222221</v>
      </c>
      <c r="M7" s="2">
        <f t="shared" si="2"/>
        <v>400000</v>
      </c>
      <c r="N7" s="10" t="s">
        <v>146</v>
      </c>
      <c r="O7" s="5">
        <v>43</v>
      </c>
      <c r="P7" s="5">
        <v>45</v>
      </c>
      <c r="Q7" s="3">
        <f t="shared" si="3"/>
        <v>44</v>
      </c>
    </row>
    <row r="8" spans="1:17" ht="54" customHeight="1" x14ac:dyDescent="0.25">
      <c r="A8" s="22">
        <v>5</v>
      </c>
      <c r="B8" s="4">
        <v>103</v>
      </c>
      <c r="C8" s="5" t="s">
        <v>67</v>
      </c>
      <c r="D8" s="5" t="s">
        <v>9</v>
      </c>
      <c r="E8" s="6" t="s">
        <v>68</v>
      </c>
      <c r="F8" s="5" t="s">
        <v>69</v>
      </c>
      <c r="G8" s="7" t="s">
        <v>222</v>
      </c>
      <c r="H8" s="2">
        <v>1006487</v>
      </c>
      <c r="I8" s="8">
        <f t="shared" si="0"/>
        <v>0.60257807602085278</v>
      </c>
      <c r="J8" s="2">
        <v>606487</v>
      </c>
      <c r="K8" s="2">
        <v>400000</v>
      </c>
      <c r="L8" s="9">
        <f t="shared" si="1"/>
        <v>0.39742192397914727</v>
      </c>
      <c r="M8" s="2">
        <f t="shared" si="2"/>
        <v>400000</v>
      </c>
      <c r="N8" s="10" t="s">
        <v>146</v>
      </c>
      <c r="O8" s="5">
        <v>43</v>
      </c>
      <c r="P8" s="5">
        <v>44</v>
      </c>
      <c r="Q8" s="3">
        <f t="shared" si="3"/>
        <v>43.5</v>
      </c>
    </row>
    <row r="9" spans="1:17" ht="54" customHeight="1" x14ac:dyDescent="0.25">
      <c r="A9" s="22">
        <v>6</v>
      </c>
      <c r="B9" s="4">
        <v>61</v>
      </c>
      <c r="C9" s="5" t="s">
        <v>119</v>
      </c>
      <c r="D9" s="5" t="s">
        <v>9</v>
      </c>
      <c r="E9" s="6" t="s">
        <v>123</v>
      </c>
      <c r="F9" s="5" t="s">
        <v>124</v>
      </c>
      <c r="G9" s="7" t="s">
        <v>190</v>
      </c>
      <c r="H9" s="2">
        <v>1467298</v>
      </c>
      <c r="I9" s="8">
        <f t="shared" si="0"/>
        <v>0.72739007345474471</v>
      </c>
      <c r="J9" s="2">
        <v>1067298</v>
      </c>
      <c r="K9" s="2">
        <v>400000</v>
      </c>
      <c r="L9" s="9">
        <f t="shared" si="1"/>
        <v>0.27260992654525529</v>
      </c>
      <c r="M9" s="2">
        <f t="shared" si="2"/>
        <v>400000</v>
      </c>
      <c r="N9" s="10" t="s">
        <v>146</v>
      </c>
      <c r="O9" s="5">
        <v>43</v>
      </c>
      <c r="P9" s="5">
        <v>43</v>
      </c>
      <c r="Q9" s="3">
        <f t="shared" si="3"/>
        <v>43</v>
      </c>
    </row>
    <row r="10" spans="1:17" ht="54" customHeight="1" x14ac:dyDescent="0.25">
      <c r="A10" s="22">
        <v>7</v>
      </c>
      <c r="B10" s="4">
        <v>26</v>
      </c>
      <c r="C10" s="5" t="s">
        <v>31</v>
      </c>
      <c r="D10" s="5" t="s">
        <v>32</v>
      </c>
      <c r="E10" s="6" t="s">
        <v>33</v>
      </c>
      <c r="F10" s="5" t="s">
        <v>34</v>
      </c>
      <c r="G10" s="7" t="s">
        <v>163</v>
      </c>
      <c r="H10" s="11">
        <v>1087627</v>
      </c>
      <c r="I10" s="8">
        <f t="shared" si="0"/>
        <v>0.63222685718541372</v>
      </c>
      <c r="J10" s="11">
        <v>687627</v>
      </c>
      <c r="K10" s="2">
        <v>400000</v>
      </c>
      <c r="L10" s="9">
        <f t="shared" si="1"/>
        <v>0.36777314281458623</v>
      </c>
      <c r="M10" s="2">
        <f t="shared" si="2"/>
        <v>400000</v>
      </c>
      <c r="N10" s="10" t="s">
        <v>146</v>
      </c>
      <c r="O10" s="5">
        <v>43</v>
      </c>
      <c r="P10" s="5">
        <v>43</v>
      </c>
      <c r="Q10" s="3">
        <f t="shared" si="3"/>
        <v>43</v>
      </c>
    </row>
    <row r="11" spans="1:17" ht="54" customHeight="1" x14ac:dyDescent="0.25">
      <c r="A11" s="22">
        <v>8</v>
      </c>
      <c r="B11" s="4">
        <v>41</v>
      </c>
      <c r="C11" s="5" t="s">
        <v>76</v>
      </c>
      <c r="D11" s="5" t="s">
        <v>9</v>
      </c>
      <c r="E11" s="6" t="s">
        <v>77</v>
      </c>
      <c r="F11" s="5" t="s">
        <v>78</v>
      </c>
      <c r="G11" s="20" t="s">
        <v>171</v>
      </c>
      <c r="H11" s="2">
        <v>1025475</v>
      </c>
      <c r="I11" s="8">
        <f t="shared" si="0"/>
        <v>0.60993685852897439</v>
      </c>
      <c r="J11" s="2">
        <v>625475</v>
      </c>
      <c r="K11" s="2">
        <v>400000</v>
      </c>
      <c r="L11" s="9">
        <f t="shared" si="1"/>
        <v>0.39006314147102561</v>
      </c>
      <c r="M11" s="2">
        <f t="shared" si="2"/>
        <v>400000</v>
      </c>
      <c r="N11" s="10" t="s">
        <v>146</v>
      </c>
      <c r="O11" s="5">
        <v>43</v>
      </c>
      <c r="P11" s="5">
        <v>43</v>
      </c>
      <c r="Q11" s="3">
        <f t="shared" si="3"/>
        <v>43</v>
      </c>
    </row>
    <row r="12" spans="1:17" ht="54" customHeight="1" x14ac:dyDescent="0.25">
      <c r="A12" s="22">
        <v>9</v>
      </c>
      <c r="B12" s="4">
        <v>77</v>
      </c>
      <c r="C12" s="5" t="s">
        <v>70</v>
      </c>
      <c r="D12" s="5" t="s">
        <v>9</v>
      </c>
      <c r="E12" s="6" t="s">
        <v>71</v>
      </c>
      <c r="F12" s="5" t="s">
        <v>72</v>
      </c>
      <c r="G12" s="20" t="s">
        <v>199</v>
      </c>
      <c r="H12" s="2">
        <v>1050000</v>
      </c>
      <c r="I12" s="8">
        <f t="shared" si="0"/>
        <v>0.61904761904761907</v>
      </c>
      <c r="J12" s="2">
        <v>650000</v>
      </c>
      <c r="K12" s="2">
        <v>400000</v>
      </c>
      <c r="L12" s="9">
        <f t="shared" si="1"/>
        <v>0.38095238095238093</v>
      </c>
      <c r="M12" s="2">
        <f t="shared" si="2"/>
        <v>400000</v>
      </c>
      <c r="N12" s="10" t="s">
        <v>146</v>
      </c>
      <c r="O12" s="5">
        <v>42</v>
      </c>
      <c r="P12" s="5">
        <v>43</v>
      </c>
      <c r="Q12" s="3">
        <f t="shared" si="3"/>
        <v>42.5</v>
      </c>
    </row>
    <row r="13" spans="1:17" ht="54" customHeight="1" x14ac:dyDescent="0.25">
      <c r="A13" s="22">
        <v>10</v>
      </c>
      <c r="B13" s="4">
        <v>56</v>
      </c>
      <c r="C13" s="5" t="s">
        <v>13</v>
      </c>
      <c r="D13" s="5" t="s">
        <v>9</v>
      </c>
      <c r="E13" s="6" t="s">
        <v>14</v>
      </c>
      <c r="F13" s="5" t="s">
        <v>15</v>
      </c>
      <c r="G13" s="7" t="s">
        <v>188</v>
      </c>
      <c r="H13" s="2">
        <v>1000250</v>
      </c>
      <c r="I13" s="8">
        <f t="shared" si="0"/>
        <v>0.60009997500624845</v>
      </c>
      <c r="J13" s="2">
        <v>600250</v>
      </c>
      <c r="K13" s="2">
        <v>400000</v>
      </c>
      <c r="L13" s="9">
        <f t="shared" si="1"/>
        <v>0.39990002499375155</v>
      </c>
      <c r="M13" s="2">
        <f t="shared" si="2"/>
        <v>400000</v>
      </c>
      <c r="N13" s="10" t="s">
        <v>146</v>
      </c>
      <c r="O13" s="5">
        <v>42</v>
      </c>
      <c r="P13" s="5">
        <v>43</v>
      </c>
      <c r="Q13" s="3">
        <f t="shared" si="3"/>
        <v>42.5</v>
      </c>
    </row>
    <row r="14" spans="1:17" ht="54" customHeight="1" x14ac:dyDescent="0.25">
      <c r="A14" s="22">
        <v>11</v>
      </c>
      <c r="B14" s="4">
        <v>11</v>
      </c>
      <c r="C14" s="5" t="s">
        <v>50</v>
      </c>
      <c r="D14" s="5" t="s">
        <v>9</v>
      </c>
      <c r="E14" s="6" t="s">
        <v>54</v>
      </c>
      <c r="F14" s="5" t="s">
        <v>55</v>
      </c>
      <c r="G14" s="7" t="s">
        <v>228</v>
      </c>
      <c r="H14" s="2">
        <v>635800</v>
      </c>
      <c r="I14" s="8">
        <f t="shared" si="0"/>
        <v>0.55017301038062283</v>
      </c>
      <c r="J14" s="2">
        <v>349800</v>
      </c>
      <c r="K14" s="2">
        <v>286000</v>
      </c>
      <c r="L14" s="9">
        <f t="shared" si="1"/>
        <v>0.44982698961937717</v>
      </c>
      <c r="M14" s="2">
        <f t="shared" si="2"/>
        <v>286000</v>
      </c>
      <c r="N14" s="10" t="s">
        <v>146</v>
      </c>
      <c r="O14" s="5">
        <v>42</v>
      </c>
      <c r="P14" s="5">
        <v>43</v>
      </c>
      <c r="Q14" s="3">
        <f t="shared" si="3"/>
        <v>42.5</v>
      </c>
    </row>
    <row r="15" spans="1:17" ht="54" customHeight="1" x14ac:dyDescent="0.25">
      <c r="A15" s="22">
        <v>12</v>
      </c>
      <c r="B15" s="4">
        <v>12</v>
      </c>
      <c r="C15" s="5" t="s">
        <v>52</v>
      </c>
      <c r="D15" s="5" t="s">
        <v>9</v>
      </c>
      <c r="E15" s="6" t="s">
        <v>58</v>
      </c>
      <c r="F15" s="5" t="s">
        <v>59</v>
      </c>
      <c r="G15" s="7" t="s">
        <v>152</v>
      </c>
      <c r="H15" s="2">
        <v>728000</v>
      </c>
      <c r="I15" s="8">
        <f t="shared" si="0"/>
        <v>0.45054945054945056</v>
      </c>
      <c r="J15" s="2">
        <v>328000</v>
      </c>
      <c r="K15" s="2">
        <v>400000</v>
      </c>
      <c r="L15" s="9">
        <f t="shared" si="1"/>
        <v>0.5494505494505495</v>
      </c>
      <c r="M15" s="2">
        <f t="shared" si="2"/>
        <v>400000</v>
      </c>
      <c r="N15" s="10" t="s">
        <v>146</v>
      </c>
      <c r="O15" s="5">
        <v>44</v>
      </c>
      <c r="P15" s="5">
        <v>41</v>
      </c>
      <c r="Q15" s="3">
        <f t="shared" si="3"/>
        <v>42.5</v>
      </c>
    </row>
    <row r="16" spans="1:17" ht="54" customHeight="1" x14ac:dyDescent="0.25">
      <c r="A16" s="22">
        <v>13</v>
      </c>
      <c r="B16" s="4">
        <v>29</v>
      </c>
      <c r="C16" s="5" t="s">
        <v>64</v>
      </c>
      <c r="D16" s="5" t="s">
        <v>32</v>
      </c>
      <c r="E16" s="6" t="s">
        <v>65</v>
      </c>
      <c r="F16" s="5" t="s">
        <v>66</v>
      </c>
      <c r="G16" s="7" t="s">
        <v>165</v>
      </c>
      <c r="H16" s="2">
        <v>2207151</v>
      </c>
      <c r="I16" s="8">
        <f t="shared" si="0"/>
        <v>0.81877089514944834</v>
      </c>
      <c r="J16" s="2">
        <v>1807151</v>
      </c>
      <c r="K16" s="2">
        <v>400000</v>
      </c>
      <c r="L16" s="9">
        <f t="shared" si="1"/>
        <v>0.18122910485055169</v>
      </c>
      <c r="M16" s="2">
        <f t="shared" si="2"/>
        <v>400000</v>
      </c>
      <c r="N16" s="10" t="s">
        <v>146</v>
      </c>
      <c r="O16" s="5">
        <v>43</v>
      </c>
      <c r="P16" s="5">
        <v>41</v>
      </c>
      <c r="Q16" s="3">
        <f t="shared" si="3"/>
        <v>42</v>
      </c>
    </row>
    <row r="17" spans="1:17" ht="53.25" customHeight="1" x14ac:dyDescent="0.25">
      <c r="A17" s="22">
        <v>14</v>
      </c>
      <c r="B17" s="4">
        <v>27</v>
      </c>
      <c r="C17" s="5" t="s">
        <v>51</v>
      </c>
      <c r="D17" s="5" t="s">
        <v>9</v>
      </c>
      <c r="E17" s="6" t="s">
        <v>56</v>
      </c>
      <c r="F17" s="5" t="s">
        <v>57</v>
      </c>
      <c r="G17" s="7" t="s">
        <v>164</v>
      </c>
      <c r="H17" s="2">
        <v>1123788</v>
      </c>
      <c r="I17" s="8">
        <f t="shared" si="0"/>
        <v>0.64406097947299668</v>
      </c>
      <c r="J17" s="2">
        <v>723788</v>
      </c>
      <c r="K17" s="2">
        <v>400000</v>
      </c>
      <c r="L17" s="9">
        <f t="shared" si="1"/>
        <v>0.35593902052700332</v>
      </c>
      <c r="M17" s="2">
        <f t="shared" si="2"/>
        <v>400000</v>
      </c>
      <c r="N17" s="10" t="s">
        <v>146</v>
      </c>
      <c r="O17" s="5">
        <v>41</v>
      </c>
      <c r="P17" s="5">
        <v>41</v>
      </c>
      <c r="Q17" s="3">
        <f t="shared" si="3"/>
        <v>41</v>
      </c>
    </row>
    <row r="18" spans="1:17" ht="54" customHeight="1" x14ac:dyDescent="0.25">
      <c r="A18" s="22">
        <v>15</v>
      </c>
      <c r="B18" s="4">
        <v>54</v>
      </c>
      <c r="C18" s="5" t="s">
        <v>180</v>
      </c>
      <c r="D18" s="5" t="s">
        <v>9</v>
      </c>
      <c r="E18" s="6" t="s">
        <v>186</v>
      </c>
      <c r="F18" s="5" t="s">
        <v>187</v>
      </c>
      <c r="G18" s="7" t="s">
        <v>185</v>
      </c>
      <c r="H18" s="2">
        <v>968556</v>
      </c>
      <c r="I18" s="8">
        <f t="shared" si="0"/>
        <v>0.60250104278947214</v>
      </c>
      <c r="J18" s="2">
        <v>583556</v>
      </c>
      <c r="K18" s="2">
        <v>385000</v>
      </c>
      <c r="L18" s="9">
        <f t="shared" si="1"/>
        <v>0.39749895721052786</v>
      </c>
      <c r="M18" s="2">
        <f t="shared" si="2"/>
        <v>385000</v>
      </c>
      <c r="N18" s="10" t="s">
        <v>146</v>
      </c>
      <c r="O18" s="5">
        <v>41</v>
      </c>
      <c r="P18" s="5">
        <v>41</v>
      </c>
      <c r="Q18" s="3">
        <f t="shared" si="3"/>
        <v>41</v>
      </c>
    </row>
    <row r="19" spans="1:17" ht="54" customHeight="1" x14ac:dyDescent="0.25">
      <c r="A19" s="22">
        <v>16</v>
      </c>
      <c r="B19" s="4">
        <v>37</v>
      </c>
      <c r="C19" s="5" t="s">
        <v>53</v>
      </c>
      <c r="D19" s="5" t="s">
        <v>9</v>
      </c>
      <c r="E19" s="6" t="s">
        <v>60</v>
      </c>
      <c r="F19" s="5" t="s">
        <v>61</v>
      </c>
      <c r="G19" s="7" t="s">
        <v>169</v>
      </c>
      <c r="H19" s="2">
        <v>889000</v>
      </c>
      <c r="I19" s="8">
        <f t="shared" si="0"/>
        <v>0.55005624296962885</v>
      </c>
      <c r="J19" s="2">
        <v>489000</v>
      </c>
      <c r="K19" s="2">
        <v>400000</v>
      </c>
      <c r="L19" s="9">
        <f t="shared" si="1"/>
        <v>0.44994375703037121</v>
      </c>
      <c r="M19" s="2">
        <f t="shared" si="2"/>
        <v>400000</v>
      </c>
      <c r="N19" s="10" t="s">
        <v>146</v>
      </c>
      <c r="O19" s="5">
        <v>41</v>
      </c>
      <c r="P19" s="5">
        <v>41</v>
      </c>
      <c r="Q19" s="3">
        <f t="shared" si="3"/>
        <v>41</v>
      </c>
    </row>
    <row r="20" spans="1:17" ht="54" customHeight="1" x14ac:dyDescent="0.25">
      <c r="A20" s="22">
        <v>17</v>
      </c>
      <c r="B20" s="4">
        <v>93</v>
      </c>
      <c r="C20" s="5" t="s">
        <v>208</v>
      </c>
      <c r="D20" s="5" t="s">
        <v>9</v>
      </c>
      <c r="E20" s="6" t="s">
        <v>213</v>
      </c>
      <c r="F20" s="5" t="s">
        <v>214</v>
      </c>
      <c r="G20" s="7" t="s">
        <v>212</v>
      </c>
      <c r="H20" s="2">
        <v>743000</v>
      </c>
      <c r="I20" s="8">
        <f t="shared" si="0"/>
        <v>0.4616419919246299</v>
      </c>
      <c r="J20" s="2">
        <v>343000</v>
      </c>
      <c r="K20" s="2">
        <v>400000</v>
      </c>
      <c r="L20" s="9">
        <f t="shared" si="1"/>
        <v>0.53835800807537015</v>
      </c>
      <c r="M20" s="2">
        <f t="shared" si="2"/>
        <v>400000</v>
      </c>
      <c r="N20" s="10" t="s">
        <v>146</v>
      </c>
      <c r="O20" s="5">
        <v>40</v>
      </c>
      <c r="P20" s="5">
        <v>42</v>
      </c>
      <c r="Q20" s="3">
        <f t="shared" si="3"/>
        <v>41</v>
      </c>
    </row>
    <row r="21" spans="1:17" ht="54" customHeight="1" x14ac:dyDescent="0.25">
      <c r="A21" s="22">
        <v>18</v>
      </c>
      <c r="B21" s="4">
        <v>94</v>
      </c>
      <c r="C21" s="5" t="s">
        <v>91</v>
      </c>
      <c r="D21" s="5" t="s">
        <v>9</v>
      </c>
      <c r="E21" s="6" t="s">
        <v>92</v>
      </c>
      <c r="F21" s="5" t="s">
        <v>125</v>
      </c>
      <c r="G21" s="7" t="s">
        <v>215</v>
      </c>
      <c r="H21" s="2">
        <v>1128865</v>
      </c>
      <c r="I21" s="8">
        <f t="shared" si="0"/>
        <v>0.64566179303991178</v>
      </c>
      <c r="J21" s="2">
        <v>728865</v>
      </c>
      <c r="K21" s="2">
        <v>400000</v>
      </c>
      <c r="L21" s="9">
        <f t="shared" si="1"/>
        <v>0.35433820696008822</v>
      </c>
      <c r="M21" s="2">
        <f t="shared" si="2"/>
        <v>400000</v>
      </c>
      <c r="N21" s="10" t="s">
        <v>146</v>
      </c>
      <c r="O21" s="5">
        <v>40</v>
      </c>
      <c r="P21" s="5">
        <v>41</v>
      </c>
      <c r="Q21" s="3">
        <f t="shared" si="3"/>
        <v>40.5</v>
      </c>
    </row>
    <row r="22" spans="1:17" ht="54" customHeight="1" x14ac:dyDescent="0.25">
      <c r="A22" s="22">
        <v>19</v>
      </c>
      <c r="B22" s="4">
        <v>1</v>
      </c>
      <c r="C22" s="5" t="s">
        <v>120</v>
      </c>
      <c r="D22" s="5" t="s">
        <v>9</v>
      </c>
      <c r="E22" s="6" t="s">
        <v>126</v>
      </c>
      <c r="F22" s="5" t="s">
        <v>127</v>
      </c>
      <c r="G22" s="7" t="s">
        <v>147</v>
      </c>
      <c r="H22" s="2">
        <v>1002505</v>
      </c>
      <c r="I22" s="8">
        <f t="shared" si="0"/>
        <v>0.600999496261864</v>
      </c>
      <c r="J22" s="2">
        <v>602505</v>
      </c>
      <c r="K22" s="2">
        <v>400000</v>
      </c>
      <c r="L22" s="9">
        <f t="shared" si="1"/>
        <v>0.39900050373813595</v>
      </c>
      <c r="M22" s="2">
        <f t="shared" si="2"/>
        <v>400000</v>
      </c>
      <c r="N22" s="10" t="s">
        <v>146</v>
      </c>
      <c r="O22" s="5">
        <v>40</v>
      </c>
      <c r="P22" s="5">
        <v>41</v>
      </c>
      <c r="Q22" s="3">
        <f t="shared" si="3"/>
        <v>40.5</v>
      </c>
    </row>
    <row r="23" spans="1:17" ht="54" customHeight="1" x14ac:dyDescent="0.25">
      <c r="A23" s="22">
        <v>20</v>
      </c>
      <c r="B23" s="4">
        <v>90</v>
      </c>
      <c r="C23" s="5" t="s">
        <v>132</v>
      </c>
      <c r="D23" s="5" t="s">
        <v>9</v>
      </c>
      <c r="E23" s="6" t="s">
        <v>140</v>
      </c>
      <c r="F23" s="5" t="s">
        <v>141</v>
      </c>
      <c r="G23" s="7" t="s">
        <v>207</v>
      </c>
      <c r="H23" s="2">
        <v>999000</v>
      </c>
      <c r="I23" s="8">
        <f t="shared" si="0"/>
        <v>0.60060060060060061</v>
      </c>
      <c r="J23" s="2">
        <v>600000</v>
      </c>
      <c r="K23" s="2">
        <v>399000</v>
      </c>
      <c r="L23" s="9">
        <f t="shared" si="1"/>
        <v>0.39939939939939939</v>
      </c>
      <c r="M23" s="2">
        <f t="shared" si="2"/>
        <v>399000</v>
      </c>
      <c r="N23" s="10" t="s">
        <v>146</v>
      </c>
      <c r="O23" s="5">
        <v>41</v>
      </c>
      <c r="P23" s="5">
        <v>40</v>
      </c>
      <c r="Q23" s="3">
        <f t="shared" si="3"/>
        <v>40.5</v>
      </c>
    </row>
    <row r="24" spans="1:17" ht="54" customHeight="1" x14ac:dyDescent="0.25">
      <c r="A24" s="22">
        <v>21</v>
      </c>
      <c r="B24" s="4">
        <v>24</v>
      </c>
      <c r="C24" s="5" t="s">
        <v>158</v>
      </c>
      <c r="D24" s="5" t="s">
        <v>9</v>
      </c>
      <c r="E24" s="6" t="s">
        <v>161</v>
      </c>
      <c r="F24" s="5" t="s">
        <v>160</v>
      </c>
      <c r="G24" s="20" t="s">
        <v>159</v>
      </c>
      <c r="H24" s="2">
        <v>1000250</v>
      </c>
      <c r="I24" s="8">
        <f t="shared" si="0"/>
        <v>0.60009997500624845</v>
      </c>
      <c r="J24" s="2">
        <v>600250</v>
      </c>
      <c r="K24" s="2">
        <v>400000</v>
      </c>
      <c r="L24" s="9">
        <f t="shared" si="1"/>
        <v>0.39990002499375155</v>
      </c>
      <c r="M24" s="2">
        <f t="shared" si="2"/>
        <v>400000</v>
      </c>
      <c r="N24" s="10" t="s">
        <v>146</v>
      </c>
      <c r="O24" s="5">
        <v>41</v>
      </c>
      <c r="P24" s="5">
        <v>40</v>
      </c>
      <c r="Q24" s="3">
        <f t="shared" si="3"/>
        <v>40.5</v>
      </c>
    </row>
    <row r="25" spans="1:17" ht="54" customHeight="1" x14ac:dyDescent="0.25">
      <c r="A25" s="22">
        <v>22</v>
      </c>
      <c r="B25" s="4">
        <v>10</v>
      </c>
      <c r="C25" s="5" t="s">
        <v>38</v>
      </c>
      <c r="D25" s="5" t="s">
        <v>9</v>
      </c>
      <c r="E25" s="6" t="s">
        <v>39</v>
      </c>
      <c r="F25" s="5" t="s">
        <v>40</v>
      </c>
      <c r="G25" s="7" t="s">
        <v>151</v>
      </c>
      <c r="H25" s="2">
        <v>641000</v>
      </c>
      <c r="I25" s="8">
        <f t="shared" si="0"/>
        <v>0.37597503900156004</v>
      </c>
      <c r="J25" s="2">
        <v>241000</v>
      </c>
      <c r="K25" s="2">
        <v>400000</v>
      </c>
      <c r="L25" s="9">
        <f t="shared" si="1"/>
        <v>0.62402496099843996</v>
      </c>
      <c r="M25" s="2">
        <f t="shared" si="2"/>
        <v>400000</v>
      </c>
      <c r="N25" s="10" t="s">
        <v>146</v>
      </c>
      <c r="O25" s="5">
        <v>37</v>
      </c>
      <c r="P25" s="5">
        <v>44</v>
      </c>
      <c r="Q25" s="3">
        <f t="shared" si="3"/>
        <v>40.5</v>
      </c>
    </row>
    <row r="26" spans="1:17" ht="54" customHeight="1" x14ac:dyDescent="0.25">
      <c r="A26" s="22">
        <v>23</v>
      </c>
      <c r="B26" s="4">
        <v>35</v>
      </c>
      <c r="C26" s="5" t="s">
        <v>93</v>
      </c>
      <c r="D26" s="5" t="s">
        <v>9</v>
      </c>
      <c r="E26" s="6" t="s">
        <v>94</v>
      </c>
      <c r="F26" s="5" t="s">
        <v>95</v>
      </c>
      <c r="G26" s="20" t="s">
        <v>167</v>
      </c>
      <c r="H26" s="2">
        <v>1183680</v>
      </c>
      <c r="I26" s="8">
        <f t="shared" si="0"/>
        <v>0.66207082995404165</v>
      </c>
      <c r="J26" s="2">
        <v>783680</v>
      </c>
      <c r="K26" s="2">
        <v>400000</v>
      </c>
      <c r="L26" s="9">
        <f t="shared" si="1"/>
        <v>0.33792917004595835</v>
      </c>
      <c r="M26" s="2">
        <f t="shared" si="2"/>
        <v>400000</v>
      </c>
      <c r="N26" s="10" t="s">
        <v>146</v>
      </c>
      <c r="O26" s="5">
        <v>40</v>
      </c>
      <c r="P26" s="5">
        <v>40</v>
      </c>
      <c r="Q26" s="3">
        <f t="shared" si="3"/>
        <v>40</v>
      </c>
    </row>
    <row r="27" spans="1:17" ht="54" customHeight="1" x14ac:dyDescent="0.25">
      <c r="A27" s="22">
        <v>24</v>
      </c>
      <c r="B27" s="4">
        <v>14</v>
      </c>
      <c r="C27" s="5" t="s">
        <v>115</v>
      </c>
      <c r="D27" s="5" t="s">
        <v>9</v>
      </c>
      <c r="E27" s="6" t="s">
        <v>116</v>
      </c>
      <c r="F27" s="5" t="s">
        <v>117</v>
      </c>
      <c r="G27" s="7" t="s">
        <v>153</v>
      </c>
      <c r="H27" s="2">
        <v>1026000</v>
      </c>
      <c r="I27" s="8">
        <f t="shared" si="0"/>
        <v>0.61013645224171542</v>
      </c>
      <c r="J27" s="2">
        <v>626000</v>
      </c>
      <c r="K27" s="2">
        <v>400000</v>
      </c>
      <c r="L27" s="9">
        <f t="shared" si="1"/>
        <v>0.38986354775828458</v>
      </c>
      <c r="M27" s="2">
        <f t="shared" si="2"/>
        <v>400000</v>
      </c>
      <c r="N27" s="10" t="s">
        <v>146</v>
      </c>
      <c r="O27" s="5">
        <v>40</v>
      </c>
      <c r="P27" s="5">
        <v>40</v>
      </c>
      <c r="Q27" s="3">
        <f t="shared" si="3"/>
        <v>40</v>
      </c>
    </row>
    <row r="28" spans="1:17" ht="54" customHeight="1" x14ac:dyDescent="0.25">
      <c r="A28" s="22">
        <v>25</v>
      </c>
      <c r="B28" s="4">
        <v>73</v>
      </c>
      <c r="C28" s="5" t="s">
        <v>79</v>
      </c>
      <c r="D28" s="5" t="s">
        <v>9</v>
      </c>
      <c r="E28" s="6" t="s">
        <v>80</v>
      </c>
      <c r="F28" s="5" t="s">
        <v>81</v>
      </c>
      <c r="G28" s="20" t="s">
        <v>197</v>
      </c>
      <c r="H28" s="2">
        <v>914579</v>
      </c>
      <c r="I28" s="8">
        <f t="shared" si="0"/>
        <v>0.56264029679229455</v>
      </c>
      <c r="J28" s="2">
        <v>514579</v>
      </c>
      <c r="K28" s="2">
        <v>400000</v>
      </c>
      <c r="L28" s="9">
        <f t="shared" si="1"/>
        <v>0.4373597032077054</v>
      </c>
      <c r="M28" s="2">
        <f t="shared" si="2"/>
        <v>400000</v>
      </c>
      <c r="N28" s="10" t="s">
        <v>146</v>
      </c>
      <c r="O28" s="5">
        <v>40</v>
      </c>
      <c r="P28" s="5">
        <v>40</v>
      </c>
      <c r="Q28" s="3">
        <f t="shared" si="3"/>
        <v>40</v>
      </c>
    </row>
    <row r="29" spans="1:17" ht="54" customHeight="1" x14ac:dyDescent="0.25">
      <c r="A29" s="22">
        <v>26</v>
      </c>
      <c r="B29" s="4">
        <v>106</v>
      </c>
      <c r="C29" s="5" t="s">
        <v>210</v>
      </c>
      <c r="D29" s="5" t="s">
        <v>9</v>
      </c>
      <c r="E29" s="6" t="s">
        <v>225</v>
      </c>
      <c r="F29" s="5" t="s">
        <v>226</v>
      </c>
      <c r="G29" s="20" t="s">
        <v>224</v>
      </c>
      <c r="H29" s="2">
        <v>475000</v>
      </c>
      <c r="I29" s="8">
        <f t="shared" si="0"/>
        <v>0.4</v>
      </c>
      <c r="J29" s="2">
        <v>190000</v>
      </c>
      <c r="K29" s="2">
        <v>285000</v>
      </c>
      <c r="L29" s="9">
        <f t="shared" si="1"/>
        <v>0.6</v>
      </c>
      <c r="M29" s="2">
        <f t="shared" si="2"/>
        <v>285000</v>
      </c>
      <c r="N29" s="10" t="s">
        <v>146</v>
      </c>
      <c r="O29" s="5">
        <v>40</v>
      </c>
      <c r="P29" s="5">
        <v>40</v>
      </c>
      <c r="Q29" s="3">
        <f t="shared" si="3"/>
        <v>40</v>
      </c>
    </row>
    <row r="30" spans="1:17" ht="54" customHeight="1" x14ac:dyDescent="0.25">
      <c r="A30" s="22">
        <v>27</v>
      </c>
      <c r="B30" s="4">
        <v>59</v>
      </c>
      <c r="C30" s="5" t="s">
        <v>110</v>
      </c>
      <c r="D30" s="5" t="s">
        <v>9</v>
      </c>
      <c r="E30" s="6" t="s">
        <v>114</v>
      </c>
      <c r="F30" s="5" t="s">
        <v>113</v>
      </c>
      <c r="G30" s="20" t="s">
        <v>189</v>
      </c>
      <c r="H30" s="2">
        <v>2420000</v>
      </c>
      <c r="I30" s="8">
        <f t="shared" si="0"/>
        <v>0.83471074380165289</v>
      </c>
      <c r="J30" s="2">
        <v>2020000</v>
      </c>
      <c r="K30" s="2">
        <v>400000</v>
      </c>
      <c r="L30" s="9">
        <f t="shared" si="1"/>
        <v>0.16528925619834711</v>
      </c>
      <c r="M30" s="2">
        <f t="shared" si="2"/>
        <v>400000</v>
      </c>
      <c r="N30" s="10" t="s">
        <v>146</v>
      </c>
      <c r="O30" s="5">
        <v>38</v>
      </c>
      <c r="P30" s="5">
        <v>41</v>
      </c>
      <c r="Q30" s="3">
        <f t="shared" si="3"/>
        <v>39.5</v>
      </c>
    </row>
    <row r="31" spans="1:17" ht="54" customHeight="1" x14ac:dyDescent="0.25">
      <c r="A31" s="22">
        <v>28</v>
      </c>
      <c r="B31" s="4">
        <v>65</v>
      </c>
      <c r="C31" s="5" t="s">
        <v>73</v>
      </c>
      <c r="D31" s="5" t="s">
        <v>9</v>
      </c>
      <c r="E31" s="6" t="s">
        <v>74</v>
      </c>
      <c r="F31" s="5" t="s">
        <v>75</v>
      </c>
      <c r="G31" s="20" t="s">
        <v>193</v>
      </c>
      <c r="H31" s="2">
        <v>1724666</v>
      </c>
      <c r="I31" s="8">
        <f t="shared" si="0"/>
        <v>0.76807103520333797</v>
      </c>
      <c r="J31" s="2">
        <v>1324666</v>
      </c>
      <c r="K31" s="2">
        <v>400000</v>
      </c>
      <c r="L31" s="9">
        <f t="shared" si="1"/>
        <v>0.23192896479666208</v>
      </c>
      <c r="M31" s="2">
        <f t="shared" si="2"/>
        <v>400000</v>
      </c>
      <c r="N31" s="10" t="s">
        <v>146</v>
      </c>
      <c r="O31" s="5">
        <v>39</v>
      </c>
      <c r="P31" s="5">
        <v>40</v>
      </c>
      <c r="Q31" s="3">
        <f t="shared" si="3"/>
        <v>39.5</v>
      </c>
    </row>
    <row r="32" spans="1:17" ht="54" customHeight="1" x14ac:dyDescent="0.25">
      <c r="A32" s="22">
        <v>29</v>
      </c>
      <c r="B32" s="4">
        <v>9</v>
      </c>
      <c r="C32" s="5" t="s">
        <v>109</v>
      </c>
      <c r="D32" s="5" t="s">
        <v>9</v>
      </c>
      <c r="E32" s="6" t="s">
        <v>29</v>
      </c>
      <c r="F32" s="5" t="s">
        <v>30</v>
      </c>
      <c r="G32" s="7" t="s">
        <v>150</v>
      </c>
      <c r="H32" s="2">
        <v>947000</v>
      </c>
      <c r="I32" s="8">
        <f t="shared" si="0"/>
        <v>0.57761351636747627</v>
      </c>
      <c r="J32" s="2">
        <v>547000</v>
      </c>
      <c r="K32" s="2">
        <v>400000</v>
      </c>
      <c r="L32" s="9">
        <f t="shared" si="1"/>
        <v>0.42238648363252373</v>
      </c>
      <c r="M32" s="2">
        <f t="shared" si="2"/>
        <v>400000</v>
      </c>
      <c r="N32" s="10" t="s">
        <v>146</v>
      </c>
      <c r="O32" s="5">
        <v>40</v>
      </c>
      <c r="P32" s="5">
        <v>39</v>
      </c>
      <c r="Q32" s="3">
        <f t="shared" si="3"/>
        <v>39.5</v>
      </c>
    </row>
    <row r="33" spans="1:17" ht="54" customHeight="1" x14ac:dyDescent="0.25">
      <c r="A33" s="22">
        <v>30</v>
      </c>
      <c r="B33" s="4">
        <v>43</v>
      </c>
      <c r="C33" s="5" t="s">
        <v>19</v>
      </c>
      <c r="D33" s="5" t="s">
        <v>9</v>
      </c>
      <c r="E33" s="6" t="s">
        <v>26</v>
      </c>
      <c r="F33" s="5" t="s">
        <v>27</v>
      </c>
      <c r="G33" s="7" t="s">
        <v>172</v>
      </c>
      <c r="H33" s="2">
        <v>894000</v>
      </c>
      <c r="I33" s="8">
        <f t="shared" si="0"/>
        <v>0.55257270693512306</v>
      </c>
      <c r="J33" s="2">
        <v>494000</v>
      </c>
      <c r="K33" s="2">
        <v>400000</v>
      </c>
      <c r="L33" s="9">
        <f t="shared" si="1"/>
        <v>0.44742729306487694</v>
      </c>
      <c r="M33" s="2">
        <f t="shared" si="2"/>
        <v>400000</v>
      </c>
      <c r="N33" s="10" t="s">
        <v>146</v>
      </c>
      <c r="O33" s="5">
        <v>39</v>
      </c>
      <c r="P33" s="5">
        <v>40</v>
      </c>
      <c r="Q33" s="3">
        <f t="shared" si="3"/>
        <v>39.5</v>
      </c>
    </row>
    <row r="34" spans="1:17" ht="54" customHeight="1" x14ac:dyDescent="0.25">
      <c r="A34" s="22">
        <v>31</v>
      </c>
      <c r="B34" s="4">
        <v>84</v>
      </c>
      <c r="C34" s="5" t="s">
        <v>183</v>
      </c>
      <c r="D34" s="5" t="s">
        <v>9</v>
      </c>
      <c r="E34" s="6" t="s">
        <v>204</v>
      </c>
      <c r="F34" s="5" t="s">
        <v>206</v>
      </c>
      <c r="G34" s="20" t="s">
        <v>205</v>
      </c>
      <c r="H34" s="2">
        <v>2500000</v>
      </c>
      <c r="I34" s="8">
        <f t="shared" si="0"/>
        <v>0.84</v>
      </c>
      <c r="J34" s="2">
        <v>2100000</v>
      </c>
      <c r="K34" s="2">
        <v>400000</v>
      </c>
      <c r="L34" s="9">
        <f t="shared" si="1"/>
        <v>0.16</v>
      </c>
      <c r="M34" s="2">
        <f t="shared" si="2"/>
        <v>400000</v>
      </c>
      <c r="N34" s="10" t="s">
        <v>146</v>
      </c>
      <c r="O34" s="5">
        <v>39</v>
      </c>
      <c r="P34" s="5">
        <v>39</v>
      </c>
      <c r="Q34" s="3">
        <f t="shared" si="3"/>
        <v>39</v>
      </c>
    </row>
    <row r="35" spans="1:17" ht="54" customHeight="1" x14ac:dyDescent="0.25">
      <c r="A35" s="22">
        <v>32</v>
      </c>
      <c r="B35" s="4">
        <v>17</v>
      </c>
      <c r="C35" s="5" t="s">
        <v>17</v>
      </c>
      <c r="D35" s="5" t="s">
        <v>9</v>
      </c>
      <c r="E35" s="6" t="s">
        <v>22</v>
      </c>
      <c r="F35" s="5" t="s">
        <v>23</v>
      </c>
      <c r="G35" s="7" t="s">
        <v>154</v>
      </c>
      <c r="H35" s="2">
        <v>2117700</v>
      </c>
      <c r="I35" s="8">
        <f t="shared" si="0"/>
        <v>0.81111583321528069</v>
      </c>
      <c r="J35" s="2">
        <v>1717700</v>
      </c>
      <c r="K35" s="2">
        <v>400000</v>
      </c>
      <c r="L35" s="9">
        <f t="shared" si="1"/>
        <v>0.18888416678471928</v>
      </c>
      <c r="M35" s="2">
        <f t="shared" si="2"/>
        <v>400000</v>
      </c>
      <c r="N35" s="10" t="s">
        <v>146</v>
      </c>
      <c r="O35" s="5">
        <v>39</v>
      </c>
      <c r="P35" s="5">
        <v>39</v>
      </c>
      <c r="Q35" s="3">
        <f t="shared" si="3"/>
        <v>39</v>
      </c>
    </row>
    <row r="36" spans="1:17" ht="54" customHeight="1" x14ac:dyDescent="0.25">
      <c r="A36" s="22">
        <v>33</v>
      </c>
      <c r="B36" s="4">
        <v>30</v>
      </c>
      <c r="C36" s="5" t="s">
        <v>109</v>
      </c>
      <c r="D36" s="5" t="s">
        <v>9</v>
      </c>
      <c r="E36" s="6" t="s">
        <v>62</v>
      </c>
      <c r="F36" s="5" t="s">
        <v>63</v>
      </c>
      <c r="G36" s="7" t="s">
        <v>166</v>
      </c>
      <c r="H36" s="2">
        <v>1014413</v>
      </c>
      <c r="I36" s="8">
        <f t="shared" ref="I36:I55" si="4">J36/H36</f>
        <v>0.60568328678753136</v>
      </c>
      <c r="J36" s="2">
        <v>614413</v>
      </c>
      <c r="K36" s="2">
        <v>400000</v>
      </c>
      <c r="L36" s="9">
        <f t="shared" ref="L36:L55" si="5">K36/H36</f>
        <v>0.39431671321246869</v>
      </c>
      <c r="M36" s="2">
        <f t="shared" ref="M36:M55" si="6">K36</f>
        <v>400000</v>
      </c>
      <c r="N36" s="10" t="s">
        <v>146</v>
      </c>
      <c r="O36" s="5">
        <v>39</v>
      </c>
      <c r="P36" s="5">
        <v>39</v>
      </c>
      <c r="Q36" s="3">
        <f t="shared" ref="Q36:Q55" si="7">(O36+P36)/2</f>
        <v>39</v>
      </c>
    </row>
    <row r="37" spans="1:17" ht="54" customHeight="1" x14ac:dyDescent="0.25">
      <c r="A37" s="22">
        <v>34</v>
      </c>
      <c r="B37" s="4">
        <v>20</v>
      </c>
      <c r="C37" s="5" t="s">
        <v>41</v>
      </c>
      <c r="D37" s="5" t="s">
        <v>9</v>
      </c>
      <c r="E37" s="6" t="s">
        <v>42</v>
      </c>
      <c r="F37" s="5" t="s">
        <v>43</v>
      </c>
      <c r="G37" s="7" t="s">
        <v>156</v>
      </c>
      <c r="H37" s="2">
        <v>600000</v>
      </c>
      <c r="I37" s="8">
        <f t="shared" si="4"/>
        <v>0.55833333333333335</v>
      </c>
      <c r="J37" s="2">
        <v>335000</v>
      </c>
      <c r="K37" s="2">
        <v>265000</v>
      </c>
      <c r="L37" s="9">
        <f t="shared" si="5"/>
        <v>0.44166666666666665</v>
      </c>
      <c r="M37" s="2">
        <f t="shared" si="6"/>
        <v>265000</v>
      </c>
      <c r="N37" s="10" t="s">
        <v>146</v>
      </c>
      <c r="O37" s="5">
        <v>39</v>
      </c>
      <c r="P37" s="5">
        <v>39</v>
      </c>
      <c r="Q37" s="3">
        <f t="shared" si="7"/>
        <v>39</v>
      </c>
    </row>
    <row r="38" spans="1:17" ht="54" customHeight="1" x14ac:dyDescent="0.25">
      <c r="A38" s="22">
        <v>35</v>
      </c>
      <c r="B38" s="4">
        <v>104</v>
      </c>
      <c r="C38" s="5" t="s">
        <v>35</v>
      </c>
      <c r="D38" s="5" t="s">
        <v>9</v>
      </c>
      <c r="E38" s="6" t="s">
        <v>36</v>
      </c>
      <c r="F38" s="5" t="s">
        <v>37</v>
      </c>
      <c r="G38" s="7" t="s">
        <v>223</v>
      </c>
      <c r="H38" s="2">
        <v>1084000</v>
      </c>
      <c r="I38" s="8">
        <f t="shared" si="4"/>
        <v>0.63099630996309963</v>
      </c>
      <c r="J38" s="2">
        <v>684000</v>
      </c>
      <c r="K38" s="2">
        <v>400000</v>
      </c>
      <c r="L38" s="9">
        <f t="shared" si="5"/>
        <v>0.36900369003690037</v>
      </c>
      <c r="M38" s="2">
        <f t="shared" si="6"/>
        <v>400000</v>
      </c>
      <c r="N38" s="10" t="s">
        <v>146</v>
      </c>
      <c r="O38" s="5">
        <v>38</v>
      </c>
      <c r="P38" s="5">
        <v>39</v>
      </c>
      <c r="Q38" s="3">
        <f t="shared" si="7"/>
        <v>38.5</v>
      </c>
    </row>
    <row r="39" spans="1:17" ht="54" customHeight="1" x14ac:dyDescent="0.25">
      <c r="A39" s="22">
        <v>36</v>
      </c>
      <c r="B39" s="4">
        <v>7</v>
      </c>
      <c r="C39" s="5" t="s">
        <v>130</v>
      </c>
      <c r="D39" s="5" t="s">
        <v>9</v>
      </c>
      <c r="E39" s="6" t="s">
        <v>144</v>
      </c>
      <c r="F39" s="5" t="s">
        <v>145</v>
      </c>
      <c r="G39" s="7" t="s">
        <v>149</v>
      </c>
      <c r="H39" s="2">
        <v>1078829</v>
      </c>
      <c r="I39" s="8">
        <f t="shared" si="4"/>
        <v>0.62922761623945966</v>
      </c>
      <c r="J39" s="2">
        <v>678829</v>
      </c>
      <c r="K39" s="2">
        <v>400000</v>
      </c>
      <c r="L39" s="9">
        <f t="shared" si="5"/>
        <v>0.37077238376054034</v>
      </c>
      <c r="M39" s="2">
        <f t="shared" si="6"/>
        <v>400000</v>
      </c>
      <c r="N39" s="10" t="s">
        <v>146</v>
      </c>
      <c r="O39" s="5">
        <v>40</v>
      </c>
      <c r="P39" s="5">
        <v>37</v>
      </c>
      <c r="Q39" s="3">
        <f t="shared" si="7"/>
        <v>38.5</v>
      </c>
    </row>
    <row r="40" spans="1:17" ht="54" customHeight="1" x14ac:dyDescent="0.25">
      <c r="A40" s="22">
        <v>37</v>
      </c>
      <c r="B40" s="4">
        <v>81</v>
      </c>
      <c r="C40" s="5" t="s">
        <v>129</v>
      </c>
      <c r="D40" s="5" t="s">
        <v>9</v>
      </c>
      <c r="E40" s="6" t="s">
        <v>135</v>
      </c>
      <c r="F40" s="5" t="s">
        <v>136</v>
      </c>
      <c r="G40" s="7" t="s">
        <v>203</v>
      </c>
      <c r="H40" s="11">
        <v>915049.81</v>
      </c>
      <c r="I40" s="8">
        <f t="shared" si="4"/>
        <v>0.56286532642414289</v>
      </c>
      <c r="J40" s="11">
        <v>515049.81</v>
      </c>
      <c r="K40" s="2">
        <v>400000</v>
      </c>
      <c r="L40" s="9">
        <f t="shared" si="5"/>
        <v>0.437134673575857</v>
      </c>
      <c r="M40" s="2">
        <f t="shared" si="6"/>
        <v>400000</v>
      </c>
      <c r="N40" s="10" t="s">
        <v>146</v>
      </c>
      <c r="O40" s="5">
        <v>39</v>
      </c>
      <c r="P40" s="5">
        <v>38</v>
      </c>
      <c r="Q40" s="3">
        <f t="shared" si="7"/>
        <v>38.5</v>
      </c>
    </row>
    <row r="41" spans="1:17" ht="54" customHeight="1" x14ac:dyDescent="0.25">
      <c r="A41" s="22">
        <v>38</v>
      </c>
      <c r="B41" s="4">
        <v>62</v>
      </c>
      <c r="C41" s="5" t="s">
        <v>88</v>
      </c>
      <c r="D41" s="5" t="s">
        <v>9</v>
      </c>
      <c r="E41" s="6" t="s">
        <v>89</v>
      </c>
      <c r="F41" s="5" t="s">
        <v>90</v>
      </c>
      <c r="G41" s="20" t="s">
        <v>191</v>
      </c>
      <c r="H41" s="2">
        <v>1100000</v>
      </c>
      <c r="I41" s="8">
        <f t="shared" si="4"/>
        <v>0.63636363636363635</v>
      </c>
      <c r="J41" s="2">
        <v>700000</v>
      </c>
      <c r="K41" s="2">
        <v>400000</v>
      </c>
      <c r="L41" s="9">
        <f t="shared" si="5"/>
        <v>0.36363636363636365</v>
      </c>
      <c r="M41" s="2">
        <f t="shared" si="6"/>
        <v>400000</v>
      </c>
      <c r="N41" s="10" t="s">
        <v>146</v>
      </c>
      <c r="O41" s="5">
        <v>37</v>
      </c>
      <c r="P41" s="5">
        <v>39</v>
      </c>
      <c r="Q41" s="3">
        <f t="shared" si="7"/>
        <v>38</v>
      </c>
    </row>
    <row r="42" spans="1:17" ht="54" customHeight="1" x14ac:dyDescent="0.25">
      <c r="A42" s="22">
        <v>39</v>
      </c>
      <c r="B42" s="4">
        <v>44</v>
      </c>
      <c r="C42" s="5" t="s">
        <v>128</v>
      </c>
      <c r="D42" s="5" t="s">
        <v>9</v>
      </c>
      <c r="E42" s="6" t="s">
        <v>133</v>
      </c>
      <c r="F42" s="5" t="s">
        <v>134</v>
      </c>
      <c r="G42" s="7" t="s">
        <v>174</v>
      </c>
      <c r="H42" s="2">
        <v>550000</v>
      </c>
      <c r="I42" s="8">
        <f t="shared" si="4"/>
        <v>0.61</v>
      </c>
      <c r="J42" s="2">
        <v>335500</v>
      </c>
      <c r="K42" s="2">
        <v>214500</v>
      </c>
      <c r="L42" s="9">
        <f t="shared" si="5"/>
        <v>0.39</v>
      </c>
      <c r="M42" s="2">
        <f t="shared" si="6"/>
        <v>214500</v>
      </c>
      <c r="N42" s="10" t="s">
        <v>146</v>
      </c>
      <c r="O42" s="5">
        <v>37</v>
      </c>
      <c r="P42" s="5">
        <v>39</v>
      </c>
      <c r="Q42" s="3">
        <f t="shared" si="7"/>
        <v>38</v>
      </c>
    </row>
    <row r="43" spans="1:17" ht="54" customHeight="1" x14ac:dyDescent="0.25">
      <c r="A43" s="22">
        <v>40</v>
      </c>
      <c r="B43" s="4">
        <v>46</v>
      </c>
      <c r="C43" s="5" t="s">
        <v>44</v>
      </c>
      <c r="D43" s="5" t="s">
        <v>9</v>
      </c>
      <c r="E43" s="6" t="s">
        <v>45</v>
      </c>
      <c r="F43" s="5" t="s">
        <v>46</v>
      </c>
      <c r="G43" s="7" t="s">
        <v>175</v>
      </c>
      <c r="H43" s="2">
        <v>821951</v>
      </c>
      <c r="I43" s="8">
        <f t="shared" si="4"/>
        <v>0.51335298576192501</v>
      </c>
      <c r="J43" s="2">
        <v>421951</v>
      </c>
      <c r="K43" s="2">
        <v>400000</v>
      </c>
      <c r="L43" s="9">
        <f t="shared" si="5"/>
        <v>0.48664701423807499</v>
      </c>
      <c r="M43" s="2">
        <f t="shared" si="6"/>
        <v>400000</v>
      </c>
      <c r="N43" s="10" t="s">
        <v>146</v>
      </c>
      <c r="O43" s="5">
        <v>38</v>
      </c>
      <c r="P43" s="5">
        <v>38</v>
      </c>
      <c r="Q43" s="3">
        <f t="shared" si="7"/>
        <v>38</v>
      </c>
    </row>
    <row r="44" spans="1:17" ht="54" customHeight="1" x14ac:dyDescent="0.25">
      <c r="A44" s="22">
        <v>41</v>
      </c>
      <c r="B44" s="4">
        <v>22</v>
      </c>
      <c r="C44" s="5" t="s">
        <v>102</v>
      </c>
      <c r="D44" s="5" t="s">
        <v>9</v>
      </c>
      <c r="E44" s="6" t="s">
        <v>103</v>
      </c>
      <c r="F44" s="5" t="s">
        <v>104</v>
      </c>
      <c r="G44" s="7" t="s">
        <v>157</v>
      </c>
      <c r="H44" s="2">
        <v>800000</v>
      </c>
      <c r="I44" s="8">
        <f t="shared" si="4"/>
        <v>0.5</v>
      </c>
      <c r="J44" s="2">
        <v>400000</v>
      </c>
      <c r="K44" s="2">
        <v>400000</v>
      </c>
      <c r="L44" s="9">
        <f t="shared" si="5"/>
        <v>0.5</v>
      </c>
      <c r="M44" s="2">
        <f t="shared" si="6"/>
        <v>400000</v>
      </c>
      <c r="N44" s="10" t="s">
        <v>146</v>
      </c>
      <c r="O44" s="5">
        <v>38</v>
      </c>
      <c r="P44" s="5">
        <v>38</v>
      </c>
      <c r="Q44" s="3">
        <f t="shared" si="7"/>
        <v>38</v>
      </c>
    </row>
    <row r="45" spans="1:17" ht="54" customHeight="1" x14ac:dyDescent="0.25">
      <c r="A45" s="22">
        <v>42</v>
      </c>
      <c r="B45" s="4">
        <v>52</v>
      </c>
      <c r="C45" s="5" t="s">
        <v>82</v>
      </c>
      <c r="D45" s="5" t="s">
        <v>9</v>
      </c>
      <c r="E45" s="6" t="s">
        <v>83</v>
      </c>
      <c r="F45" s="5" t="s">
        <v>84</v>
      </c>
      <c r="G45" s="20" t="s">
        <v>184</v>
      </c>
      <c r="H45" s="2">
        <v>520000</v>
      </c>
      <c r="I45" s="8">
        <f t="shared" si="4"/>
        <v>0.45192307692307693</v>
      </c>
      <c r="J45" s="2">
        <v>235000</v>
      </c>
      <c r="K45" s="2">
        <v>285000</v>
      </c>
      <c r="L45" s="9">
        <f t="shared" si="5"/>
        <v>0.54807692307692313</v>
      </c>
      <c r="M45" s="2">
        <f t="shared" si="6"/>
        <v>285000</v>
      </c>
      <c r="N45" s="10" t="s">
        <v>146</v>
      </c>
      <c r="O45" s="5">
        <v>37</v>
      </c>
      <c r="P45" s="5">
        <v>39</v>
      </c>
      <c r="Q45" s="3">
        <f t="shared" si="7"/>
        <v>38</v>
      </c>
    </row>
    <row r="46" spans="1:17" ht="54" customHeight="1" x14ac:dyDescent="0.25">
      <c r="A46" s="22">
        <v>43</v>
      </c>
      <c r="B46" s="4">
        <v>95</v>
      </c>
      <c r="C46" s="5" t="s">
        <v>108</v>
      </c>
      <c r="D46" s="5" t="s">
        <v>9</v>
      </c>
      <c r="E46" s="6" t="s">
        <v>112</v>
      </c>
      <c r="F46" s="5" t="s">
        <v>111</v>
      </c>
      <c r="G46" s="20" t="s">
        <v>216</v>
      </c>
      <c r="H46" s="2">
        <v>655000</v>
      </c>
      <c r="I46" s="8">
        <f t="shared" si="4"/>
        <v>0.4</v>
      </c>
      <c r="J46" s="2">
        <v>262000</v>
      </c>
      <c r="K46" s="2">
        <v>393000</v>
      </c>
      <c r="L46" s="9">
        <f t="shared" si="5"/>
        <v>0.6</v>
      </c>
      <c r="M46" s="2">
        <f t="shared" si="6"/>
        <v>393000</v>
      </c>
      <c r="N46" s="10" t="s">
        <v>146</v>
      </c>
      <c r="O46" s="5">
        <v>37</v>
      </c>
      <c r="P46" s="5">
        <v>39</v>
      </c>
      <c r="Q46" s="3">
        <f t="shared" si="7"/>
        <v>38</v>
      </c>
    </row>
    <row r="47" spans="1:17" ht="54" customHeight="1" x14ac:dyDescent="0.25">
      <c r="A47" s="22">
        <v>44</v>
      </c>
      <c r="B47" s="4">
        <v>71</v>
      </c>
      <c r="C47" s="5" t="s">
        <v>181</v>
      </c>
      <c r="D47" s="5" t="s">
        <v>9</v>
      </c>
      <c r="E47" s="6" t="s">
        <v>195</v>
      </c>
      <c r="F47" s="5" t="s">
        <v>196</v>
      </c>
      <c r="G47" s="7" t="s">
        <v>194</v>
      </c>
      <c r="H47" s="2">
        <v>1144903</v>
      </c>
      <c r="I47" s="8">
        <f t="shared" si="4"/>
        <v>0.65062542416257096</v>
      </c>
      <c r="J47" s="2">
        <v>744903</v>
      </c>
      <c r="K47" s="2">
        <v>400000</v>
      </c>
      <c r="L47" s="9">
        <f t="shared" si="5"/>
        <v>0.34937457583742904</v>
      </c>
      <c r="M47" s="2">
        <f t="shared" si="6"/>
        <v>400000</v>
      </c>
      <c r="N47" s="10" t="s">
        <v>146</v>
      </c>
      <c r="O47" s="5">
        <v>37</v>
      </c>
      <c r="P47" s="5">
        <v>38</v>
      </c>
      <c r="Q47" s="3">
        <f t="shared" si="7"/>
        <v>37.5</v>
      </c>
    </row>
    <row r="48" spans="1:17" ht="54" customHeight="1" x14ac:dyDescent="0.25">
      <c r="A48" s="22">
        <v>45</v>
      </c>
      <c r="B48" s="4">
        <v>97</v>
      </c>
      <c r="C48" s="5" t="s">
        <v>47</v>
      </c>
      <c r="D48" s="5" t="s">
        <v>9</v>
      </c>
      <c r="E48" s="6" t="s">
        <v>49</v>
      </c>
      <c r="F48" s="5" t="s">
        <v>48</v>
      </c>
      <c r="G48" s="7" t="s">
        <v>220</v>
      </c>
      <c r="H48" s="2">
        <v>500000</v>
      </c>
      <c r="I48" s="8">
        <f t="shared" si="4"/>
        <v>0.56999999999999995</v>
      </c>
      <c r="J48" s="2">
        <v>285000</v>
      </c>
      <c r="K48" s="2">
        <v>215000</v>
      </c>
      <c r="L48" s="9">
        <f t="shared" si="5"/>
        <v>0.43</v>
      </c>
      <c r="M48" s="2">
        <f t="shared" si="6"/>
        <v>215000</v>
      </c>
      <c r="N48" s="10" t="s">
        <v>146</v>
      </c>
      <c r="O48" s="5">
        <v>37</v>
      </c>
      <c r="P48" s="5">
        <v>38</v>
      </c>
      <c r="Q48" s="3">
        <f t="shared" si="7"/>
        <v>37.5</v>
      </c>
    </row>
    <row r="49" spans="1:17" ht="54" customHeight="1" x14ac:dyDescent="0.25">
      <c r="A49" s="22">
        <v>46</v>
      </c>
      <c r="B49" s="4">
        <v>19</v>
      </c>
      <c r="C49" s="5" t="s">
        <v>96</v>
      </c>
      <c r="D49" s="5" t="s">
        <v>9</v>
      </c>
      <c r="E49" s="6" t="s">
        <v>97</v>
      </c>
      <c r="F49" s="5" t="s">
        <v>98</v>
      </c>
      <c r="G49" s="7" t="s">
        <v>155</v>
      </c>
      <c r="H49" s="2">
        <v>900000</v>
      </c>
      <c r="I49" s="8">
        <f t="shared" si="4"/>
        <v>0.55566666666666664</v>
      </c>
      <c r="J49" s="2">
        <v>500100</v>
      </c>
      <c r="K49" s="2">
        <v>399900</v>
      </c>
      <c r="L49" s="9">
        <f t="shared" si="5"/>
        <v>0.44433333333333336</v>
      </c>
      <c r="M49" s="2">
        <f t="shared" si="6"/>
        <v>399900</v>
      </c>
      <c r="N49" s="10" t="s">
        <v>146</v>
      </c>
      <c r="O49" s="5">
        <v>37</v>
      </c>
      <c r="P49" s="5">
        <v>38</v>
      </c>
      <c r="Q49" s="3">
        <f t="shared" si="7"/>
        <v>37.5</v>
      </c>
    </row>
    <row r="50" spans="1:17" ht="54" customHeight="1" x14ac:dyDescent="0.25">
      <c r="A50" s="22">
        <v>47</v>
      </c>
      <c r="B50" s="4">
        <v>80</v>
      </c>
      <c r="C50" s="5" t="s">
        <v>182</v>
      </c>
      <c r="D50" s="5" t="s">
        <v>9</v>
      </c>
      <c r="E50" s="6" t="s">
        <v>201</v>
      </c>
      <c r="F50" s="5" t="s">
        <v>202</v>
      </c>
      <c r="G50" s="7" t="s">
        <v>200</v>
      </c>
      <c r="H50" s="2">
        <v>825025</v>
      </c>
      <c r="I50" s="8">
        <f t="shared" si="4"/>
        <v>0.51516620708463379</v>
      </c>
      <c r="J50" s="2">
        <v>425025</v>
      </c>
      <c r="K50" s="2">
        <v>400000</v>
      </c>
      <c r="L50" s="9">
        <f t="shared" si="5"/>
        <v>0.48483379291536621</v>
      </c>
      <c r="M50" s="2">
        <f t="shared" si="6"/>
        <v>400000</v>
      </c>
      <c r="N50" s="10" t="s">
        <v>146</v>
      </c>
      <c r="O50" s="5">
        <v>37</v>
      </c>
      <c r="P50" s="5">
        <v>38</v>
      </c>
      <c r="Q50" s="3">
        <f t="shared" si="7"/>
        <v>37.5</v>
      </c>
    </row>
    <row r="51" spans="1:17" ht="54" customHeight="1" x14ac:dyDescent="0.25">
      <c r="A51" s="22">
        <v>48</v>
      </c>
      <c r="B51" s="4">
        <v>96</v>
      </c>
      <c r="C51" s="5" t="s">
        <v>209</v>
      </c>
      <c r="D51" s="5" t="s">
        <v>9</v>
      </c>
      <c r="E51" s="6" t="s">
        <v>219</v>
      </c>
      <c r="F51" s="5" t="s">
        <v>218</v>
      </c>
      <c r="G51" s="20" t="s">
        <v>217</v>
      </c>
      <c r="H51" s="2">
        <v>552522</v>
      </c>
      <c r="I51" s="8">
        <f t="shared" si="4"/>
        <v>0.45703519497866146</v>
      </c>
      <c r="J51" s="2">
        <v>252522</v>
      </c>
      <c r="K51" s="2">
        <v>300000</v>
      </c>
      <c r="L51" s="9">
        <f t="shared" si="5"/>
        <v>0.54296480502133848</v>
      </c>
      <c r="M51" s="2">
        <f t="shared" si="6"/>
        <v>300000</v>
      </c>
      <c r="N51" s="10" t="s">
        <v>146</v>
      </c>
      <c r="O51" s="5">
        <v>36</v>
      </c>
      <c r="P51" s="5">
        <v>39</v>
      </c>
      <c r="Q51" s="3">
        <f t="shared" si="7"/>
        <v>37.5</v>
      </c>
    </row>
    <row r="52" spans="1:17" ht="54" customHeight="1" x14ac:dyDescent="0.25">
      <c r="A52" s="22">
        <v>49</v>
      </c>
      <c r="B52" s="4">
        <v>74</v>
      </c>
      <c r="C52" s="5" t="s">
        <v>16</v>
      </c>
      <c r="D52" s="5" t="s">
        <v>9</v>
      </c>
      <c r="E52" s="6" t="s">
        <v>20</v>
      </c>
      <c r="F52" s="5" t="s">
        <v>21</v>
      </c>
      <c r="G52" s="7" t="s">
        <v>198</v>
      </c>
      <c r="H52" s="2">
        <v>2026617</v>
      </c>
      <c r="I52" s="8">
        <f t="shared" si="4"/>
        <v>0.80262674200403927</v>
      </c>
      <c r="J52" s="2">
        <v>1626617</v>
      </c>
      <c r="K52" s="2">
        <v>400000</v>
      </c>
      <c r="L52" s="9">
        <f t="shared" si="5"/>
        <v>0.19737325799596075</v>
      </c>
      <c r="M52" s="2">
        <f t="shared" si="6"/>
        <v>400000</v>
      </c>
      <c r="N52" s="10" t="s">
        <v>146</v>
      </c>
      <c r="O52" s="5">
        <v>36</v>
      </c>
      <c r="P52" s="5">
        <v>38</v>
      </c>
      <c r="Q52" s="3">
        <f t="shared" si="7"/>
        <v>37</v>
      </c>
    </row>
    <row r="53" spans="1:17" ht="54" customHeight="1" x14ac:dyDescent="0.25">
      <c r="A53" s="22">
        <v>50</v>
      </c>
      <c r="B53" s="4">
        <v>25</v>
      </c>
      <c r="C53" s="5" t="s">
        <v>118</v>
      </c>
      <c r="D53" s="5" t="s">
        <v>9</v>
      </c>
      <c r="E53" s="6" t="s">
        <v>121</v>
      </c>
      <c r="F53" s="5" t="s">
        <v>122</v>
      </c>
      <c r="G53" s="20" t="s">
        <v>162</v>
      </c>
      <c r="H53" s="2">
        <v>1855500</v>
      </c>
      <c r="I53" s="8">
        <f t="shared" si="4"/>
        <v>0.78442468337375371</v>
      </c>
      <c r="J53" s="2">
        <v>1455500</v>
      </c>
      <c r="K53" s="2">
        <v>400000</v>
      </c>
      <c r="L53" s="9">
        <f t="shared" si="5"/>
        <v>0.21557531662624629</v>
      </c>
      <c r="M53" s="2">
        <f t="shared" si="6"/>
        <v>400000</v>
      </c>
      <c r="N53" s="10" t="s">
        <v>146</v>
      </c>
      <c r="O53" s="5">
        <v>37</v>
      </c>
      <c r="P53" s="5">
        <v>37</v>
      </c>
      <c r="Q53" s="3">
        <f t="shared" si="7"/>
        <v>37</v>
      </c>
    </row>
    <row r="54" spans="1:17" ht="54" customHeight="1" x14ac:dyDescent="0.25">
      <c r="A54" s="22">
        <v>51</v>
      </c>
      <c r="B54" s="4">
        <v>63</v>
      </c>
      <c r="C54" s="5" t="s">
        <v>99</v>
      </c>
      <c r="D54" s="5" t="s">
        <v>9</v>
      </c>
      <c r="E54" s="6" t="s">
        <v>101</v>
      </c>
      <c r="F54" s="5" t="s">
        <v>100</v>
      </c>
      <c r="G54" s="20" t="s">
        <v>192</v>
      </c>
      <c r="H54" s="2">
        <v>1520488</v>
      </c>
      <c r="I54" s="8">
        <f t="shared" si="4"/>
        <v>0.73692656568154435</v>
      </c>
      <c r="J54" s="2">
        <v>1120488</v>
      </c>
      <c r="K54" s="2">
        <v>400000</v>
      </c>
      <c r="L54" s="9">
        <f t="shared" si="5"/>
        <v>0.26307343431845565</v>
      </c>
      <c r="M54" s="2">
        <f t="shared" si="6"/>
        <v>400000</v>
      </c>
      <c r="N54" s="10" t="s">
        <v>146</v>
      </c>
      <c r="O54" s="5">
        <v>36</v>
      </c>
      <c r="P54" s="5">
        <v>38</v>
      </c>
      <c r="Q54" s="3">
        <f t="shared" si="7"/>
        <v>37</v>
      </c>
    </row>
    <row r="55" spans="1:17" ht="54" customHeight="1" x14ac:dyDescent="0.25">
      <c r="A55" s="31">
        <v>52</v>
      </c>
      <c r="B55" s="32">
        <v>45</v>
      </c>
      <c r="C55" s="33" t="s">
        <v>131</v>
      </c>
      <c r="D55" s="33" t="s">
        <v>9</v>
      </c>
      <c r="E55" s="34" t="s">
        <v>143</v>
      </c>
      <c r="F55" s="33" t="s">
        <v>142</v>
      </c>
      <c r="G55" s="35" t="s">
        <v>173</v>
      </c>
      <c r="H55" s="36">
        <v>1300000</v>
      </c>
      <c r="I55" s="37">
        <f t="shared" si="4"/>
        <v>0.69230769230769229</v>
      </c>
      <c r="J55" s="36">
        <v>900000</v>
      </c>
      <c r="K55" s="36">
        <v>400000</v>
      </c>
      <c r="L55" s="38">
        <f t="shared" si="5"/>
        <v>0.30769230769230771</v>
      </c>
      <c r="M55" s="36">
        <f t="shared" si="6"/>
        <v>400000</v>
      </c>
      <c r="N55" s="39" t="s">
        <v>146</v>
      </c>
      <c r="O55" s="33">
        <v>37</v>
      </c>
      <c r="P55" s="33">
        <v>37</v>
      </c>
      <c r="Q55" s="40">
        <f t="shared" si="7"/>
        <v>37</v>
      </c>
    </row>
    <row r="56" spans="1:17" ht="35.1" customHeight="1" x14ac:dyDescent="0.25">
      <c r="B56" s="21"/>
      <c r="G56" s="13" t="s">
        <v>12</v>
      </c>
      <c r="H56" s="15">
        <f>SUM(H4:H55)</f>
        <v>72912239.810000002</v>
      </c>
      <c r="I56" s="14"/>
      <c r="J56" s="15">
        <f>SUM(J4:J55)</f>
        <v>53084839.810000002</v>
      </c>
      <c r="K56" s="16">
        <f>SUM(K4:K55)</f>
        <v>19827400</v>
      </c>
      <c r="L56" s="17"/>
      <c r="M56" s="16">
        <f>SUM(M4:M55)</f>
        <v>19827400</v>
      </c>
      <c r="N56" s="12"/>
      <c r="O56" s="19"/>
      <c r="P56" s="19"/>
      <c r="Q56" s="19"/>
    </row>
  </sheetData>
  <sortState xmlns:xlrd2="http://schemas.microsoft.com/office/spreadsheetml/2017/richdata2" ref="A4:Q55">
    <sortCondition descending="1" ref="Q4:Q55"/>
  </sortState>
  <pageMargins left="0.70866141732283472" right="0.70866141732283472" top="0.78740157480314965" bottom="0.78740157480314965" header="0.31496062992125984" footer="0.31496062992125984"/>
  <pageSetup paperSize="9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DT1</vt:lpstr>
      <vt:lpstr>'DT1'!Oblast_tisku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2023-07-18T09:54:00Z</cp:lastPrinted>
  <dcterms:created xsi:type="dcterms:W3CDTF">2015-05-12T05:59:26Z</dcterms:created>
  <dcterms:modified xsi:type="dcterms:W3CDTF">2024-02-28T05:45:36Z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