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bartoskova2352\OneDrive - Moravskoslezský kraj\_N_Bartoskova\_N_Regionální rozvoj\POV\POV 2024\Vyhodnocení\RK 19. 2. 2024\"/>
    </mc:Choice>
  </mc:AlternateContent>
  <xr:revisionPtr revIDLastSave="0" documentId="13_ncr:1_{26348CB4-7C3C-4C30-BCF9-521B8E8FC766}" xr6:coauthVersionLast="47" xr6:coauthVersionMax="47" xr10:uidLastSave="{00000000-0000-0000-0000-000000000000}"/>
  <bookViews>
    <workbookView xWindow="4680" yWindow="4680" windowWidth="28590" windowHeight="14235" xr2:uid="{00000000-000D-0000-FFFF-FFFF00000000}"/>
  </bookViews>
  <sheets>
    <sheet name="DT2" sheetId="3" r:id="rId1"/>
  </sheets>
  <definedNames>
    <definedName name="_xlnm._FilterDatabase" localSheetId="0" hidden="1">'DT2'!$A$3:$P$23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3" l="1"/>
  <c r="N21" i="3"/>
  <c r="K21" i="3"/>
  <c r="O19" i="3"/>
  <c r="N19" i="3"/>
  <c r="K19" i="3"/>
  <c r="O12" i="3"/>
  <c r="N12" i="3"/>
  <c r="K12" i="3"/>
  <c r="N5" i="3"/>
  <c r="N20" i="3"/>
  <c r="N9" i="3"/>
  <c r="N7" i="3"/>
  <c r="N14" i="3"/>
  <c r="N10" i="3"/>
  <c r="N16" i="3"/>
  <c r="N13" i="3"/>
  <c r="N4" i="3"/>
  <c r="N8" i="3"/>
  <c r="N18" i="3"/>
  <c r="N17" i="3"/>
  <c r="N6" i="3"/>
  <c r="N11" i="3"/>
  <c r="N15" i="3"/>
  <c r="N22" i="3"/>
  <c r="K20" i="3" l="1"/>
  <c r="K9" i="3"/>
  <c r="K7" i="3"/>
  <c r="K14" i="3"/>
  <c r="K10" i="3"/>
  <c r="K16" i="3"/>
  <c r="K13" i="3"/>
  <c r="K4" i="3"/>
  <c r="K8" i="3"/>
  <c r="K18" i="3"/>
  <c r="K5" i="3"/>
  <c r="K17" i="3"/>
  <c r="K6" i="3"/>
  <c r="K11" i="3"/>
  <c r="K15" i="3"/>
  <c r="K22" i="3"/>
  <c r="O5" i="3" l="1"/>
  <c r="O6" i="3"/>
  <c r="O18" i="3"/>
  <c r="O13" i="3"/>
  <c r="O20" i="3" l="1"/>
  <c r="O14" i="3"/>
  <c r="O4" i="3"/>
  <c r="O22" i="3"/>
  <c r="O17" i="3"/>
  <c r="O10" i="3"/>
  <c r="O8" i="3"/>
  <c r="O9" i="3"/>
  <c r="O16" i="3"/>
  <c r="O11" i="3"/>
  <c r="O7" i="3"/>
  <c r="O15" i="3"/>
  <c r="J23" i="3" l="1"/>
  <c r="L23" i="3"/>
  <c r="M23" i="3"/>
  <c r="O23" i="3" l="1"/>
</calcChain>
</file>

<file path=xl/sharedStrings.xml><?xml version="1.0" encoding="utf-8"?>
<sst xmlns="http://schemas.openxmlformats.org/spreadsheetml/2006/main" count="132" uniqueCount="96">
  <si>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</si>
  <si>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</si>
  <si>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</si>
  <si>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</si>
  <si>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</si>
  <si>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</si>
  <si>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</si>
  <si>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</si>
  <si>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Maximální časová použitelnost dotace do</t>
  </si>
  <si>
    <t>Žadatel</t>
  </si>
  <si>
    <t>Úvalno 58, 793 91 Úvalno</t>
  </si>
  <si>
    <t>Podíl dotace na uznatelných nákladech projektu (Kč)</t>
  </si>
  <si>
    <t>Dotace neinvestiční (Kč)</t>
  </si>
  <si>
    <t>Celkem</t>
  </si>
  <si>
    <t>Sdružení obcí Hlučínska</t>
  </si>
  <si>
    <t>svazek obcí</t>
  </si>
  <si>
    <t>71179216</t>
  </si>
  <si>
    <t>Mírové náměstí 23, 748 01 Hlučín</t>
  </si>
  <si>
    <t>Mikroregion Opavsko severozápad</t>
  </si>
  <si>
    <t>75077841</t>
  </si>
  <si>
    <t>Region Slezská brána</t>
  </si>
  <si>
    <t>69609969</t>
  </si>
  <si>
    <t>Mikroregion - Sdružení obcí Osoblažska</t>
  </si>
  <si>
    <t>75137925</t>
  </si>
  <si>
    <t xml:space="preserve">Na Náměstí 106, Osoblaha, 793 99 Osoblaha </t>
  </si>
  <si>
    <t>Mikroregion Žermanické a Těrlické přehrady</t>
  </si>
  <si>
    <t>70305374</t>
  </si>
  <si>
    <t>Sdružení obcí Rýmařovska</t>
  </si>
  <si>
    <t>63024276</t>
  </si>
  <si>
    <t>náměstí Míru 1, 795 01 Rýmařov</t>
  </si>
  <si>
    <t>Venkovský mikroregion Moravice</t>
  </si>
  <si>
    <t>70630089</t>
  </si>
  <si>
    <t>Náměstí Jana Zajíce 7, 749 01 Vítkov</t>
  </si>
  <si>
    <t>Region Poodří</t>
  </si>
  <si>
    <t>69581762</t>
  </si>
  <si>
    <t>Bartošovice č.p. 1 - zámek, 742 54 Bartošovice</t>
  </si>
  <si>
    <t>Mikroregion Krnovsko</t>
  </si>
  <si>
    <t>71195530</t>
  </si>
  <si>
    <t>Hlavní náměstí 96/1, Krnov, 794 01</t>
  </si>
  <si>
    <t>Bruntálsko</t>
  </si>
  <si>
    <t>04690290</t>
  </si>
  <si>
    <t>Náměstí Míru 60/11, 792 01 Bruntál</t>
  </si>
  <si>
    <t>Mikroregion Slezská Harta</t>
  </si>
  <si>
    <t>71193821</t>
  </si>
  <si>
    <t>Leskovec nad Moravicí 204, 793 68 Dvorce</t>
  </si>
  <si>
    <t>Mikroregion Odersko</t>
  </si>
  <si>
    <t>70953201</t>
  </si>
  <si>
    <t>Masarykovo náměstí 25, 742 35 Odry</t>
  </si>
  <si>
    <t>Sdružení měst a obcí povodí Ondřejnice</t>
  </si>
  <si>
    <t>60045701</t>
  </si>
  <si>
    <t>K náměstí 22, 739 44 Brušperk</t>
  </si>
  <si>
    <t>Svazek obcí mikroregionu Hlučínska - západ</t>
  </si>
  <si>
    <t>70964611</t>
  </si>
  <si>
    <t>Náměstí 405/43, 747 21  Kravaře ve Slezsku</t>
  </si>
  <si>
    <t>Sdružení obcí povodí Morávky</t>
  </si>
  <si>
    <t>68157631</t>
  </si>
  <si>
    <t>Dobrá 230, 739 51 Dobrá</t>
  </si>
  <si>
    <t>Nádražní 700, 739 21 Paskov</t>
  </si>
  <si>
    <t>Lučina 1, 739 39 Lučina</t>
  </si>
  <si>
    <t>Sdružení obcí Jablunkovska</t>
  </si>
  <si>
    <t>65494636</t>
  </si>
  <si>
    <t>Dukelská 144, 739 91 Jablunkov</t>
  </si>
  <si>
    <t>1.1.-31.12.2024</t>
  </si>
  <si>
    <t>Datum podání žádosti</t>
  </si>
  <si>
    <t>Čas podání žádosti</t>
  </si>
  <si>
    <t>Management a odborné poradenství ve Svazku obcí mikroregionu Hlučínska-západ 2024</t>
  </si>
  <si>
    <t>Odborné poradenství Mikroregionu Slezská Harta</t>
  </si>
  <si>
    <t>Poradenství v Mikroregionu Opavsko severozápad 2024</t>
  </si>
  <si>
    <t>Projektový manažer a podpora projektů SOPM v roce 2024</t>
  </si>
  <si>
    <t>Projektový manažer XVII a poradenství v regionu Slezská brána</t>
  </si>
  <si>
    <t>Poradenství, administrativní služby a práce</t>
  </si>
  <si>
    <t>Podpora mikroregionu Rýmařovska 2024</t>
  </si>
  <si>
    <t>Činnost manažera zájmového sdružení Frýdlantsko - Beskydy</t>
  </si>
  <si>
    <t>Zájmové sdružení Frýdlantsko-Beskydy</t>
  </si>
  <si>
    <t>69609926</t>
  </si>
  <si>
    <t>Náměstí 3, 739 11 Frýdlant nad Ostravicí</t>
  </si>
  <si>
    <t>Manažer regionu Hlučínska IX.</t>
  </si>
  <si>
    <t>Projektový manažer mikroregionu Moravice</t>
  </si>
  <si>
    <t>Odborné poradenství pro obce svazku Bruntálsko 2024</t>
  </si>
  <si>
    <t>Podpora rozvoje mikroregion 2024</t>
  </si>
  <si>
    <t>Management v Mikroregionu Odersko v roce 2024</t>
  </si>
  <si>
    <t>Podpora poradenství, propagace a aktivit v mikroregionu Krnovsko 2024</t>
  </si>
  <si>
    <t>Rozvoj venkovského života v obcích Regionu Poodří</t>
  </si>
  <si>
    <t>Poradenství a informační systém</t>
  </si>
  <si>
    <t>Sdružení obcí povodí Stonávky</t>
  </si>
  <si>
    <t>69610088</t>
  </si>
  <si>
    <t>Třanovice 250, 739 53 Třanovice</t>
  </si>
  <si>
    <t>Rozvoj aktivit Sdružení měst a obcí povodí Ondřejnice na rok 2024</t>
  </si>
  <si>
    <t>Cílové posouzení a zavedení technologických platforem pro systémové služby v mikroregionu Frenštátsko.</t>
  </si>
  <si>
    <t>Mikroregion Frenštátsko,</t>
  </si>
  <si>
    <t>75110971</t>
  </si>
  <si>
    <t>nám. Míru 1, 744 01 Frenštát pod Radhoštěm</t>
  </si>
  <si>
    <t>Manažer mikroregionu Sdružení obcí Jablunkovska 2024</t>
  </si>
  <si>
    <t>Pořadí žádosti</t>
  </si>
  <si>
    <t>Podpora obnovy a rozvoje venkova Moravskoslezského kraje 2024 DT 2 - poskytnutí dotací</t>
  </si>
  <si>
    <t>Pořadí žádosti v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</si>
</sst>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0" fontId="5" fillId="0" borderId="0" xfId="0" applyNumberFormat="1" applyFont="1"/>
    <xf numFmtId="0" fontId="5" fillId="0" borderId="0" xfId="0" applyFont="1" applyAlignment="1">
      <alignment horizontal="right"/>
    </xf>
    <xf numFmtId="3" fontId="4" fillId="0" borderId="3" xfId="0" applyNumberFormat="1" applyFont="1" applyBorder="1"/>
    <xf numFmtId="3" fontId="0" fillId="0" borderId="0" xfId="0" applyNumberFormat="1"/>
    <xf numFmtId="0" fontId="2" fillId="0" borderId="3" xfId="0" applyFont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14" fontId="2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10" fontId="2" fillId="0" borderId="3" xfId="0" applyNumberFormat="1" applyFont="1" applyBorder="1" applyAlignment="1">
      <alignment horizontal="right" vertical="center"/>
    </xf>
    <xf numFmtId="14" fontId="2" fillId="0" borderId="3" xfId="0" applyNumberFormat="1" applyFont="1" applyBorder="1" applyAlignment="1">
      <alignment horizontal="center" vertical="center" wrapText="1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0" fontId="4" fillId="0" borderId="7" xfId="0" applyFont="1" applyBorder="1"/>
    <xf numFmtId="0" fontId="4" fillId="0" borderId="6" xfId="0" applyFont="1" applyBorder="1"/>
    <xf numFmtId="0" fontId="2" fillId="0" borderId="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4"/>
  <sheetViews>
    <sheetView tabSelected="1" topLeftCell="A11" zoomScale="75" zoomScaleNormal="75" workbookViewId="0">
      <selection activeCell="L29" sqref="L29"/>
    </sheetView>
  </sheetViews>
  <sheetFormatPr defaultRowHeight="15" x14ac:dyDescent="0.25"/>
  <cols>
    <col min="1" max="4" width="12.28515625" customWidth="1"/>
    <col min="5" max="5" width="30.7109375" customWidth="1"/>
    <col min="6" max="6" width="12.42578125" customWidth="1"/>
    <col min="7" max="7" width="11.28515625" customWidth="1"/>
    <col min="8" max="8" width="41.42578125" customWidth="1"/>
    <col min="9" max="9" width="48.85546875" customWidth="1"/>
    <col min="10" max="10" width="16" customWidth="1"/>
    <col min="11" max="11" width="17.5703125" customWidth="1"/>
    <col min="12" max="12" width="14" customWidth="1"/>
    <col min="13" max="13" width="17.28515625" customWidth="1"/>
    <col min="14" max="14" width="18.5703125" customWidth="1"/>
    <col min="15" max="15" width="18" customWidth="1"/>
    <col min="16" max="16" width="21.7109375" customWidth="1"/>
  </cols>
  <sheetData>
    <row r="2" spans="1:16" ht="33.75" customHeight="1" thickBot="1" x14ac:dyDescent="0.3">
      <c r="A2" s="33" t="s">
        <v>94</v>
      </c>
      <c r="B2" s="33"/>
      <c r="C2" s="27"/>
      <c r="D2" s="27"/>
      <c r="E2" s="12"/>
      <c r="F2" s="13"/>
      <c r="G2" s="12"/>
      <c r="H2" s="14"/>
      <c r="I2" s="11"/>
      <c r="J2" s="15"/>
      <c r="K2" s="14"/>
      <c r="L2" s="14"/>
      <c r="M2" s="16"/>
      <c r="N2" s="16"/>
      <c r="O2" s="17"/>
      <c r="P2" s="14"/>
    </row>
    <row r="3" spans="1:16" ht="119.25" customHeight="1" x14ac:dyDescent="0.25">
      <c r="A3" s="2" t="s">
        <v>93</v>
      </c>
      <c r="B3" s="2" t="s">
        <v>95</v>
      </c>
      <c r="C3" s="3" t="s">
        <v>63</v>
      </c>
      <c r="D3" s="3" t="s">
        <v>64</v>
      </c>
      <c r="E3" s="3" t="s">
        <v>9</v>
      </c>
      <c r="F3" s="3" t="s">
        <v>0</v>
      </c>
      <c r="G3" s="3" t="s">
        <v>1</v>
      </c>
      <c r="H3" s="3" t="s">
        <v>2</v>
      </c>
      <c r="I3" s="3" t="s">
        <v>3</v>
      </c>
      <c r="J3" s="4" t="s">
        <v>4</v>
      </c>
      <c r="K3" s="1" t="s">
        <v>5</v>
      </c>
      <c r="L3" s="5" t="s">
        <v>6</v>
      </c>
      <c r="M3" s="5" t="s">
        <v>11</v>
      </c>
      <c r="N3" s="5" t="s">
        <v>7</v>
      </c>
      <c r="O3" s="6" t="s">
        <v>12</v>
      </c>
      <c r="P3" s="7" t="s">
        <v>8</v>
      </c>
    </row>
    <row r="4" spans="1:16" ht="57.75" customHeight="1" x14ac:dyDescent="0.25">
      <c r="A4" s="20">
        <v>1</v>
      </c>
      <c r="B4" s="20">
        <v>1</v>
      </c>
      <c r="C4" s="29">
        <v>45294</v>
      </c>
      <c r="D4" s="30">
        <v>0.37565972222222221</v>
      </c>
      <c r="E4" s="9" t="s">
        <v>51</v>
      </c>
      <c r="F4" s="9" t="s">
        <v>15</v>
      </c>
      <c r="G4" s="21" t="s">
        <v>52</v>
      </c>
      <c r="H4" s="9" t="s">
        <v>53</v>
      </c>
      <c r="I4" s="22" t="s">
        <v>65</v>
      </c>
      <c r="J4" s="8">
        <v>436000</v>
      </c>
      <c r="K4" s="23">
        <f t="shared" ref="K4:K22" si="0">L4/J4</f>
        <v>0.71330275229357798</v>
      </c>
      <c r="L4" s="24">
        <v>311000</v>
      </c>
      <c r="M4" s="8">
        <v>125000</v>
      </c>
      <c r="N4" s="28">
        <f t="shared" ref="N4:N22" si="1">M4/J4</f>
        <v>0.28669724770642202</v>
      </c>
      <c r="O4" s="8">
        <f t="shared" ref="O4:O22" si="2">M4</f>
        <v>125000</v>
      </c>
      <c r="P4" s="25" t="s">
        <v>62</v>
      </c>
    </row>
    <row r="5" spans="1:16" ht="45" customHeight="1" x14ac:dyDescent="0.25">
      <c r="A5" s="20">
        <v>2</v>
      </c>
      <c r="B5" s="20">
        <v>2</v>
      </c>
      <c r="C5" s="29">
        <v>45294</v>
      </c>
      <c r="D5" s="30">
        <v>0.37656249999999997</v>
      </c>
      <c r="E5" s="9" t="s">
        <v>42</v>
      </c>
      <c r="F5" s="9" t="s">
        <v>15</v>
      </c>
      <c r="G5" s="21" t="s">
        <v>43</v>
      </c>
      <c r="H5" s="9" t="s">
        <v>44</v>
      </c>
      <c r="I5" s="22" t="s">
        <v>66</v>
      </c>
      <c r="J5" s="8">
        <v>250000</v>
      </c>
      <c r="K5" s="23">
        <f t="shared" si="0"/>
        <v>0.5</v>
      </c>
      <c r="L5" s="24">
        <v>125000</v>
      </c>
      <c r="M5" s="8">
        <v>125000</v>
      </c>
      <c r="N5" s="28">
        <f t="shared" si="1"/>
        <v>0.5</v>
      </c>
      <c r="O5" s="8">
        <f t="shared" si="2"/>
        <v>125000</v>
      </c>
      <c r="P5" s="25" t="s">
        <v>62</v>
      </c>
    </row>
    <row r="6" spans="1:16" ht="47.25" customHeight="1" x14ac:dyDescent="0.25">
      <c r="A6" s="20">
        <v>3</v>
      </c>
      <c r="B6" s="20">
        <v>3</v>
      </c>
      <c r="C6" s="29">
        <v>45294</v>
      </c>
      <c r="D6" s="30">
        <v>0.38215277777777779</v>
      </c>
      <c r="E6" s="9" t="s">
        <v>18</v>
      </c>
      <c r="F6" s="9" t="s">
        <v>15</v>
      </c>
      <c r="G6" s="21" t="s">
        <v>19</v>
      </c>
      <c r="H6" s="9" t="s">
        <v>10</v>
      </c>
      <c r="I6" s="22" t="s">
        <v>67</v>
      </c>
      <c r="J6" s="8">
        <v>336000</v>
      </c>
      <c r="K6" s="23">
        <f t="shared" si="0"/>
        <v>0.62797619047619047</v>
      </c>
      <c r="L6" s="24">
        <v>211000</v>
      </c>
      <c r="M6" s="8">
        <v>125000</v>
      </c>
      <c r="N6" s="28">
        <f t="shared" si="1"/>
        <v>0.37202380952380953</v>
      </c>
      <c r="O6" s="8">
        <f t="shared" si="2"/>
        <v>125000</v>
      </c>
      <c r="P6" s="25" t="s">
        <v>62</v>
      </c>
    </row>
    <row r="7" spans="1:16" ht="40.5" customHeight="1" x14ac:dyDescent="0.25">
      <c r="A7" s="20">
        <v>4</v>
      </c>
      <c r="B7" s="20">
        <v>4</v>
      </c>
      <c r="C7" s="29">
        <v>45294</v>
      </c>
      <c r="D7" s="30">
        <v>0.3835069444444445</v>
      </c>
      <c r="E7" s="9" t="s">
        <v>54</v>
      </c>
      <c r="F7" s="9" t="s">
        <v>15</v>
      </c>
      <c r="G7" s="21" t="s">
        <v>55</v>
      </c>
      <c r="H7" s="9" t="s">
        <v>56</v>
      </c>
      <c r="I7" s="22" t="s">
        <v>68</v>
      </c>
      <c r="J7" s="8">
        <v>250000</v>
      </c>
      <c r="K7" s="23">
        <f t="shared" si="0"/>
        <v>0.5</v>
      </c>
      <c r="L7" s="24">
        <v>125000</v>
      </c>
      <c r="M7" s="8">
        <v>125000</v>
      </c>
      <c r="N7" s="28">
        <f t="shared" si="1"/>
        <v>0.5</v>
      </c>
      <c r="O7" s="8">
        <f t="shared" si="2"/>
        <v>125000</v>
      </c>
      <c r="P7" s="25" t="s">
        <v>62</v>
      </c>
    </row>
    <row r="8" spans="1:16" ht="43.5" customHeight="1" x14ac:dyDescent="0.25">
      <c r="A8" s="20">
        <v>5</v>
      </c>
      <c r="B8" s="20">
        <v>5</v>
      </c>
      <c r="C8" s="29">
        <v>45294</v>
      </c>
      <c r="D8" s="30">
        <v>0.39121527777777776</v>
      </c>
      <c r="E8" s="9" t="s">
        <v>20</v>
      </c>
      <c r="F8" s="9" t="s">
        <v>15</v>
      </c>
      <c r="G8" s="21" t="s">
        <v>21</v>
      </c>
      <c r="H8" s="9" t="s">
        <v>57</v>
      </c>
      <c r="I8" s="22" t="s">
        <v>69</v>
      </c>
      <c r="J8" s="8">
        <v>284000</v>
      </c>
      <c r="K8" s="23">
        <f t="shared" si="0"/>
        <v>0.5598591549295775</v>
      </c>
      <c r="L8" s="24">
        <v>159000</v>
      </c>
      <c r="M8" s="8">
        <v>125000</v>
      </c>
      <c r="N8" s="28">
        <f t="shared" si="1"/>
        <v>0.44014084507042256</v>
      </c>
      <c r="O8" s="8">
        <f t="shared" si="2"/>
        <v>125000</v>
      </c>
      <c r="P8" s="25" t="s">
        <v>62</v>
      </c>
    </row>
    <row r="9" spans="1:16" ht="45" customHeight="1" x14ac:dyDescent="0.25">
      <c r="A9" s="20">
        <v>6</v>
      </c>
      <c r="B9" s="20">
        <v>6</v>
      </c>
      <c r="C9" s="29">
        <v>45294</v>
      </c>
      <c r="D9" s="30">
        <v>0.53175925925925926</v>
      </c>
      <c r="E9" s="9" t="s">
        <v>25</v>
      </c>
      <c r="F9" s="9" t="s">
        <v>15</v>
      </c>
      <c r="G9" s="21" t="s">
        <v>26</v>
      </c>
      <c r="H9" s="9" t="s">
        <v>58</v>
      </c>
      <c r="I9" s="22" t="s">
        <v>70</v>
      </c>
      <c r="J9" s="8">
        <v>228000</v>
      </c>
      <c r="K9" s="23">
        <f t="shared" si="0"/>
        <v>0.50877192982456143</v>
      </c>
      <c r="L9" s="24">
        <v>116000</v>
      </c>
      <c r="M9" s="8">
        <v>112000</v>
      </c>
      <c r="N9" s="28">
        <f t="shared" si="1"/>
        <v>0.49122807017543857</v>
      </c>
      <c r="O9" s="8">
        <f t="shared" si="2"/>
        <v>112000</v>
      </c>
      <c r="P9" s="25" t="s">
        <v>62</v>
      </c>
    </row>
    <row r="10" spans="1:16" ht="50.25" customHeight="1" x14ac:dyDescent="0.25">
      <c r="A10" s="20">
        <v>7</v>
      </c>
      <c r="B10" s="20">
        <v>7</v>
      </c>
      <c r="C10" s="29">
        <v>45295</v>
      </c>
      <c r="D10" s="30">
        <v>0.44215277777777778</v>
      </c>
      <c r="E10" s="9" t="s">
        <v>27</v>
      </c>
      <c r="F10" s="9" t="s">
        <v>15</v>
      </c>
      <c r="G10" s="21" t="s">
        <v>28</v>
      </c>
      <c r="H10" s="9" t="s">
        <v>29</v>
      </c>
      <c r="I10" s="22" t="s">
        <v>71</v>
      </c>
      <c r="J10" s="8">
        <v>250000</v>
      </c>
      <c r="K10" s="23">
        <f t="shared" si="0"/>
        <v>0.5</v>
      </c>
      <c r="L10" s="24">
        <v>125000</v>
      </c>
      <c r="M10" s="8">
        <v>125000</v>
      </c>
      <c r="N10" s="28">
        <f t="shared" si="1"/>
        <v>0.5</v>
      </c>
      <c r="O10" s="8">
        <f t="shared" si="2"/>
        <v>125000</v>
      </c>
      <c r="P10" s="25" t="s">
        <v>62</v>
      </c>
    </row>
    <row r="11" spans="1:16" ht="50.25" customHeight="1" x14ac:dyDescent="0.25">
      <c r="A11" s="20">
        <v>8</v>
      </c>
      <c r="B11" s="20">
        <v>8</v>
      </c>
      <c r="C11" s="29">
        <v>45295</v>
      </c>
      <c r="D11" s="30">
        <v>0.44215277777777778</v>
      </c>
      <c r="E11" s="9" t="s">
        <v>14</v>
      </c>
      <c r="F11" s="9" t="s">
        <v>15</v>
      </c>
      <c r="G11" s="21" t="s">
        <v>16</v>
      </c>
      <c r="H11" s="9" t="s">
        <v>17</v>
      </c>
      <c r="I11" s="22" t="s">
        <v>76</v>
      </c>
      <c r="J11" s="8">
        <v>404500</v>
      </c>
      <c r="K11" s="23">
        <f t="shared" si="0"/>
        <v>0.69097651421508033</v>
      </c>
      <c r="L11" s="24">
        <v>279500</v>
      </c>
      <c r="M11" s="8">
        <v>125000</v>
      </c>
      <c r="N11" s="28">
        <f t="shared" si="1"/>
        <v>0.30902348578491967</v>
      </c>
      <c r="O11" s="8">
        <f t="shared" si="2"/>
        <v>125000</v>
      </c>
      <c r="P11" s="25" t="s">
        <v>62</v>
      </c>
    </row>
    <row r="12" spans="1:16" ht="40.5" customHeight="1" x14ac:dyDescent="0.25">
      <c r="A12" s="20">
        <v>9</v>
      </c>
      <c r="B12" s="20">
        <v>9</v>
      </c>
      <c r="C12" s="29">
        <v>45296</v>
      </c>
      <c r="D12" s="30">
        <v>0.51569444444444446</v>
      </c>
      <c r="E12" s="9" t="s">
        <v>73</v>
      </c>
      <c r="F12" s="9" t="s">
        <v>15</v>
      </c>
      <c r="G12" s="21" t="s">
        <v>74</v>
      </c>
      <c r="H12" s="9" t="s">
        <v>75</v>
      </c>
      <c r="I12" s="22" t="s">
        <v>72</v>
      </c>
      <c r="J12" s="8">
        <v>321120</v>
      </c>
      <c r="K12" s="23">
        <f t="shared" si="0"/>
        <v>0.61073741903338319</v>
      </c>
      <c r="L12" s="24">
        <v>196120</v>
      </c>
      <c r="M12" s="8">
        <v>125000</v>
      </c>
      <c r="N12" s="28">
        <f t="shared" si="1"/>
        <v>0.38926258096661687</v>
      </c>
      <c r="O12" s="8">
        <f t="shared" si="2"/>
        <v>125000</v>
      </c>
      <c r="P12" s="25" t="s">
        <v>62</v>
      </c>
    </row>
    <row r="13" spans="1:16" ht="39" customHeight="1" x14ac:dyDescent="0.25">
      <c r="A13" s="20">
        <v>10</v>
      </c>
      <c r="B13" s="20">
        <v>10</v>
      </c>
      <c r="C13" s="29">
        <v>45298</v>
      </c>
      <c r="D13" s="30">
        <v>0.89974537037037028</v>
      </c>
      <c r="E13" s="9" t="s">
        <v>30</v>
      </c>
      <c r="F13" s="9" t="s">
        <v>15</v>
      </c>
      <c r="G13" s="21" t="s">
        <v>31</v>
      </c>
      <c r="H13" s="9" t="s">
        <v>32</v>
      </c>
      <c r="I13" s="22" t="s">
        <v>77</v>
      </c>
      <c r="J13" s="8">
        <v>245000</v>
      </c>
      <c r="K13" s="23">
        <f t="shared" si="0"/>
        <v>0.51020408163265307</v>
      </c>
      <c r="L13" s="24">
        <v>125000</v>
      </c>
      <c r="M13" s="8">
        <v>120000</v>
      </c>
      <c r="N13" s="28">
        <f t="shared" si="1"/>
        <v>0.48979591836734693</v>
      </c>
      <c r="O13" s="8">
        <f t="shared" si="2"/>
        <v>120000</v>
      </c>
      <c r="P13" s="25" t="s">
        <v>62</v>
      </c>
    </row>
    <row r="14" spans="1:16" ht="45" customHeight="1" x14ac:dyDescent="0.25">
      <c r="A14" s="20">
        <v>11</v>
      </c>
      <c r="B14" s="20">
        <v>11</v>
      </c>
      <c r="C14" s="29">
        <v>45299</v>
      </c>
      <c r="D14" s="30">
        <v>0.39354166666666668</v>
      </c>
      <c r="E14" s="9" t="s">
        <v>39</v>
      </c>
      <c r="F14" s="9" t="s">
        <v>15</v>
      </c>
      <c r="G14" s="21" t="s">
        <v>40</v>
      </c>
      <c r="H14" s="9" t="s">
        <v>41</v>
      </c>
      <c r="I14" s="22" t="s">
        <v>78</v>
      </c>
      <c r="J14" s="8">
        <v>120000</v>
      </c>
      <c r="K14" s="23">
        <f t="shared" si="0"/>
        <v>0.5</v>
      </c>
      <c r="L14" s="24">
        <v>60000</v>
      </c>
      <c r="M14" s="8">
        <v>60000</v>
      </c>
      <c r="N14" s="28">
        <f t="shared" si="1"/>
        <v>0.5</v>
      </c>
      <c r="O14" s="8">
        <f t="shared" si="2"/>
        <v>60000</v>
      </c>
      <c r="P14" s="25" t="s">
        <v>62</v>
      </c>
    </row>
    <row r="15" spans="1:16" ht="43.5" customHeight="1" x14ac:dyDescent="0.25">
      <c r="A15" s="20">
        <v>12</v>
      </c>
      <c r="B15" s="20">
        <v>12</v>
      </c>
      <c r="C15" s="29">
        <v>45299</v>
      </c>
      <c r="D15" s="30">
        <v>0.45726851851851852</v>
      </c>
      <c r="E15" s="9" t="s">
        <v>22</v>
      </c>
      <c r="F15" s="9" t="s">
        <v>15</v>
      </c>
      <c r="G15" s="21" t="s">
        <v>23</v>
      </c>
      <c r="H15" s="9" t="s">
        <v>24</v>
      </c>
      <c r="I15" s="22" t="s">
        <v>79</v>
      </c>
      <c r="J15" s="8">
        <v>365000</v>
      </c>
      <c r="K15" s="23">
        <f t="shared" si="0"/>
        <v>0.65753424657534243</v>
      </c>
      <c r="L15" s="24">
        <v>240000</v>
      </c>
      <c r="M15" s="8">
        <v>125000</v>
      </c>
      <c r="N15" s="28">
        <f t="shared" si="1"/>
        <v>0.34246575342465752</v>
      </c>
      <c r="O15" s="8">
        <f t="shared" si="2"/>
        <v>125000</v>
      </c>
      <c r="P15" s="25" t="s">
        <v>62</v>
      </c>
    </row>
    <row r="16" spans="1:16" ht="51" customHeight="1" x14ac:dyDescent="0.25">
      <c r="A16" s="20">
        <v>13</v>
      </c>
      <c r="B16" s="20">
        <v>13</v>
      </c>
      <c r="C16" s="29">
        <v>45300</v>
      </c>
      <c r="D16" s="30">
        <v>0.51515046296296296</v>
      </c>
      <c r="E16" s="9" t="s">
        <v>45</v>
      </c>
      <c r="F16" s="9" t="s">
        <v>15</v>
      </c>
      <c r="G16" s="21" t="s">
        <v>46</v>
      </c>
      <c r="H16" s="9" t="s">
        <v>47</v>
      </c>
      <c r="I16" s="22" t="s">
        <v>80</v>
      </c>
      <c r="J16" s="8">
        <v>508656</v>
      </c>
      <c r="K16" s="23">
        <f t="shared" si="0"/>
        <v>0.75425434871504515</v>
      </c>
      <c r="L16" s="24">
        <v>383656</v>
      </c>
      <c r="M16" s="8">
        <v>125000</v>
      </c>
      <c r="N16" s="28">
        <f t="shared" si="1"/>
        <v>0.24574565128495487</v>
      </c>
      <c r="O16" s="8">
        <f t="shared" si="2"/>
        <v>125000</v>
      </c>
      <c r="P16" s="25" t="s">
        <v>62</v>
      </c>
    </row>
    <row r="17" spans="1:16" ht="43.5" customHeight="1" x14ac:dyDescent="0.25">
      <c r="A17" s="20">
        <v>14</v>
      </c>
      <c r="B17" s="20">
        <v>14</v>
      </c>
      <c r="C17" s="29">
        <v>45300</v>
      </c>
      <c r="D17" s="30">
        <v>0.59004629629629635</v>
      </c>
      <c r="E17" s="9" t="s">
        <v>36</v>
      </c>
      <c r="F17" s="9" t="s">
        <v>15</v>
      </c>
      <c r="G17" s="21" t="s">
        <v>37</v>
      </c>
      <c r="H17" s="9" t="s">
        <v>38</v>
      </c>
      <c r="I17" s="22" t="s">
        <v>81</v>
      </c>
      <c r="J17" s="8">
        <v>250000</v>
      </c>
      <c r="K17" s="23">
        <f t="shared" si="0"/>
        <v>0.5</v>
      </c>
      <c r="L17" s="24">
        <v>125000</v>
      </c>
      <c r="M17" s="8">
        <v>125000</v>
      </c>
      <c r="N17" s="28">
        <f t="shared" si="1"/>
        <v>0.5</v>
      </c>
      <c r="O17" s="8">
        <f t="shared" si="2"/>
        <v>125000</v>
      </c>
      <c r="P17" s="25" t="s">
        <v>62</v>
      </c>
    </row>
    <row r="18" spans="1:16" ht="42.75" customHeight="1" x14ac:dyDescent="0.25">
      <c r="A18" s="20">
        <v>15</v>
      </c>
      <c r="B18" s="20">
        <v>15</v>
      </c>
      <c r="C18" s="29">
        <v>45301</v>
      </c>
      <c r="D18" s="30">
        <v>0.48326388888888888</v>
      </c>
      <c r="E18" s="9" t="s">
        <v>33</v>
      </c>
      <c r="F18" s="9" t="s">
        <v>15</v>
      </c>
      <c r="G18" s="21" t="s">
        <v>34</v>
      </c>
      <c r="H18" s="9" t="s">
        <v>35</v>
      </c>
      <c r="I18" s="22" t="s">
        <v>82</v>
      </c>
      <c r="J18" s="8">
        <v>220000</v>
      </c>
      <c r="K18" s="23">
        <f t="shared" si="0"/>
        <v>0.5</v>
      </c>
      <c r="L18" s="24">
        <v>110000</v>
      </c>
      <c r="M18" s="8">
        <v>110000</v>
      </c>
      <c r="N18" s="28">
        <f t="shared" si="1"/>
        <v>0.5</v>
      </c>
      <c r="O18" s="8">
        <f t="shared" si="2"/>
        <v>110000</v>
      </c>
      <c r="P18" s="25" t="s">
        <v>62</v>
      </c>
    </row>
    <row r="19" spans="1:16" ht="42.75" customHeight="1" x14ac:dyDescent="0.25">
      <c r="A19" s="20">
        <v>16</v>
      </c>
      <c r="B19" s="20">
        <v>16</v>
      </c>
      <c r="C19" s="29">
        <v>45302</v>
      </c>
      <c r="D19" s="30">
        <v>0.55197916666666669</v>
      </c>
      <c r="E19" s="9" t="s">
        <v>84</v>
      </c>
      <c r="F19" s="9" t="s">
        <v>15</v>
      </c>
      <c r="G19" s="21" t="s">
        <v>85</v>
      </c>
      <c r="H19" s="9" t="s">
        <v>86</v>
      </c>
      <c r="I19" s="22" t="s">
        <v>83</v>
      </c>
      <c r="J19" s="8">
        <v>322000</v>
      </c>
      <c r="K19" s="23">
        <f t="shared" si="0"/>
        <v>0.61180124223602483</v>
      </c>
      <c r="L19" s="24">
        <v>197000</v>
      </c>
      <c r="M19" s="8">
        <v>125000</v>
      </c>
      <c r="N19" s="28">
        <f t="shared" si="1"/>
        <v>0.38819875776397517</v>
      </c>
      <c r="O19" s="8">
        <f t="shared" si="2"/>
        <v>125000</v>
      </c>
      <c r="P19" s="25" t="s">
        <v>62</v>
      </c>
    </row>
    <row r="20" spans="1:16" ht="42.75" customHeight="1" x14ac:dyDescent="0.25">
      <c r="A20" s="20">
        <v>17</v>
      </c>
      <c r="B20" s="20">
        <v>17</v>
      </c>
      <c r="C20" s="29">
        <v>45303</v>
      </c>
      <c r="D20" s="30">
        <v>0.52290509259259255</v>
      </c>
      <c r="E20" s="9" t="s">
        <v>48</v>
      </c>
      <c r="F20" s="9" t="s">
        <v>15</v>
      </c>
      <c r="G20" s="21" t="s">
        <v>49</v>
      </c>
      <c r="H20" s="9" t="s">
        <v>50</v>
      </c>
      <c r="I20" s="22" t="s">
        <v>87</v>
      </c>
      <c r="J20" s="8">
        <v>250000</v>
      </c>
      <c r="K20" s="23">
        <f t="shared" si="0"/>
        <v>0.5</v>
      </c>
      <c r="L20" s="24">
        <v>125000</v>
      </c>
      <c r="M20" s="8">
        <v>125000</v>
      </c>
      <c r="N20" s="28">
        <f t="shared" si="1"/>
        <v>0.5</v>
      </c>
      <c r="O20" s="8">
        <f t="shared" si="2"/>
        <v>125000</v>
      </c>
      <c r="P20" s="25" t="s">
        <v>62</v>
      </c>
    </row>
    <row r="21" spans="1:16" ht="43.5" customHeight="1" x14ac:dyDescent="0.25">
      <c r="A21" s="20">
        <v>18</v>
      </c>
      <c r="B21" s="20">
        <v>18</v>
      </c>
      <c r="C21" s="29">
        <v>45306</v>
      </c>
      <c r="D21" s="30">
        <v>0.55495370370370367</v>
      </c>
      <c r="E21" s="9" t="s">
        <v>89</v>
      </c>
      <c r="F21" s="9" t="s">
        <v>15</v>
      </c>
      <c r="G21" s="21" t="s">
        <v>90</v>
      </c>
      <c r="H21" s="9" t="s">
        <v>91</v>
      </c>
      <c r="I21" s="22" t="s">
        <v>88</v>
      </c>
      <c r="J21" s="8">
        <v>250000</v>
      </c>
      <c r="K21" s="23">
        <f t="shared" si="0"/>
        <v>0.5</v>
      </c>
      <c r="L21" s="24">
        <v>125000</v>
      </c>
      <c r="M21" s="8">
        <v>125000</v>
      </c>
      <c r="N21" s="28">
        <f t="shared" si="1"/>
        <v>0.5</v>
      </c>
      <c r="O21" s="8">
        <f t="shared" si="2"/>
        <v>125000</v>
      </c>
      <c r="P21" s="25" t="s">
        <v>62</v>
      </c>
    </row>
    <row r="22" spans="1:16" ht="43.5" customHeight="1" x14ac:dyDescent="0.25">
      <c r="A22" s="20">
        <v>19</v>
      </c>
      <c r="B22" s="20">
        <v>19</v>
      </c>
      <c r="C22" s="29">
        <v>45306</v>
      </c>
      <c r="D22" s="30">
        <v>0.57778935185185187</v>
      </c>
      <c r="E22" s="9" t="s">
        <v>59</v>
      </c>
      <c r="F22" s="9" t="s">
        <v>15</v>
      </c>
      <c r="G22" s="21" t="s">
        <v>60</v>
      </c>
      <c r="H22" s="9" t="s">
        <v>61</v>
      </c>
      <c r="I22" s="22" t="s">
        <v>92</v>
      </c>
      <c r="J22" s="8">
        <v>486500</v>
      </c>
      <c r="K22" s="23">
        <f t="shared" si="0"/>
        <v>0.74306269270298042</v>
      </c>
      <c r="L22" s="24">
        <v>361500</v>
      </c>
      <c r="M22" s="8">
        <v>125000</v>
      </c>
      <c r="N22" s="28">
        <f t="shared" si="1"/>
        <v>0.25693730729701952</v>
      </c>
      <c r="O22" s="8">
        <f t="shared" si="2"/>
        <v>125000</v>
      </c>
      <c r="P22" s="25" t="s">
        <v>62</v>
      </c>
    </row>
    <row r="23" spans="1:16" ht="30" customHeight="1" x14ac:dyDescent="0.25">
      <c r="A23" s="26"/>
      <c r="B23" s="26"/>
      <c r="C23" s="26"/>
      <c r="D23" s="26"/>
      <c r="I23" s="10" t="s">
        <v>13</v>
      </c>
      <c r="J23" s="18">
        <f>SUM(J4:J22)</f>
        <v>5776776</v>
      </c>
      <c r="K23" s="32"/>
      <c r="L23" s="18">
        <f>SUM(L4:L22)</f>
        <v>3499776</v>
      </c>
      <c r="M23" s="18">
        <f>SUM(M4:M22)</f>
        <v>2277000</v>
      </c>
      <c r="N23" s="31"/>
      <c r="O23" s="18">
        <f>SUM(O4:O22)</f>
        <v>2277000</v>
      </c>
    </row>
    <row r="24" spans="1:16" x14ac:dyDescent="0.25">
      <c r="M24" s="19"/>
    </row>
  </sheetData>
  <autoFilter ref="A3:P23" xr:uid="{00000000-0001-0000-0000-000000000000}">
    <sortState xmlns:xlrd2="http://schemas.microsoft.com/office/spreadsheetml/2017/richdata2" ref="A4:P23">
      <sortCondition ref="A4:A23"/>
      <sortCondition ref="C4:C23"/>
      <sortCondition ref="D4:D23"/>
    </sortState>
  </autoFilter>
  <sortState xmlns:xlrd2="http://schemas.microsoft.com/office/spreadsheetml/2017/richdata2" ref="A4:P22">
    <sortCondition ref="A4:A22"/>
    <sortCondition ref="D4:D22"/>
    <sortCondition ref="C4:C22"/>
  </sortState>
  <pageMargins left="0.70866141732283472" right="0.70866141732283472" top="0.78740157480314965" bottom="0.78740157480314965" header="0.31496062992125984" footer="0.31496062992125984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2020-01-30T09:06:36Z</cp:lastPrinted>
  <dcterms:created xsi:type="dcterms:W3CDTF">2015-05-12T05:59:26Z</dcterms:created>
  <dcterms:modified xsi:type="dcterms:W3CDTF">2024-02-19T14:06:05Z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2022-01-03T13:29:18Z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5a9ab9ff-fa1d-42a3-988f-f04c8795b2f6</vt:lpwstr>
  </property>
  <property fmtid="{D5CDD505-2E9C-101B-9397-08002B2CF9AE}" pid="8" name="MSIP_Label_63ff9749-f68b-40ec-aa05-229831920469_ContentBits">
    <vt:lpwstr>2</vt:lpwstr>
  </property>
</Properties>
</file>