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skraj-my.sharepoint.com/personal/renata_kubikova_msk_cz/Documents/Plocha/Přílohy MAT ZK 6.6/ZK podklady/"/>
    </mc:Choice>
  </mc:AlternateContent>
  <xr:revisionPtr revIDLastSave="35" documentId="8_{39664E61-A010-47BF-82E6-DA03CA4AAD10}" xr6:coauthVersionLast="47" xr6:coauthVersionMax="47" xr10:uidLastSave="{0A58B62C-4D1C-41A8-B1A6-00289E8C1E41}"/>
  <bookViews>
    <workbookView xWindow="-120" yWindow="-120" windowWidth="29040" windowHeight="15840" xr2:uid="{AAEBD13D-4768-4BF1-993A-BFD1B6B2E363}"/>
  </bookViews>
  <sheets>
    <sheet name="Nové závazky  6.6.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13" i="1" l="1"/>
  <c r="AT14" i="1"/>
  <c r="AS14" i="1"/>
  <c r="AS15" i="1"/>
  <c r="AM15" i="1"/>
  <c r="AL15" i="1"/>
  <c r="AK15" i="1"/>
  <c r="AE15" i="1"/>
  <c r="AD15" i="1"/>
  <c r="AC15" i="1"/>
  <c r="Z15" i="1"/>
  <c r="W15" i="1"/>
  <c r="V15" i="1"/>
  <c r="Q15" i="1"/>
  <c r="O15" i="1"/>
  <c r="N15" i="1"/>
  <c r="M15" i="1"/>
  <c r="L15" i="1"/>
  <c r="J15" i="1"/>
  <c r="I15" i="1"/>
  <c r="AQ14" i="1"/>
  <c r="AP14" i="1"/>
  <c r="AO14" i="1"/>
  <c r="AN14" i="1" s="1"/>
  <c r="AJ14" i="1"/>
  <c r="AI14" i="1"/>
  <c r="AH14" i="1"/>
  <c r="AG14" i="1"/>
  <c r="AF14" i="1" s="1"/>
  <c r="AB14" i="1"/>
  <c r="AA14" i="1"/>
  <c r="Y14" i="1"/>
  <c r="X14" i="1" s="1"/>
  <c r="U14" i="1"/>
  <c r="T14" i="1"/>
  <c r="S14" i="1"/>
  <c r="P14" i="1"/>
  <c r="K14" i="1"/>
  <c r="H14" i="1"/>
  <c r="E14" i="1"/>
  <c r="AS13" i="1"/>
  <c r="AQ13" i="1"/>
  <c r="AP13" i="1"/>
  <c r="AO13" i="1"/>
  <c r="AN13" i="1"/>
  <c r="AJ13" i="1"/>
  <c r="AI13" i="1"/>
  <c r="AH13" i="1"/>
  <c r="AG13" i="1"/>
  <c r="AF13" i="1" s="1"/>
  <c r="AB13" i="1"/>
  <c r="AA13" i="1"/>
  <c r="Y13" i="1"/>
  <c r="X13" i="1"/>
  <c r="U13" i="1"/>
  <c r="S13" i="1"/>
  <c r="P13" i="1"/>
  <c r="K13" i="1"/>
  <c r="H13" i="1"/>
  <c r="AS12" i="1"/>
  <c r="AQ12" i="1"/>
  <c r="AP12" i="1"/>
  <c r="AO12" i="1"/>
  <c r="AN12" i="1" s="1"/>
  <c r="AJ12" i="1"/>
  <c r="AI12" i="1"/>
  <c r="AH12" i="1"/>
  <c r="AG12" i="1"/>
  <c r="AF12" i="1" s="1"/>
  <c r="AB12" i="1"/>
  <c r="AA12" i="1"/>
  <c r="Y12" i="1"/>
  <c r="X12" i="1" s="1"/>
  <c r="U12" i="1"/>
  <c r="T12" i="1"/>
  <c r="S12" i="1"/>
  <c r="P12" i="1"/>
  <c r="K12" i="1"/>
  <c r="H12" i="1"/>
  <c r="AS11" i="1"/>
  <c r="AQ11" i="1"/>
  <c r="AP11" i="1"/>
  <c r="AO11" i="1"/>
  <c r="AN11" i="1" s="1"/>
  <c r="AJ11" i="1"/>
  <c r="AI11" i="1"/>
  <c r="AH11" i="1"/>
  <c r="AG11" i="1"/>
  <c r="AF11" i="1" s="1"/>
  <c r="AB11" i="1"/>
  <c r="AA11" i="1"/>
  <c r="Y11" i="1"/>
  <c r="X11" i="1" s="1"/>
  <c r="U11" i="1"/>
  <c r="T11" i="1"/>
  <c r="S11" i="1"/>
  <c r="K11" i="1"/>
  <c r="H11" i="1"/>
  <c r="AQ10" i="1"/>
  <c r="AP10" i="1"/>
  <c r="AO10" i="1"/>
  <c r="AN10" i="1" s="1"/>
  <c r="AJ10" i="1"/>
  <c r="AI10" i="1"/>
  <c r="AH10" i="1"/>
  <c r="AG10" i="1"/>
  <c r="AF10" i="1" s="1"/>
  <c r="AB10" i="1"/>
  <c r="AA10" i="1"/>
  <c r="Y10" i="1"/>
  <c r="X10" i="1" s="1"/>
  <c r="U10" i="1"/>
  <c r="T10" i="1"/>
  <c r="S10" i="1"/>
  <c r="R10" i="1"/>
  <c r="P10" i="1" s="1"/>
  <c r="K10" i="1"/>
  <c r="H10" i="1"/>
  <c r="AS9" i="1"/>
  <c r="AQ9" i="1"/>
  <c r="AP9" i="1"/>
  <c r="AO9" i="1"/>
  <c r="AN9" i="1" s="1"/>
  <c r="AJ9" i="1"/>
  <c r="AI9" i="1"/>
  <c r="AH9" i="1"/>
  <c r="AG9" i="1"/>
  <c r="AF9" i="1" s="1"/>
  <c r="AB9" i="1"/>
  <c r="Y9" i="1"/>
  <c r="X9" i="1" s="1"/>
  <c r="U9" i="1"/>
  <c r="T9" i="1"/>
  <c r="S9" i="1"/>
  <c r="P9" i="1"/>
  <c r="K9" i="1"/>
  <c r="H9" i="1"/>
  <c r="AS8" i="1"/>
  <c r="AQ8" i="1"/>
  <c r="AP8" i="1"/>
  <c r="AO8" i="1"/>
  <c r="AN8" i="1" s="1"/>
  <c r="AJ8" i="1"/>
  <c r="AI8" i="1"/>
  <c r="AH8" i="1"/>
  <c r="AG8" i="1"/>
  <c r="AF8" i="1" s="1"/>
  <c r="AB8" i="1"/>
  <c r="Y8" i="1"/>
  <c r="X8" i="1" s="1"/>
  <c r="U8" i="1"/>
  <c r="T8" i="1"/>
  <c r="S8" i="1"/>
  <c r="P8" i="1"/>
  <c r="K8" i="1"/>
  <c r="H8" i="1"/>
  <c r="H15" i="1" s="1"/>
  <c r="AB15" i="1" l="1"/>
  <c r="K15" i="1"/>
  <c r="AT8" i="1"/>
  <c r="AU8" i="1" s="1"/>
  <c r="AQ15" i="1"/>
  <c r="R15" i="1"/>
  <c r="AG15" i="1"/>
  <c r="T15" i="1"/>
  <c r="AI15" i="1"/>
  <c r="AT12" i="1"/>
  <c r="AU12" i="1" s="1"/>
  <c r="X15" i="1"/>
  <c r="AH15" i="1"/>
  <c r="U15" i="1"/>
  <c r="AJ15" i="1"/>
  <c r="AT9" i="1"/>
  <c r="AU9" i="1" s="1"/>
  <c r="AX9" i="1" s="1"/>
  <c r="AA15" i="1"/>
  <c r="AT11" i="1"/>
  <c r="AU11" i="1" s="1"/>
  <c r="AU13" i="1"/>
  <c r="S15" i="1"/>
  <c r="Y15" i="1"/>
  <c r="AO15" i="1"/>
  <c r="AR10" i="1"/>
  <c r="AS10" i="1" s="1"/>
  <c r="AP15" i="1"/>
  <c r="AN15" i="1"/>
  <c r="P15" i="1"/>
  <c r="AF15" i="1"/>
  <c r="AR15" i="1" l="1"/>
  <c r="AT10" i="1"/>
  <c r="AT15" i="1" s="1"/>
  <c r="AU10" i="1" l="1"/>
  <c r="AU15" i="1"/>
</calcChain>
</file>

<file path=xl/sharedStrings.xml><?xml version="1.0" encoding="utf-8"?>
<sst xmlns="http://schemas.openxmlformats.org/spreadsheetml/2006/main" count="86" uniqueCount="49">
  <si>
    <t xml:space="preserve">  </t>
  </si>
  <si>
    <t>Odvětví</t>
  </si>
  <si>
    <t>ORJ</t>
  </si>
  <si>
    <t>Název akce</t>
  </si>
  <si>
    <t xml:space="preserve">ORG           (org akce , org dotace)         </t>
  </si>
  <si>
    <t>Rok nákladu &lt; 2024</t>
  </si>
  <si>
    <t>ZÁVAZKY</t>
  </si>
  <si>
    <t xml:space="preserve">Jiné zdroje -  vlastní zdroje PO, plánovaný příjem u akcí "ISPROFIN" příp. dotace EU před revizí / zdroje PO </t>
  </si>
  <si>
    <t>Celkové výdaje na akci před schválením závazku</t>
  </si>
  <si>
    <t>Celkové výdaje na akci po schválení závazku</t>
  </si>
  <si>
    <t>ROK 2026 PŘED REVIZÍ</t>
  </si>
  <si>
    <t>ROK 2026 PO REVIZI</t>
  </si>
  <si>
    <t>ROK 2026-2027 PŘED REVIZÍ</t>
  </si>
  <si>
    <t>ROK 2026-2027 PO REVIZÍ</t>
  </si>
  <si>
    <t>CELKEM upravený rozpočet po revizi</t>
  </si>
  <si>
    <t>Z TOHO</t>
  </si>
  <si>
    <t>CELKEM schválený závazek</t>
  </si>
  <si>
    <t>NÁVRH závazku po revizi</t>
  </si>
  <si>
    <t>vlastní zdroje z rozpočtu  MSK</t>
  </si>
  <si>
    <t>úvěr ČS,a.s.</t>
  </si>
  <si>
    <t>úvěr UCB</t>
  </si>
  <si>
    <t>Fond pro financování strategických projektů</t>
  </si>
  <si>
    <t xml:space="preserve">Závazný ukazatel 
v Kč </t>
  </si>
  <si>
    <t>státní dotace -jiné zdroje aj. 2023 není závazek</t>
  </si>
  <si>
    <t>státní dotace aj. 2023 není závazek Úvěr UCB</t>
  </si>
  <si>
    <t>státní dotace aj. 2025 není závazek</t>
  </si>
  <si>
    <t>státní dotace aj. 2025</t>
  </si>
  <si>
    <t>vlastní zdroje MSK</t>
  </si>
  <si>
    <t>státní dotace aj. 2026</t>
  </si>
  <si>
    <t xml:space="preserve">státní dotace aj. 2026-27 </t>
  </si>
  <si>
    <t>Pozn</t>
  </si>
  <si>
    <t>KULT</t>
  </si>
  <si>
    <t>Revitalizace zámeckého parku Nová Horka - I. Etapa (Muzeum Novojičínska, příspěvková organizace)</t>
  </si>
  <si>
    <t>ŠMS</t>
  </si>
  <si>
    <t>Revitalizace fasády budovy dílen (Střední průmyslová škola, Ostrava-Vítkovice, příspěvková organizace)</t>
  </si>
  <si>
    <t>zdůvodnit úsporu</t>
  </si>
  <si>
    <t>Demolice objektu Domova mládeže (Střední odborná škola a Základní škola, Město Albrechtice, příspěvková organizace)</t>
  </si>
  <si>
    <t>Rekonstrukce reprezentačního sálu včetně zázemí (Základní umělecká škola Leoše Janáčka, Havířov, příspěvková organizace)</t>
  </si>
  <si>
    <t>Revitalizace zahrady a zpevněných ploch (Základní škola, Dětský domov, Školní družina a Školní jídelna, Vrbno p. Pradědem, nám. Sv. Michala 17, příspěvková organizace)</t>
  </si>
  <si>
    <t>ZDR</t>
  </si>
  <si>
    <t>Středisko krizového řízení s heliportem pro noční přistávání (Sdružené zdravotnické zařízení Krnov, příspěvková organizace)</t>
  </si>
  <si>
    <t>Modernizace Školního statku  Opava II (Školní statek. Opava, příspěvková organizace</t>
  </si>
  <si>
    <t>Příloha č.1</t>
  </si>
  <si>
    <t>Celkem</t>
  </si>
  <si>
    <t>Financování akcí reprodukce majetku kraje na rok 2024, schválení závazků na rok 2025</t>
  </si>
  <si>
    <t>v tis. Kč.</t>
  </si>
  <si>
    <r>
      <t xml:space="preserve">UPRAVENÝ ROZPOČET 2024 
k 20.5. </t>
    </r>
    <r>
      <rPr>
        <sz val="8"/>
        <rFont val="Tahoma"/>
        <family val="2"/>
        <charset val="238"/>
      </rPr>
      <t>(v tis. Kč)</t>
    </r>
  </si>
  <si>
    <r>
      <t xml:space="preserve">ROK 2025 PO REVIZI návrh na schválení v ZK 6.6. 2024  </t>
    </r>
    <r>
      <rPr>
        <sz val="8"/>
        <rFont val="Tahoma"/>
        <family val="2"/>
        <charset val="238"/>
      </rPr>
      <t>(v tis. Kč)</t>
    </r>
  </si>
  <si>
    <r>
      <t>ROK 2025 PŘED REVIZÍ</t>
    </r>
    <r>
      <rPr>
        <sz val="8"/>
        <rFont val="Tahoma"/>
        <family val="2"/>
        <charset val="238"/>
      </rPr>
      <t xml:space="preserve"> (v tis. Kč)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</si>
</sst>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6"/>
      <name val="Tahoma"/>
      <family val="2"/>
      <charset val="238"/>
    </font>
    <font>
      <b/>
      <sz val="11"/>
      <color theme="1"/>
      <name val="Tahoma"/>
      <family val="2"/>
      <charset val="238"/>
    </font>
    <font>
      <sz val="11"/>
      <color indexed="8"/>
      <name val="Calibri"/>
      <family val="2"/>
      <charset val="238"/>
    </font>
    <font>
      <b/>
      <sz val="10"/>
      <name val="Tahoma"/>
      <family val="2"/>
      <charset val="238"/>
    </font>
    <font>
      <b/>
      <sz val="14"/>
      <name val="Tahoma"/>
      <family val="2"/>
      <charset val="238"/>
    </font>
    <font>
      <b/>
      <sz val="11"/>
      <name val="Tahoma"/>
      <family val="2"/>
      <charset val="238"/>
    </font>
    <font>
      <sz val="10"/>
      <name val="Arial"/>
      <family val="2"/>
      <charset val="238"/>
    </font>
    <font>
      <b/>
      <sz val="8"/>
      <name val="Tahoma"/>
      <family val="2"/>
      <charset val="238"/>
    </font>
    <font>
      <b/>
      <sz val="8"/>
      <color rgb="FF000000"/>
      <name val="Tahoma"/>
      <family val="2"/>
      <charset val="238"/>
    </font>
    <font>
      <b/>
      <sz val="8"/>
      <color rgb="FFFF0000"/>
      <name val="Tahoma"/>
      <family val="2"/>
      <charset val="238"/>
    </font>
    <font>
      <b/>
      <sz val="9"/>
      <color theme="1"/>
      <name val="Tahoma"/>
      <family val="2"/>
      <charset val="238"/>
    </font>
    <font>
      <sz val="9"/>
      <name val="Tahoma"/>
      <family val="2"/>
      <charset val="238"/>
    </font>
    <font>
      <sz val="8"/>
      <name val="Tahoma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9"/>
      <name val="Tahoma"/>
      <family val="2"/>
      <charset val="238"/>
    </font>
    <font>
      <sz val="9"/>
      <color theme="1"/>
      <name val="Tahoma"/>
      <family val="2"/>
      <charset val="238"/>
    </font>
    <font>
      <sz val="8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CC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8" fillId="0" borderId="0"/>
    <xf numFmtId="0" fontId="8" fillId="0" borderId="0"/>
  </cellStyleXfs>
  <cellXfs count="106">
    <xf numFmtId="0" fontId="0" fillId="0" borderId="0" xfId="0"/>
    <xf numFmtId="0" fontId="0" fillId="2" borderId="0" xfId="0" applyFill="1"/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>
      <alignment horizontal="right"/>
    </xf>
    <xf numFmtId="0" fontId="1" fillId="2" borderId="0" xfId="0" applyFont="1" applyFill="1"/>
    <xf numFmtId="0" fontId="3" fillId="0" borderId="3" xfId="0" applyFont="1" applyBorder="1" applyAlignment="1">
      <alignment vertical="top"/>
    </xf>
    <xf numFmtId="4" fontId="3" fillId="0" borderId="3" xfId="0" applyNumberFormat="1" applyFont="1" applyBorder="1" applyAlignment="1">
      <alignment vertical="top"/>
    </xf>
    <xf numFmtId="4" fontId="9" fillId="2" borderId="26" xfId="2" applyNumberFormat="1" applyFont="1" applyFill="1" applyBorder="1" applyAlignment="1">
      <alignment horizontal="center" vertical="center" wrapText="1"/>
    </xf>
    <xf numFmtId="4" fontId="11" fillId="2" borderId="23" xfId="2" applyNumberFormat="1" applyFont="1" applyFill="1" applyBorder="1" applyAlignment="1">
      <alignment horizontal="center" vertical="center" wrapText="1"/>
    </xf>
    <xf numFmtId="4" fontId="9" fillId="2" borderId="23" xfId="2" applyNumberFormat="1" applyFont="1" applyFill="1" applyBorder="1" applyAlignment="1">
      <alignment horizontal="center" vertical="center" wrapText="1"/>
    </xf>
    <xf numFmtId="4" fontId="9" fillId="2" borderId="27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2" borderId="30" xfId="1" applyFont="1" applyFill="1" applyBorder="1" applyAlignment="1" applyProtection="1">
      <alignment horizontal="center" vertical="center" wrapText="1"/>
      <protection locked="0"/>
    </xf>
    <xf numFmtId="0" fontId="15" fillId="0" borderId="30" xfId="0" applyFont="1" applyBorder="1" applyAlignment="1">
      <alignment horizontal="center" vertical="center"/>
    </xf>
    <xf numFmtId="0" fontId="16" fillId="2" borderId="30" xfId="0" applyFont="1" applyFill="1" applyBorder="1" applyAlignment="1">
      <alignment horizontal="left" vertical="center" wrapText="1"/>
    </xf>
    <xf numFmtId="0" fontId="17" fillId="2" borderId="30" xfId="0" applyFont="1" applyFill="1" applyBorder="1" applyAlignment="1">
      <alignment horizontal="center" vertical="center"/>
    </xf>
    <xf numFmtId="4" fontId="13" fillId="2" borderId="32" xfId="0" applyNumberFormat="1" applyFont="1" applyFill="1" applyBorder="1" applyAlignment="1">
      <alignment horizontal="right" vertical="center"/>
    </xf>
    <xf numFmtId="4" fontId="13" fillId="2" borderId="30" xfId="0" applyNumberFormat="1" applyFont="1" applyFill="1" applyBorder="1" applyAlignment="1">
      <alignment vertical="center"/>
    </xf>
    <xf numFmtId="4" fontId="13" fillId="2" borderId="33" xfId="0" applyNumberFormat="1" applyFont="1" applyFill="1" applyBorder="1" applyAlignment="1">
      <alignment vertical="center"/>
    </xf>
    <xf numFmtId="4" fontId="18" fillId="2" borderId="29" xfId="0" applyNumberFormat="1" applyFont="1" applyFill="1" applyBorder="1" applyAlignment="1">
      <alignment vertical="center"/>
    </xf>
    <xf numFmtId="4" fontId="13" fillId="2" borderId="30" xfId="0" applyNumberFormat="1" applyFont="1" applyFill="1" applyBorder="1" applyAlignment="1">
      <alignment horizontal="right" vertical="center"/>
    </xf>
    <xf numFmtId="4" fontId="18" fillId="2" borderId="34" xfId="0" applyNumberFormat="1" applyFont="1" applyFill="1" applyBorder="1" applyAlignment="1">
      <alignment vertical="center"/>
    </xf>
    <xf numFmtId="4" fontId="18" fillId="2" borderId="30" xfId="0" applyNumberFormat="1" applyFont="1" applyFill="1" applyBorder="1" applyAlignment="1">
      <alignment vertical="center"/>
    </xf>
    <xf numFmtId="4" fontId="19" fillId="2" borderId="31" xfId="0" applyNumberFormat="1" applyFont="1" applyFill="1" applyBorder="1" applyAlignment="1">
      <alignment vertical="center"/>
    </xf>
    <xf numFmtId="4" fontId="12" fillId="2" borderId="35" xfId="0" applyNumberFormat="1" applyFont="1" applyFill="1" applyBorder="1" applyAlignment="1">
      <alignment vertical="center"/>
    </xf>
    <xf numFmtId="4" fontId="19" fillId="0" borderId="0" xfId="0" applyNumberFormat="1" applyFont="1"/>
    <xf numFmtId="0" fontId="19" fillId="0" borderId="0" xfId="0" applyFont="1"/>
    <xf numFmtId="0" fontId="13" fillId="2" borderId="36" xfId="1" applyFont="1" applyFill="1" applyBorder="1" applyAlignment="1" applyProtection="1">
      <alignment horizontal="center" vertical="center" wrapText="1"/>
      <protection locked="0"/>
    </xf>
    <xf numFmtId="0" fontId="15" fillId="0" borderId="13" xfId="0" applyFont="1" applyBorder="1" applyAlignment="1">
      <alignment horizontal="center" vertical="center"/>
    </xf>
    <xf numFmtId="0" fontId="16" fillId="2" borderId="36" xfId="0" applyFont="1" applyFill="1" applyBorder="1" applyAlignment="1">
      <alignment horizontal="left" vertical="center" wrapText="1"/>
    </xf>
    <xf numFmtId="4" fontId="13" fillId="2" borderId="13" xfId="0" applyNumberFormat="1" applyFont="1" applyFill="1" applyBorder="1" applyAlignment="1">
      <alignment vertical="center"/>
    </xf>
    <xf numFmtId="4" fontId="18" fillId="2" borderId="37" xfId="0" applyNumberFormat="1" applyFont="1" applyFill="1" applyBorder="1" applyAlignment="1">
      <alignment vertical="center"/>
    </xf>
    <xf numFmtId="4" fontId="13" fillId="2" borderId="13" xfId="0" applyNumberFormat="1" applyFont="1" applyFill="1" applyBorder="1" applyAlignment="1">
      <alignment horizontal="right" vertical="center"/>
    </xf>
    <xf numFmtId="4" fontId="18" fillId="2" borderId="13" xfId="0" applyNumberFormat="1" applyFont="1" applyFill="1" applyBorder="1" applyAlignment="1">
      <alignment vertical="center"/>
    </xf>
    <xf numFmtId="4" fontId="18" fillId="2" borderId="35" xfId="0" applyNumberFormat="1" applyFont="1" applyFill="1" applyBorder="1" applyAlignment="1">
      <alignment vertical="center"/>
    </xf>
    <xf numFmtId="0" fontId="19" fillId="3" borderId="0" xfId="0" applyFont="1" applyFill="1"/>
    <xf numFmtId="4" fontId="19" fillId="3" borderId="0" xfId="0" applyNumberFormat="1" applyFont="1" applyFill="1"/>
    <xf numFmtId="4" fontId="0" fillId="2" borderId="0" xfId="0" applyNumberFormat="1" applyFill="1"/>
    <xf numFmtId="0" fontId="3" fillId="0" borderId="0" xfId="0" applyFont="1"/>
    <xf numFmtId="4" fontId="9" fillId="2" borderId="17" xfId="3" applyNumberFormat="1" applyFont="1" applyFill="1" applyBorder="1" applyAlignment="1">
      <alignment horizontal="center" vertical="center" wrapText="1"/>
    </xf>
    <xf numFmtId="4" fontId="9" fillId="2" borderId="18" xfId="3" applyNumberFormat="1" applyFont="1" applyFill="1" applyBorder="1" applyAlignment="1">
      <alignment horizontal="center" vertical="center" wrapText="1"/>
    </xf>
    <xf numFmtId="4" fontId="9" fillId="2" borderId="19" xfId="3" applyNumberFormat="1" applyFont="1" applyFill="1" applyBorder="1" applyAlignment="1">
      <alignment horizontal="center" vertical="center" wrapText="1"/>
    </xf>
    <xf numFmtId="4" fontId="9" fillId="2" borderId="5" xfId="3" applyNumberFormat="1" applyFont="1" applyFill="1" applyBorder="1" applyAlignment="1">
      <alignment horizontal="center" vertical="center" wrapText="1"/>
    </xf>
    <xf numFmtId="4" fontId="9" fillId="2" borderId="22" xfId="3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 applyProtection="1">
      <alignment horizontal="center" vertical="center" wrapText="1"/>
      <protection locked="0"/>
    </xf>
    <xf numFmtId="4" fontId="9" fillId="2" borderId="21" xfId="3" applyNumberFormat="1" applyFont="1" applyFill="1" applyBorder="1" applyAlignment="1">
      <alignment horizontal="center" vertical="center" wrapText="1"/>
    </xf>
    <xf numFmtId="4" fontId="9" fillId="2" borderId="5" xfId="2" applyNumberFormat="1" applyFont="1" applyFill="1" applyBorder="1" applyAlignment="1">
      <alignment horizontal="center" vertical="center" wrapText="1"/>
    </xf>
    <xf numFmtId="4" fontId="9" fillId="2" borderId="22" xfId="2" applyNumberFormat="1" applyFont="1" applyFill="1" applyBorder="1" applyAlignment="1">
      <alignment horizontal="center" vertical="center" wrapText="1"/>
    </xf>
    <xf numFmtId="4" fontId="7" fillId="2" borderId="16" xfId="3" applyNumberFormat="1" applyFont="1" applyFill="1" applyBorder="1" applyAlignment="1">
      <alignment horizontal="center" vertical="center"/>
    </xf>
    <xf numFmtId="4" fontId="7" fillId="2" borderId="8" xfId="3" applyNumberFormat="1" applyFont="1" applyFill="1" applyBorder="1" applyAlignment="1">
      <alignment horizontal="center" vertical="center"/>
    </xf>
    <xf numFmtId="4" fontId="7" fillId="2" borderId="11" xfId="3" applyNumberFormat="1" applyFont="1" applyFill="1" applyBorder="1" applyAlignment="1">
      <alignment horizontal="center" vertical="center"/>
    </xf>
    <xf numFmtId="4" fontId="7" fillId="2" borderId="9" xfId="3" applyNumberFormat="1" applyFont="1" applyFill="1" applyBorder="1" applyAlignment="1">
      <alignment horizontal="center" vertical="center"/>
    </xf>
    <xf numFmtId="4" fontId="7" fillId="2" borderId="10" xfId="3" applyNumberFormat="1" applyFont="1" applyFill="1" applyBorder="1" applyAlignment="1">
      <alignment horizontal="center" vertical="center"/>
    </xf>
    <xf numFmtId="4" fontId="10" fillId="2" borderId="5" xfId="2" applyNumberFormat="1" applyFont="1" applyFill="1" applyBorder="1" applyAlignment="1">
      <alignment horizontal="center" vertical="center" wrapText="1"/>
    </xf>
    <xf numFmtId="4" fontId="10" fillId="2" borderId="22" xfId="2" applyNumberFormat="1" applyFont="1" applyFill="1" applyBorder="1" applyAlignment="1">
      <alignment horizontal="center" vertical="center" wrapText="1"/>
    </xf>
    <xf numFmtId="4" fontId="9" fillId="2" borderId="20" xfId="3" applyNumberFormat="1" applyFont="1" applyFill="1" applyBorder="1" applyAlignment="1">
      <alignment horizontal="center" vertical="center" wrapText="1"/>
    </xf>
    <xf numFmtId="4" fontId="9" fillId="2" borderId="28" xfId="3" applyNumberFormat="1" applyFont="1" applyFill="1" applyBorder="1" applyAlignment="1">
      <alignment horizontal="center" vertical="center" wrapText="1"/>
    </xf>
    <xf numFmtId="4" fontId="6" fillId="2" borderId="8" xfId="3" applyNumberFormat="1" applyFont="1" applyFill="1" applyBorder="1" applyAlignment="1">
      <alignment horizontal="center" vertical="center"/>
    </xf>
    <xf numFmtId="49" fontId="9" fillId="2" borderId="5" xfId="2" applyNumberFormat="1" applyFont="1" applyFill="1" applyBorder="1" applyAlignment="1">
      <alignment horizontal="center" vertical="center" wrapText="1"/>
    </xf>
    <xf numFmtId="49" fontId="9" fillId="2" borderId="12" xfId="2" applyNumberFormat="1" applyFont="1" applyFill="1" applyBorder="1" applyAlignment="1">
      <alignment horizontal="center" vertical="center" wrapText="1"/>
    </xf>
    <xf numFmtId="49" fontId="9" fillId="2" borderId="22" xfId="2" applyNumberFormat="1" applyFont="1" applyFill="1" applyBorder="1" applyAlignment="1">
      <alignment horizontal="center" vertical="center" wrapText="1"/>
    </xf>
    <xf numFmtId="4" fontId="7" fillId="2" borderId="16" xfId="2" applyNumberFormat="1" applyFont="1" applyFill="1" applyBorder="1" applyAlignment="1">
      <alignment horizontal="center" vertical="center" wrapText="1"/>
    </xf>
    <xf numFmtId="4" fontId="7" fillId="2" borderId="8" xfId="2" applyNumberFormat="1" applyFont="1" applyFill="1" applyBorder="1" applyAlignment="1">
      <alignment horizontal="center" vertical="center" wrapText="1"/>
    </xf>
    <xf numFmtId="4" fontId="7" fillId="2" borderId="11" xfId="2" applyNumberFormat="1" applyFont="1" applyFill="1" applyBorder="1" applyAlignment="1">
      <alignment horizontal="center" vertical="center" wrapText="1"/>
    </xf>
    <xf numFmtId="4" fontId="7" fillId="2" borderId="16" xfId="3" applyNumberFormat="1" applyFont="1" applyFill="1" applyBorder="1" applyAlignment="1">
      <alignment horizontal="center" vertical="center" wrapText="1"/>
    </xf>
    <xf numFmtId="4" fontId="7" fillId="2" borderId="8" xfId="3" applyNumberFormat="1" applyFont="1" applyFill="1" applyBorder="1" applyAlignment="1">
      <alignment horizontal="center" vertical="center" wrapText="1"/>
    </xf>
    <xf numFmtId="4" fontId="7" fillId="2" borderId="11" xfId="3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5" fillId="0" borderId="5" xfId="1" applyFont="1" applyBorder="1" applyAlignment="1" applyProtection="1">
      <alignment horizontal="center" vertical="center" textRotation="90" wrapText="1"/>
      <protection locked="0"/>
    </xf>
    <xf numFmtId="0" fontId="5" fillId="0" borderId="12" xfId="1" applyFont="1" applyBorder="1" applyAlignment="1" applyProtection="1">
      <alignment horizontal="center" vertical="center" textRotation="90" wrapText="1"/>
      <protection locked="0"/>
    </xf>
    <xf numFmtId="0" fontId="5" fillId="0" borderId="22" xfId="1" applyFont="1" applyBorder="1" applyAlignment="1" applyProtection="1">
      <alignment horizontal="center" vertical="center" textRotation="90" wrapText="1"/>
      <protection locked="0"/>
    </xf>
    <xf numFmtId="0" fontId="5" fillId="0" borderId="6" xfId="1" applyFont="1" applyBorder="1" applyAlignment="1" applyProtection="1">
      <alignment horizontal="center" vertical="center" textRotation="90" wrapText="1"/>
      <protection locked="0"/>
    </xf>
    <xf numFmtId="0" fontId="5" fillId="0" borderId="14" xfId="1" applyFont="1" applyBorder="1" applyAlignment="1" applyProtection="1">
      <alignment horizontal="center" vertical="center" textRotation="90" wrapText="1"/>
      <protection locked="0"/>
    </xf>
    <xf numFmtId="0" fontId="5" fillId="0" borderId="24" xfId="1" applyFont="1" applyBorder="1" applyAlignment="1" applyProtection="1">
      <alignment horizontal="center" vertical="center" textRotation="90" wrapText="1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49" fontId="6" fillId="2" borderId="8" xfId="2" applyNumberFormat="1" applyFont="1" applyFill="1" applyBorder="1" applyAlignment="1">
      <alignment horizontal="center" vertical="center"/>
    </xf>
    <xf numFmtId="49" fontId="6" fillId="2" borderId="9" xfId="2" applyNumberFormat="1" applyFont="1" applyFill="1" applyBorder="1" applyAlignment="1">
      <alignment horizontal="center" vertical="center"/>
    </xf>
    <xf numFmtId="49" fontId="6" fillId="2" borderId="1" xfId="2" applyNumberFormat="1" applyFont="1" applyFill="1" applyBorder="1" applyAlignment="1">
      <alignment horizontal="center" vertical="center"/>
    </xf>
    <xf numFmtId="4" fontId="9" fillId="2" borderId="17" xfId="2" applyNumberFormat="1" applyFont="1" applyFill="1" applyBorder="1" applyAlignment="1">
      <alignment horizontal="center" vertical="center" wrapText="1"/>
    </xf>
    <xf numFmtId="4" fontId="9" fillId="2" borderId="18" xfId="2" applyNumberFormat="1" applyFont="1" applyFill="1" applyBorder="1" applyAlignment="1">
      <alignment horizontal="center" vertical="center" wrapText="1"/>
    </xf>
    <xf numFmtId="4" fontId="9" fillId="2" borderId="19" xfId="2" applyNumberFormat="1" applyFont="1" applyFill="1" applyBorder="1" applyAlignment="1">
      <alignment horizontal="center" vertical="center" wrapText="1"/>
    </xf>
    <xf numFmtId="4" fontId="18" fillId="2" borderId="29" xfId="0" applyNumberFormat="1" applyFont="1" applyFill="1" applyBorder="1" applyAlignment="1">
      <alignment horizontal="right" vertical="center"/>
    </xf>
    <xf numFmtId="4" fontId="13" fillId="2" borderId="38" xfId="0" applyNumberFormat="1" applyFont="1" applyFill="1" applyBorder="1" applyAlignment="1">
      <alignment vertical="center"/>
    </xf>
    <xf numFmtId="4" fontId="12" fillId="2" borderId="16" xfId="0" applyNumberFormat="1" applyFont="1" applyFill="1" applyBorder="1" applyAlignment="1">
      <alignment vertical="center"/>
    </xf>
    <xf numFmtId="4" fontId="12" fillId="2" borderId="39" xfId="0" applyNumberFormat="1" applyFont="1" applyFill="1" applyBorder="1" applyAlignment="1">
      <alignment vertical="center"/>
    </xf>
    <xf numFmtId="4" fontId="12" fillId="2" borderId="40" xfId="0" applyNumberFormat="1" applyFont="1" applyFill="1" applyBorder="1" applyAlignment="1">
      <alignment vertical="center"/>
    </xf>
    <xf numFmtId="4" fontId="12" fillId="2" borderId="41" xfId="0" applyNumberFormat="1" applyFont="1" applyFill="1" applyBorder="1" applyAlignment="1">
      <alignment vertical="center"/>
    </xf>
    <xf numFmtId="4" fontId="12" fillId="2" borderId="10" xfId="0" applyNumberFormat="1" applyFont="1" applyFill="1" applyBorder="1" applyAlignment="1">
      <alignment vertical="center"/>
    </xf>
    <xf numFmtId="4" fontId="12" fillId="2" borderId="42" xfId="0" applyNumberFormat="1" applyFont="1" applyFill="1" applyBorder="1" applyAlignment="1">
      <alignment vertical="center"/>
    </xf>
    <xf numFmtId="4" fontId="0" fillId="0" borderId="0" xfId="0" applyNumberFormat="1"/>
    <xf numFmtId="0" fontId="18" fillId="0" borderId="1" xfId="0" applyFont="1" applyBorder="1" applyAlignment="1">
      <alignment horizontal="left"/>
    </xf>
    <xf numFmtId="4" fontId="6" fillId="2" borderId="16" xfId="3" applyNumberFormat="1" applyFont="1" applyFill="1" applyBorder="1" applyAlignment="1">
      <alignment horizontal="center" vertical="center"/>
    </xf>
    <xf numFmtId="4" fontId="9" fillId="2" borderId="43" xfId="2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right"/>
    </xf>
  </cellXfs>
  <cellStyles count="4">
    <cellStyle name="Excel Built-in Normal" xfId="1" xr:uid="{62752654-051D-46F7-A340-14106774C7EA}"/>
    <cellStyle name="Normální" xfId="0" builtinId="0"/>
    <cellStyle name="normální_owssvr(1)" xfId="2" xr:uid="{951180A5-69C2-433D-9A2B-7A5418BB6C89}"/>
    <cellStyle name="normální_podklad-příjmy" xfId="3" xr:uid="{3E1D4C2E-92DA-4B6B-B35B-CBE2D6F53C2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6923B-AC6C-4BD3-9C16-5F2C24282D7F}">
  <dimension ref="A1:BG97"/>
  <sheetViews>
    <sheetView tabSelected="1" workbookViewId="0">
      <selection activeCell="K5" sqref="K5:O5"/>
    </sheetView>
  </sheetViews>
  <sheetFormatPr defaultColWidth="9.140625" defaultRowHeight="15" x14ac:dyDescent="0.25"/>
  <cols>
    <col min="1" max="1" width="6.42578125" customWidth="1"/>
    <col min="2" max="2" width="5.140625" customWidth="1"/>
    <col min="3" max="3" width="49.28515625" customWidth="1"/>
    <col min="4" max="4" width="13.28515625" style="2" customWidth="1"/>
    <col min="5" max="5" width="10.7109375" style="3" customWidth="1"/>
    <col min="6" max="6" width="14.85546875" style="4" customWidth="1"/>
    <col min="7" max="7" width="15" customWidth="1"/>
    <col min="8" max="8" width="15.7109375" hidden="1" customWidth="1"/>
    <col min="9" max="9" width="13.42578125" hidden="1" customWidth="1"/>
    <col min="10" max="10" width="18.140625" customWidth="1"/>
    <col min="11" max="11" width="14.140625" style="5" customWidth="1"/>
    <col min="12" max="12" width="12.5703125" style="6" customWidth="1"/>
    <col min="13" max="13" width="13.7109375" style="1" hidden="1" customWidth="1"/>
    <col min="14" max="14" width="9.85546875" hidden="1" customWidth="1"/>
    <col min="15" max="15" width="13.28515625" hidden="1" customWidth="1"/>
    <col min="16" max="16" width="17.28515625" style="7" customWidth="1"/>
    <col min="17" max="17" width="14" customWidth="1"/>
    <col min="18" max="18" width="15.140625" hidden="1" customWidth="1"/>
    <col min="19" max="19" width="10.7109375" hidden="1" customWidth="1"/>
    <col min="20" max="20" width="15.85546875" hidden="1" customWidth="1"/>
    <col min="21" max="21" width="15.42578125" style="7" hidden="1" customWidth="1"/>
    <col min="22" max="22" width="14.42578125" hidden="1" customWidth="1"/>
    <col min="23" max="23" width="13.42578125" hidden="1" customWidth="1"/>
    <col min="24" max="24" width="14.28515625" style="5" hidden="1" customWidth="1"/>
    <col min="25" max="25" width="13.42578125" hidden="1" customWidth="1"/>
    <col min="26" max="26" width="10.7109375" hidden="1" customWidth="1"/>
    <col min="27" max="27" width="13.28515625" hidden="1" customWidth="1"/>
    <col min="28" max="28" width="13.7109375" style="5" hidden="1" customWidth="1"/>
    <col min="29" max="29" width="13.28515625" hidden="1" customWidth="1"/>
    <col min="30" max="30" width="13.42578125" hidden="1" customWidth="1"/>
    <col min="31" max="31" width="13.7109375" hidden="1" customWidth="1"/>
    <col min="32" max="32" width="14.85546875" style="5" hidden="1" customWidth="1"/>
    <col min="33" max="33" width="14.7109375" hidden="1" customWidth="1"/>
    <col min="34" max="34" width="13.140625" hidden="1" customWidth="1"/>
    <col min="35" max="35" width="14.28515625" hidden="1" customWidth="1"/>
    <col min="36" max="36" width="14.28515625" style="5" hidden="1" customWidth="1"/>
    <col min="37" max="37" width="14.5703125" hidden="1" customWidth="1"/>
    <col min="38" max="38" width="9.7109375" hidden="1" customWidth="1"/>
    <col min="39" max="39" width="13.42578125" hidden="1" customWidth="1"/>
    <col min="40" max="40" width="12.7109375" style="5" hidden="1" customWidth="1"/>
    <col min="41" max="41" width="11.7109375" hidden="1" customWidth="1"/>
    <col min="42" max="42" width="12.7109375" hidden="1" customWidth="1"/>
    <col min="43" max="43" width="13.28515625" hidden="1" customWidth="1"/>
    <col min="44" max="44" width="16.28515625" customWidth="1"/>
    <col min="45" max="45" width="16.7109375" customWidth="1"/>
    <col min="46" max="46" width="15.140625" style="5" bestFit="1" customWidth="1"/>
    <col min="47" max="47" width="11.7109375" hidden="1" customWidth="1"/>
    <col min="48" max="48" width="38.85546875" hidden="1" customWidth="1"/>
    <col min="49" max="58" width="0" hidden="1" customWidth="1"/>
    <col min="59" max="59" width="10" bestFit="1" customWidth="1"/>
    <col min="60" max="60" width="9.7109375" bestFit="1" customWidth="1"/>
  </cols>
  <sheetData>
    <row r="1" spans="1:59" ht="15.75" thickBot="1" x14ac:dyDescent="0.3">
      <c r="A1" s="1" t="s">
        <v>44</v>
      </c>
    </row>
    <row r="2" spans="1:59" ht="25.5" customHeight="1" x14ac:dyDescent="0.25">
      <c r="A2" s="102" t="s">
        <v>42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1"/>
      <c r="BB2" t="s">
        <v>0</v>
      </c>
    </row>
    <row r="3" spans="1:59" ht="18.75" customHeight="1" thickBot="1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9"/>
      <c r="AS3" s="8"/>
      <c r="AT3" s="105" t="s">
        <v>45</v>
      </c>
    </row>
    <row r="4" spans="1:59" ht="21" customHeight="1" thickBot="1" x14ac:dyDescent="0.3">
      <c r="A4" s="72" t="s">
        <v>1</v>
      </c>
      <c r="B4" s="75" t="s">
        <v>2</v>
      </c>
      <c r="C4" s="78" t="s">
        <v>3</v>
      </c>
      <c r="D4" s="81" t="s">
        <v>4</v>
      </c>
      <c r="E4" s="84" t="s">
        <v>5</v>
      </c>
      <c r="F4" s="87"/>
      <c r="G4" s="87"/>
      <c r="H4" s="87"/>
      <c r="I4" s="88"/>
      <c r="J4" s="89"/>
      <c r="K4" s="103" t="s">
        <v>6</v>
      </c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1" t="s">
        <v>7</v>
      </c>
      <c r="AS4" s="61" t="s">
        <v>8</v>
      </c>
      <c r="AT4" s="61" t="s">
        <v>9</v>
      </c>
    </row>
    <row r="5" spans="1:59" ht="48" customHeight="1" thickBot="1" x14ac:dyDescent="0.3">
      <c r="A5" s="73"/>
      <c r="B5" s="76"/>
      <c r="C5" s="79"/>
      <c r="D5" s="82"/>
      <c r="E5" s="85"/>
      <c r="F5" s="64" t="s">
        <v>46</v>
      </c>
      <c r="G5" s="65"/>
      <c r="H5" s="65"/>
      <c r="I5" s="65"/>
      <c r="J5" s="66"/>
      <c r="K5" s="67" t="s">
        <v>48</v>
      </c>
      <c r="L5" s="68"/>
      <c r="M5" s="68"/>
      <c r="N5" s="68"/>
      <c r="O5" s="69"/>
      <c r="P5" s="67" t="s">
        <v>47</v>
      </c>
      <c r="Q5" s="68"/>
      <c r="R5" s="68"/>
      <c r="S5" s="68"/>
      <c r="T5" s="69"/>
      <c r="U5" s="52" t="s">
        <v>10</v>
      </c>
      <c r="V5" s="52"/>
      <c r="W5" s="53"/>
      <c r="X5" s="51" t="s">
        <v>11</v>
      </c>
      <c r="Y5" s="52"/>
      <c r="Z5" s="52"/>
      <c r="AA5" s="53"/>
      <c r="AB5" s="51" t="s">
        <v>10</v>
      </c>
      <c r="AC5" s="52"/>
      <c r="AD5" s="52"/>
      <c r="AE5" s="53"/>
      <c r="AF5" s="51" t="s">
        <v>11</v>
      </c>
      <c r="AG5" s="52"/>
      <c r="AH5" s="52"/>
      <c r="AI5" s="53"/>
      <c r="AJ5" s="51" t="s">
        <v>12</v>
      </c>
      <c r="AK5" s="52"/>
      <c r="AL5" s="52"/>
      <c r="AM5" s="54"/>
      <c r="AN5" s="55" t="s">
        <v>13</v>
      </c>
      <c r="AO5" s="52"/>
      <c r="AP5" s="52"/>
      <c r="AQ5" s="52"/>
      <c r="AR5" s="62"/>
      <c r="AS5" s="62"/>
      <c r="AT5" s="62"/>
    </row>
    <row r="6" spans="1:59" ht="21" customHeight="1" x14ac:dyDescent="0.25">
      <c r="A6" s="73"/>
      <c r="B6" s="76"/>
      <c r="C6" s="79"/>
      <c r="D6" s="82"/>
      <c r="E6" s="85"/>
      <c r="F6" s="49" t="s">
        <v>14</v>
      </c>
      <c r="G6" s="90" t="s">
        <v>15</v>
      </c>
      <c r="H6" s="91"/>
      <c r="I6" s="91"/>
      <c r="J6" s="92"/>
      <c r="K6" s="49" t="s">
        <v>16</v>
      </c>
      <c r="L6" s="42" t="s">
        <v>15</v>
      </c>
      <c r="M6" s="43"/>
      <c r="N6" s="43"/>
      <c r="O6" s="44"/>
      <c r="P6" s="56" t="s">
        <v>17</v>
      </c>
      <c r="Q6" s="42" t="s">
        <v>15</v>
      </c>
      <c r="R6" s="43"/>
      <c r="S6" s="43"/>
      <c r="T6" s="44"/>
      <c r="U6" s="58" t="s">
        <v>16</v>
      </c>
      <c r="V6" s="48" t="s">
        <v>15</v>
      </c>
      <c r="W6" s="44"/>
      <c r="X6" s="49" t="s">
        <v>17</v>
      </c>
      <c r="Y6" s="42" t="s">
        <v>15</v>
      </c>
      <c r="Z6" s="43"/>
      <c r="AA6" s="44"/>
      <c r="AB6" s="45" t="s">
        <v>16</v>
      </c>
      <c r="AC6" s="42" t="s">
        <v>15</v>
      </c>
      <c r="AD6" s="43"/>
      <c r="AE6" s="44"/>
      <c r="AF6" s="49" t="s">
        <v>17</v>
      </c>
      <c r="AG6" s="42" t="s">
        <v>15</v>
      </c>
      <c r="AH6" s="43"/>
      <c r="AI6" s="44"/>
      <c r="AJ6" s="45" t="s">
        <v>16</v>
      </c>
      <c r="AK6" s="42" t="s">
        <v>15</v>
      </c>
      <c r="AL6" s="43"/>
      <c r="AM6" s="44"/>
      <c r="AN6" s="45" t="s">
        <v>17</v>
      </c>
      <c r="AO6" s="42" t="s">
        <v>15</v>
      </c>
      <c r="AP6" s="43"/>
      <c r="AQ6" s="43"/>
      <c r="AR6" s="62"/>
      <c r="AS6" s="62"/>
      <c r="AT6" s="62"/>
    </row>
    <row r="7" spans="1:59" ht="74.25" customHeight="1" thickBot="1" x14ac:dyDescent="0.3">
      <c r="A7" s="74"/>
      <c r="B7" s="77"/>
      <c r="C7" s="80"/>
      <c r="D7" s="83"/>
      <c r="E7" s="86"/>
      <c r="F7" s="50"/>
      <c r="G7" s="10" t="s">
        <v>18</v>
      </c>
      <c r="H7" s="12" t="s">
        <v>20</v>
      </c>
      <c r="I7" s="12" t="s">
        <v>21</v>
      </c>
      <c r="J7" s="13" t="s">
        <v>22</v>
      </c>
      <c r="K7" s="50"/>
      <c r="L7" s="10" t="s">
        <v>18</v>
      </c>
      <c r="M7" s="11" t="s">
        <v>19</v>
      </c>
      <c r="N7" s="12" t="s">
        <v>21</v>
      </c>
      <c r="O7" s="12" t="s">
        <v>23</v>
      </c>
      <c r="P7" s="57"/>
      <c r="Q7" s="10" t="s">
        <v>18</v>
      </c>
      <c r="R7" s="11" t="s">
        <v>19</v>
      </c>
      <c r="S7" s="12" t="s">
        <v>21</v>
      </c>
      <c r="T7" s="13" t="s">
        <v>24</v>
      </c>
      <c r="U7" s="59"/>
      <c r="V7" s="12" t="s">
        <v>18</v>
      </c>
      <c r="W7" s="12" t="s">
        <v>25</v>
      </c>
      <c r="X7" s="50"/>
      <c r="Y7" s="10" t="s">
        <v>18</v>
      </c>
      <c r="Z7" s="12" t="s">
        <v>21</v>
      </c>
      <c r="AA7" s="12" t="s">
        <v>26</v>
      </c>
      <c r="AB7" s="46"/>
      <c r="AC7" s="10" t="s">
        <v>27</v>
      </c>
      <c r="AD7" s="12" t="s">
        <v>21</v>
      </c>
      <c r="AE7" s="12" t="s">
        <v>28</v>
      </c>
      <c r="AF7" s="50"/>
      <c r="AG7" s="10" t="s">
        <v>27</v>
      </c>
      <c r="AH7" s="12" t="s">
        <v>21</v>
      </c>
      <c r="AI7" s="12" t="s">
        <v>28</v>
      </c>
      <c r="AJ7" s="46"/>
      <c r="AK7" s="10" t="s">
        <v>27</v>
      </c>
      <c r="AL7" s="12" t="s">
        <v>21</v>
      </c>
      <c r="AM7" s="10" t="s">
        <v>29</v>
      </c>
      <c r="AN7" s="46"/>
      <c r="AO7" s="10" t="s">
        <v>27</v>
      </c>
      <c r="AP7" s="12" t="s">
        <v>21</v>
      </c>
      <c r="AQ7" s="104" t="s">
        <v>29</v>
      </c>
      <c r="AR7" s="63"/>
      <c r="AS7" s="63"/>
      <c r="AT7" s="63"/>
      <c r="AV7" s="14" t="s">
        <v>30</v>
      </c>
    </row>
    <row r="8" spans="1:59" s="29" customFormat="1" ht="48" customHeight="1" x14ac:dyDescent="0.15">
      <c r="A8" s="15" t="s">
        <v>31</v>
      </c>
      <c r="B8" s="16">
        <v>7</v>
      </c>
      <c r="C8" s="17" t="s">
        <v>32</v>
      </c>
      <c r="D8" s="18">
        <v>4468</v>
      </c>
      <c r="E8" s="19">
        <v>0</v>
      </c>
      <c r="F8" s="93">
        <v>2000</v>
      </c>
      <c r="G8" s="20">
        <v>2000</v>
      </c>
      <c r="H8" s="20" t="e">
        <f>#REF!+#REF!</f>
        <v>#REF!</v>
      </c>
      <c r="I8" s="20"/>
      <c r="J8" s="21">
        <v>1850000</v>
      </c>
      <c r="K8" s="22">
        <f>L8+M8+N8</f>
        <v>0</v>
      </c>
      <c r="L8" s="23">
        <v>0</v>
      </c>
      <c r="M8" s="23">
        <v>0</v>
      </c>
      <c r="N8" s="23">
        <v>0</v>
      </c>
      <c r="O8" s="23">
        <v>0</v>
      </c>
      <c r="P8" s="93">
        <f>Q8+R8</f>
        <v>18000</v>
      </c>
      <c r="Q8" s="20">
        <v>18000</v>
      </c>
      <c r="R8" s="20">
        <v>0</v>
      </c>
      <c r="S8" s="20">
        <f t="shared" ref="S8:T9" si="0">N8</f>
        <v>0</v>
      </c>
      <c r="T8" s="21">
        <f t="shared" si="0"/>
        <v>0</v>
      </c>
      <c r="U8" s="24">
        <f>V8</f>
        <v>0</v>
      </c>
      <c r="V8" s="23">
        <v>0</v>
      </c>
      <c r="W8" s="23">
        <v>0</v>
      </c>
      <c r="X8" s="25">
        <f>Y8</f>
        <v>0</v>
      </c>
      <c r="Y8" s="20">
        <f t="shared" ref="Y8:Y14" si="1">V8</f>
        <v>0</v>
      </c>
      <c r="Z8" s="20"/>
      <c r="AA8" s="20">
        <v>0</v>
      </c>
      <c r="AB8" s="25">
        <f>AC8</f>
        <v>0</v>
      </c>
      <c r="AC8" s="23">
        <v>0</v>
      </c>
      <c r="AD8" s="23">
        <v>0</v>
      </c>
      <c r="AE8" s="23">
        <v>0</v>
      </c>
      <c r="AF8" s="20">
        <f>AG8</f>
        <v>0</v>
      </c>
      <c r="AG8" s="20">
        <f t="shared" ref="AG8:AI14" si="2">AC8</f>
        <v>0</v>
      </c>
      <c r="AH8" s="20">
        <f t="shared" si="2"/>
        <v>0</v>
      </c>
      <c r="AI8" s="20">
        <f t="shared" si="2"/>
        <v>0</v>
      </c>
      <c r="AJ8" s="25">
        <f>AK8</f>
        <v>0</v>
      </c>
      <c r="AK8" s="23">
        <v>0</v>
      </c>
      <c r="AL8" s="23">
        <v>0</v>
      </c>
      <c r="AM8" s="23">
        <v>0</v>
      </c>
      <c r="AN8" s="25">
        <f>AO8</f>
        <v>0</v>
      </c>
      <c r="AO8" s="20">
        <f t="shared" ref="AO8:AQ14" si="3">AK8</f>
        <v>0</v>
      </c>
      <c r="AP8" s="20">
        <f t="shared" si="3"/>
        <v>0</v>
      </c>
      <c r="AQ8" s="20">
        <f t="shared" si="3"/>
        <v>0</v>
      </c>
      <c r="AR8" s="20">
        <v>200</v>
      </c>
      <c r="AS8" s="26">
        <f>F8+E8+AR8</f>
        <v>2200</v>
      </c>
      <c r="AT8" s="27">
        <f>E8+F8+P8+X8+AR8+AN8+AF8</f>
        <v>20200</v>
      </c>
      <c r="AU8" s="28">
        <f>AS8-AT8</f>
        <v>-18000</v>
      </c>
    </row>
    <row r="9" spans="1:59" s="29" customFormat="1" ht="39.75" customHeight="1" x14ac:dyDescent="0.15">
      <c r="A9" s="30" t="s">
        <v>33</v>
      </c>
      <c r="B9" s="31">
        <v>7</v>
      </c>
      <c r="C9" s="32" t="s">
        <v>34</v>
      </c>
      <c r="D9" s="18">
        <v>4506</v>
      </c>
      <c r="E9" s="19">
        <v>0</v>
      </c>
      <c r="F9" s="93">
        <v>5000</v>
      </c>
      <c r="G9" s="33">
        <v>5000</v>
      </c>
      <c r="H9" s="33" t="e">
        <f>#REF!+#REF!</f>
        <v>#REF!</v>
      </c>
      <c r="I9" s="33"/>
      <c r="J9" s="21">
        <v>4850000</v>
      </c>
      <c r="K9" s="34">
        <f t="shared" ref="K9:K14" si="4">L9+M9+N9</f>
        <v>0</v>
      </c>
      <c r="L9" s="35">
        <v>0</v>
      </c>
      <c r="M9" s="35">
        <v>0</v>
      </c>
      <c r="N9" s="35">
        <v>0</v>
      </c>
      <c r="O9" s="35">
        <v>0</v>
      </c>
      <c r="P9" s="93">
        <f>Q9+R9</f>
        <v>18000</v>
      </c>
      <c r="Q9" s="33">
        <v>18000</v>
      </c>
      <c r="R9" s="20">
        <v>0</v>
      </c>
      <c r="S9" s="33">
        <f>N9</f>
        <v>0</v>
      </c>
      <c r="T9" s="94">
        <f t="shared" si="0"/>
        <v>0</v>
      </c>
      <c r="U9" s="24">
        <f t="shared" ref="U9:U14" si="5">V9</f>
        <v>0</v>
      </c>
      <c r="V9" s="35">
        <v>0</v>
      </c>
      <c r="W9" s="35">
        <v>0</v>
      </c>
      <c r="X9" s="25">
        <f t="shared" ref="X9:X14" si="6">Y9</f>
        <v>0</v>
      </c>
      <c r="Y9" s="33">
        <f t="shared" si="1"/>
        <v>0</v>
      </c>
      <c r="Z9" s="33"/>
      <c r="AA9" s="33">
        <v>0</v>
      </c>
      <c r="AB9" s="25">
        <f t="shared" ref="AB9:AB14" si="7">AC9</f>
        <v>0</v>
      </c>
      <c r="AC9" s="35">
        <v>0</v>
      </c>
      <c r="AD9" s="35">
        <v>0</v>
      </c>
      <c r="AE9" s="35">
        <v>0</v>
      </c>
      <c r="AF9" s="20">
        <f t="shared" ref="AF9:AF14" si="8">AG9</f>
        <v>0</v>
      </c>
      <c r="AG9" s="33">
        <f t="shared" si="2"/>
        <v>0</v>
      </c>
      <c r="AH9" s="33">
        <f t="shared" si="2"/>
        <v>0</v>
      </c>
      <c r="AI9" s="33">
        <f t="shared" si="2"/>
        <v>0</v>
      </c>
      <c r="AJ9" s="36">
        <f t="shared" ref="AJ9:AJ14" si="9">AK9</f>
        <v>0</v>
      </c>
      <c r="AK9" s="35">
        <v>0</v>
      </c>
      <c r="AL9" s="35">
        <v>0</v>
      </c>
      <c r="AM9" s="35">
        <v>0</v>
      </c>
      <c r="AN9" s="36">
        <f t="shared" ref="AN9:AN14" si="10">AO9</f>
        <v>0</v>
      </c>
      <c r="AO9" s="33">
        <f t="shared" si="3"/>
        <v>0</v>
      </c>
      <c r="AP9" s="33">
        <f t="shared" si="3"/>
        <v>0</v>
      </c>
      <c r="AQ9" s="33">
        <f t="shared" si="3"/>
        <v>0</v>
      </c>
      <c r="AR9" s="33">
        <v>0</v>
      </c>
      <c r="AS9" s="26">
        <f>F9+E9+AR9</f>
        <v>5000</v>
      </c>
      <c r="AT9" s="37">
        <f>E9+F9+P9+X9+AR9+AN9+AF9</f>
        <v>23000</v>
      </c>
      <c r="AU9" s="28">
        <f>AS9-AT9</f>
        <v>-18000</v>
      </c>
      <c r="AV9" s="29" t="s">
        <v>35</v>
      </c>
      <c r="AW9" s="38">
        <v>27900</v>
      </c>
      <c r="AX9" s="39">
        <f>AW9-AU9</f>
        <v>45900</v>
      </c>
    </row>
    <row r="10" spans="1:59" s="29" customFormat="1" ht="39.75" customHeight="1" x14ac:dyDescent="0.15">
      <c r="A10" s="30" t="s">
        <v>33</v>
      </c>
      <c r="B10" s="31">
        <v>7</v>
      </c>
      <c r="C10" s="32" t="s">
        <v>36</v>
      </c>
      <c r="D10" s="18">
        <v>4510</v>
      </c>
      <c r="E10" s="19">
        <v>0</v>
      </c>
      <c r="F10" s="93">
        <v>650</v>
      </c>
      <c r="G10" s="33">
        <v>650</v>
      </c>
      <c r="H10" s="33" t="e">
        <f>#REF!+#REF!</f>
        <v>#REF!</v>
      </c>
      <c r="I10" s="33"/>
      <c r="J10" s="21">
        <v>500000</v>
      </c>
      <c r="K10" s="34">
        <f t="shared" si="4"/>
        <v>0</v>
      </c>
      <c r="L10" s="35">
        <v>0</v>
      </c>
      <c r="M10" s="35">
        <v>0</v>
      </c>
      <c r="N10" s="35">
        <v>0</v>
      </c>
      <c r="O10" s="35">
        <v>0</v>
      </c>
      <c r="P10" s="93">
        <f t="shared" ref="P10:P14" si="11">Q10+R10</f>
        <v>8350</v>
      </c>
      <c r="Q10" s="33">
        <v>8350</v>
      </c>
      <c r="R10" s="33">
        <f>M10</f>
        <v>0</v>
      </c>
      <c r="S10" s="33">
        <f t="shared" ref="S10:T14" si="12">N10</f>
        <v>0</v>
      </c>
      <c r="T10" s="94">
        <f t="shared" si="12"/>
        <v>0</v>
      </c>
      <c r="U10" s="24">
        <f t="shared" si="5"/>
        <v>0</v>
      </c>
      <c r="V10" s="35">
        <v>0</v>
      </c>
      <c r="W10" s="35">
        <v>0</v>
      </c>
      <c r="X10" s="25">
        <f t="shared" si="6"/>
        <v>0</v>
      </c>
      <c r="Y10" s="33">
        <f t="shared" si="1"/>
        <v>0</v>
      </c>
      <c r="Z10" s="33"/>
      <c r="AA10" s="33">
        <f t="shared" ref="AA10:AA14" si="13">W10</f>
        <v>0</v>
      </c>
      <c r="AB10" s="25">
        <f t="shared" si="7"/>
        <v>0</v>
      </c>
      <c r="AC10" s="35">
        <v>0</v>
      </c>
      <c r="AD10" s="35">
        <v>0</v>
      </c>
      <c r="AE10" s="35">
        <v>0</v>
      </c>
      <c r="AF10" s="20">
        <f t="shared" si="8"/>
        <v>0</v>
      </c>
      <c r="AG10" s="33">
        <f t="shared" si="2"/>
        <v>0</v>
      </c>
      <c r="AH10" s="33">
        <f t="shared" si="2"/>
        <v>0</v>
      </c>
      <c r="AI10" s="33">
        <f t="shared" si="2"/>
        <v>0</v>
      </c>
      <c r="AJ10" s="36">
        <f t="shared" si="9"/>
        <v>0</v>
      </c>
      <c r="AK10" s="35">
        <v>0</v>
      </c>
      <c r="AL10" s="35">
        <v>0</v>
      </c>
      <c r="AM10" s="35">
        <v>0</v>
      </c>
      <c r="AN10" s="36">
        <f t="shared" si="10"/>
        <v>0</v>
      </c>
      <c r="AO10" s="33">
        <f t="shared" si="3"/>
        <v>0</v>
      </c>
      <c r="AP10" s="33">
        <f t="shared" si="3"/>
        <v>0</v>
      </c>
      <c r="AQ10" s="33">
        <f t="shared" si="3"/>
        <v>0</v>
      </c>
      <c r="AR10" s="33">
        <f>AQ10+AI10+AA10+T10</f>
        <v>0</v>
      </c>
      <c r="AS10" s="26">
        <f>F10+E10+AR10</f>
        <v>650</v>
      </c>
      <c r="AT10" s="27">
        <f>E10+F10+P10+X10+AR10+AN10+AF10</f>
        <v>9000</v>
      </c>
      <c r="AU10" s="28">
        <f t="shared" ref="AU10:AU13" si="14">AS10-AT10</f>
        <v>-8350</v>
      </c>
    </row>
    <row r="11" spans="1:59" s="29" customFormat="1" ht="40.5" customHeight="1" x14ac:dyDescent="0.15">
      <c r="A11" s="30" t="s">
        <v>33</v>
      </c>
      <c r="B11" s="31">
        <v>7</v>
      </c>
      <c r="C11" s="32" t="s">
        <v>37</v>
      </c>
      <c r="D11" s="18">
        <v>4511</v>
      </c>
      <c r="E11" s="19">
        <v>0</v>
      </c>
      <c r="F11" s="93">
        <v>2000</v>
      </c>
      <c r="G11" s="33">
        <v>2000</v>
      </c>
      <c r="H11" s="33" t="e">
        <f>#REF!+#REF!</f>
        <v>#REF!</v>
      </c>
      <c r="I11" s="33"/>
      <c r="J11" s="21">
        <v>2000000</v>
      </c>
      <c r="K11" s="34">
        <f>L11+M11+N11</f>
        <v>0</v>
      </c>
      <c r="L11" s="35">
        <v>0</v>
      </c>
      <c r="M11" s="35">
        <v>0</v>
      </c>
      <c r="N11" s="35">
        <v>0</v>
      </c>
      <c r="O11" s="35">
        <v>0</v>
      </c>
      <c r="P11" s="93">
        <v>20000</v>
      </c>
      <c r="Q11" s="33">
        <v>20000</v>
      </c>
      <c r="R11" s="33">
        <v>0</v>
      </c>
      <c r="S11" s="33">
        <f t="shared" si="12"/>
        <v>0</v>
      </c>
      <c r="T11" s="94">
        <f>O11</f>
        <v>0</v>
      </c>
      <c r="U11" s="24">
        <f t="shared" si="5"/>
        <v>0</v>
      </c>
      <c r="V11" s="35">
        <v>0</v>
      </c>
      <c r="W11" s="35">
        <v>0</v>
      </c>
      <c r="X11" s="25">
        <f t="shared" si="6"/>
        <v>0</v>
      </c>
      <c r="Y11" s="33">
        <f t="shared" si="1"/>
        <v>0</v>
      </c>
      <c r="Z11" s="33"/>
      <c r="AA11" s="33">
        <f t="shared" si="13"/>
        <v>0</v>
      </c>
      <c r="AB11" s="25">
        <f t="shared" si="7"/>
        <v>0</v>
      </c>
      <c r="AC11" s="35">
        <v>0</v>
      </c>
      <c r="AD11" s="35">
        <v>0</v>
      </c>
      <c r="AE11" s="35">
        <v>0</v>
      </c>
      <c r="AF11" s="20">
        <f t="shared" si="8"/>
        <v>0</v>
      </c>
      <c r="AG11" s="33">
        <f t="shared" si="2"/>
        <v>0</v>
      </c>
      <c r="AH11" s="33">
        <f t="shared" si="2"/>
        <v>0</v>
      </c>
      <c r="AI11" s="33">
        <f t="shared" si="2"/>
        <v>0</v>
      </c>
      <c r="AJ11" s="36">
        <f t="shared" si="9"/>
        <v>0</v>
      </c>
      <c r="AK11" s="35">
        <v>0</v>
      </c>
      <c r="AL11" s="35">
        <v>0</v>
      </c>
      <c r="AM11" s="35">
        <v>0</v>
      </c>
      <c r="AN11" s="36">
        <f t="shared" si="10"/>
        <v>0</v>
      </c>
      <c r="AO11" s="33">
        <f t="shared" si="3"/>
        <v>0</v>
      </c>
      <c r="AP11" s="33">
        <f t="shared" si="3"/>
        <v>0</v>
      </c>
      <c r="AQ11" s="33">
        <f>AM11</f>
        <v>0</v>
      </c>
      <c r="AR11" s="33">
        <v>0</v>
      </c>
      <c r="AS11" s="26">
        <f>F11+E11+AR11</f>
        <v>2000</v>
      </c>
      <c r="AT11" s="27">
        <f>E11+F11+P11+X11+AR11+AN11+AF11</f>
        <v>22000</v>
      </c>
      <c r="AU11" s="28">
        <f t="shared" si="14"/>
        <v>-20000</v>
      </c>
    </row>
    <row r="12" spans="1:59" s="29" customFormat="1" ht="33.75" x14ac:dyDescent="0.15">
      <c r="A12" s="30" t="s">
        <v>33</v>
      </c>
      <c r="B12" s="31">
        <v>7</v>
      </c>
      <c r="C12" s="32" t="s">
        <v>38</v>
      </c>
      <c r="D12" s="18">
        <v>4512</v>
      </c>
      <c r="E12" s="19">
        <v>0</v>
      </c>
      <c r="F12" s="93">
        <v>1000</v>
      </c>
      <c r="G12" s="33">
        <v>1000</v>
      </c>
      <c r="H12" s="33" t="e">
        <f>#REF!+#REF!</f>
        <v>#REF!</v>
      </c>
      <c r="I12" s="33"/>
      <c r="J12" s="21">
        <v>1000000</v>
      </c>
      <c r="K12" s="34">
        <f t="shared" si="4"/>
        <v>0</v>
      </c>
      <c r="L12" s="35">
        <v>0</v>
      </c>
      <c r="M12" s="35">
        <v>0</v>
      </c>
      <c r="N12" s="35">
        <v>0</v>
      </c>
      <c r="O12" s="35">
        <v>0</v>
      </c>
      <c r="P12" s="93">
        <f t="shared" si="11"/>
        <v>5000</v>
      </c>
      <c r="Q12" s="33">
        <v>5000</v>
      </c>
      <c r="R12" s="33">
        <v>0</v>
      </c>
      <c r="S12" s="33">
        <f t="shared" si="12"/>
        <v>0</v>
      </c>
      <c r="T12" s="94">
        <f>O12</f>
        <v>0</v>
      </c>
      <c r="U12" s="24">
        <f t="shared" si="5"/>
        <v>0</v>
      </c>
      <c r="V12" s="35">
        <v>0</v>
      </c>
      <c r="W12" s="35">
        <v>0</v>
      </c>
      <c r="X12" s="25">
        <f t="shared" si="6"/>
        <v>0</v>
      </c>
      <c r="Y12" s="33">
        <f t="shared" si="1"/>
        <v>0</v>
      </c>
      <c r="Z12" s="33"/>
      <c r="AA12" s="33">
        <f t="shared" si="13"/>
        <v>0</v>
      </c>
      <c r="AB12" s="25">
        <f t="shared" si="7"/>
        <v>0</v>
      </c>
      <c r="AC12" s="35">
        <v>0</v>
      </c>
      <c r="AD12" s="35">
        <v>0</v>
      </c>
      <c r="AE12" s="35">
        <v>0</v>
      </c>
      <c r="AF12" s="20">
        <f t="shared" si="8"/>
        <v>0</v>
      </c>
      <c r="AG12" s="33">
        <f t="shared" si="2"/>
        <v>0</v>
      </c>
      <c r="AH12" s="33">
        <f t="shared" si="2"/>
        <v>0</v>
      </c>
      <c r="AI12" s="33">
        <f t="shared" si="2"/>
        <v>0</v>
      </c>
      <c r="AJ12" s="36">
        <f t="shared" si="9"/>
        <v>0</v>
      </c>
      <c r="AK12" s="35">
        <v>0</v>
      </c>
      <c r="AL12" s="35">
        <v>0</v>
      </c>
      <c r="AM12" s="35">
        <v>0</v>
      </c>
      <c r="AN12" s="36">
        <f t="shared" si="10"/>
        <v>0</v>
      </c>
      <c r="AO12" s="33">
        <f t="shared" si="3"/>
        <v>0</v>
      </c>
      <c r="AP12" s="33">
        <f t="shared" si="3"/>
        <v>0</v>
      </c>
      <c r="AQ12" s="33">
        <f t="shared" si="3"/>
        <v>0</v>
      </c>
      <c r="AR12" s="33">
        <v>0</v>
      </c>
      <c r="AS12" s="26">
        <f>F12+E12+AR12</f>
        <v>1000</v>
      </c>
      <c r="AT12" s="27">
        <f>E12+F12+P12+X12+AR12+AN12+AF12</f>
        <v>6000</v>
      </c>
      <c r="AU12" s="28">
        <f t="shared" si="14"/>
        <v>-5000</v>
      </c>
    </row>
    <row r="13" spans="1:59" s="29" customFormat="1" ht="33.75" x14ac:dyDescent="0.15">
      <c r="A13" s="30" t="s">
        <v>39</v>
      </c>
      <c r="B13" s="31">
        <v>7</v>
      </c>
      <c r="C13" s="32" t="s">
        <v>40</v>
      </c>
      <c r="D13" s="18">
        <v>4675</v>
      </c>
      <c r="E13" s="19">
        <v>0</v>
      </c>
      <c r="F13" s="93">
        <v>30000</v>
      </c>
      <c r="G13" s="33">
        <v>30000</v>
      </c>
      <c r="H13" s="33" t="e">
        <f>#REF!+#REF!</f>
        <v>#REF!</v>
      </c>
      <c r="I13" s="33"/>
      <c r="J13" s="21">
        <v>30000000</v>
      </c>
      <c r="K13" s="34">
        <f t="shared" si="4"/>
        <v>0</v>
      </c>
      <c r="L13" s="35">
        <v>0</v>
      </c>
      <c r="M13" s="35">
        <v>0</v>
      </c>
      <c r="N13" s="35">
        <v>0</v>
      </c>
      <c r="O13" s="35">
        <v>0</v>
      </c>
      <c r="P13" s="93">
        <f t="shared" si="11"/>
        <v>60000</v>
      </c>
      <c r="Q13" s="33">
        <v>60000</v>
      </c>
      <c r="R13" s="33">
        <v>0</v>
      </c>
      <c r="S13" s="33">
        <f t="shared" si="12"/>
        <v>0</v>
      </c>
      <c r="T13" s="94">
        <v>0</v>
      </c>
      <c r="U13" s="24">
        <f t="shared" si="5"/>
        <v>0</v>
      </c>
      <c r="V13" s="35">
        <v>0</v>
      </c>
      <c r="W13" s="35">
        <v>0</v>
      </c>
      <c r="X13" s="25">
        <f t="shared" si="6"/>
        <v>0</v>
      </c>
      <c r="Y13" s="33">
        <f t="shared" si="1"/>
        <v>0</v>
      </c>
      <c r="Z13" s="33"/>
      <c r="AA13" s="33">
        <f t="shared" si="13"/>
        <v>0</v>
      </c>
      <c r="AB13" s="25">
        <f t="shared" si="7"/>
        <v>0</v>
      </c>
      <c r="AC13" s="35">
        <v>0</v>
      </c>
      <c r="AD13" s="35">
        <v>0</v>
      </c>
      <c r="AE13" s="35">
        <v>0</v>
      </c>
      <c r="AF13" s="20">
        <f t="shared" si="8"/>
        <v>0</v>
      </c>
      <c r="AG13" s="33">
        <f t="shared" si="2"/>
        <v>0</v>
      </c>
      <c r="AH13" s="33">
        <f t="shared" si="2"/>
        <v>0</v>
      </c>
      <c r="AI13" s="33">
        <f t="shared" si="2"/>
        <v>0</v>
      </c>
      <c r="AJ13" s="36">
        <f t="shared" si="9"/>
        <v>0</v>
      </c>
      <c r="AK13" s="35">
        <v>0</v>
      </c>
      <c r="AL13" s="35">
        <v>0</v>
      </c>
      <c r="AM13" s="35">
        <v>0</v>
      </c>
      <c r="AN13" s="36">
        <f t="shared" si="10"/>
        <v>0</v>
      </c>
      <c r="AO13" s="33">
        <f t="shared" si="3"/>
        <v>0</v>
      </c>
      <c r="AP13" s="33">
        <f t="shared" si="3"/>
        <v>0</v>
      </c>
      <c r="AQ13" s="33">
        <f t="shared" si="3"/>
        <v>0</v>
      </c>
      <c r="AR13" s="33">
        <v>2092</v>
      </c>
      <c r="AS13" s="26">
        <f>F13+E13+AR13</f>
        <v>32092</v>
      </c>
      <c r="AT13" s="27">
        <f>E13+F13+P13+X13+AR13+AN13+AF13</f>
        <v>92092</v>
      </c>
      <c r="AU13" s="28">
        <f t="shared" si="14"/>
        <v>-60000</v>
      </c>
    </row>
    <row r="14" spans="1:59" s="29" customFormat="1" ht="23.25" thickBot="1" x14ac:dyDescent="0.2">
      <c r="A14" s="30" t="s">
        <v>33</v>
      </c>
      <c r="B14" s="31">
        <v>7</v>
      </c>
      <c r="C14" s="32" t="s">
        <v>41</v>
      </c>
      <c r="D14" s="18">
        <v>4151</v>
      </c>
      <c r="E14" s="19">
        <f>1520</f>
        <v>1520</v>
      </c>
      <c r="F14" s="93">
        <v>5100</v>
      </c>
      <c r="G14" s="33">
        <v>5100</v>
      </c>
      <c r="H14" s="33" t="e">
        <f>#REF!+#REF!</f>
        <v>#REF!</v>
      </c>
      <c r="I14" s="33"/>
      <c r="J14" s="21">
        <v>0</v>
      </c>
      <c r="K14" s="34">
        <f t="shared" si="4"/>
        <v>0</v>
      </c>
      <c r="L14" s="35">
        <v>0</v>
      </c>
      <c r="M14" s="35">
        <v>0</v>
      </c>
      <c r="N14" s="35">
        <v>0</v>
      </c>
      <c r="O14" s="35">
        <v>0</v>
      </c>
      <c r="P14" s="93">
        <f t="shared" si="11"/>
        <v>47000</v>
      </c>
      <c r="Q14" s="33">
        <v>47000</v>
      </c>
      <c r="R14" s="33">
        <v>0</v>
      </c>
      <c r="S14" s="33">
        <f t="shared" si="12"/>
        <v>0</v>
      </c>
      <c r="T14" s="94">
        <f>O14</f>
        <v>0</v>
      </c>
      <c r="U14" s="24">
        <f t="shared" si="5"/>
        <v>0</v>
      </c>
      <c r="V14" s="35">
        <v>0</v>
      </c>
      <c r="W14" s="35">
        <v>0</v>
      </c>
      <c r="X14" s="25">
        <f t="shared" si="6"/>
        <v>0</v>
      </c>
      <c r="Y14" s="33">
        <f t="shared" si="1"/>
        <v>0</v>
      </c>
      <c r="Z14" s="33"/>
      <c r="AA14" s="33">
        <f t="shared" si="13"/>
        <v>0</v>
      </c>
      <c r="AB14" s="25">
        <f t="shared" si="7"/>
        <v>0</v>
      </c>
      <c r="AC14" s="35">
        <v>0</v>
      </c>
      <c r="AD14" s="35">
        <v>0</v>
      </c>
      <c r="AE14" s="35">
        <v>0</v>
      </c>
      <c r="AF14" s="20">
        <f t="shared" si="8"/>
        <v>0</v>
      </c>
      <c r="AG14" s="33">
        <f t="shared" si="2"/>
        <v>0</v>
      </c>
      <c r="AH14" s="33">
        <f t="shared" si="2"/>
        <v>0</v>
      </c>
      <c r="AI14" s="33">
        <f t="shared" si="2"/>
        <v>0</v>
      </c>
      <c r="AJ14" s="36">
        <f t="shared" si="9"/>
        <v>0</v>
      </c>
      <c r="AK14" s="35">
        <v>0</v>
      </c>
      <c r="AL14" s="35">
        <v>0</v>
      </c>
      <c r="AM14" s="35">
        <v>0</v>
      </c>
      <c r="AN14" s="36">
        <f t="shared" si="10"/>
        <v>0</v>
      </c>
      <c r="AO14" s="33">
        <f t="shared" si="3"/>
        <v>0</v>
      </c>
      <c r="AP14" s="33">
        <f t="shared" si="3"/>
        <v>0</v>
      </c>
      <c r="AQ14" s="33">
        <f t="shared" si="3"/>
        <v>0</v>
      </c>
      <c r="AR14" s="33">
        <v>30</v>
      </c>
      <c r="AS14" s="26">
        <f>F14+E14+AR14</f>
        <v>6650</v>
      </c>
      <c r="AT14" s="27">
        <f>E14+F14+P14+X14+AR14+AN14+AF14</f>
        <v>53650</v>
      </c>
      <c r="AU14" s="28"/>
    </row>
    <row r="15" spans="1:59" s="1" customFormat="1" ht="50.25" customHeight="1" thickBot="1" x14ac:dyDescent="0.3">
      <c r="A15" s="47" t="s">
        <v>43</v>
      </c>
      <c r="B15" s="47"/>
      <c r="C15" s="47"/>
      <c r="D15" s="47"/>
      <c r="E15" s="47"/>
      <c r="F15" s="95">
        <v>45750</v>
      </c>
      <c r="G15" s="96">
        <v>45750</v>
      </c>
      <c r="H15" s="96" t="e">
        <f t="shared" ref="H15:AT15" si="15">SUM(H8:H14)</f>
        <v>#REF!</v>
      </c>
      <c r="I15" s="96">
        <f t="shared" si="15"/>
        <v>0</v>
      </c>
      <c r="J15" s="97">
        <f t="shared" si="15"/>
        <v>40200000</v>
      </c>
      <c r="K15" s="95">
        <f t="shared" si="15"/>
        <v>0</v>
      </c>
      <c r="L15" s="97">
        <f t="shared" si="15"/>
        <v>0</v>
      </c>
      <c r="M15" s="98">
        <f t="shared" si="15"/>
        <v>0</v>
      </c>
      <c r="N15" s="98">
        <f t="shared" si="15"/>
        <v>0</v>
      </c>
      <c r="O15" s="98">
        <f t="shared" si="15"/>
        <v>0</v>
      </c>
      <c r="P15" s="95">
        <f t="shared" si="15"/>
        <v>176350</v>
      </c>
      <c r="Q15" s="96">
        <f>SUM(Q8:Q14)</f>
        <v>176350</v>
      </c>
      <c r="R15" s="96">
        <f t="shared" si="15"/>
        <v>0</v>
      </c>
      <c r="S15" s="96">
        <f t="shared" si="15"/>
        <v>0</v>
      </c>
      <c r="T15" s="96">
        <f t="shared" si="15"/>
        <v>0</v>
      </c>
      <c r="U15" s="96">
        <f t="shared" si="15"/>
        <v>0</v>
      </c>
      <c r="V15" s="96">
        <f t="shared" si="15"/>
        <v>0</v>
      </c>
      <c r="W15" s="96">
        <f t="shared" si="15"/>
        <v>0</v>
      </c>
      <c r="X15" s="96">
        <f t="shared" si="15"/>
        <v>0</v>
      </c>
      <c r="Y15" s="96">
        <f t="shared" si="15"/>
        <v>0</v>
      </c>
      <c r="Z15" s="96">
        <f t="shared" si="15"/>
        <v>0</v>
      </c>
      <c r="AA15" s="96">
        <f t="shared" si="15"/>
        <v>0</v>
      </c>
      <c r="AB15" s="96">
        <f t="shared" si="15"/>
        <v>0</v>
      </c>
      <c r="AC15" s="96">
        <f t="shared" si="15"/>
        <v>0</v>
      </c>
      <c r="AD15" s="96">
        <f t="shared" si="15"/>
        <v>0</v>
      </c>
      <c r="AE15" s="96">
        <f t="shared" si="15"/>
        <v>0</v>
      </c>
      <c r="AF15" s="96">
        <f t="shared" si="15"/>
        <v>0</v>
      </c>
      <c r="AG15" s="96">
        <f t="shared" si="15"/>
        <v>0</v>
      </c>
      <c r="AH15" s="96">
        <f t="shared" si="15"/>
        <v>0</v>
      </c>
      <c r="AI15" s="96">
        <f t="shared" si="15"/>
        <v>0</v>
      </c>
      <c r="AJ15" s="96">
        <f t="shared" si="15"/>
        <v>0</v>
      </c>
      <c r="AK15" s="96">
        <f t="shared" si="15"/>
        <v>0</v>
      </c>
      <c r="AL15" s="96">
        <f t="shared" si="15"/>
        <v>0</v>
      </c>
      <c r="AM15" s="96">
        <f t="shared" si="15"/>
        <v>0</v>
      </c>
      <c r="AN15" s="96">
        <f t="shared" si="15"/>
        <v>0</v>
      </c>
      <c r="AO15" s="96">
        <f t="shared" si="15"/>
        <v>0</v>
      </c>
      <c r="AP15" s="96">
        <f t="shared" si="15"/>
        <v>0</v>
      </c>
      <c r="AQ15" s="96">
        <f t="shared" si="15"/>
        <v>0</v>
      </c>
      <c r="AR15" s="96">
        <f t="shared" si="15"/>
        <v>2322</v>
      </c>
      <c r="AS15" s="99">
        <f>SUM(AS8:AS14)</f>
        <v>49592</v>
      </c>
      <c r="AT15" s="100">
        <f t="shared" si="15"/>
        <v>225942</v>
      </c>
      <c r="AU15" s="39">
        <f>AS15-AT15</f>
        <v>-176350</v>
      </c>
      <c r="BG15" s="40"/>
    </row>
    <row r="16" spans="1:59" x14ac:dyDescent="0.25">
      <c r="D16"/>
      <c r="E16"/>
      <c r="F16"/>
      <c r="K16"/>
      <c r="L16"/>
      <c r="M16"/>
      <c r="P16"/>
      <c r="R16" s="5"/>
      <c r="U16"/>
      <c r="X16"/>
      <c r="AB16"/>
      <c r="AC16" s="41"/>
      <c r="AF16"/>
      <c r="AJ16"/>
      <c r="AN16"/>
      <c r="AS16" s="101"/>
      <c r="AT16"/>
    </row>
    <row r="17" spans="4:46" x14ac:dyDescent="0.25">
      <c r="D17"/>
      <c r="E17"/>
      <c r="F17"/>
      <c r="K17"/>
      <c r="L17"/>
      <c r="M17"/>
      <c r="P17"/>
      <c r="U17"/>
      <c r="X17"/>
      <c r="AB17"/>
      <c r="AC17" s="41"/>
      <c r="AF17"/>
      <c r="AJ17"/>
      <c r="AN17"/>
      <c r="AT17"/>
    </row>
    <row r="18" spans="4:46" x14ac:dyDescent="0.25">
      <c r="D18"/>
      <c r="E18"/>
      <c r="F18"/>
      <c r="K18"/>
      <c r="L18"/>
      <c r="M18"/>
      <c r="P18"/>
      <c r="U18"/>
      <c r="X18"/>
      <c r="AB18"/>
      <c r="AC18" s="41"/>
      <c r="AF18"/>
      <c r="AJ18"/>
      <c r="AN18"/>
      <c r="AT18"/>
    </row>
    <row r="19" spans="4:46" x14ac:dyDescent="0.25">
      <c r="D19"/>
      <c r="E19"/>
      <c r="F19"/>
      <c r="K19"/>
      <c r="L19"/>
      <c r="M19"/>
      <c r="P19"/>
      <c r="U19"/>
      <c r="X19"/>
      <c r="AB19"/>
      <c r="AC19" s="41"/>
      <c r="AF19"/>
      <c r="AJ19"/>
      <c r="AN19"/>
      <c r="AT19"/>
    </row>
    <row r="20" spans="4:46" x14ac:dyDescent="0.25">
      <c r="D20"/>
      <c r="E20"/>
      <c r="F20"/>
      <c r="K20"/>
      <c r="L20"/>
      <c r="M20"/>
      <c r="P20"/>
      <c r="U20"/>
      <c r="X20"/>
      <c r="AB20"/>
      <c r="AC20" s="41"/>
      <c r="AF20"/>
      <c r="AJ20"/>
      <c r="AN20"/>
      <c r="AT20"/>
    </row>
    <row r="21" spans="4:46" x14ac:dyDescent="0.25">
      <c r="D21"/>
      <c r="E21"/>
      <c r="F21"/>
      <c r="K21"/>
      <c r="L21"/>
      <c r="M21"/>
      <c r="P21"/>
      <c r="U21"/>
      <c r="X21"/>
      <c r="AB21"/>
      <c r="AC21" s="41"/>
      <c r="AF21"/>
      <c r="AJ21"/>
      <c r="AN21"/>
      <c r="AT21"/>
    </row>
    <row r="22" spans="4:46" x14ac:dyDescent="0.25">
      <c r="D22"/>
      <c r="E22"/>
      <c r="F22"/>
      <c r="K22"/>
      <c r="L22"/>
      <c r="M22"/>
      <c r="P22"/>
      <c r="U22"/>
      <c r="X22"/>
      <c r="AB22"/>
      <c r="AC22" s="41"/>
      <c r="AF22"/>
      <c r="AJ22"/>
      <c r="AN22"/>
      <c r="AT22"/>
    </row>
    <row r="23" spans="4:46" x14ac:dyDescent="0.25">
      <c r="D23"/>
      <c r="E23"/>
      <c r="F23"/>
      <c r="K23"/>
      <c r="L23"/>
      <c r="M23"/>
      <c r="P23"/>
      <c r="U23"/>
      <c r="X23"/>
      <c r="AB23"/>
      <c r="AC23" s="41"/>
      <c r="AF23"/>
      <c r="AJ23"/>
      <c r="AN23"/>
      <c r="AT23"/>
    </row>
    <row r="24" spans="4:46" x14ac:dyDescent="0.25">
      <c r="AC24" s="41"/>
    </row>
    <row r="25" spans="4:46" x14ac:dyDescent="0.25">
      <c r="D25"/>
      <c r="E25"/>
      <c r="F25"/>
      <c r="K25"/>
      <c r="L25"/>
      <c r="M25"/>
      <c r="P25"/>
      <c r="U25"/>
      <c r="X25"/>
      <c r="AB25"/>
      <c r="AC25" s="41"/>
      <c r="AF25"/>
      <c r="AJ25"/>
      <c r="AN25"/>
      <c r="AT25"/>
    </row>
    <row r="26" spans="4:46" x14ac:dyDescent="0.25">
      <c r="D26"/>
      <c r="E26"/>
      <c r="F26"/>
      <c r="K26"/>
      <c r="L26"/>
      <c r="M26"/>
      <c r="P26"/>
      <c r="U26"/>
      <c r="X26"/>
      <c r="AB26"/>
      <c r="AC26" s="41"/>
      <c r="AF26"/>
      <c r="AJ26"/>
      <c r="AN26"/>
      <c r="AT26"/>
    </row>
    <row r="27" spans="4:46" x14ac:dyDescent="0.25">
      <c r="D27"/>
      <c r="E27"/>
      <c r="F27"/>
      <c r="K27"/>
      <c r="L27"/>
      <c r="M27"/>
      <c r="P27"/>
      <c r="U27"/>
      <c r="X27"/>
      <c r="AB27"/>
      <c r="AC27" s="41"/>
      <c r="AF27"/>
      <c r="AJ27"/>
      <c r="AN27"/>
      <c r="AT27"/>
    </row>
    <row r="28" spans="4:46" x14ac:dyDescent="0.25">
      <c r="D28"/>
      <c r="E28"/>
      <c r="F28"/>
      <c r="K28"/>
      <c r="L28"/>
      <c r="M28"/>
      <c r="P28"/>
      <c r="U28"/>
      <c r="X28"/>
      <c r="AB28"/>
      <c r="AC28" s="41"/>
      <c r="AF28"/>
      <c r="AJ28"/>
      <c r="AN28"/>
      <c r="AT28"/>
    </row>
    <row r="29" spans="4:46" x14ac:dyDescent="0.25">
      <c r="D29"/>
      <c r="E29"/>
      <c r="F29"/>
      <c r="K29"/>
      <c r="L29"/>
      <c r="M29"/>
      <c r="P29"/>
      <c r="U29"/>
      <c r="X29"/>
      <c r="AB29"/>
      <c r="AC29" s="41"/>
      <c r="AF29"/>
      <c r="AJ29"/>
      <c r="AN29"/>
      <c r="AT29"/>
    </row>
    <row r="30" spans="4:46" x14ac:dyDescent="0.25">
      <c r="D30"/>
      <c r="E30"/>
      <c r="F30"/>
      <c r="K30"/>
      <c r="L30"/>
      <c r="M30"/>
      <c r="P30"/>
      <c r="U30"/>
      <c r="X30"/>
      <c r="AB30"/>
      <c r="AC30" s="41"/>
      <c r="AF30"/>
      <c r="AJ30"/>
      <c r="AN30"/>
      <c r="AT30"/>
    </row>
    <row r="31" spans="4:46" x14ac:dyDescent="0.25">
      <c r="D31"/>
      <c r="E31"/>
      <c r="F31"/>
      <c r="K31"/>
      <c r="L31"/>
      <c r="M31"/>
      <c r="P31"/>
      <c r="U31"/>
      <c r="X31"/>
      <c r="AB31"/>
      <c r="AC31" s="41"/>
      <c r="AF31"/>
      <c r="AJ31"/>
      <c r="AN31"/>
      <c r="AT31"/>
    </row>
    <row r="32" spans="4:46" x14ac:dyDescent="0.25">
      <c r="D32"/>
      <c r="E32"/>
      <c r="F32"/>
      <c r="K32"/>
      <c r="L32"/>
      <c r="M32"/>
      <c r="P32"/>
      <c r="U32"/>
      <c r="X32"/>
      <c r="AB32"/>
      <c r="AC32" s="41"/>
      <c r="AF32"/>
      <c r="AJ32"/>
      <c r="AN32"/>
      <c r="AT32"/>
    </row>
    <row r="33" spans="4:46" x14ac:dyDescent="0.25">
      <c r="D33"/>
      <c r="E33"/>
      <c r="F33"/>
      <c r="K33"/>
      <c r="L33"/>
      <c r="M33"/>
      <c r="P33"/>
      <c r="U33"/>
      <c r="X33"/>
      <c r="AB33"/>
      <c r="AC33" s="41"/>
      <c r="AF33"/>
      <c r="AJ33"/>
      <c r="AN33"/>
      <c r="AT33"/>
    </row>
    <row r="34" spans="4:46" x14ac:dyDescent="0.25">
      <c r="D34"/>
      <c r="E34"/>
      <c r="F34"/>
      <c r="K34"/>
      <c r="L34"/>
      <c r="M34"/>
      <c r="P34"/>
      <c r="U34"/>
      <c r="X34"/>
      <c r="AB34"/>
      <c r="AC34" s="41"/>
      <c r="AF34"/>
      <c r="AJ34"/>
      <c r="AN34"/>
      <c r="AT34"/>
    </row>
    <row r="35" spans="4:46" x14ac:dyDescent="0.25">
      <c r="D35"/>
      <c r="E35"/>
      <c r="F35"/>
      <c r="K35"/>
      <c r="L35"/>
      <c r="M35"/>
      <c r="P35"/>
      <c r="U35"/>
      <c r="X35"/>
      <c r="AB35"/>
      <c r="AC35" s="41"/>
      <c r="AF35"/>
      <c r="AJ35"/>
      <c r="AN35"/>
      <c r="AT35"/>
    </row>
    <row r="36" spans="4:46" x14ac:dyDescent="0.25">
      <c r="D36"/>
      <c r="E36"/>
      <c r="F36"/>
      <c r="K36"/>
      <c r="L36"/>
      <c r="M36"/>
      <c r="P36"/>
      <c r="U36"/>
      <c r="X36"/>
      <c r="AB36"/>
      <c r="AC36" s="41"/>
      <c r="AF36"/>
      <c r="AJ36"/>
      <c r="AN36"/>
      <c r="AT36"/>
    </row>
    <row r="37" spans="4:46" x14ac:dyDescent="0.25">
      <c r="D37"/>
      <c r="E37"/>
      <c r="F37"/>
      <c r="K37"/>
      <c r="L37"/>
      <c r="M37"/>
      <c r="P37"/>
      <c r="U37"/>
      <c r="X37"/>
      <c r="AB37"/>
      <c r="AC37" s="41"/>
      <c r="AF37"/>
      <c r="AJ37"/>
      <c r="AN37"/>
      <c r="AT37"/>
    </row>
    <row r="38" spans="4:46" x14ac:dyDescent="0.25">
      <c r="D38"/>
      <c r="E38"/>
      <c r="F38"/>
      <c r="K38"/>
      <c r="L38"/>
      <c r="M38"/>
      <c r="P38"/>
      <c r="U38"/>
      <c r="X38"/>
      <c r="AB38"/>
      <c r="AC38" s="41"/>
      <c r="AF38"/>
      <c r="AJ38"/>
      <c r="AN38"/>
      <c r="AT38"/>
    </row>
    <row r="39" spans="4:46" x14ac:dyDescent="0.25">
      <c r="D39"/>
      <c r="E39"/>
      <c r="F39"/>
      <c r="K39"/>
      <c r="L39"/>
      <c r="M39"/>
      <c r="P39"/>
      <c r="U39"/>
      <c r="X39"/>
      <c r="AB39"/>
      <c r="AC39" s="41"/>
      <c r="AF39"/>
      <c r="AJ39"/>
      <c r="AN39"/>
      <c r="AT39"/>
    </row>
    <row r="40" spans="4:46" x14ac:dyDescent="0.25">
      <c r="D40"/>
      <c r="E40"/>
      <c r="F40"/>
      <c r="K40"/>
      <c r="L40"/>
      <c r="M40"/>
      <c r="P40"/>
      <c r="U40"/>
      <c r="X40"/>
      <c r="AB40"/>
      <c r="AC40" s="41"/>
      <c r="AF40"/>
      <c r="AJ40"/>
      <c r="AN40"/>
      <c r="AT40"/>
    </row>
    <row r="41" spans="4:46" x14ac:dyDescent="0.25">
      <c r="AC41" s="41"/>
    </row>
    <row r="42" spans="4:46" x14ac:dyDescent="0.25">
      <c r="AC42" s="41"/>
    </row>
    <row r="43" spans="4:46" x14ac:dyDescent="0.25">
      <c r="AC43" s="41"/>
    </row>
    <row r="44" spans="4:46" x14ac:dyDescent="0.25">
      <c r="AC44" s="41"/>
    </row>
    <row r="45" spans="4:46" x14ac:dyDescent="0.25">
      <c r="AC45" s="41"/>
    </row>
    <row r="46" spans="4:46" x14ac:dyDescent="0.25">
      <c r="AC46" s="41"/>
    </row>
    <row r="47" spans="4:46" x14ac:dyDescent="0.25">
      <c r="AC47" s="41"/>
    </row>
    <row r="48" spans="4:46" x14ac:dyDescent="0.25">
      <c r="AC48" s="41"/>
    </row>
    <row r="49" spans="29:29" x14ac:dyDescent="0.25">
      <c r="AC49" s="41"/>
    </row>
    <row r="50" spans="29:29" x14ac:dyDescent="0.25">
      <c r="AC50" s="41"/>
    </row>
    <row r="51" spans="29:29" x14ac:dyDescent="0.25">
      <c r="AC51" s="41"/>
    </row>
    <row r="52" spans="29:29" x14ac:dyDescent="0.25">
      <c r="AC52" s="41"/>
    </row>
    <row r="53" spans="29:29" x14ac:dyDescent="0.25">
      <c r="AC53" s="41"/>
    </row>
    <row r="54" spans="29:29" x14ac:dyDescent="0.25">
      <c r="AC54" s="41"/>
    </row>
    <row r="55" spans="29:29" x14ac:dyDescent="0.25">
      <c r="AC55" s="41"/>
    </row>
    <row r="56" spans="29:29" x14ac:dyDescent="0.25">
      <c r="AC56" s="41"/>
    </row>
    <row r="57" spans="29:29" x14ac:dyDescent="0.25">
      <c r="AC57" s="41"/>
    </row>
    <row r="58" spans="29:29" x14ac:dyDescent="0.25">
      <c r="AC58" s="41"/>
    </row>
    <row r="59" spans="29:29" x14ac:dyDescent="0.25">
      <c r="AC59" s="41"/>
    </row>
    <row r="60" spans="29:29" x14ac:dyDescent="0.25">
      <c r="AC60" s="41"/>
    </row>
    <row r="61" spans="29:29" x14ac:dyDescent="0.25">
      <c r="AC61" s="41"/>
    </row>
    <row r="62" spans="29:29" x14ac:dyDescent="0.25">
      <c r="AC62" s="41"/>
    </row>
    <row r="63" spans="29:29" x14ac:dyDescent="0.25">
      <c r="AC63" s="41"/>
    </row>
    <row r="64" spans="29:29" x14ac:dyDescent="0.25">
      <c r="AC64" s="41"/>
    </row>
    <row r="65" spans="29:29" x14ac:dyDescent="0.25">
      <c r="AC65" s="41"/>
    </row>
    <row r="66" spans="29:29" x14ac:dyDescent="0.25">
      <c r="AC66" s="41"/>
    </row>
    <row r="67" spans="29:29" x14ac:dyDescent="0.25">
      <c r="AC67" s="41"/>
    </row>
    <row r="68" spans="29:29" x14ac:dyDescent="0.25">
      <c r="AC68" s="41"/>
    </row>
    <row r="69" spans="29:29" x14ac:dyDescent="0.25">
      <c r="AC69" s="41"/>
    </row>
    <row r="70" spans="29:29" x14ac:dyDescent="0.25">
      <c r="AC70" s="41"/>
    </row>
    <row r="71" spans="29:29" x14ac:dyDescent="0.25">
      <c r="AC71" s="41"/>
    </row>
    <row r="72" spans="29:29" x14ac:dyDescent="0.25">
      <c r="AC72" s="41"/>
    </row>
    <row r="73" spans="29:29" x14ac:dyDescent="0.25">
      <c r="AC73" s="41"/>
    </row>
    <row r="74" spans="29:29" x14ac:dyDescent="0.25">
      <c r="AC74" s="41"/>
    </row>
    <row r="75" spans="29:29" x14ac:dyDescent="0.25">
      <c r="AC75" s="41"/>
    </row>
    <row r="76" spans="29:29" x14ac:dyDescent="0.25">
      <c r="AC76" s="41"/>
    </row>
    <row r="77" spans="29:29" x14ac:dyDescent="0.25">
      <c r="AC77" s="41"/>
    </row>
    <row r="78" spans="29:29" x14ac:dyDescent="0.25">
      <c r="AC78" s="41"/>
    </row>
    <row r="79" spans="29:29" x14ac:dyDescent="0.25">
      <c r="AC79" s="41"/>
    </row>
    <row r="80" spans="29:29" x14ac:dyDescent="0.25">
      <c r="AC80" s="41"/>
    </row>
    <row r="81" spans="29:29" x14ac:dyDescent="0.25">
      <c r="AC81" s="41"/>
    </row>
    <row r="82" spans="29:29" x14ac:dyDescent="0.25">
      <c r="AC82" s="41"/>
    </row>
    <row r="83" spans="29:29" x14ac:dyDescent="0.25">
      <c r="AC83" s="41"/>
    </row>
    <row r="84" spans="29:29" x14ac:dyDescent="0.25">
      <c r="AC84" s="41"/>
    </row>
    <row r="85" spans="29:29" x14ac:dyDescent="0.25">
      <c r="AC85" s="41"/>
    </row>
    <row r="86" spans="29:29" x14ac:dyDescent="0.25">
      <c r="AC86" s="41"/>
    </row>
    <row r="87" spans="29:29" x14ac:dyDescent="0.25">
      <c r="AC87" s="41"/>
    </row>
    <row r="88" spans="29:29" x14ac:dyDescent="0.25">
      <c r="AC88" s="41"/>
    </row>
    <row r="89" spans="29:29" x14ac:dyDescent="0.25">
      <c r="AC89" s="41"/>
    </row>
    <row r="90" spans="29:29" x14ac:dyDescent="0.25">
      <c r="AC90" s="41"/>
    </row>
    <row r="91" spans="29:29" x14ac:dyDescent="0.25">
      <c r="AC91" s="41"/>
    </row>
    <row r="92" spans="29:29" x14ac:dyDescent="0.25">
      <c r="AC92" s="41"/>
    </row>
    <row r="93" spans="29:29" x14ac:dyDescent="0.25">
      <c r="AC93" s="41"/>
    </row>
    <row r="94" spans="29:29" x14ac:dyDescent="0.25">
      <c r="AC94" s="41"/>
    </row>
    <row r="95" spans="29:29" x14ac:dyDescent="0.25">
      <c r="AC95" s="41"/>
    </row>
    <row r="96" spans="29:29" x14ac:dyDescent="0.25">
      <c r="AC96" s="41"/>
    </row>
    <row r="97" spans="29:29" x14ac:dyDescent="0.25">
      <c r="AC97" s="41"/>
    </row>
  </sheetData>
  <mergeCells count="39">
    <mergeCell ref="A2:AT2"/>
    <mergeCell ref="A4:A7"/>
    <mergeCell ref="B4:B7"/>
    <mergeCell ref="C4:C7"/>
    <mergeCell ref="D4:D7"/>
    <mergeCell ref="E4:E7"/>
    <mergeCell ref="F4:I4"/>
    <mergeCell ref="K4:AQ4"/>
    <mergeCell ref="AR4:AR7"/>
    <mergeCell ref="AS4:AS7"/>
    <mergeCell ref="AT4:AT7"/>
    <mergeCell ref="F5:J5"/>
    <mergeCell ref="K5:O5"/>
    <mergeCell ref="P5:T5"/>
    <mergeCell ref="U5:W5"/>
    <mergeCell ref="X5:AA5"/>
    <mergeCell ref="AB5:AE5"/>
    <mergeCell ref="AC6:AE6"/>
    <mergeCell ref="AF6:AF7"/>
    <mergeCell ref="AF5:AI5"/>
    <mergeCell ref="AJ5:AM5"/>
    <mergeCell ref="AN5:AQ5"/>
    <mergeCell ref="A15:E15"/>
    <mergeCell ref="V6:W6"/>
    <mergeCell ref="X6:X7"/>
    <mergeCell ref="Y6:AA6"/>
    <mergeCell ref="AB6:AB7"/>
    <mergeCell ref="F6:F7"/>
    <mergeCell ref="G6:I6"/>
    <mergeCell ref="K6:K7"/>
    <mergeCell ref="L6:O6"/>
    <mergeCell ref="P6:P7"/>
    <mergeCell ref="Q6:T6"/>
    <mergeCell ref="U6:U7"/>
    <mergeCell ref="AG6:AI6"/>
    <mergeCell ref="AJ6:AJ7"/>
    <mergeCell ref="AK6:AM6"/>
    <mergeCell ref="AN6:AN7"/>
    <mergeCell ref="AO6:AQ6"/>
  </mergeCells>
  <conditionalFormatting sqref="AU8:AU14">
    <cfRule type="cellIs" dxfId="0" priority="1" operator="greaterThan">
      <formula>#REF!</formula>
    </cfRule>
  </conditionalFormatting>
  <pageMargins left="0.7" right="0.7" top="0.78740157499999996" bottom="0.78740157499999996" header="0.3" footer="0.3"/>
  <headerFooter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Nové závazky  6.6.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Kubíková Renata</dc:creator>
  <cp:lastModifiedBy>Kubíková Renata</cp:lastModifiedBy>
  <dcterms:created xsi:type="dcterms:W3CDTF">2024-05-20T08:36:50Z</dcterms:created>
  <dcterms:modified xsi:type="dcterms:W3CDTF">2024-05-20T08:53:07Z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2024-05-20T08:39:08Z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044820c3-be6d-41ce-8953-af604fcf4b4e</vt:lpwstr>
  </property>
  <property fmtid="{D5CDD505-2E9C-101B-9397-08002B2CF9AE}" pid="8" name="MSIP_Label_215ad6d0-798b-44f9-b3fd-112ad6275fb4_ContentBits">
    <vt:lpwstr>2</vt:lpwstr>
  </property>
</Properties>
</file>