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ticha_msk_cz/Documents/Dokumenty/_N_Ticha C/plocha/PPD/PPD 2025/poskytnutí dotací/Komise/"/>
    </mc:Choice>
  </mc:AlternateContent>
  <xr:revisionPtr revIDLastSave="5057" documentId="8_{08A01D55-9300-4619-BE88-95CDC9039455}" xr6:coauthVersionLast="47" xr6:coauthVersionMax="47" xr10:uidLastSave="{7E79EDA5-AA0C-4684-BAA6-2D3CE6E33E49}"/>
  <bookViews>
    <workbookView xWindow="-108" yWindow="-108" windowWidth="23256" windowHeight="12576" xr2:uid="{9D6D8BF1-37AD-4C62-BEE4-B11CFC132654}"/>
  </bookViews>
  <sheets>
    <sheet name="poskytnutí dotací" sheetId="1" r:id="rId1"/>
  </sheets>
  <definedNames>
    <definedName name="_xlnm._FilterDatabase" localSheetId="0" hidden="1">'poskytnutí dotací'!$A$1:$N$39</definedName>
    <definedName name="_xlnm.Print_Titles" localSheetId="0">'poskytnutí dotací'!$1:$1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J39" i="1" l="1"/>
  <c r="H39" i="1"/>
  <c r="I38" i="1" l="1"/>
  <c r="I22" i="1"/>
  <c r="I18" i="1"/>
  <c r="I23" i="1"/>
  <c r="I8" i="1"/>
  <c r="I24" i="1"/>
  <c r="I17" i="1"/>
  <c r="I33" i="1"/>
  <c r="I4" i="1"/>
  <c r="I12" i="1"/>
  <c r="I19" i="1"/>
  <c r="I6" i="1"/>
  <c r="I11" i="1"/>
  <c r="I28" i="1"/>
  <c r="I13" i="1"/>
  <c r="I7" i="1"/>
  <c r="I20" i="1"/>
  <c r="I25" i="1"/>
  <c r="I2" i="1"/>
  <c r="I14" i="1"/>
  <c r="I10" i="1"/>
  <c r="I15" i="1"/>
  <c r="I16" i="1"/>
  <c r="I35" i="1"/>
  <c r="I3" i="1"/>
  <c r="I26" i="1"/>
  <c r="I32" i="1"/>
  <c r="I5" i="1"/>
  <c r="I30" i="1"/>
  <c r="I27" i="1"/>
  <c r="I21" i="1"/>
  <c r="I31" i="1"/>
  <c r="I34" i="1"/>
  <c r="I36" i="1"/>
  <c r="I9" i="1"/>
  <c r="I37" i="1"/>
  <c r="I29" i="1"/>
</calcChain>
</file>

<file path=xl/sharedStrings.xml><?xml version="1.0" encoding="utf-8"?>
<sst xmlns="http://schemas.openxmlformats.org/spreadsheetml/2006/main" count="230" uniqueCount="125">
  <si>
    <t>pořadové číslo</t>
  </si>
  <si>
    <t>žadatel</t>
  </si>
  <si>
    <t xml:space="preserve">právní forma </t>
  </si>
  <si>
    <t>počet obyvatel</t>
  </si>
  <si>
    <t>název projektu</t>
  </si>
  <si>
    <t>Celkem bodů průměr</t>
  </si>
  <si>
    <t>celkové uznatelné náklady  projektu (Kč)</t>
  </si>
  <si>
    <t>podíl dotace na CUN (%)</t>
  </si>
  <si>
    <t>požadovaná dotace (Kč)</t>
  </si>
  <si>
    <t>časová použitelnost dotace do</t>
  </si>
  <si>
    <t>de minimis</t>
  </si>
  <si>
    <t xml:space="preserve">ZV do </t>
  </si>
  <si>
    <t>Český Těšín</t>
  </si>
  <si>
    <t>Odry</t>
  </si>
  <si>
    <t>obec</t>
  </si>
  <si>
    <t>město</t>
  </si>
  <si>
    <t>městys</t>
  </si>
  <si>
    <t>Stará Ves nad Ondřejnicí</t>
  </si>
  <si>
    <t>Luboměř</t>
  </si>
  <si>
    <t>Vojkovice</t>
  </si>
  <si>
    <t>Pržno</t>
  </si>
  <si>
    <t>Bartošovice</t>
  </si>
  <si>
    <t>Bukovec</t>
  </si>
  <si>
    <t>Střítež</t>
  </si>
  <si>
    <t>Hať</t>
  </si>
  <si>
    <t>Tichá</t>
  </si>
  <si>
    <t>Březová</t>
  </si>
  <si>
    <t>Kujavy</t>
  </si>
  <si>
    <t>Žabeň</t>
  </si>
  <si>
    <t>Těrlicko</t>
  </si>
  <si>
    <t>Paskov</t>
  </si>
  <si>
    <t>Libhošť</t>
  </si>
  <si>
    <t>Smilovice</t>
  </si>
  <si>
    <t>Příbor</t>
  </si>
  <si>
    <t>Bítov</t>
  </si>
  <si>
    <t>Centrum občanské vybavenosti Košatka nad Odrou</t>
  </si>
  <si>
    <t>Stavební úpravy Školní jídelny Komenského v Příboře</t>
  </si>
  <si>
    <t>Projektová dokumentace pro celkovou obnovu budovy ZŠ Kontešinec po požáru</t>
  </si>
  <si>
    <t>Projektová dokumentace - Výstavba nové sportovní haly</t>
  </si>
  <si>
    <t>Oprava střechy hlavní budovy ZŠ a MŠ Bukovec, Bukovec 214</t>
  </si>
  <si>
    <t>Projektová dokumentace pro stavební povolení a realizaci chodníku podél silnice III/48410 u Mateřské školy Lhotka</t>
  </si>
  <si>
    <t>Rekonstrukce kulturního domu v městysi Suchdol nad Odrou</t>
  </si>
  <si>
    <t>DPS - Stavební úpravy a přístavba společných prostor a zázemí ZŠ Hať</t>
  </si>
  <si>
    <t>Rekonstrukce kabin a hřiště v Dolních Tošanovicích</t>
  </si>
  <si>
    <t>Rekonstrukce a modernizace budovy ZŠ Albrechtičky</t>
  </si>
  <si>
    <t>Obnova budovy obecního úřadu v obci Libhošť</t>
  </si>
  <si>
    <t>PD - Revitalizace Masarykova náměstí Odry</t>
  </si>
  <si>
    <t>Projektová dokumentace výstavby hasičské zbrojnice</t>
  </si>
  <si>
    <t>PD mosty Smilovice 2025</t>
  </si>
  <si>
    <t>Projektová dokumentace - Chodník podél komunikace č. III/4774, Vyšní Lhoty</t>
  </si>
  <si>
    <t>Projektová dokumentace - Úprava stávajícího přechodu pro chodce a doplnění pěší komunikace u MŠ v Bordovicích</t>
  </si>
  <si>
    <t>Regenerace plochy za KD v Tiché</t>
  </si>
  <si>
    <t>Projektová dokumentace - Sportovní zázemí Vojkovice</t>
  </si>
  <si>
    <t>Projektová dokumentace - Výstavba parkoviště a chodníku u ZŠ a MŠ Březová</t>
  </si>
  <si>
    <t>Příprava PD Revitalizace náměstí a hřbitova, Těrlicko</t>
  </si>
  <si>
    <t>PD_Rekonstrukce požární nádrže Na rybníku v Heltinově</t>
  </si>
  <si>
    <t>PD - Technický areál obce Václavovice</t>
  </si>
  <si>
    <t>PD – Přestavba objektu bývalé prodejny č.p. 220 v obci Pstruží na malometrážní byty</t>
  </si>
  <si>
    <t>PD – Rekonstrukce hasičské zbrojnice Paskov-Oprechtice a jeho zázemí</t>
  </si>
  <si>
    <t>PD – Zázemí fotbalového klubu TJ Jistebník</t>
  </si>
  <si>
    <t>Projektová dokumentace pro výstavbu Víceúčelového domu ve Velkých Hošticích</t>
  </si>
  <si>
    <t>Přestavba, přístavba a nadstavba ZŠ a MŠ Pržno – studie a projektová dokumentace</t>
  </si>
  <si>
    <t>PD - Přestavba stávajícího rodinného domu na nám. Míru č.p. 47 na bytové jednotky</t>
  </si>
  <si>
    <t>PD - Rekonstrukce katolického hřbitova ve Stříteži</t>
  </si>
  <si>
    <t>PD – Sportovní hřiště u základní školy v obci Žabeň</t>
  </si>
  <si>
    <t>PD Čistírna odpadních vod Fulvarek</t>
  </si>
  <si>
    <t>PD – Lávka přes řeku Lučinu v obci Žermanice – u obchodu</t>
  </si>
  <si>
    <t>PD_Chodníkové těleso Bernartice nad Odrou - dolní konec</t>
  </si>
  <si>
    <t>Zpracování projektové dokumentace pro realizaci protierozních a protipovodňových opatření v k.ú. Písečná u Jablunkova.</t>
  </si>
  <si>
    <t>Projektová dokumentace na akci Parkovací plocha na parc. č. 106/1 v k.ú. Sovinec""</t>
  </si>
  <si>
    <t>Vendryně</t>
  </si>
  <si>
    <t>Lhotka</t>
  </si>
  <si>
    <t>Suchdol nad Odrou</t>
  </si>
  <si>
    <t>Dolní Tošanovice</t>
  </si>
  <si>
    <t>Albrechtičky</t>
  </si>
  <si>
    <t>Chotěbuz</t>
  </si>
  <si>
    <t>Vyšní Lhoty</t>
  </si>
  <si>
    <t>Bordovice</t>
  </si>
  <si>
    <t>Václavovice</t>
  </si>
  <si>
    <t>Pstruží</t>
  </si>
  <si>
    <t>Jistebník</t>
  </si>
  <si>
    <t>Velké Hoštice</t>
  </si>
  <si>
    <t>Ryžoviště</t>
  </si>
  <si>
    <t>Žermanice</t>
  </si>
  <si>
    <t>Bernartice nad Odrou</t>
  </si>
  <si>
    <t>Písečná</t>
  </si>
  <si>
    <t>Jiříkov</t>
  </si>
  <si>
    <t>ne</t>
  </si>
  <si>
    <t>1.1.2025-30.6.2027</t>
  </si>
  <si>
    <t>Zpracování projektové dokumentace na demolici a výstavbu nového polyfunkčního domu</t>
  </si>
  <si>
    <t>Dopracování PD "Stavební úpravy šaten TJ Kujavy" do stupně DPS</t>
  </si>
  <si>
    <t>ano</t>
  </si>
  <si>
    <t>kumulativní částka dotace</t>
  </si>
  <si>
    <t>IČ</t>
  </si>
  <si>
    <t>00298476</t>
  </si>
  <si>
    <t>00576972</t>
  </si>
  <si>
    <t>00298450</t>
  </si>
  <si>
    <t>00300845</t>
  </si>
  <si>
    <t>00600814</t>
  </si>
  <si>
    <t>00576905</t>
  </si>
  <si>
    <t>00600717</t>
  </si>
  <si>
    <t>00299880</t>
  </si>
  <si>
    <t>00635511</t>
  </si>
  <si>
    <t>00577081</t>
  </si>
  <si>
    <t>00297666</t>
  </si>
  <si>
    <t>00298158</t>
  </si>
  <si>
    <t>00535940</t>
  </si>
  <si>
    <t>00297437</t>
  </si>
  <si>
    <t>00576875</t>
  </si>
  <si>
    <t>00577014</t>
  </si>
  <si>
    <t>00576913</t>
  </si>
  <si>
    <t>00298328</t>
  </si>
  <si>
    <t>00297721</t>
  </si>
  <si>
    <t>00600687</t>
  </si>
  <si>
    <t>00297062</t>
  </si>
  <si>
    <t>00296325</t>
  </si>
  <si>
    <t>00298221</t>
  </si>
  <si>
    <t>00296082</t>
  </si>
  <si>
    <t>00494216</t>
  </si>
  <si>
    <t>00576867</t>
  </si>
  <si>
    <t>00298018</t>
  </si>
  <si>
    <t>00296864</t>
  </si>
  <si>
    <t>00297330</t>
  </si>
  <si>
    <t>00494259</t>
  </si>
  <si>
    <t>00297232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</si>
</sst>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0" fillId="0" borderId="1" xfId="0" applyNumberFormat="1" applyBorder="1"/>
    <xf numFmtId="0" fontId="0" fillId="0" borderId="1" xfId="0" applyBorder="1"/>
    <xf numFmtId="3" fontId="0" fillId="0" borderId="0" xfId="0" applyNumberFormat="1"/>
    <xf numFmtId="49" fontId="0" fillId="0" borderId="1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1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3" fontId="0" fillId="0" borderId="1" xfId="0" applyNumberFormat="1" applyBorder="1"/>
    <xf numFmtId="0" fontId="1" fillId="2" borderId="1" xfId="0" applyFont="1" applyFill="1" applyBorder="1" applyAlignment="1">
      <alignment horizontal="justify" wrapText="1"/>
    </xf>
    <xf numFmtId="0" fontId="0" fillId="0" borderId="3" xfId="0" applyBorder="1"/>
    <xf numFmtId="0" fontId="0" fillId="0" borderId="2" xfId="0" applyBorder="1" applyAlignment="1">
      <alignment wrapText="1"/>
    </xf>
    <xf numFmtId="164" fontId="1" fillId="2" borderId="1" xfId="0" applyNumberFormat="1" applyFont="1" applyFill="1" applyBorder="1" applyAlignment="1">
      <alignment horizontal="justify" wrapText="1"/>
    </xf>
    <xf numFmtId="164" fontId="0" fillId="0" borderId="1" xfId="0" applyNumberFormat="1" applyBorder="1"/>
    <xf numFmtId="164" fontId="0" fillId="0" borderId="0" xfId="0" applyNumberFormat="1"/>
    <xf numFmtId="3" fontId="2" fillId="0" borderId="1" xfId="0" applyNumberFormat="1" applyFont="1" applyBorder="1"/>
    <xf numFmtId="3" fontId="2" fillId="0" borderId="0" xfId="0" applyNumberFormat="1" applyFont="1"/>
    <xf numFmtId="2" fontId="2" fillId="0" borderId="1" xfId="0" applyNumberFormat="1" applyFont="1" applyBorder="1"/>
    <xf numFmtId="0" fontId="2" fillId="0" borderId="0" xfId="0" applyFont="1"/>
    <xf numFmtId="0" fontId="0" fillId="0" borderId="4" xfId="0" applyBorder="1"/>
    <xf numFmtId="49" fontId="0" fillId="0" borderId="4" xfId="0" applyNumberFormat="1" applyBorder="1"/>
    <xf numFmtId="3" fontId="0" fillId="0" borderId="4" xfId="0" applyNumberFormat="1" applyBorder="1"/>
    <xf numFmtId="2" fontId="0" fillId="0" borderId="4" xfId="0" applyNumberFormat="1" applyBorder="1"/>
    <xf numFmtId="2" fontId="2" fillId="0" borderId="4" xfId="0" applyNumberFormat="1" applyFont="1" applyBorder="1"/>
    <xf numFmtId="3" fontId="2" fillId="0" borderId="4" xfId="0" applyNumberFormat="1" applyFont="1" applyBorder="1"/>
    <xf numFmtId="164" fontId="0" fillId="0" borderId="4" xfId="0" applyNumberFormat="1" applyBorder="1"/>
    <xf numFmtId="49" fontId="0" fillId="0" borderId="1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0" fillId="0" borderId="1" xfId="0" applyBorder="1" applyAlignment="1">
      <alignment wrapText="1"/>
    </xf>
    <xf numFmtId="3" fontId="3" fillId="2" borderId="1" xfId="0" applyNumberFormat="1" applyFont="1" applyFill="1" applyBorder="1" applyAlignment="1">
      <alignment horizontal="justify"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F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AE6A-0650-4848-A082-F20F3127209E}">
  <sheetPr>
    <pageSetUpPr fitToPage="1"/>
  </sheetPr>
  <dimension ref="A1:N39"/>
  <sheetViews>
    <sheetView tabSelected="1" workbookViewId="0">
      <pane ySplit="1" topLeftCell="A2" activePane="bottomLeft" state="frozen"/>
      <selection activeCell="AA1" sqref="AA1"/>
      <selection pane="bottomLeft" activeCell="K12" sqref="K12"/>
    </sheetView>
  </sheetViews>
  <sheetFormatPr defaultRowHeight="14.4" x14ac:dyDescent="0.3"/>
  <cols>
    <col min="1" max="1" width="4.5546875" customWidth="1"/>
    <col min="2" max="2" width="11.88671875" style="5" customWidth="1"/>
    <col min="3" max="3" width="20.5546875" style="5" customWidth="1"/>
    <col min="4" max="4" width="11.44140625" style="5" customWidth="1"/>
    <col min="5" max="5" width="12" style="3" customWidth="1"/>
    <col min="6" max="6" width="55.5546875" style="6" customWidth="1"/>
    <col min="7" max="7" width="8.88671875" style="20" customWidth="1"/>
    <col min="8" max="8" width="11.109375" style="3" customWidth="1"/>
    <col min="9" max="9" width="10.44140625" customWidth="1"/>
    <col min="10" max="10" width="10.21875" style="3" customWidth="1"/>
    <col min="11" max="11" width="17" style="3" customWidth="1"/>
    <col min="12" max="12" width="17.77734375" style="5" customWidth="1"/>
    <col min="13" max="13" width="10" style="16" customWidth="1"/>
    <col min="14" max="14" width="8.88671875" style="5" customWidth="1"/>
  </cols>
  <sheetData>
    <row r="1" spans="1:14" ht="80.400000000000006" customHeight="1" x14ac:dyDescent="0.3">
      <c r="A1" s="11" t="s">
        <v>0</v>
      </c>
      <c r="B1" s="8" t="s">
        <v>2</v>
      </c>
      <c r="C1" s="8" t="s">
        <v>1</v>
      </c>
      <c r="D1" s="8" t="s">
        <v>93</v>
      </c>
      <c r="E1" s="9" t="s">
        <v>3</v>
      </c>
      <c r="F1" s="8" t="s">
        <v>4</v>
      </c>
      <c r="G1" s="7" t="s">
        <v>5</v>
      </c>
      <c r="H1" s="9" t="s">
        <v>6</v>
      </c>
      <c r="I1" s="9" t="s">
        <v>7</v>
      </c>
      <c r="J1" s="9" t="s">
        <v>8</v>
      </c>
      <c r="K1" s="31" t="s">
        <v>92</v>
      </c>
      <c r="L1" s="8" t="s">
        <v>9</v>
      </c>
      <c r="M1" s="14" t="s">
        <v>11</v>
      </c>
      <c r="N1" s="8" t="s">
        <v>10</v>
      </c>
    </row>
    <row r="2" spans="1:14" x14ac:dyDescent="0.3">
      <c r="A2" s="2">
        <v>1</v>
      </c>
      <c r="B2" s="4" t="s">
        <v>14</v>
      </c>
      <c r="C2" s="12" t="s">
        <v>25</v>
      </c>
      <c r="D2" s="28" t="s">
        <v>94</v>
      </c>
      <c r="E2" s="10">
        <v>1980</v>
      </c>
      <c r="F2" s="13" t="s">
        <v>51</v>
      </c>
      <c r="G2" s="19">
        <v>57.5</v>
      </c>
      <c r="H2" s="10">
        <v>500000</v>
      </c>
      <c r="I2" s="1">
        <f t="shared" ref="I2:I32" si="0">J2/H2*100</f>
        <v>70</v>
      </c>
      <c r="J2" s="17">
        <v>350000</v>
      </c>
      <c r="K2" s="10">
        <f>J2</f>
        <v>350000</v>
      </c>
      <c r="L2" s="4" t="s">
        <v>88</v>
      </c>
      <c r="M2" s="15">
        <v>46598</v>
      </c>
      <c r="N2" s="4" t="s">
        <v>87</v>
      </c>
    </row>
    <row r="3" spans="1:14" ht="28.8" x14ac:dyDescent="0.3">
      <c r="A3" s="2">
        <v>2</v>
      </c>
      <c r="B3" s="4" t="s">
        <v>14</v>
      </c>
      <c r="C3" s="12" t="s">
        <v>79</v>
      </c>
      <c r="D3" s="28" t="s">
        <v>95</v>
      </c>
      <c r="E3" s="10">
        <v>1075</v>
      </c>
      <c r="F3" s="13" t="s">
        <v>57</v>
      </c>
      <c r="G3" s="19">
        <v>56</v>
      </c>
      <c r="H3" s="10">
        <v>1790800</v>
      </c>
      <c r="I3" s="1">
        <f t="shared" si="0"/>
        <v>27.920482465937013</v>
      </c>
      <c r="J3" s="17">
        <v>500000</v>
      </c>
      <c r="K3" s="10">
        <f>K2+J3</f>
        <v>850000</v>
      </c>
      <c r="L3" s="4" t="s">
        <v>88</v>
      </c>
      <c r="M3" s="15">
        <v>46598</v>
      </c>
      <c r="N3" s="4" t="s">
        <v>91</v>
      </c>
    </row>
    <row r="4" spans="1:14" x14ac:dyDescent="0.3">
      <c r="A4" s="2">
        <v>3</v>
      </c>
      <c r="B4" s="4" t="s">
        <v>16</v>
      </c>
      <c r="C4" s="12" t="s">
        <v>72</v>
      </c>
      <c r="D4" s="28" t="s">
        <v>96</v>
      </c>
      <c r="E4" s="10">
        <v>2903</v>
      </c>
      <c r="F4" s="13" t="s">
        <v>41</v>
      </c>
      <c r="G4" s="19">
        <v>56</v>
      </c>
      <c r="H4" s="10">
        <v>1000000</v>
      </c>
      <c r="I4" s="1">
        <f t="shared" si="0"/>
        <v>50</v>
      </c>
      <c r="J4" s="17">
        <v>500000</v>
      </c>
      <c r="K4" s="10">
        <f t="shared" ref="K4:K38" si="1">K3+J4</f>
        <v>1350000</v>
      </c>
      <c r="L4" s="4" t="s">
        <v>88</v>
      </c>
      <c r="M4" s="15">
        <v>46598</v>
      </c>
      <c r="N4" s="4" t="s">
        <v>87</v>
      </c>
    </row>
    <row r="5" spans="1:14" ht="28.8" x14ac:dyDescent="0.3">
      <c r="A5" s="2">
        <v>4</v>
      </c>
      <c r="B5" s="4" t="s">
        <v>14</v>
      </c>
      <c r="C5" s="12" t="s">
        <v>81</v>
      </c>
      <c r="D5" s="28" t="s">
        <v>97</v>
      </c>
      <c r="E5" s="10">
        <v>1830</v>
      </c>
      <c r="F5" s="13" t="s">
        <v>60</v>
      </c>
      <c r="G5" s="19">
        <v>55.5</v>
      </c>
      <c r="H5" s="10">
        <v>2450000</v>
      </c>
      <c r="I5" s="1">
        <f t="shared" si="0"/>
        <v>20.408163265306122</v>
      </c>
      <c r="J5" s="17">
        <v>500000</v>
      </c>
      <c r="K5" s="10">
        <f t="shared" si="1"/>
        <v>1850000</v>
      </c>
      <c r="L5" s="4" t="s">
        <v>88</v>
      </c>
      <c r="M5" s="15">
        <v>46598</v>
      </c>
      <c r="N5" s="4" t="s">
        <v>87</v>
      </c>
    </row>
    <row r="6" spans="1:14" x14ac:dyDescent="0.3">
      <c r="A6" s="2">
        <v>5</v>
      </c>
      <c r="B6" s="4" t="s">
        <v>14</v>
      </c>
      <c r="C6" s="12" t="s">
        <v>74</v>
      </c>
      <c r="D6" s="28" t="s">
        <v>98</v>
      </c>
      <c r="E6" s="10">
        <v>688</v>
      </c>
      <c r="F6" s="13" t="s">
        <v>44</v>
      </c>
      <c r="G6" s="19">
        <v>55</v>
      </c>
      <c r="H6" s="10">
        <v>700000</v>
      </c>
      <c r="I6" s="1">
        <f t="shared" si="0"/>
        <v>67.142857142857139</v>
      </c>
      <c r="J6" s="17">
        <v>470000</v>
      </c>
      <c r="K6" s="10">
        <f t="shared" si="1"/>
        <v>2320000</v>
      </c>
      <c r="L6" s="4" t="s">
        <v>88</v>
      </c>
      <c r="M6" s="15">
        <v>46598</v>
      </c>
      <c r="N6" s="4" t="s">
        <v>87</v>
      </c>
    </row>
    <row r="7" spans="1:14" x14ac:dyDescent="0.3">
      <c r="A7" s="2">
        <v>6</v>
      </c>
      <c r="B7" s="4" t="s">
        <v>14</v>
      </c>
      <c r="C7" s="12" t="s">
        <v>32</v>
      </c>
      <c r="D7" s="28" t="s">
        <v>99</v>
      </c>
      <c r="E7" s="10">
        <v>857</v>
      </c>
      <c r="F7" s="13" t="s">
        <v>48</v>
      </c>
      <c r="G7" s="19">
        <v>55</v>
      </c>
      <c r="H7" s="10">
        <v>720000</v>
      </c>
      <c r="I7" s="1">
        <f t="shared" si="0"/>
        <v>69.444444444444443</v>
      </c>
      <c r="J7" s="17">
        <v>500000</v>
      </c>
      <c r="K7" s="10">
        <f t="shared" si="1"/>
        <v>2820000</v>
      </c>
      <c r="L7" s="4" t="s">
        <v>88</v>
      </c>
      <c r="M7" s="15">
        <v>46598</v>
      </c>
      <c r="N7" s="4" t="s">
        <v>87</v>
      </c>
    </row>
    <row r="8" spans="1:14" x14ac:dyDescent="0.3">
      <c r="A8" s="2">
        <v>7</v>
      </c>
      <c r="B8" s="4" t="s">
        <v>14</v>
      </c>
      <c r="C8" s="12" t="s">
        <v>70</v>
      </c>
      <c r="D8" s="28">
        <v>63026112</v>
      </c>
      <c r="E8" s="10">
        <v>4486</v>
      </c>
      <c r="F8" s="13" t="s">
        <v>38</v>
      </c>
      <c r="G8" s="19">
        <v>54.5</v>
      </c>
      <c r="H8" s="10">
        <v>2020700</v>
      </c>
      <c r="I8" s="1">
        <f t="shared" si="0"/>
        <v>24.743900628495076</v>
      </c>
      <c r="J8" s="17">
        <v>500000</v>
      </c>
      <c r="K8" s="10">
        <f t="shared" si="1"/>
        <v>3320000</v>
      </c>
      <c r="L8" s="4" t="s">
        <v>88</v>
      </c>
      <c r="M8" s="15">
        <v>46598</v>
      </c>
      <c r="N8" s="4" t="s">
        <v>87</v>
      </c>
    </row>
    <row r="9" spans="1:14" x14ac:dyDescent="0.3">
      <c r="A9" s="2">
        <v>8</v>
      </c>
      <c r="B9" s="4" t="s">
        <v>14</v>
      </c>
      <c r="C9" s="12" t="s">
        <v>84</v>
      </c>
      <c r="D9" s="28" t="s">
        <v>100</v>
      </c>
      <c r="E9" s="10">
        <v>975</v>
      </c>
      <c r="F9" s="13" t="s">
        <v>67</v>
      </c>
      <c r="G9" s="19">
        <v>54.5</v>
      </c>
      <c r="H9" s="10">
        <v>300000</v>
      </c>
      <c r="I9" s="1">
        <f t="shared" si="0"/>
        <v>70</v>
      </c>
      <c r="J9" s="17">
        <v>210000</v>
      </c>
      <c r="K9" s="10">
        <f t="shared" si="1"/>
        <v>3530000</v>
      </c>
      <c r="L9" s="4" t="s">
        <v>88</v>
      </c>
      <c r="M9" s="15">
        <v>46598</v>
      </c>
      <c r="N9" s="4" t="s">
        <v>87</v>
      </c>
    </row>
    <row r="10" spans="1:14" ht="28.8" x14ac:dyDescent="0.3">
      <c r="A10" s="2">
        <v>9</v>
      </c>
      <c r="B10" s="4" t="s">
        <v>16</v>
      </c>
      <c r="C10" s="12" t="s">
        <v>26</v>
      </c>
      <c r="D10" s="28" t="s">
        <v>101</v>
      </c>
      <c r="E10" s="10">
        <v>1406</v>
      </c>
      <c r="F10" s="13" t="s">
        <v>53</v>
      </c>
      <c r="G10" s="19">
        <v>54.5</v>
      </c>
      <c r="H10" s="10">
        <v>326700</v>
      </c>
      <c r="I10" s="1">
        <f t="shared" si="0"/>
        <v>69.972451790633599</v>
      </c>
      <c r="J10" s="17">
        <v>228600</v>
      </c>
      <c r="K10" s="10">
        <f t="shared" si="1"/>
        <v>3758600</v>
      </c>
      <c r="L10" s="4" t="s">
        <v>88</v>
      </c>
      <c r="M10" s="15">
        <v>46598</v>
      </c>
      <c r="N10" s="4" t="s">
        <v>87</v>
      </c>
    </row>
    <row r="11" spans="1:14" x14ac:dyDescent="0.3">
      <c r="A11" s="2">
        <v>10</v>
      </c>
      <c r="B11" s="4" t="s">
        <v>14</v>
      </c>
      <c r="C11" s="12" t="s">
        <v>31</v>
      </c>
      <c r="D11" s="28">
        <v>72086718</v>
      </c>
      <c r="E11" s="10">
        <v>1758</v>
      </c>
      <c r="F11" s="13" t="s">
        <v>45</v>
      </c>
      <c r="G11" s="19">
        <v>54.5</v>
      </c>
      <c r="H11" s="10">
        <v>715000</v>
      </c>
      <c r="I11" s="1">
        <f t="shared" si="0"/>
        <v>69.930069930069934</v>
      </c>
      <c r="J11" s="17">
        <v>500000</v>
      </c>
      <c r="K11" s="10">
        <f t="shared" si="1"/>
        <v>4258600</v>
      </c>
      <c r="L11" s="4" t="s">
        <v>88</v>
      </c>
      <c r="M11" s="15">
        <v>46598</v>
      </c>
      <c r="N11" s="4" t="s">
        <v>87</v>
      </c>
    </row>
    <row r="12" spans="1:14" ht="28.8" x14ac:dyDescent="0.3">
      <c r="A12" s="2">
        <v>11</v>
      </c>
      <c r="B12" s="4" t="s">
        <v>14</v>
      </c>
      <c r="C12" s="12" t="s">
        <v>24</v>
      </c>
      <c r="D12" s="28" t="s">
        <v>102</v>
      </c>
      <c r="E12" s="10">
        <v>2555</v>
      </c>
      <c r="F12" s="13" t="s">
        <v>42</v>
      </c>
      <c r="G12" s="19">
        <v>54.5</v>
      </c>
      <c r="H12" s="10">
        <v>682440</v>
      </c>
      <c r="I12" s="1">
        <f t="shared" si="0"/>
        <v>69.998827735771641</v>
      </c>
      <c r="J12" s="17">
        <v>477700</v>
      </c>
      <c r="K12" s="10">
        <f t="shared" si="1"/>
        <v>4736300</v>
      </c>
      <c r="L12" s="4" t="s">
        <v>88</v>
      </c>
      <c r="M12" s="15">
        <v>46598</v>
      </c>
      <c r="N12" s="4" t="s">
        <v>87</v>
      </c>
    </row>
    <row r="13" spans="1:14" x14ac:dyDescent="0.3">
      <c r="A13" s="2">
        <v>12</v>
      </c>
      <c r="B13" s="4" t="s">
        <v>14</v>
      </c>
      <c r="C13" s="12" t="s">
        <v>75</v>
      </c>
      <c r="D13" s="28">
        <v>67339158</v>
      </c>
      <c r="E13" s="10">
        <v>1395</v>
      </c>
      <c r="F13" s="13" t="s">
        <v>47</v>
      </c>
      <c r="G13" s="19">
        <v>54</v>
      </c>
      <c r="H13" s="10">
        <v>714286</v>
      </c>
      <c r="I13" s="1">
        <f t="shared" si="0"/>
        <v>69.999972000011198</v>
      </c>
      <c r="J13" s="17">
        <v>500000</v>
      </c>
      <c r="K13" s="10">
        <f t="shared" si="1"/>
        <v>5236300</v>
      </c>
      <c r="L13" s="4" t="s">
        <v>88</v>
      </c>
      <c r="M13" s="15">
        <v>46598</v>
      </c>
      <c r="N13" s="4" t="s">
        <v>87</v>
      </c>
    </row>
    <row r="14" spans="1:14" x14ac:dyDescent="0.3">
      <c r="A14" s="2">
        <v>13</v>
      </c>
      <c r="B14" s="4" t="s">
        <v>14</v>
      </c>
      <c r="C14" s="12" t="s">
        <v>19</v>
      </c>
      <c r="D14" s="28" t="s">
        <v>103</v>
      </c>
      <c r="E14" s="10">
        <v>784</v>
      </c>
      <c r="F14" s="13" t="s">
        <v>52</v>
      </c>
      <c r="G14" s="19">
        <v>54</v>
      </c>
      <c r="H14" s="10">
        <v>750200</v>
      </c>
      <c r="I14" s="1">
        <f t="shared" si="0"/>
        <v>66.648893628365769</v>
      </c>
      <c r="J14" s="17">
        <v>500000</v>
      </c>
      <c r="K14" s="10">
        <f t="shared" si="1"/>
        <v>5736300</v>
      </c>
      <c r="L14" s="4" t="s">
        <v>88</v>
      </c>
      <c r="M14" s="15">
        <v>46598</v>
      </c>
      <c r="N14" s="4" t="s">
        <v>87</v>
      </c>
    </row>
    <row r="15" spans="1:14" x14ac:dyDescent="0.3">
      <c r="A15" s="2">
        <v>14</v>
      </c>
      <c r="B15" s="4" t="s">
        <v>14</v>
      </c>
      <c r="C15" s="12" t="s">
        <v>29</v>
      </c>
      <c r="D15" s="28" t="s">
        <v>104</v>
      </c>
      <c r="E15" s="10">
        <v>4841</v>
      </c>
      <c r="F15" s="13" t="s">
        <v>54</v>
      </c>
      <c r="G15" s="19">
        <v>54</v>
      </c>
      <c r="H15" s="10">
        <v>397000</v>
      </c>
      <c r="I15" s="1">
        <f t="shared" si="0"/>
        <v>49.622166246851386</v>
      </c>
      <c r="J15" s="17">
        <v>197000</v>
      </c>
      <c r="K15" s="10">
        <f t="shared" si="1"/>
        <v>5933300</v>
      </c>
      <c r="L15" s="4" t="s">
        <v>88</v>
      </c>
      <c r="M15" s="15">
        <v>46598</v>
      </c>
      <c r="N15" s="4" t="s">
        <v>87</v>
      </c>
    </row>
    <row r="16" spans="1:14" x14ac:dyDescent="0.3">
      <c r="A16" s="2">
        <v>15</v>
      </c>
      <c r="B16" s="4" t="s">
        <v>14</v>
      </c>
      <c r="C16" s="12" t="s">
        <v>18</v>
      </c>
      <c r="D16" s="28" t="s">
        <v>105</v>
      </c>
      <c r="E16" s="10">
        <v>400</v>
      </c>
      <c r="F16" s="13" t="s">
        <v>55</v>
      </c>
      <c r="G16" s="19">
        <v>54</v>
      </c>
      <c r="H16" s="10">
        <v>300000</v>
      </c>
      <c r="I16" s="1">
        <f t="shared" si="0"/>
        <v>70</v>
      </c>
      <c r="J16" s="17">
        <v>210000</v>
      </c>
      <c r="K16" s="10">
        <f t="shared" si="1"/>
        <v>6143300</v>
      </c>
      <c r="L16" s="4" t="s">
        <v>88</v>
      </c>
      <c r="M16" s="15">
        <v>46598</v>
      </c>
      <c r="N16" s="4" t="s">
        <v>87</v>
      </c>
    </row>
    <row r="17" spans="1:14" x14ac:dyDescent="0.3">
      <c r="A17" s="2">
        <v>16</v>
      </c>
      <c r="B17" s="4" t="s">
        <v>14</v>
      </c>
      <c r="C17" s="12" t="s">
        <v>22</v>
      </c>
      <c r="D17" s="28" t="s">
        <v>106</v>
      </c>
      <c r="E17" s="10">
        <v>1372</v>
      </c>
      <c r="F17" s="13" t="s">
        <v>39</v>
      </c>
      <c r="G17" s="19">
        <v>54</v>
      </c>
      <c r="H17" s="10">
        <v>363000</v>
      </c>
      <c r="I17" s="1">
        <f t="shared" si="0"/>
        <v>70</v>
      </c>
      <c r="J17" s="17">
        <v>254100</v>
      </c>
      <c r="K17" s="10">
        <f t="shared" si="1"/>
        <v>6397400</v>
      </c>
      <c r="L17" s="4" t="s">
        <v>88</v>
      </c>
      <c r="M17" s="15">
        <v>46598</v>
      </c>
      <c r="N17" s="4" t="s">
        <v>87</v>
      </c>
    </row>
    <row r="18" spans="1:14" ht="28.8" x14ac:dyDescent="0.3">
      <c r="A18" s="2">
        <v>17</v>
      </c>
      <c r="B18" s="4" t="s">
        <v>15</v>
      </c>
      <c r="C18" s="12" t="s">
        <v>12</v>
      </c>
      <c r="D18" s="28" t="s">
        <v>107</v>
      </c>
      <c r="E18" s="10">
        <v>23282</v>
      </c>
      <c r="F18" s="13" t="s">
        <v>37</v>
      </c>
      <c r="G18" s="19">
        <v>53.5</v>
      </c>
      <c r="H18" s="10">
        <v>1050000</v>
      </c>
      <c r="I18" s="1">
        <f t="shared" si="0"/>
        <v>47.619047619047613</v>
      </c>
      <c r="J18" s="17">
        <v>500000</v>
      </c>
      <c r="K18" s="10">
        <f t="shared" si="1"/>
        <v>6897400</v>
      </c>
      <c r="L18" s="4" t="s">
        <v>88</v>
      </c>
      <c r="M18" s="15">
        <v>46598</v>
      </c>
      <c r="N18" s="4" t="s">
        <v>87</v>
      </c>
    </row>
    <row r="19" spans="1:14" x14ac:dyDescent="0.3">
      <c r="A19" s="2">
        <v>18</v>
      </c>
      <c r="B19" s="4" t="s">
        <v>14</v>
      </c>
      <c r="C19" s="12" t="s">
        <v>73</v>
      </c>
      <c r="D19" s="28" t="s">
        <v>108</v>
      </c>
      <c r="E19" s="10">
        <v>396</v>
      </c>
      <c r="F19" s="13" t="s">
        <v>43</v>
      </c>
      <c r="G19" s="19">
        <v>53</v>
      </c>
      <c r="H19" s="10">
        <v>356950</v>
      </c>
      <c r="I19" s="1">
        <f t="shared" si="0"/>
        <v>64.042582994817195</v>
      </c>
      <c r="J19" s="17">
        <v>228600</v>
      </c>
      <c r="K19" s="10">
        <f t="shared" si="1"/>
        <v>7126000</v>
      </c>
      <c r="L19" s="4" t="s">
        <v>88</v>
      </c>
      <c r="M19" s="15">
        <v>46598</v>
      </c>
      <c r="N19" s="4" t="s">
        <v>87</v>
      </c>
    </row>
    <row r="20" spans="1:14" ht="28.8" x14ac:dyDescent="0.3">
      <c r="A20" s="2">
        <v>19</v>
      </c>
      <c r="B20" s="4" t="s">
        <v>14</v>
      </c>
      <c r="C20" s="12" t="s">
        <v>76</v>
      </c>
      <c r="D20" s="28" t="s">
        <v>109</v>
      </c>
      <c r="E20" s="10">
        <v>884</v>
      </c>
      <c r="F20" s="13" t="s">
        <v>49</v>
      </c>
      <c r="G20" s="19">
        <v>53</v>
      </c>
      <c r="H20" s="10">
        <v>493680</v>
      </c>
      <c r="I20" s="1">
        <f t="shared" si="0"/>
        <v>69.984605412412904</v>
      </c>
      <c r="J20" s="17">
        <v>345500</v>
      </c>
      <c r="K20" s="10">
        <f t="shared" si="1"/>
        <v>7471500</v>
      </c>
      <c r="L20" s="4" t="s">
        <v>88</v>
      </c>
      <c r="M20" s="15">
        <v>46598</v>
      </c>
      <c r="N20" s="4" t="s">
        <v>87</v>
      </c>
    </row>
    <row r="21" spans="1:14" x14ac:dyDescent="0.3">
      <c r="A21" s="2">
        <v>20</v>
      </c>
      <c r="B21" s="4" t="s">
        <v>14</v>
      </c>
      <c r="C21" s="12" t="s">
        <v>23</v>
      </c>
      <c r="D21" s="28" t="s">
        <v>110</v>
      </c>
      <c r="E21" s="10">
        <v>1074</v>
      </c>
      <c r="F21" s="13" t="s">
        <v>63</v>
      </c>
      <c r="G21" s="19">
        <v>52.5</v>
      </c>
      <c r="H21" s="10">
        <v>715000</v>
      </c>
      <c r="I21" s="1">
        <f t="shared" si="0"/>
        <v>69.930069930069934</v>
      </c>
      <c r="J21" s="17">
        <v>500000</v>
      </c>
      <c r="K21" s="10">
        <f t="shared" si="1"/>
        <v>7971500</v>
      </c>
      <c r="L21" s="4" t="s">
        <v>88</v>
      </c>
      <c r="M21" s="15">
        <v>46598</v>
      </c>
      <c r="N21" s="4" t="s">
        <v>87</v>
      </c>
    </row>
    <row r="22" spans="1:14" x14ac:dyDescent="0.3">
      <c r="A22" s="2">
        <v>21</v>
      </c>
      <c r="B22" s="4" t="s">
        <v>15</v>
      </c>
      <c r="C22" s="12" t="s">
        <v>33</v>
      </c>
      <c r="D22" s="28" t="s">
        <v>111</v>
      </c>
      <c r="E22" s="10">
        <v>8402</v>
      </c>
      <c r="F22" s="13" t="s">
        <v>36</v>
      </c>
      <c r="G22" s="19">
        <v>52.5</v>
      </c>
      <c r="H22" s="10">
        <v>1145386</v>
      </c>
      <c r="I22" s="1">
        <f t="shared" si="0"/>
        <v>43.653405926037159</v>
      </c>
      <c r="J22" s="17">
        <v>500000</v>
      </c>
      <c r="K22" s="10">
        <f t="shared" si="1"/>
        <v>8471500</v>
      </c>
      <c r="L22" s="4" t="s">
        <v>88</v>
      </c>
      <c r="M22" s="15">
        <v>46598</v>
      </c>
      <c r="N22" s="4" t="s">
        <v>87</v>
      </c>
    </row>
    <row r="23" spans="1:14" ht="28.8" x14ac:dyDescent="0.3">
      <c r="A23" s="2">
        <v>22</v>
      </c>
      <c r="B23" s="4" t="s">
        <v>14</v>
      </c>
      <c r="C23" s="12" t="s">
        <v>21</v>
      </c>
      <c r="D23" s="28" t="s">
        <v>112</v>
      </c>
      <c r="E23" s="10">
        <v>1727</v>
      </c>
      <c r="F23" s="13" t="s">
        <v>89</v>
      </c>
      <c r="G23" s="19">
        <v>52</v>
      </c>
      <c r="H23" s="10">
        <v>3494480</v>
      </c>
      <c r="I23" s="1">
        <f t="shared" si="0"/>
        <v>14.308280488084064</v>
      </c>
      <c r="J23" s="17">
        <v>500000</v>
      </c>
      <c r="K23" s="10">
        <f t="shared" si="1"/>
        <v>8971500</v>
      </c>
      <c r="L23" s="4" t="s">
        <v>88</v>
      </c>
      <c r="M23" s="15">
        <v>46598</v>
      </c>
      <c r="N23" s="4" t="s">
        <v>91</v>
      </c>
    </row>
    <row r="24" spans="1:14" x14ac:dyDescent="0.3">
      <c r="A24" s="2">
        <v>23</v>
      </c>
      <c r="B24" s="4" t="s">
        <v>14</v>
      </c>
      <c r="C24" s="12" t="s">
        <v>27</v>
      </c>
      <c r="D24" s="28">
        <v>67340474</v>
      </c>
      <c r="E24" s="10">
        <v>558</v>
      </c>
      <c r="F24" s="13" t="s">
        <v>90</v>
      </c>
      <c r="G24" s="19">
        <v>52</v>
      </c>
      <c r="H24" s="10">
        <v>248050</v>
      </c>
      <c r="I24" s="1">
        <f t="shared" si="0"/>
        <v>69.985889941544045</v>
      </c>
      <c r="J24" s="17">
        <v>173600</v>
      </c>
      <c r="K24" s="10">
        <f t="shared" si="1"/>
        <v>9145100</v>
      </c>
      <c r="L24" s="4" t="s">
        <v>88</v>
      </c>
      <c r="M24" s="15">
        <v>46598</v>
      </c>
      <c r="N24" s="4" t="s">
        <v>87</v>
      </c>
    </row>
    <row r="25" spans="1:14" ht="28.8" x14ac:dyDescent="0.3">
      <c r="A25" s="2">
        <v>24</v>
      </c>
      <c r="B25" s="4" t="s">
        <v>14</v>
      </c>
      <c r="C25" s="12" t="s">
        <v>77</v>
      </c>
      <c r="D25" s="28" t="s">
        <v>113</v>
      </c>
      <c r="E25" s="10">
        <v>681</v>
      </c>
      <c r="F25" s="13" t="s">
        <v>50</v>
      </c>
      <c r="G25" s="19">
        <v>52</v>
      </c>
      <c r="H25" s="10">
        <v>214170</v>
      </c>
      <c r="I25" s="1">
        <f t="shared" si="0"/>
        <v>69.991128542746424</v>
      </c>
      <c r="J25" s="17">
        <v>149900</v>
      </c>
      <c r="K25" s="10">
        <f t="shared" si="1"/>
        <v>9295000</v>
      </c>
      <c r="L25" s="4" t="s">
        <v>88</v>
      </c>
      <c r="M25" s="15">
        <v>46598</v>
      </c>
      <c r="N25" s="4" t="s">
        <v>87</v>
      </c>
    </row>
    <row r="26" spans="1:14" ht="28.8" x14ac:dyDescent="0.3">
      <c r="A26" s="2">
        <v>25</v>
      </c>
      <c r="B26" s="4" t="s">
        <v>15</v>
      </c>
      <c r="C26" s="12" t="s">
        <v>30</v>
      </c>
      <c r="D26" s="28" t="s">
        <v>114</v>
      </c>
      <c r="E26" s="10">
        <v>3913</v>
      </c>
      <c r="F26" s="13" t="s">
        <v>58</v>
      </c>
      <c r="G26" s="19">
        <v>52</v>
      </c>
      <c r="H26" s="10">
        <v>714300</v>
      </c>
      <c r="I26" s="1">
        <f t="shared" si="0"/>
        <v>69.99860002799943</v>
      </c>
      <c r="J26" s="17">
        <v>500000</v>
      </c>
      <c r="K26" s="10">
        <f t="shared" si="1"/>
        <v>9795000</v>
      </c>
      <c r="L26" s="4" t="s">
        <v>88</v>
      </c>
      <c r="M26" s="15">
        <v>46598</v>
      </c>
      <c r="N26" s="4" t="s">
        <v>87</v>
      </c>
    </row>
    <row r="27" spans="1:14" ht="28.8" x14ac:dyDescent="0.3">
      <c r="A27" s="2">
        <v>26</v>
      </c>
      <c r="B27" s="4" t="s">
        <v>14</v>
      </c>
      <c r="C27" s="12" t="s">
        <v>82</v>
      </c>
      <c r="D27" s="28" t="s">
        <v>115</v>
      </c>
      <c r="E27" s="10">
        <v>587</v>
      </c>
      <c r="F27" s="13" t="s">
        <v>62</v>
      </c>
      <c r="G27" s="19">
        <v>51.5</v>
      </c>
      <c r="H27" s="10">
        <v>143000</v>
      </c>
      <c r="I27" s="1">
        <f t="shared" si="0"/>
        <v>69.930069930069934</v>
      </c>
      <c r="J27" s="17">
        <v>100000</v>
      </c>
      <c r="K27" s="10">
        <f t="shared" si="1"/>
        <v>9895000</v>
      </c>
      <c r="L27" s="4" t="s">
        <v>88</v>
      </c>
      <c r="M27" s="15">
        <v>46598</v>
      </c>
      <c r="N27" s="4" t="s">
        <v>91</v>
      </c>
    </row>
    <row r="28" spans="1:14" x14ac:dyDescent="0.3">
      <c r="A28" s="2">
        <v>27</v>
      </c>
      <c r="B28" s="4" t="s">
        <v>15</v>
      </c>
      <c r="C28" s="12" t="s">
        <v>13</v>
      </c>
      <c r="D28" s="28" t="s">
        <v>116</v>
      </c>
      <c r="E28" s="10">
        <v>7343</v>
      </c>
      <c r="F28" s="13" t="s">
        <v>46</v>
      </c>
      <c r="G28" s="19">
        <v>51.5</v>
      </c>
      <c r="H28" s="10">
        <v>1630651</v>
      </c>
      <c r="I28" s="1">
        <f t="shared" si="0"/>
        <v>30.66260039701935</v>
      </c>
      <c r="J28" s="17">
        <v>500000</v>
      </c>
      <c r="K28" s="10">
        <f t="shared" si="1"/>
        <v>10395000</v>
      </c>
      <c r="L28" s="4" t="s">
        <v>88</v>
      </c>
      <c r="M28" s="15">
        <v>46598</v>
      </c>
      <c r="N28" s="4" t="s">
        <v>87</v>
      </c>
    </row>
    <row r="29" spans="1:14" ht="28.8" x14ac:dyDescent="0.3">
      <c r="A29" s="2">
        <v>28</v>
      </c>
      <c r="B29" s="4" t="s">
        <v>14</v>
      </c>
      <c r="C29" s="12" t="s">
        <v>86</v>
      </c>
      <c r="D29" s="28" t="s">
        <v>117</v>
      </c>
      <c r="E29" s="10">
        <v>337</v>
      </c>
      <c r="F29" s="13" t="s">
        <v>69</v>
      </c>
      <c r="G29" s="19">
        <v>51.5</v>
      </c>
      <c r="H29" s="10">
        <v>355130</v>
      </c>
      <c r="I29" s="1">
        <f t="shared" si="0"/>
        <v>65.891363725959508</v>
      </c>
      <c r="J29" s="17">
        <v>234000</v>
      </c>
      <c r="K29" s="10">
        <f t="shared" si="1"/>
        <v>10629000</v>
      </c>
      <c r="L29" s="4" t="s">
        <v>88</v>
      </c>
      <c r="M29" s="15">
        <v>46598</v>
      </c>
      <c r="N29" s="4" t="s">
        <v>87</v>
      </c>
    </row>
    <row r="30" spans="1:14" ht="28.8" x14ac:dyDescent="0.3">
      <c r="A30" s="2">
        <v>29</v>
      </c>
      <c r="B30" s="4" t="s">
        <v>14</v>
      </c>
      <c r="C30" s="12" t="s">
        <v>20</v>
      </c>
      <c r="D30" s="28" t="s">
        <v>118</v>
      </c>
      <c r="E30" s="10">
        <v>1101</v>
      </c>
      <c r="F30" s="13" t="s">
        <v>61</v>
      </c>
      <c r="G30" s="19">
        <v>51.5</v>
      </c>
      <c r="H30" s="10">
        <v>3255430</v>
      </c>
      <c r="I30" s="1">
        <f t="shared" si="0"/>
        <v>15.358954116660472</v>
      </c>
      <c r="J30" s="17">
        <v>500000</v>
      </c>
      <c r="K30" s="10">
        <f t="shared" si="1"/>
        <v>11129000</v>
      </c>
      <c r="L30" s="4" t="s">
        <v>88</v>
      </c>
      <c r="M30" s="15">
        <v>46598</v>
      </c>
      <c r="N30" s="4" t="s">
        <v>87</v>
      </c>
    </row>
    <row r="31" spans="1:14" x14ac:dyDescent="0.3">
      <c r="A31" s="2">
        <v>30</v>
      </c>
      <c r="B31" s="4" t="s">
        <v>14</v>
      </c>
      <c r="C31" s="12" t="s">
        <v>28</v>
      </c>
      <c r="D31" s="28" t="s">
        <v>119</v>
      </c>
      <c r="E31" s="10">
        <v>960</v>
      </c>
      <c r="F31" s="13" t="s">
        <v>64</v>
      </c>
      <c r="G31" s="19">
        <v>51</v>
      </c>
      <c r="H31" s="10">
        <v>447700</v>
      </c>
      <c r="I31" s="1">
        <f t="shared" si="0"/>
        <v>69.979897252624525</v>
      </c>
      <c r="J31" s="17">
        <v>313300</v>
      </c>
      <c r="K31" s="10">
        <f t="shared" si="1"/>
        <v>11442300</v>
      </c>
      <c r="L31" s="4" t="s">
        <v>88</v>
      </c>
      <c r="M31" s="15">
        <v>46598</v>
      </c>
      <c r="N31" s="4" t="s">
        <v>87</v>
      </c>
    </row>
    <row r="32" spans="1:14" x14ac:dyDescent="0.3">
      <c r="A32" s="2">
        <v>31</v>
      </c>
      <c r="B32" s="4" t="s">
        <v>14</v>
      </c>
      <c r="C32" s="12" t="s">
        <v>80</v>
      </c>
      <c r="D32" s="28" t="s">
        <v>120</v>
      </c>
      <c r="E32" s="10">
        <v>1721</v>
      </c>
      <c r="F32" s="13" t="s">
        <v>59</v>
      </c>
      <c r="G32" s="19">
        <v>51</v>
      </c>
      <c r="H32" s="10">
        <v>3291200</v>
      </c>
      <c r="I32" s="1">
        <f t="shared" si="0"/>
        <v>15.192027224112786</v>
      </c>
      <c r="J32" s="17">
        <v>500000</v>
      </c>
      <c r="K32" s="10">
        <f t="shared" si="1"/>
        <v>11942300</v>
      </c>
      <c r="L32" s="4" t="s">
        <v>88</v>
      </c>
      <c r="M32" s="15">
        <v>46598</v>
      </c>
      <c r="N32" s="4" t="s">
        <v>87</v>
      </c>
    </row>
    <row r="33" spans="1:14" ht="28.8" x14ac:dyDescent="0.3">
      <c r="A33" s="2">
        <v>32</v>
      </c>
      <c r="B33" s="4" t="s">
        <v>14</v>
      </c>
      <c r="C33" s="12" t="s">
        <v>71</v>
      </c>
      <c r="D33" s="28" t="s">
        <v>121</v>
      </c>
      <c r="E33" s="10">
        <v>595</v>
      </c>
      <c r="F33" s="13" t="s">
        <v>40</v>
      </c>
      <c r="G33" s="19">
        <v>51</v>
      </c>
      <c r="H33" s="10">
        <v>230000</v>
      </c>
      <c r="I33" s="1">
        <f t="shared" ref="I33:I38" si="2">J33/H33*100</f>
        <v>70</v>
      </c>
      <c r="J33" s="17">
        <v>161000</v>
      </c>
      <c r="K33" s="10">
        <f t="shared" si="1"/>
        <v>12103300</v>
      </c>
      <c r="L33" s="4" t="s">
        <v>88</v>
      </c>
      <c r="M33" s="15">
        <v>46598</v>
      </c>
      <c r="N33" s="4" t="s">
        <v>87</v>
      </c>
    </row>
    <row r="34" spans="1:14" x14ac:dyDescent="0.3">
      <c r="A34" s="2">
        <v>33</v>
      </c>
      <c r="B34" s="4" t="s">
        <v>14</v>
      </c>
      <c r="C34" s="12" t="s">
        <v>34</v>
      </c>
      <c r="D34" s="28">
        <v>64629929</v>
      </c>
      <c r="E34" s="10">
        <v>493</v>
      </c>
      <c r="F34" s="13" t="s">
        <v>65</v>
      </c>
      <c r="G34" s="19">
        <v>50.5</v>
      </c>
      <c r="H34" s="10">
        <v>302500</v>
      </c>
      <c r="I34" s="1">
        <f t="shared" si="2"/>
        <v>69.752066115702476</v>
      </c>
      <c r="J34" s="17">
        <v>211000</v>
      </c>
      <c r="K34" s="10">
        <f t="shared" si="1"/>
        <v>12314300</v>
      </c>
      <c r="L34" s="4" t="s">
        <v>88</v>
      </c>
      <c r="M34" s="15">
        <v>46598</v>
      </c>
      <c r="N34" s="4" t="s">
        <v>87</v>
      </c>
    </row>
    <row r="35" spans="1:14" x14ac:dyDescent="0.3">
      <c r="A35" s="2">
        <v>34</v>
      </c>
      <c r="B35" s="4" t="s">
        <v>14</v>
      </c>
      <c r="C35" s="12" t="s">
        <v>78</v>
      </c>
      <c r="D35" s="28" t="s">
        <v>122</v>
      </c>
      <c r="E35" s="10">
        <v>2115</v>
      </c>
      <c r="F35" s="13" t="s">
        <v>56</v>
      </c>
      <c r="G35" s="19">
        <v>50.5</v>
      </c>
      <c r="H35" s="10">
        <v>1594296</v>
      </c>
      <c r="I35" s="1">
        <f t="shared" si="2"/>
        <v>31.361804834234043</v>
      </c>
      <c r="J35" s="17">
        <v>500000</v>
      </c>
      <c r="K35" s="10">
        <f t="shared" si="1"/>
        <v>12814300</v>
      </c>
      <c r="L35" s="4" t="s">
        <v>88</v>
      </c>
      <c r="M35" s="15">
        <v>46598</v>
      </c>
      <c r="N35" s="4" t="s">
        <v>87</v>
      </c>
    </row>
    <row r="36" spans="1:14" x14ac:dyDescent="0.3">
      <c r="A36" s="2">
        <v>35</v>
      </c>
      <c r="B36" s="4" t="s">
        <v>14</v>
      </c>
      <c r="C36" s="12" t="s">
        <v>83</v>
      </c>
      <c r="D36" s="28" t="s">
        <v>123</v>
      </c>
      <c r="E36" s="10">
        <v>356</v>
      </c>
      <c r="F36" s="13" t="s">
        <v>66</v>
      </c>
      <c r="G36" s="19">
        <v>50.5</v>
      </c>
      <c r="H36" s="10">
        <v>455565</v>
      </c>
      <c r="I36" s="1">
        <f t="shared" si="2"/>
        <v>69.979037019964224</v>
      </c>
      <c r="J36" s="17">
        <v>318800</v>
      </c>
      <c r="K36" s="10">
        <f t="shared" si="1"/>
        <v>13133100</v>
      </c>
      <c r="L36" s="4" t="s">
        <v>88</v>
      </c>
      <c r="M36" s="15">
        <v>46598</v>
      </c>
      <c r="N36" s="4" t="s">
        <v>87</v>
      </c>
    </row>
    <row r="37" spans="1:14" ht="28.8" x14ac:dyDescent="0.3">
      <c r="A37" s="21">
        <v>36</v>
      </c>
      <c r="B37" s="22" t="s">
        <v>14</v>
      </c>
      <c r="C37" s="12" t="s">
        <v>85</v>
      </c>
      <c r="D37" s="29">
        <v>70632430</v>
      </c>
      <c r="E37" s="23">
        <v>1067</v>
      </c>
      <c r="F37" s="13" t="s">
        <v>68</v>
      </c>
      <c r="G37" s="25">
        <v>49.5</v>
      </c>
      <c r="H37" s="23">
        <v>605000</v>
      </c>
      <c r="I37" s="24">
        <f t="shared" si="2"/>
        <v>70</v>
      </c>
      <c r="J37" s="26">
        <v>423500</v>
      </c>
      <c r="K37" s="10">
        <f t="shared" si="1"/>
        <v>13556600</v>
      </c>
      <c r="L37" s="22" t="s">
        <v>88</v>
      </c>
      <c r="M37" s="27">
        <v>46598</v>
      </c>
      <c r="N37" s="22" t="s">
        <v>87</v>
      </c>
    </row>
    <row r="38" spans="1:14" x14ac:dyDescent="0.3">
      <c r="A38" s="2">
        <v>37</v>
      </c>
      <c r="B38" s="4" t="s">
        <v>14</v>
      </c>
      <c r="C38" s="2" t="s">
        <v>17</v>
      </c>
      <c r="D38" s="28" t="s">
        <v>124</v>
      </c>
      <c r="E38" s="10">
        <v>2974</v>
      </c>
      <c r="F38" s="30" t="s">
        <v>35</v>
      </c>
      <c r="G38" s="19">
        <v>49.5</v>
      </c>
      <c r="H38" s="10">
        <v>697000</v>
      </c>
      <c r="I38" s="1">
        <f t="shared" si="2"/>
        <v>69.870875179340032</v>
      </c>
      <c r="J38" s="17">
        <v>487000</v>
      </c>
      <c r="K38" s="10">
        <f t="shared" si="1"/>
        <v>14043600</v>
      </c>
      <c r="L38" s="4" t="s">
        <v>88</v>
      </c>
      <c r="M38" s="15">
        <v>46598</v>
      </c>
      <c r="N38" s="4" t="s">
        <v>87</v>
      </c>
    </row>
    <row r="39" spans="1:14" x14ac:dyDescent="0.3">
      <c r="H39" s="18">
        <f>SUM(H2:H38)</f>
        <v>35169614</v>
      </c>
      <c r="J39" s="18">
        <f>SUM(J2:J38)</f>
        <v>14043600</v>
      </c>
    </row>
  </sheetData>
  <sortState xmlns:xlrd2="http://schemas.microsoft.com/office/spreadsheetml/2017/richdata2" ref="A2:N42">
    <sortCondition ref="E2:E42"/>
  </sortState>
  <conditionalFormatting sqref="C1:D1">
    <cfRule type="duplicateValues" dxfId="0" priority="2"/>
  </conditionalFormatting>
  <pageMargins left="0.70866141732283472" right="0.70866141732283472" top="0.78740157480314965" bottom="0.78740157480314965" header="0.31496062992125984" footer="0.31496062992125984"/>
  <pageSetup paperSize="9" scale="62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poskytnutí dotací</vt:lpstr>
      <vt:lpstr>'poskytnutí dotací'!Názvy_tisku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2025-07-31T07:34:34Z</cp:lastPrinted>
  <dcterms:created xsi:type="dcterms:W3CDTF">2024-02-29T07:02:09Z</dcterms:created>
  <dcterms:modified xsi:type="dcterms:W3CDTF">2025-07-31T07:34:38Z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2024-02-29T07:02:20Z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d7e4fe23-4d98-40ec-a595-834c5e362c4a</vt:lpwstr>
  </property>
  <property fmtid="{D5CDD505-2E9C-101B-9397-08002B2CF9AE}" pid="8" name="MSIP_Label_215ad6d0-798b-44f9-b3fd-112ad6275fb4_ContentBits">
    <vt:lpwstr>2</vt:lpwstr>
  </property>
</Properties>
</file>