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mskraj.sharepoint.com/teams/EKONOMIKAaROZPOET/Shared Documents/General/08 REVIZE ROZPOČTU/0_2025 REVIZE RK 25.8. a ZK 15.9. podklady a příprava/Materiál final RK 25.8.2025/"/>
    </mc:Choice>
  </mc:AlternateContent>
  <xr:revisionPtr revIDLastSave="1625" documentId="8_{5D9C4D26-833E-4F5F-AE4C-CDAB109BB6AC}" xr6:coauthVersionLast="47" xr6:coauthVersionMax="47" xr10:uidLastSave="{2F4666C0-54C3-497C-9093-E08D7EB659EF}"/>
  <bookViews>
    <workbookView xWindow="28680" yWindow="-75" windowWidth="29040" windowHeight="15720" xr2:uid="{00000000-000D-0000-FFFF-FFFF00000000}"/>
  </bookViews>
  <sheets>
    <sheet name="Příloha. č. 2 Nové Záv. 2026-29" sheetId="7" r:id="rId1"/>
    <sheet name="SUMARIZACE" sheetId="6" state="hidden" r:id="rId2"/>
    <sheet name="ŠMS" sheetId="1" state="hidden" r:id="rId3"/>
    <sheet name="SOC" sheetId="4" state="hidden" r:id="rId4"/>
    <sheet name="ZDR" sheetId="5" state="hidden" r:id="rId5"/>
    <sheet name="DOP" sheetId="3" state="hidden" r:id="rId6"/>
  </sheets>
  <definedNames>
    <definedName name="_xlnm._FilterDatabase" localSheetId="5" hidden="1">DOP!$A$1:$AC$12</definedName>
    <definedName name="_xlnm._FilterDatabase" localSheetId="2" hidden="1">ŠMS!$A$1:$AC$42</definedName>
    <definedName name="_xlnm._FilterDatabase" localSheetId="4" hidden="1">ZDR!$A$1:$AC$7</definedName>
    <definedName name="_xlnm.Print_Titles" localSheetId="5">DOP!#REF!</definedName>
    <definedName name="_xlnm.Print_Titles" localSheetId="3">SOC!#REF!</definedName>
    <definedName name="_xlnm.Print_Titles" localSheetId="2">ŠMS!#REF!</definedName>
    <definedName name="_xlnm.Print_Titles" localSheetId="4">ZDR!#REF!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7" l="1"/>
  <c r="P23" i="7"/>
  <c r="P20" i="7"/>
  <c r="G74" i="7"/>
  <c r="G60" i="7" l="1"/>
  <c r="P65" i="7"/>
  <c r="P66" i="7"/>
  <c r="P71" i="7"/>
  <c r="P69" i="7" s="1"/>
  <c r="P62" i="7"/>
  <c r="P63" i="7"/>
  <c r="P64" i="7"/>
  <c r="P56" i="7"/>
  <c r="P33" i="7"/>
  <c r="P22" i="7"/>
  <c r="P40" i="7"/>
  <c r="P30" i="7"/>
  <c r="P28" i="7"/>
  <c r="P24" i="7"/>
  <c r="P21" i="7"/>
  <c r="P8" i="7"/>
  <c r="G6" i="7"/>
  <c r="F12" i="7"/>
  <c r="H6" i="7"/>
  <c r="I6" i="7"/>
  <c r="J6" i="7"/>
  <c r="K6" i="7"/>
  <c r="L6" i="7"/>
  <c r="M6" i="7"/>
  <c r="N6" i="7"/>
  <c r="O6" i="7"/>
  <c r="F6" i="7"/>
  <c r="P15" i="7"/>
  <c r="P9" i="7"/>
  <c r="H12" i="7"/>
  <c r="I12" i="7"/>
  <c r="J12" i="7"/>
  <c r="K12" i="7"/>
  <c r="L12" i="7"/>
  <c r="M12" i="7"/>
  <c r="N12" i="7"/>
  <c r="O12" i="7"/>
  <c r="G12" i="7"/>
  <c r="P25" i="7"/>
  <c r="P26" i="7"/>
  <c r="P27" i="7"/>
  <c r="P29" i="7"/>
  <c r="P31" i="7"/>
  <c r="P32" i="7"/>
  <c r="P34" i="7"/>
  <c r="P35" i="7"/>
  <c r="P36" i="7"/>
  <c r="P37" i="7"/>
  <c r="P38" i="7"/>
  <c r="P39" i="7"/>
  <c r="P41" i="7"/>
  <c r="P42" i="7"/>
  <c r="P43" i="7"/>
  <c r="P44" i="7"/>
  <c r="P45" i="7"/>
  <c r="P46" i="7"/>
  <c r="P47" i="7"/>
  <c r="P48" i="7"/>
  <c r="P49" i="7"/>
  <c r="P50" i="7"/>
  <c r="P51" i="7"/>
  <c r="P52" i="7"/>
  <c r="P53" i="7"/>
  <c r="P54" i="7"/>
  <c r="P55" i="7"/>
  <c r="P57" i="7"/>
  <c r="G18" i="7"/>
  <c r="H18" i="7"/>
  <c r="I18" i="7"/>
  <c r="J18" i="7"/>
  <c r="K18" i="7"/>
  <c r="L18" i="7"/>
  <c r="M18" i="7"/>
  <c r="N18" i="7"/>
  <c r="O18" i="7"/>
  <c r="Q18" i="7"/>
  <c r="R18" i="7"/>
  <c r="S18" i="7"/>
  <c r="T18" i="7"/>
  <c r="U18" i="7"/>
  <c r="V18" i="7"/>
  <c r="W18" i="7"/>
  <c r="F18" i="7"/>
  <c r="G69" i="7"/>
  <c r="H69" i="7"/>
  <c r="I69" i="7"/>
  <c r="J69" i="7"/>
  <c r="K69" i="7"/>
  <c r="L69" i="7"/>
  <c r="M69" i="7"/>
  <c r="N69" i="7"/>
  <c r="O69" i="7"/>
  <c r="F69" i="7"/>
  <c r="F60" i="7"/>
  <c r="H60" i="7"/>
  <c r="I60" i="7"/>
  <c r="J60" i="7"/>
  <c r="K60" i="7"/>
  <c r="L60" i="7"/>
  <c r="M60" i="7"/>
  <c r="N60" i="7"/>
  <c r="O60" i="7"/>
  <c r="Q60" i="7"/>
  <c r="R60" i="7"/>
  <c r="S60" i="7"/>
  <c r="T60" i="7"/>
  <c r="U60" i="7"/>
  <c r="V60" i="7"/>
  <c r="W60" i="7"/>
  <c r="Q72" i="7"/>
  <c r="Q67" i="7"/>
  <c r="L74" i="7" l="1"/>
  <c r="I74" i="7"/>
  <c r="F74" i="7"/>
  <c r="H74" i="7"/>
  <c r="O74" i="7"/>
  <c r="J74" i="7"/>
  <c r="N74" i="7"/>
  <c r="K74" i="7"/>
  <c r="M74" i="7"/>
  <c r="P60" i="7"/>
  <c r="P6" i="7"/>
  <c r="P12" i="7"/>
  <c r="P18" i="7"/>
  <c r="Q58" i="7"/>
  <c r="B58" i="7"/>
  <c r="B10" i="7"/>
  <c r="P74" i="7" l="1"/>
  <c r="Q16" i="7"/>
  <c r="O16" i="7"/>
  <c r="N16" i="7"/>
  <c r="M16" i="7"/>
  <c r="L16" i="7"/>
  <c r="K16" i="7"/>
  <c r="J16" i="7"/>
  <c r="I16" i="7"/>
  <c r="H16" i="7"/>
  <c r="G16" i="7"/>
  <c r="F16" i="7"/>
  <c r="B16" i="7"/>
  <c r="Q10" i="7"/>
  <c r="P10" i="7"/>
  <c r="O10" i="7"/>
  <c r="N10" i="7"/>
  <c r="M10" i="7"/>
  <c r="L10" i="7"/>
  <c r="K10" i="7"/>
  <c r="J10" i="7"/>
  <c r="I10" i="7"/>
  <c r="H10" i="7"/>
  <c r="G10" i="7"/>
  <c r="F10" i="7"/>
  <c r="I41" i="1"/>
  <c r="J41" i="1"/>
  <c r="K41" i="1"/>
  <c r="L41" i="1"/>
  <c r="M41" i="1"/>
  <c r="N41" i="1"/>
  <c r="O41" i="1"/>
  <c r="E5" i="6" s="1"/>
  <c r="P41" i="1"/>
  <c r="Q41" i="1"/>
  <c r="R41" i="1"/>
  <c r="F5" i="6" s="1"/>
  <c r="S41" i="1"/>
  <c r="T41" i="1"/>
  <c r="U41" i="1"/>
  <c r="W41" i="1"/>
  <c r="H41" i="1"/>
  <c r="B41" i="1"/>
  <c r="B5" i="6" s="1"/>
  <c r="F9" i="6"/>
  <c r="E9" i="6"/>
  <c r="D9" i="6"/>
  <c r="C9" i="6"/>
  <c r="C8" i="6"/>
  <c r="V39" i="1"/>
  <c r="F16" i="6"/>
  <c r="F17" i="6" s="1"/>
  <c r="E16" i="6"/>
  <c r="E17" i="6" s="1"/>
  <c r="D16" i="6"/>
  <c r="D17" i="6" s="1"/>
  <c r="B16" i="6"/>
  <c r="B17" i="6" s="1"/>
  <c r="I21" i="3"/>
  <c r="C16" i="6" s="1"/>
  <c r="C17" i="6" s="1"/>
  <c r="J21" i="3"/>
  <c r="K21" i="3"/>
  <c r="L21" i="3"/>
  <c r="M21" i="3"/>
  <c r="N21" i="3"/>
  <c r="O21" i="3"/>
  <c r="P21" i="3"/>
  <c r="Q21" i="3"/>
  <c r="R21" i="3"/>
  <c r="S21" i="3"/>
  <c r="T21" i="3"/>
  <c r="U21" i="3"/>
  <c r="V21" i="3"/>
  <c r="W21" i="3"/>
  <c r="H21" i="3"/>
  <c r="B21" i="3"/>
  <c r="V20" i="3"/>
  <c r="V19" i="3"/>
  <c r="V38" i="1"/>
  <c r="V37" i="1"/>
  <c r="V36" i="1"/>
  <c r="V35" i="1"/>
  <c r="G6" i="6"/>
  <c r="G9" i="6"/>
  <c r="B8" i="6"/>
  <c r="B8" i="5"/>
  <c r="F7" i="6"/>
  <c r="C7" i="6"/>
  <c r="I13" i="3"/>
  <c r="C12" i="6" s="1"/>
  <c r="C13" i="6" s="1"/>
  <c r="J13" i="3"/>
  <c r="K13" i="3"/>
  <c r="L13" i="3"/>
  <c r="D12" i="6" s="1"/>
  <c r="D13" i="6" s="1"/>
  <c r="M13" i="3"/>
  <c r="N13" i="3"/>
  <c r="O13" i="3"/>
  <c r="E12" i="6" s="1"/>
  <c r="E13" i="6" s="1"/>
  <c r="P13" i="3"/>
  <c r="Q13" i="3"/>
  <c r="R13" i="3"/>
  <c r="F12" i="6" s="1"/>
  <c r="F13" i="6" s="1"/>
  <c r="S13" i="3"/>
  <c r="T13" i="3"/>
  <c r="U13" i="3"/>
  <c r="V13" i="3"/>
  <c r="W13" i="3"/>
  <c r="H13" i="3"/>
  <c r="B13" i="3"/>
  <c r="B12" i="6" s="1"/>
  <c r="B13" i="6" s="1"/>
  <c r="I8" i="5"/>
  <c r="J8" i="5"/>
  <c r="K8" i="5"/>
  <c r="L8" i="5"/>
  <c r="D8" i="6" s="1"/>
  <c r="M8" i="5"/>
  <c r="N8" i="5"/>
  <c r="O8" i="5"/>
  <c r="E8" i="6" s="1"/>
  <c r="P8" i="5"/>
  <c r="Q8" i="5"/>
  <c r="R8" i="5"/>
  <c r="F8" i="6" s="1"/>
  <c r="S8" i="5"/>
  <c r="T8" i="5"/>
  <c r="U8" i="5"/>
  <c r="V8" i="5"/>
  <c r="W8" i="5"/>
  <c r="H8" i="5"/>
  <c r="I4" i="4"/>
  <c r="J4" i="4"/>
  <c r="K4" i="4"/>
  <c r="L4" i="4"/>
  <c r="D7" i="6" s="1"/>
  <c r="M4" i="4"/>
  <c r="N4" i="4"/>
  <c r="O4" i="4"/>
  <c r="E7" i="6" s="1"/>
  <c r="P4" i="4"/>
  <c r="Q4" i="4"/>
  <c r="R4" i="4"/>
  <c r="S4" i="4"/>
  <c r="T4" i="4"/>
  <c r="U4" i="4"/>
  <c r="V4" i="4"/>
  <c r="W4" i="4"/>
  <c r="H4" i="4"/>
  <c r="B4" i="4"/>
  <c r="B7" i="6" s="1"/>
  <c r="D5" i="6"/>
  <c r="P16" i="7" l="1"/>
  <c r="V41" i="1"/>
  <c r="C5" i="6"/>
  <c r="C10" i="6" s="1"/>
  <c r="C20" i="6" s="1"/>
  <c r="G16" i="6"/>
  <c r="G17" i="6" s="1"/>
  <c r="G7" i="6"/>
  <c r="G12" i="6"/>
  <c r="G13" i="6" s="1"/>
  <c r="G8" i="6"/>
  <c r="F10" i="6"/>
  <c r="F20" i="6" s="1"/>
  <c r="E10" i="6"/>
  <c r="E20" i="6" s="1"/>
  <c r="B10" i="6"/>
  <c r="B20" i="6" s="1"/>
  <c r="D10" i="6"/>
  <c r="D20" i="6" s="1"/>
  <c r="G5" i="6" l="1"/>
  <c r="G10" i="6" s="1"/>
  <c r="G2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tc={DAAE8F17-7D57-4321-B4F6-8D0753B307EC}</author>
    <author>tc={3446FA42-DEB5-42E7-9F02-3D24749F3262}</author>
  </authors>
  <commentList>
    <comment ref="D3" authorId="0" shapeId="0" xr:uid="{DAAE8F17-7D57-4321-B4F6-8D0753B307EC}">
      <text>
        <t>[Komentář ve vlákně]
Vaše verze aplikace Excel vám umožňuje číst tento komentář ve vlákně, ale jakékoli jeho úpravy se odeberou, pokud se soubor otevře v novější verzi aplikace Excel. Další informace: https://go.microsoft.com/fwlink/?linkid=870924
Komentář:
    FaMa jiná!!!</t>
      </text>
    </comment>
    <comment ref="D9" authorId="1" shapeId="0" xr:uid="{3446FA42-DEB5-42E7-9F02-3D24749F3262}">
      <text>
        <t>[Komentář ve vlákně]
Vaše verze aplikace Excel vám umožňuje číst tento komentář ve vlákně, ale jakékoli jeho úpravy se odeberou, pokud se soubor otevře v novější verzi aplikace Excel. Další informace: https://go.microsoft.com/fwlink/?linkid=870924
Komentář:
    FaMa jiná!!!</t>
      </text>
    </comment>
  </commentList>
</comments>
</file>

<file path=xl/sharedStrings.xml><?xml version="1.0" encoding="utf-8"?>
<sst xmlns="http://schemas.openxmlformats.org/spreadsheetml/2006/main" count="1282" uniqueCount="305">
  <si>
    <t>Přehled nových akcí reprodukce majetku kraje na rok 2026 a další léta</t>
  </si>
  <si>
    <t>Kód kategorie stavebně technické "1"</t>
  </si>
  <si>
    <t>Odvětví</t>
  </si>
  <si>
    <t>Počet požadavků</t>
  </si>
  <si>
    <t>2026
v tis. Kč</t>
  </si>
  <si>
    <t>2027
v tis. Kč</t>
  </si>
  <si>
    <t>2028
v tis. Kč</t>
  </si>
  <si>
    <t>2029
v tis. Kč</t>
  </si>
  <si>
    <t>Celkem za odvětví</t>
  </si>
  <si>
    <t>ŠMS</t>
  </si>
  <si>
    <t>KUL</t>
  </si>
  <si>
    <t>SOC</t>
  </si>
  <si>
    <t>ZDR</t>
  </si>
  <si>
    <t>DOP - budovy, haly</t>
  </si>
  <si>
    <t>Celkem</t>
  </si>
  <si>
    <t>DOP - liniové stavby</t>
  </si>
  <si>
    <t>Rekonstrukce zdrojů vytápění</t>
  </si>
  <si>
    <t>DOP</t>
  </si>
  <si>
    <t>Za všechna odvětví</t>
  </si>
  <si>
    <t>Celkový souhrn</t>
  </si>
  <si>
    <t>Kód akce</t>
  </si>
  <si>
    <t>Okres</t>
  </si>
  <si>
    <t>Žadatel</t>
  </si>
  <si>
    <t>Název akce</t>
  </si>
  <si>
    <t>Typ požadavku</t>
  </si>
  <si>
    <t>Stav WF</t>
  </si>
  <si>
    <t>Zařazení požadavku do rozpočtu na rok</t>
  </si>
  <si>
    <t>Rok nákladu &lt; 2026</t>
  </si>
  <si>
    <t>Rok nákladu 2026</t>
  </si>
  <si>
    <t>Rok nákladu 2027</t>
  </si>
  <si>
    <t>Rok nákladu 2028</t>
  </si>
  <si>
    <t>Rok nákladu 2029</t>
  </si>
  <si>
    <t>Rok nákladu &gt; 2029</t>
  </si>
  <si>
    <t>Částka celkem</t>
  </si>
  <si>
    <t>Čáska skutečnost</t>
  </si>
  <si>
    <t>Priorita zadavatele</t>
  </si>
  <si>
    <t>Kód kategorie stavebně technické</t>
  </si>
  <si>
    <t>Kód kategorie koncepční</t>
  </si>
  <si>
    <t>Kód kategorie energetické</t>
  </si>
  <si>
    <t>Investiční referent</t>
  </si>
  <si>
    <t>Popis a zdůvodnění akce</t>
  </si>
  <si>
    <t>z rozpočtu MSK</t>
  </si>
  <si>
    <t>Vlastní zdroje</t>
  </si>
  <si>
    <t>jiné zdroje</t>
  </si>
  <si>
    <t>1345/2024/008</t>
  </si>
  <si>
    <t>Bruntál</t>
  </si>
  <si>
    <t>Střední škola průmyslová, Krnov, příspěvková organizace</t>
  </si>
  <si>
    <t>Rekonstrukce vzduchotechniky v kuchyni</t>
  </si>
  <si>
    <t>z_RK</t>
  </si>
  <si>
    <t>Zařazeno do limitních sestav</t>
  </si>
  <si>
    <t>H</t>
  </si>
  <si>
    <t>1</t>
  </si>
  <si>
    <t>Kollarová Marie, Ing.</t>
  </si>
  <si>
    <t>Stávající vzduchotechnika v kuchyni nevyhovuje současným hygienickým požadavkům, odvětrání je nedostatečné a dochází k vysoké akumulaci vlhkosti ve vnitřním prostoru. Dle vyjádření Krajské hygienické stanice je potřeba nevyhovující stav neodkladně odstranit.
Řešením je instalace výkonné vzduchotechnické jednotky na střechu přístavku kuchyně a nové rozvody vzduchotechniky v budově. V prostoru varny bude nový systémový odvětrávací strop s osvětlením. Realizací akce budou splněny současné hygienické požadavky v budově kuchyně.</t>
  </si>
  <si>
    <t>1128/2024/009</t>
  </si>
  <si>
    <t>Gymnázium, Bruntál, příspěvková organizace</t>
  </si>
  <si>
    <t>Oprava podlahy v tělocvičně</t>
  </si>
  <si>
    <t>4</t>
  </si>
  <si>
    <t>Povrch podlahy v tělocvičně byl broušen, zatmelen a nalakován  v r. 2022. V současné době je podlaha zvlněná, parkety jsou vyduté. Je potřeba zjistit příčinu deformace, po jejím posouzení ji odstranit a následně uvést povrch do provozuschopného stavu.</t>
  </si>
  <si>
    <t>1230/2019/001</t>
  </si>
  <si>
    <t>Střední odborná škola dopravy a cestovního ruchu, Krnov, příspěvková organizace</t>
  </si>
  <si>
    <t>Rekonstrukce sociálních zařízení - budova Revoluční</t>
  </si>
  <si>
    <t>2</t>
  </si>
  <si>
    <t>3</t>
  </si>
  <si>
    <t xml:space="preserve">Sociální zařízení jsou v zastaralém a nevyhovujícím stavu.
Akce zahrnuje nové rozvody teplé i studené vody včetně měření spotřeby, odpady, izolaci podlah, obnovu všech povrchů a sanitárního zařízení a všechny nutné související práce.
Rekonstrukcí budou splněny hygienické, praktické i estetické požadavky na užívání budovy. V roce 2026 bude zpracována projektová dokumentace, která upřesní náklady na realizaci.
</t>
  </si>
  <si>
    <t>1230/2024/002</t>
  </si>
  <si>
    <t>Rekonstrukce sociálních zařízení - budova Nádražní</t>
  </si>
  <si>
    <t xml:space="preserve">Sociální zařízení jsou v zastaralém a nevyhovujícím stavu.
Akce zahrnuje nové rozvody teplé i studené vody včetně měření spotřeby, odpady, izolaci podlah, obnovu všech povrchů a sanitárního zařízení a všechny nutné související práce.
Rekonstrukcí budou splněny hygienické, praktické i estetické požadavky na užívání budovy.
V roce 2026 bude zpracována projektová dokumentace, která upřesní náklady na realizaci a případně rozčlení na etapy.
</t>
  </si>
  <si>
    <t>1348/2025/013</t>
  </si>
  <si>
    <t>Střední odborná škola a Základní škola, Město Albrechtice, příspěvková organizace</t>
  </si>
  <si>
    <t>Rekonstrukce kanalizace budovy Střední školy</t>
  </si>
  <si>
    <t>Předmětem akce je rekonstrukce splaškové i dešťové kanalizace staré cca 60 let. Dle průzkumu je potrubí degradované a poškozené povodněmi. Část kanalizace je umístěna na parcele č. 1382, která byla předána do vlastnictví Městu Albrechtice a na které Město plánuje výstavbu stadionu, a je potřeba zajistit bezproblémovou funkčnost potrubí pod novým sportovním povrchem. Zároveň bude odstraněna část kanalizace, na kterou byl napojen nevyužívaný domov mládeže, který bude demolován.</t>
  </si>
  <si>
    <t>1635/2024/005</t>
  </si>
  <si>
    <t>Frýdek-Místek</t>
  </si>
  <si>
    <t>Základní umělecká škola Leoše Janáčka, Frýdlant nad Ostravicí, příspěvková organizace</t>
  </si>
  <si>
    <t>Rekonstrukce zdravotechniky a elektroinstalace</t>
  </si>
  <si>
    <t>Fábryová Radomíra, Mgr.</t>
  </si>
  <si>
    <t>1127/2024/001</t>
  </si>
  <si>
    <t>Gymnázium, Třinec, příspěvková organizace</t>
  </si>
  <si>
    <t>Rekonstrukce výtahu</t>
  </si>
  <si>
    <t>1124/2025/001</t>
  </si>
  <si>
    <t>Gymnázium Petra Bezruče, Frýdek-Místek, příspěvková organizace</t>
  </si>
  <si>
    <t>Oprava chodeb - stará budova</t>
  </si>
  <si>
    <t>Chodby ve staré budově školy jsou ve špatném technickém stavu. Stávající stěny jsou do výšky 2m obloženy tmavým dřevěným obkladem ze 70. let minulého století, za kterým je starý latexový nátěr a po různých opravách v průběhu téměř 60 let zůstaly neodstranitelné defekty stěn. Uvedené obklady jsou značně poškozené a netvoří kompaktní estetický dojem, ostré hrany tvoří taktéž problém z hlediska bezpečnosti. Rovněž podlahy chodeb i schodiště se nachází ve špatném technickém stavu. Oprava chodeb ve staré budově zahrnuje odstranění dřevěných obkladů, zhotovení nových omítek a výměnu podlahové krytiny. Vzhledem k rozsahu akce bude realizace probíhat v několika etapách po patrech. V roce 2026 bude zajištěna projektová dokumentace, ze které vyplynou přesnější náklady a zahájena první etapa akce.</t>
  </si>
  <si>
    <t>1912/2017/003</t>
  </si>
  <si>
    <t>Dětský domov a Školní jídelna, Čeladná 87, příspěvková organizace</t>
  </si>
  <si>
    <t>Výměna plotu kolem areálu</t>
  </si>
  <si>
    <t>Stávající oplocení je ve špatném technickém stavu. V rámci akce je navržena kompletní výměna stávajícího oplocení kolem areálu dětského domova, včetně výměny a opravy oplocení kolem jednoho stávajícího tenisového kurtu (na parc.2611) a dětského hřiště. Cílem je odstranění havarijního stavu a zajištění bezpečnosti dětí a zaměstnanců a ochrana majetku.</t>
  </si>
  <si>
    <t>1337/2025/003</t>
  </si>
  <si>
    <t>Střední odborná škola, Frýdek-Místek, příspěvková organizace</t>
  </si>
  <si>
    <t>1337/2025/004</t>
  </si>
  <si>
    <t>Rekonstrukce střešního pláště tělocvičny</t>
  </si>
  <si>
    <t>1308/2025/006</t>
  </si>
  <si>
    <t>Ostrava-město</t>
  </si>
  <si>
    <t>Střední škola technická a dopravní, Ostrava-Vítkovice, příspěvková organizace</t>
  </si>
  <si>
    <t>Rekonstrukce kanalizace  v budově teoretické výuky</t>
  </si>
  <si>
    <t>5</t>
  </si>
  <si>
    <t>Hrabalová Marcela, Ing.</t>
  </si>
  <si>
    <t xml:space="preserve">V budově teoretické výuky jsou stávající rozvody ležatého kanalizačního řadu z osmdesátých let. Jedná se o původní potrubí, které je ve špatném technickém stavu. V letošním roce došlo na části tohoto potrubí ke zjištění, že ležaté kanalizační potrubí je v protispádu, uskočené a tím se odpadní vody ztrácí do vsaku z důvodu tvoření kaverny. V letošním roce bude z vlastních finančních prostředků provedena havarijní oprava ležaté kanalizace. V roce 2026 bude zpracována projektová dokumentace na zbývající část ležaté kanalizace, která určí rozsah stavebních prací. V rámci realizace budou napojeny stávající stoupací odpadní rozvody a budou provedeny další související a dokončovací práce. Projekt bude zpracován na 2. etapy, a to pro realizaci v roce 2026 a v roce 2027 o letních prázdninách. </t>
  </si>
  <si>
    <t>1315/2025/013</t>
  </si>
  <si>
    <t>Karviná</t>
  </si>
  <si>
    <t>Střední škola polytechnická, Havířov-Šumbark, příspěvková organizace</t>
  </si>
  <si>
    <t>Rekonstrukce střechy tělocvičny</t>
  </si>
  <si>
    <t>Heřmanská Karolína, Ing.</t>
  </si>
  <si>
    <t> ?????</t>
  </si>
  <si>
    <t>1211/2025/005</t>
  </si>
  <si>
    <t>Střední průmyslová škola elektrotechnická, Havířov, příspěvková organizace</t>
  </si>
  <si>
    <t>Rekonstrukce vchodu a chodeb školy</t>
  </si>
  <si>
    <t xml:space="preserve">Stávavající nášlapná vrstva na chodbách školy neodpovídá hygienickým požadavkům a je ve  špatném technickém stavu. Dlažba je na několika místech popraskáná a uvolněná. Dveře, které jsou již na hranici životnosti jsou opotřebené a nelze je zavírat nebo otevírat. Osvětlení je zastaralé a potřebuje vyměnit za nové úspornější. 
V rámci akce bude provedena rekonstrukce chodeb a hlavního vstupu školy, která bude zahrnovat nové nášlapné vrstvy včetně schodiště a novou elektroinstalaci včetně osvěletní. Dále budou řešeny nové podhlehy, výmalba a další související práce.
Akce bude realizačně rozdělena do let 2026 a 2027.
</t>
  </si>
  <si>
    <t>1214/2025/008</t>
  </si>
  <si>
    <t>Střední průmyslová škola, Karviná, příspěvková organizace</t>
  </si>
  <si>
    <t>Výdejna jídel z roku 1988 je ve špatném technickém stavu  a je nezbytná její rekonstrukce a modernizace. V rámci akce bude provedena nová elektroinstalace včetně osvětlení, pod podlahou bude vyměněno vodovodní a teplovodní potrubí. V rámci akce budou položeny nové dlažby a obklady tak, aby vyhovovaly hygienickým normám včetně výměny obkladů v jídelně. Nainstaluje se nová rekuperace včetně klimatizace, zmodernizují se výdejní okénka. Součástí akce bude dodávka gastro zařízení, myčky, vodní lázně elektrické na udržení teplého jídla, shafingy, příbory, talíře, nádobí, velkoobjemová lednice, kontejner na samoobslužný výdej pití. Je plánována i výmalba a obnova židlí a stolů. Cílem akce je kompletní rekonstrukce výdejny tak, aby vyhovovala současným normám i trendům.</t>
  </si>
  <si>
    <t>1909/2025/001</t>
  </si>
  <si>
    <t>Opava</t>
  </si>
  <si>
    <t>Dětský domov a Školní jídelna, Opava, Rybí trh 14, příspěvková organizace</t>
  </si>
  <si>
    <t>Zemanová Marie, Ing.</t>
  </si>
  <si>
    <t xml:space="preserve">V nejstarší (historické) části budovy dětského domova v místě zázemí kuchyně byly lokálně zjištěny statické poruchy cihelného zdiva a kleneb, které jsou patrně způsobeny poklesem v podzákladí a současně zvětráním pojiva klenby. Následkem tohoto procesu a zvýšených vodorovných sil se klenba začala rozestupovat, což se projevilo především v oblasti jejího vrcholu. Přivolaný statik situaci zhodnotil a nařídil v rámci akutního řešení podepření klenby výdřevou s tím, že dále doporučil předběžný návrh řešení.
V rámci akce budou staticky sanovány cihelné klenby, klenebné pásy a přilehlé zdivo. Předpokládá se zpevnění zdiva a sešití trhlin helikální výztuží do speciální malty. Současně budou v rámci akce řešeny možné příčiny poklesu zdiva, jako může být netěsná kanalizace a další možné příčiny, které budou objeveny při podrobnějších průzkumech a při samotné realizaci.
Stav je monitorován statikem, na přípravě akce se bude pracovat tak, aby samotná realizace mohla být uskutečněna začátkem roku 2026. </t>
  </si>
  <si>
    <t>1121/2025/009</t>
  </si>
  <si>
    <t>Mendelovo gymnázium, Opava, příspěvková organizace</t>
  </si>
  <si>
    <t>Sanace suterénu</t>
  </si>
  <si>
    <t>Suterén hlavní historické budovy školy vykazuje dlouhodobě problémy se zavlháním zdiva. Obvodové i vnitřní zdivo je významně zasoleno, na jeho povrchu se vyskytují plísně a zpuchřelé omítky. Zdrojem vlhkosti ve zdivu může být celkově podzákladí a absence hydroizolace pod zdivem, příčina ale může být porucha i kanalizace, a to jak z venkovní uliční strany, tak uvnitř pod chodbovým traktem. Nutnost sanovat suterén je tak potřeba řešit v celém rozsahu suterénu a nikoliv jako doposud částečnými lokálními opravami, přičemž část venkovního zdiva ze dvora bude sanována v předstihu v rámci akce venkovních sportovišť (realizace 2025-2026) a to vzhledem ke kolizi s dokončenými sportovišti. 
V rámci stavebně-technických průzkumů bude nutno určit zdroj vlhkosti a následně bude navržena vhodná sanační metoda. Předpokládá se realizace venkovních odkopů zdiva ze strany chodníků a přiložení izolace zvenku v kombinaci s injektážemi zdiva. Při návrhu vnitřních povrchových úprav bude zvážena aplikace větraných předstěn namísto sanačních omítek.
V roce 2026 proběhne projekční příprava, v roce 2027 následně realizace stavby. Náklady na realizaci budou zpřesněny po zpracování PD.</t>
  </si>
  <si>
    <t>1909/2024/003</t>
  </si>
  <si>
    <t>Výměna oken</t>
  </si>
  <si>
    <t>Stávající dřevěná kastlíková okna jsou naprosto nevyhovující, rámy i okenní křídla jsou shnilá, nadsvětlíky a některé okna se nedají otevírat, netěsní. Vlivem opotřebení dochází k zatékání a velkým tepelným ztrátám. V minulosti již byly některé vyměněny za dřevěné okna s EURO profilů. Tato výměna se ukázala jako nevhodná a je viditelné dilatační a teplotní pnutí, uvolňování a sesouvání dilatačních rámečků v izolovaných dvojsklech. 
Cílem akce je vyřešit špatný technický stav oken v celé budově a zároveň dosáhnout významné energetické úspory a snížení provozních nákladů za energie. V roce 2026 bude zpracována projektová dokumentace, která upřesní celkové náklady. Samotná realizace je předpokládána v roce 2027 a 2028. Objekt se nachází v památkové zóně, bude tedy řešen ve spolupráci s památkovou péčí.</t>
  </si>
  <si>
    <t>1120/2024/004</t>
  </si>
  <si>
    <t>Gymnázium Josefa Kainara, Hlučín, příspěvková organizace</t>
  </si>
  <si>
    <t>Výměna střešní krytiny</t>
  </si>
  <si>
    <t xml:space="preserve">Technický stav stávající plechové krytiny (tzv. „dachmany“) odpovídá 50 letému stáří této krytiny. 
Střecha je tvarově složitá - úžlabí, nároží, vikýře, složité detaily, nástřešní žlaby, prostupy komíny, VZT apod. V minulosti již bylo opravováno lokálně a to vzhledem k tvarové složitosti střechy, místy se při poryvu větru uvolňují lehké plechové šablony.
V rámci akce dojde k výměně barevné AL plechové střešní krytiny v imitaci pálené tašky včetně podstřešní membrány, laťování, klempířské prvky a detaily. Dále výměna dešťových svodů a hromosvodu na objektu Gymnázia. V roce 2026 bude zpracována projektová dokumentace, která upřesní celkové náklady. Samotná realizace v roce 2027.
</t>
  </si>
  <si>
    <t>1106/2025/001</t>
  </si>
  <si>
    <t>Gymnázium, Ostrava-Zábřeh, Volgogradská 6a, příspěvková organizace</t>
  </si>
  <si>
    <t xml:space="preserve">Výměna podlahy v tělocvičně </t>
  </si>
  <si>
    <t xml:space="preserve">Stávají podlaha v tělocvičně je v místech nerovná, tvoří se prohlubně a povrch již ztratil protiskluzovou úpravu a tímto silně prokluzuje a dochází tak k navýšení úrazovosti.
V rámci akce bude provedena kompletní výměna podlahy v tělocvičně, případně i podkladních vrstev, finálního lajnování a instalace přípravy pro jednotlivé provozované sporty. Rovněž bude provedena výměna obložení  v tělocvičně a související stavební a dokončovací práce.
</t>
  </si>
  <si>
    <t>1105/2025/002</t>
  </si>
  <si>
    <t>Wichterlovo gymnázium, Ostrava-Poruba, příspěvková organizace</t>
  </si>
  <si>
    <t>Rekonstrukce elektroinstalace</t>
  </si>
  <si>
    <t xml:space="preserve">Stávající elektroinstalace a osvětlení je v obou budovách a tělocvičen školy původní a již nevyhovuje platným normám. Rekonstrukce elektroinstalace proběhne ve všech částech obou budov školy včetně tělocvičen a spočívá v kompletní výměně silnoproudých a slaboproudých rozvodů včetně demontáže starého vedení a včetně souvisejících stavebních a dokončovacích prací. V roce 2026 bude zpracována projektová dokumentace do dvou etap a upřesní rozsah stavebních prací. Realizace proběhne  ve dvou etapách a s ohledem na provoz školy o letních prázdninách v roce 2027 a 2028.
</t>
  </si>
  <si>
    <t>1204/2024/003</t>
  </si>
  <si>
    <t>Střední průmyslová škola, Ostrava-Vítkovice, příspěvková organizace</t>
  </si>
  <si>
    <t>Stávající elektroinstalace je původní a v současné době již neodpovídá současným platným normám. 
Rekonstrukce elektroinstalace v budově školy a dílen bude spočívat v kompletní výměně silnoproudých a slaboproudých rozvodů včetně demontáže starého zařízení a dalších souvisejících stavebních a dokončovacích prací. 
V roce 2026 jsou finanční prostředky určeny na zpracování projektové dokumentace, která upřesní rozsah prací. Celkové náklady jsou stanoveny hrubým odhadem a budou upřesněny po zpracování projektu a položkového rozpočtu. Projektová dokumentace bude zpracována do dvou etap. Realizace stavby je s ohledem na provoz školy plánovaná  o letních prázdninách v roce 2027 a v roce 2028.</t>
  </si>
  <si>
    <t>1501/2025/001</t>
  </si>
  <si>
    <t>Základní škola a Mateřská škola, Ostrava-Poruba, Ukrajinská 19, příspěvková organizace</t>
  </si>
  <si>
    <t>Rekonstrukce zdravotechniky a rozvodů topné vody</t>
  </si>
  <si>
    <t xml:space="preserve">Rozvody odpadů, vody a topení jsou v budově převážně v původním a ve špatném technickém stavu. Ventily od ústředního topení i vody jsou nefunkční a zkorodované, nelze s nimi manipulovat. Při opravách v budově se musí  zastavit voda v celém objektu, protože jednotlivé větve nelze uzavřít a to i při opravách na ústředním topení je nutno odstavit celou kotelnu mimo provoz.
V rámci zpracování projektové dokumentace bude upřesněn rozsah rekonstrukce ležaté a stoupací zdravotechniky včetně sanitárního zařízení a souvisejících stavebních a dokončovacích prací. Projektová dokumentace k rozvodům topné, teplé, studené a cirkulační vody bude zpracována na základě posouzení Moravskoslezského energetického centra. 
</t>
  </si>
  <si>
    <t>1119/2025/006</t>
  </si>
  <si>
    <t>Nový Jičín</t>
  </si>
  <si>
    <t>Masarykovo gymnázium , Příbor, příspěvková organizace</t>
  </si>
  <si>
    <r>
      <t>Sanace objektu</t>
    </r>
    <r>
      <rPr>
        <sz val="8"/>
        <color rgb="FFFF0000"/>
        <rFont val="Arial"/>
        <family val="2"/>
        <charset val="238"/>
      </rPr>
      <t xml:space="preserve"> školní</t>
    </r>
    <r>
      <rPr>
        <sz val="8"/>
        <color indexed="8"/>
        <rFont val="Arial"/>
        <family val="2"/>
        <charset val="238"/>
      </rPr>
      <t xml:space="preserve"> tělocvičny</t>
    </r>
  </si>
  <si>
    <t xml:space="preserve">Při realizaci projektové dokumentace pro opravu střechy školní tělocvičny byly zjištěny závažné problémy související se statikou objektu v rohu u schodiště do 2NP. Některé z nalezených nedostatků jsou dílčí příčinou zatékání srážkové vody do objektu školní tělocvičny. Pokles základové desky je v daném místě od 5 mm do 12 mm (důsledkem je zlomení základové desky). V prostorách tělocvičny se na podlehách a stěnách objevují trhliny, které jsou způsobeny poklesy stropu a základové desky.
Na základě statického posouzení je nutné provést lokální zajištění mikropiloty základů, zajištění statické stability pilířů a následně provést  stavební úpravu spočívající v opravě podlah a stěn. 
Cílem akce je realizovat statické zabezpečení objektu, tak aby nedocházelo k další destrukci.
V roce 2026 bude  zpracováná projektová dokumentace, samotná realizaci statického zabezpečení objektu školní tělocvičny proběhne v roce 2027.
  </t>
  </si>
  <si>
    <t>1220/2023/003</t>
  </si>
  <si>
    <t>Mendelova střední škola, Nový Jičín, příspěvková organizace</t>
  </si>
  <si>
    <t>Rekonstrukce rozvodů zdravotechniky a elektrorozvodů</t>
  </si>
  <si>
    <t>Stávající vodovodní a kanlizační rozvody v budově odloučeného pracoviště Šenov u NJ  jsou vysoce zkorodované, kdy na mnoha místech kde dochází k častým poruchám a prosakování vody, které vedou  k vytopení. Pro zajištění pitného režimu žáků a zaměstnanců museli být pořízeny výdejníky, pitnou vodu dovážíme v barelech, protože v systému se neustále uvolňuje rez a nečistoty, voda je často velmi kalná.  Dle zprávy reviznícho technika je elektorisntalace v havarijním stavu a na hranici životnosti. Dochází k výpakům jističům což způsobuje ohrožení  bezpečného provozu školy a hrozí poškození počítačových učeben.
Akce má za cíl provést rekonstrukci elektroistalace včetně osvětelní a provedení nových vodovodních a kanlizačních rozvodů.</t>
  </si>
  <si>
    <t>1330/2019/002</t>
  </si>
  <si>
    <t>Odborné učiliště a Praktická škola, Nový Jičín, příspěvková organizace</t>
  </si>
  <si>
    <r>
      <t xml:space="preserve">Rekonstrukce vnitřní elektroinstalace </t>
    </r>
    <r>
      <rPr>
        <sz val="8"/>
        <color rgb="FFFF0000"/>
        <rFont val="Arial"/>
        <family val="2"/>
        <charset val="238"/>
      </rPr>
      <t>DM</t>
    </r>
  </si>
  <si>
    <t>Stávající elektroinstalace na budově domova mládeže školy je původní, s hliníkovými vodiči a dle platných norem neodpovídá současným předpisům. Dochází k častým poruchám a výpadkům elektřiny. Osvětlovací tělesa jsou původní zářivková, s vysokou energetickou spotřebou.
V rámci akce budou provedeny nové silnoproudé a slaboproudé  rozvody, včetně osvětlení a souvisejících stavebních prací. Cílem akce je zajistit novou elektroinstalaci, která bude vyhovovat platným předpisům a normám a zajistí bezporuchový provoz domova mládeže.</t>
  </si>
  <si>
    <t>1518/2025/002</t>
  </si>
  <si>
    <t>Základní škola a Mateřská škola Motýlek, Kopřivnice, Smetanova 1122, příspěvková organizace</t>
  </si>
  <si>
    <t>Rekonstrukce střech</t>
  </si>
  <si>
    <t xml:space="preserve">V důsledku přívalových děšťů dochází k zatékání do budovy ZŠ a MŠ Motýlek, což vyžaduje pravidelné zásahy k minimalizaci škod a zajištění bezpečnosti provozu. Střecha na čtyřech na sobě navazujících objekt (A,B,C a D) neplní svou funkci. Střešní plášť je ve špatném stavu,nachází se zde několik trhlin a bublin, kterými dochází k  zatékání do objektu. Střešní krytina na budově A a D je v nedostatečném spádu.
Na objektech A, C a D je potřebné provést odstranění celého souvrství střešního pláště a jeho nahrazení novými materiály, včetně úpravy všech prostupů střechou a nových vpustí. Na objektu B je nutné provést úprava nízkých větracích komínků včetně výmny střešní krytiny.
</t>
  </si>
  <si>
    <t>1207/2016/019</t>
  </si>
  <si>
    <t>Střední zahradnická škola, Ostrava, příspěvková organizace</t>
  </si>
  <si>
    <t>Rekonstrukce střechy na budově školy</t>
  </si>
  <si>
    <t xml:space="preserve">Původní střešní krytina je z kanadských šindelů a je již ve špatném stavu. Dochází k zatápění vnitřních prostor budovy školy. V plánu je kompletní výměna střešní krytiny včetně světlíků, klempířských prvků, hromosvodů a dotčených stavebních konstrukcí včetně souvisejících stavebních prací.
V roce 2026 bude zpracována projektová dokumentace, která upřesní finanční náklady a rozsah stavebních prací. Realizace proběhne v roce 2027. </t>
  </si>
  <si>
    <t>1508/2023/004</t>
  </si>
  <si>
    <t>Základní škola, Ostrava-Poruba, Čkalovova 942, příspěvková organizace kraje</t>
  </si>
  <si>
    <t>Rekonstrukce zdravotechniky a TUV</t>
  </si>
  <si>
    <t xml:space="preserve">Zdivo školní budovy je zasaženo vzlínající vlhkostí a na některých místech dochází k průsaku vody z vnějšího prostředí. Jedná se o vlhkost vnitřní strany suterénního zdiva, které může být způsobeno nefunkční hydroizolací a špatným stavem ležaté kanalizace. 
V roce 2026 bude zpracována projektová dokumentace rekonstrukce rozvodů venkovní a vnitřní kanalizace, vodovodu, teplé vody, sanační práce a související stavební práce. Podkladem k projektové dokumentaci bude průzkum kanalizace, která organizace nechá zpracovat v roce 2025. </t>
  </si>
  <si>
    <t>1503/2024/003</t>
  </si>
  <si>
    <t>Základní škola, Ostrava-Hrabůvka, U Haldy 66, příspěvková organizace</t>
  </si>
  <si>
    <t>Rekonstrukce elektroinstalace a zdravotechniky</t>
  </si>
  <si>
    <t xml:space="preserve">Budova školy se skládá ze čtyř pavilónů, část budovy má v pronájmu ZUŠ. Stávající elektroinstalace, zdravotechnika a výměníková stanice je původní, rozvody vody jsou ještě v kovu a dochází k opakovanému praskání vodovodního potrubí. Rozvody vody nejsou rozděleny tak, aby při opravách umožňovaly vypouštění ze soustavy samostatně a musí být vypouštěna celá škola. Vzhledem k tomu, že budova není podsklepená, stávající rozvody zdravotechniky vedou pod stropem a jsou zakryty podhledy. Na podhledech je pak umístěné osvětlení, které je již nevyhovující. V rámci rekonstrukce dojde ke kompletní výměně slaboproudu a silnoproudu, zdravotechniky, zařizovacích předmětů, podhledů, výměníkové stanice a dalších souvisejících stavebních a dokončovacích prací. V roce 2026 jsou finanční prostředky určeny na zpracování projektové dokumentace, která určí rozsah stavebních prací a bude zpracována do jednotlivých etap na rok 2027-2029, s tím, že realizace je s ohledem na provoz školy plánována vždy o letních prázdninách. 
</t>
  </si>
  <si>
    <t>1408/2024/008</t>
  </si>
  <si>
    <t>Střední škola prof. Zdeňka Matějčka, Ostrava-Poruba, příspěvková organizace</t>
  </si>
  <si>
    <t>Oprava kanalizace a kanalizačních šachtic</t>
  </si>
  <si>
    <t>V souvislosti s výstavbou gastrocentra bylo monitoringem zjištěno, že venkovní kanalizace je v úseku cca 80m velmi poškozená, má podélné a příčné praskliny, stávající šachtice jsou ve špatném stavu.
V rámci akce bude provedena výměna kanalizace s napojením veškerých stávajících přípojek, bude provedena výměna kanalizačních šachtic a stavební práce související s touto akcí.</t>
  </si>
  <si>
    <t>1613/2025/003</t>
  </si>
  <si>
    <t>Základní umělecká škola Bohuslava Martinů, Havířov - Město, Na Schodech 1, příspěvková organizace</t>
  </si>
  <si>
    <t>Oprava fasády objektu včetně terasy</t>
  </si>
  <si>
    <t xml:space="preserve">Budova na ulici Sadová se nachází v památkové zóně a je v nevyhovujícím stavu. Stavají  fasáda vzhledem ke klimatickým vlivům degraduje, což se projevuje trhlinami, opadáváním omítek a  balustrád na terasa, které tak mohou ohrozit nejom žáky a učitelé, ale i kolemjdoucí. 
V rámci akce bude provedena oprava omítky vč. sjednocujícího celoplošného finálního barevného nátěru. Současně s opravou fasády budou řešeny také klempířské prvky na fasádě a sanace terasy včetně opravy balustrád. 
Cílem je provést kompletní opravu fasády tak, aby byl zachován její vzhled a historizující charakter.
</t>
  </si>
  <si>
    <t>1309/2023/002</t>
  </si>
  <si>
    <t>Střední škola elektrotechnická, Ostrava, Na Jízdárně 30, příspěvková organizace</t>
  </si>
  <si>
    <t>Celková rekonstrukce výměníkové stanice v hlavní budově školy</t>
  </si>
  <si>
    <t>Stávající výměníková stanice a její strojní vybavení je za hranicí své životnosti s omezenou možností jejich oprav a servisu. Z tohoto důvodu byla navržena zástupci Moravskoslezského energetického centra komplexní rekonstrukce výměníkové stanice a to včetně výměny stávajícího strojního zařízení i regulace za nové a úpravy potrubních rozvodů. Rekonstrukce bude provedena metodou Design &amp; Build s projektovou dokumentací.</t>
  </si>
  <si>
    <t>1206/2025/007</t>
  </si>
  <si>
    <t>Obchodní akademie, Ostrava-Poruba, příspěvková organizace</t>
  </si>
  <si>
    <t>Rekonstrukce zdroje vytápění</t>
  </si>
  <si>
    <t>Stávající regulační uzly, jejich strojní vybavení a část ohřívačů teplé vody jsou za hranicí své životnosti  s omezenou možností jejich oprav a servisu. Z tohoto důvodu byla navržena zástupci Moravskoslezského energetického centra komplexní rekonstrukce regulačních uzlů, včetně výměny stávajícího strojního zařízení i regulace za nové a úpravy potrubních rozvodů a výměna části ohřívačů teplé vody. Rekonstrukce bude provedena metodou Design &amp; Build s projektovou dokumentací.</t>
  </si>
  <si>
    <t>1130/2025/003</t>
  </si>
  <si>
    <t>Gymnázium a Střední odborná škola, Rýmařov, příspěvková organizace</t>
  </si>
  <si>
    <t>Rekonstrukce zdroje vytápění v budově tělocvičny</t>
  </si>
  <si>
    <t>Stávající kondenzační plynové kotle a zásobník teplé vody jsou za hranicí své životnosti bez možnosti jejich oprav a servisu. Z tohoto důvodu byla navržena zástupci Moravskoslezského energetického centra rekonstrukce kotelny, v rámci které dojde k výměně stávajících plynových kotlů s atmosférickými hořáky za nové plynové kondenzační kotle a modernizaci systému ohřevu teplé vody. Pro zajištění správné funkce a efektivity nové kotelny bude provedena také výměna zastaralých strojů a zařízení, úprava potrubních rozvodů, spalinových cest, úprava systému regulace a všechny nutné související práce. Rekonstrukce bude provedena bez projektové dokumentace.</t>
  </si>
  <si>
    <t>1539/2025/003</t>
  </si>
  <si>
    <t>Základní škola, Bruntál, Rýmařovská 15, příspěvková organizace</t>
  </si>
  <si>
    <r>
      <t xml:space="preserve">Rekonstrukce zdroje vytápění v budově </t>
    </r>
    <r>
      <rPr>
        <sz val="8"/>
        <rFont val="Arial"/>
        <family val="2"/>
        <charset val="238"/>
      </rPr>
      <t>Rýmařovská 12</t>
    </r>
  </si>
  <si>
    <t>1112/2025/005</t>
  </si>
  <si>
    <t xml:space="preserve">Gymnázium, Havířov-Město, Komenského 2, příspěvková organizace </t>
  </si>
  <si>
    <t>Rekonstrukce výměníkové stanice</t>
  </si>
  <si>
    <t>Stávající výměníková stanice a její strojní vybavení je za hranicí své životnosti s omezenou možností jejich oprav a servisu. Z tohoto důvodu byla navržena zástupci Moravskoslezského energetického centra komplexní rekonstrukce výměníkové stanice a to včetně výměny stávajícího strojního zařízení i regulace za nové a úpravy potrubních rozvodů. V roce 2026 bude zpracováná projektová dokumnetace a rovněž zajištěná realizace akce.</t>
  </si>
  <si>
    <t>1210/2025/003</t>
  </si>
  <si>
    <t>Střední zdravotnická škola a Vyšší odborná škola zdravotnická, Ostrava, příspěvková organizace</t>
  </si>
  <si>
    <t>Sanace zdiva a oprava kanalizace - budova Jeremenkova</t>
  </si>
  <si>
    <t xml:space="preserve">V budově VOŠ v ul. Jeremenkově dochází k vlhnutí zdiva v suterénu školy, a to do výše cca 1,5m. Situace se zhoršila po zateplení celé budovy v r. 2023.  V roce 2025 byly provedeny kamerové zkoušky ležaté kanalizace a výsledky potvrdily popraskanou kameninovou kanalizaci. V roce 2025 organizace zajistí projektovou kanceláři pasportizaci kanalizace, odborné posouzení vlhkosti zdiva s návrhem řešení. V roce 2026 bude na základě návrhu zhotovená projektová dokumentace a rovněž realizace stavebních úprav k odstranění vlhkosti zdiva a opravy kanalizace. </t>
  </si>
  <si>
    <t>5519/2025/001</t>
  </si>
  <si>
    <t>Domov Bílá Opava, příspěvková organizace</t>
  </si>
  <si>
    <t>Protipovodňová opatření - Domov Bílá Opava</t>
  </si>
  <si>
    <t>Grochol Rostislav, Mgr.</t>
  </si>
  <si>
    <t xml:space="preserve">Objekt Domova Domov Bílá Opava, příspěvková organizace na ulici Rybářská 27 byl v září 2024 postižen povodní. Hladina vody dosahovala po celé ploše území areálu 1,2 až 1,3 m nad terén. Tzn., byly zcela zatopeny veškeré provozy a technologie umístěné v I.PP hlavního objektu, neboť podlaha I.PP je 1,4 m pod terénem, podlaha kotelny 3 m pod terénem a podlaha hlavní části kuchyně v úrovní terénu. Odhad povodňových škod je cca 45 mil Kč. 
Z důvodu hrozby opakované klimatické události je nezbytné provést „protipovodňová opatření“ eliminující rozsah škod na přijatelné minimum. Po zvážení všech okolností a byla zpracována tzv. "optimální varianta řešení" zahrnující protipovodňová opatření, která budou realizována s ohledem na ekonomický rozsah a dopad těchto opatření na provoz organizace a hrozící škody v případě opakování povodní či záplav. 
Předmětem akce je vymístění kotelny do „nového vodotěsného objektu“ a další součástí je utěsnění části provozu prádelny a kuchyně, vyzdvižení strojovny vzduchotechniky do bezpečné výše a vybudování šachet s čerpadly napojenými na náhradní el. zdroj, který zabezpečí chod těchto čerpadel a evakuačních výtahů během případného zatopení. U ostatních provozů umístěných v I.PP je plánováno provedení pouze dílčích opatření minimalizujících případné škody. Veškerá opatření budou realizována s ohledem a v součinnosti na další probíhající stavební akce v areálu organizace. Všechny akce se budou vzájemně koordinovat a jednotlivá opatření budou na sebe vzájemně navazovat a doplňovat se.
V roce 2025 bude realizována projekční příprava akce, kterou bude příspěvková organizace hradit z vlastních zdrojů a dále se bude podílet na spolufinancování stavební části akce v celkové výši 2.000 tis. Kč.
V roce 2026 bude realizována stavební část akce, na kterou bude navazovat stavební akce "Úpravy venkovních ploch"
</t>
  </si>
  <si>
    <t>5003/2023/005</t>
  </si>
  <si>
    <t>Nemocnice ve Frýdku-Místku, příspěvková organizace</t>
  </si>
  <si>
    <r>
      <t xml:space="preserve">Rekonstrukce systému ochrany před bleskem - </t>
    </r>
    <r>
      <rPr>
        <sz val="8"/>
        <color rgb="FFFF0000"/>
        <rFont val="Arial"/>
        <family val="2"/>
        <charset val="238"/>
      </rPr>
      <t>X4 a X3</t>
    </r>
  </si>
  <si>
    <t>Odesláno na odvětvový odbor</t>
  </si>
  <si>
    <t>Jedná se o komplex budov. Je navrženo provedení izolované jímací soupravy pomocí jímačů s vodiči s vysokonapěťovou izolací. Na střeše budovy budou instalovány jímače, k nim budou připojeny vodiče s vysokonapěťovou izolací.</t>
  </si>
  <si>
    <t>5008/2022/010</t>
  </si>
  <si>
    <t>Nemocnice Karviná - Ráj, příspěvková organizace</t>
  </si>
  <si>
    <t>Rekonstrukce nákladního výtahu monobloku Karviná</t>
  </si>
  <si>
    <t>Stávající nákladní výtah slouží k zajištění provozu nemocnice již více než 20 let a již nevyhovuje provozním nárokům. Je permanentně vytížen denním využíváním pro rozvoz stravy, prádla a materiálu. Vzhledem k jeho stáří je dostupnost náhradních dílů již velmi problematická. Především centrální řídící elektro jednotka již není dostupná. V případě její poruchy by již oprava výtahu nebyla možná a jeho provoz by byl zcela zastaven. Vysoký počet jízd (přes 3 mil.) značně ovlivňují celkovou spolehlivost výtahu a zvyšují riziko náhlé poruchy motoru či jeho úplné vypovězení. V případě odstavení výtahu z provozu by v nemocnici nastal problém s kompletním zásobováním. Cílem akce je kompletní rekonstrukce nákladního výtahu, aby byl zachován bezpečný a plynulý provoz nemocnice.V roce 2026 bude zpracována projektová dokumentace, která upřesní potřebné náklady na realizaci stavební části akce.</t>
  </si>
  <si>
    <t>5008/2018/005</t>
  </si>
  <si>
    <t>Rekonstrukce opěrné zdi na ČOV - Karviná</t>
  </si>
  <si>
    <t>Předmětem akce je rekonstrukce opěrné zdi na čističce odpadních vod (ČOV) v objektu nemocnice v Karviné, která je ve velmi špatném až havarijním stavu. Opěrná zeď je nahnutá a hrozí její zřícení do prostoru ČOV. Zřícením opěrné zdi by mohlo dojít k utržení svahu a možnému sesuvu půdy, čímž by mohlo dojít k ohrožení garáží, které se nacházejí v prostoru nad ČOV a způsobení značných majetkových škod.</t>
  </si>
  <si>
    <t>5014/2023/040</t>
  </si>
  <si>
    <t>Slezská nemocnice v Opavě, příspěvková organizace</t>
  </si>
  <si>
    <t>Pavilon F - venkovní sanace základového zdiva -1.PP</t>
  </si>
  <si>
    <t xml:space="preserve">Do podsklepené části pavilonu F, kde se nachází šatna rehabilitačního oddělení, proniká přes venkovní zdivo vlhkost. Z důvodu vlhkosti se v této části pavilonu objevuje plíseň a dochází k degradaci omítek. Záměrem je sanovat obvodové zdivo podsklepené části pavilonu F, provést drenáže s kanalizační šachtici s napojením do areálové dešťové kanalizace, opravit zdivo vnitřních využívaných místností a další související stavební a dokončovací práce.
</t>
  </si>
  <si>
    <t>5014/2024/008</t>
  </si>
  <si>
    <t xml:space="preserve">Pavilon V - výměna havarijního stavu EPS,ERO </t>
  </si>
  <si>
    <t xml:space="preserve">Stávající systém EPS je technicky zastaralý, již není podporován dostupnými náhradními díly a je nerozšiřitelný. Vzhledem k tomu, že v pavilonu V jsou lůžkové pokoje, operativa a ambulantní provozy, znamenal by nefunkční EPS značnou komplikaci a bezpečnostní riziko.
V rámci akce bude provedena, dle zpracované projektové dokumentace a dle zpracovaného požárního bezpečnostního řešení, kompletní výměna EPS a ERO.
</t>
  </si>
  <si>
    <t>6000/2022/102</t>
  </si>
  <si>
    <t>Správa silnic Moravskoslezského kraje, příspěvková organizace</t>
  </si>
  <si>
    <t>Silnice III/46211, OZ Dolejší Kunčice - I.etapa</t>
  </si>
  <si>
    <t>Šigutová Vladislava, Ing.</t>
  </si>
  <si>
    <t>Seznam opěrných zdí a opevnění koryta u silnice III/46211: 
1. Opěrná zeď 1 ve staničení 3,480-3,523km v délce 35m převýšení asi 2,0m 
2. Opevnění koryta kamennou rovnaninou 1 v úseku 3,712-3,755km v délce 43m šikmá šířka asi 3,0m 
3. Opěrná zeď 2 ve staničení 3,755-3,888km v délce 133m převýšení asi 1,6m 
4. Opěrná zeď 3 ve staničení 3,933-4,150km v délce 217m převýšení asi 2,0m 
5. Opevnění koryta kamennou rovnaninou 2 v úseku 4,150-4,196km v délce 46m šikmá 
    šířka asi 3,0m 
6. Opevnění koryta kamennou rovnaninou 3 v úseku 4,391-4,451km v délce 60m šikmá 
     šířka asi 3,0m 
7. Opěrná zeď 4 ve staničení 5,257-5,341km v délce 84m převýšení asi 2,0m 
8. Opěrná zeď 5 ve staničení 7,781-7,901km v délce 120m převýšení asi 1,6m 
9. Opěrná zeď 6 ve staničení 8,646-8,736km v délce 90m převýšení asi 2,0m 
10. Opěrná zeď 7 ve staničení 9,031-9,101km v délce 70m převýšení asi 2,0m 
11. Opěrná zeď 8 ve staničení 9,106-9,151km v délce 45m převýšení asi 2,0m 
12. Opěrná zeď 9 ve staničení 9,273-9,301km v délce 28m převýšení asi 2,0m</t>
  </si>
  <si>
    <t>6000/2023/027</t>
  </si>
  <si>
    <t>Okružní křižovatka silnice II/648 Hlavní třída a silnice II/477 ul. Slezská ve Frýdku-Místku</t>
  </si>
  <si>
    <t>Vybudování okružní křižovatky o vnějším průměru 38,00 m s šířkou vozovky na okružním jízdním pásu 7,5 m včetně jejího nasvětlení. Stavbou bude řešeno pěší propojení navazujících pěších komunikací. Kruhová křižovatka bude umožňovat budoucího napojení koridoru ve směru na Staré Město v souladu s územním plánem města Frýdku Místku.</t>
  </si>
  <si>
    <t>6000/2022/084</t>
  </si>
  <si>
    <t>ÚK Hvězda - Ovčárna , opěrná zeď, v km 2,050-2,470</t>
  </si>
  <si>
    <t>2026-27</t>
  </si>
  <si>
    <t xml:space="preserve">Velmi špatný staveb. tech. stav, silnice nesplňuje šířkové parametry, není odvodnění, svah včetně krajnice je nestabilní, chybí bezpečnostní zařízení nebo není plně funkční. Rekonstrukcí dojde k odstranění velmi špatného tech. stavu, ke zvýšení bezpečnosti sil. provozu - osazení bezpečnostního zařízení, zajištění stability komunikace, odvodnění povrchové a srážkové vody z komunikace(obnova nekapacitních propustků). </t>
  </si>
  <si>
    <t>6000/2024/027</t>
  </si>
  <si>
    <t>Rekonstrukce mostu ev. č. 04810-1 přes potok Luha v obci Jeseník nad Odrou</t>
  </si>
  <si>
    <t>Na základě hlavní prohlídky mostního objektu 04/2012 byly zjištěny poruchy mostní konstrukce vyžadující rekonstrukci mostu ev. č. 04810-1 přes potok Luha v obci Jeseník nad Odrou. Vznikají trhliny v pracovních spárách opěr a křídel. Dochází k zatékání v koncích nosníků, porušení izolace nosné konstrukce. Degradace betonu v římsách – koroze výztuže. Dojde k demolici původního mostu a výstavbě nového, železobetonové rámové konstrukce přemostěním cca 20 m.</t>
  </si>
  <si>
    <t>6000/2022/068</t>
  </si>
  <si>
    <t xml:space="preserve">Modernizace silnice III/0581 Ostrava ul. Švermova/Slovenská </t>
  </si>
  <si>
    <t xml:space="preserve">Předmětem stavby je oprava povrchu silnice III/0581 ul. Slovenská v souvislé délce 2,77 km. Opravovaný úsek je vymezen křižovatkou s rampou silnice II/647 ul. Grmelova a okružní křižovatky s dálnici D1. II. etapa navazuje na tu první a pokračuje dále až ke křižovatce s rampou silnice II/647 ul. Grmelova. Součástí opravy silnice III/0581 je i oprava 3 mostů.
Úseky jsou porušeny četnými trhlinami, nerovností, ztrátou asfaltového tmelu, vysprávkami a vyjetými kolejemi. Oprava bude spočívat ve vyfrézování stávajících asfaltových vrstev vozovky a položení nových krytových asfaltových vrstev. Důvodem opravy je špatný stavebně technický stav komunikace a mostů, po které je provozována mimo jiné také městská hromadná doprava.
</t>
  </si>
  <si>
    <t>6000/2024/029</t>
  </si>
  <si>
    <t>Rekonstrukce silnice II/483 Hodslavice – Veřovice</t>
  </si>
  <si>
    <t xml:space="preserve">Základní koncepce řešení stavby je oprava silnice II/483 na základě podrobného diagnostického průzkumu. Oprava proběhne ve dvou úsecích: První úsek je dlouhý 2,35 km a prochází obcemi Hodslavice a Mořkov. Druhý úsek je dlouhý 2,31 km a prochází obcemi Mořkov a Životice u Nového Jičína. Součástí opravy silnice II/483 je i oprava pěti propustků. Úseky jsou porušeny četnými trhlinami, nerovností, ztrátou asfaltového tmelu. V místech významných lokálních poruch diagnostický průzkum vozovky stanovuje odstranění dalších vrstev a materiálů podloží v tl. 400 mm a jejich obnovení ve stejné tloušťce. Důvodem opravy je špatný stavebně technický stav komunikace.
</t>
  </si>
  <si>
    <t>6000/2022/058</t>
  </si>
  <si>
    <t>Oprava silnice III/4735 Horní Bludovice I. a II. etapa</t>
  </si>
  <si>
    <t xml:space="preserve">Akce řeší opravu krajské silnice III/4735 v průjezdním úseku obce Horní Bludovice. Řešené části navazují na již zrealizovaný úsek souvislé opravy III. etapa. Celková délka rekonstruovaného úseku I. a II. etapy je 2.685 m. Oprava bude provedena při zachování současného směrového, výškového a šířkového uspořádání.
Povrch silnice vykazuje výrazné poruchy. K zamezení zatékání na sousední pozemky budou v problémovém úseku osazeny silniční obruby. Stávající litinové poklopy a uliční vpusti budou výškově upraveny do nivelety komunikace. Poklopy uličních vpustí s rámy budou vyměněny. Součástí opravy je zřízení krajnic a vodorovného dopravního značení. 
Důvodem opravy je špatný stavebně technický stav komunikace 
</t>
  </si>
  <si>
    <t>6000/2022/105</t>
  </si>
  <si>
    <t>Silnice II/486 se silnicí III/48615 přestavba na OK včetně rekonstrukce mostu ev.č. 48615-1 v Brušperku</t>
  </si>
  <si>
    <t>Navržená stavba má řešit úpravu stávající průsečné křižovatky silnic II/486xIII/48615 a místní komunikace v centru města Brušperk na čtyřramenou křižovatku okružní o průměru D=30m pro zlepšení bezpečnosti a zklidnění dopravy. Součásti stavby je rekonstrukce mostu ev.č. 48615-1, který je umístěn  částečně v prostoru stávající křižovatky. Most přes místní potok je klenbový postavený v roce 1940, délky 6,5m a šířky 11m po provedení ocelové výztuže klenby je ve stavebním stavu 5/5. Bez rekonstrukce mostu nelze realizovat stavbu okružní křižovatky. Probíhá zpracování projektové dokumentace ve stupni DÚR a DSP, tuto zpracovává firma Dopraplan Ostrava.  Stavba se připravuje jako sdružená investice MSK a města Brušperk.</t>
  </si>
  <si>
    <t>6000/2023/007</t>
  </si>
  <si>
    <t>Okružní křižovatka silnic II/647, MK a navrhované zástavby v Klimkovicích</t>
  </si>
  <si>
    <t>Budoucí řešená křižovatka sil. II/647 (ul. Čs. Armády) se nachází na území obce Klimkovice. Křižovatka je styková s hlavním směrem po ulici Čs. Armády s možnosti odbočení na nezpevněnou část příjezdové komunikace. S rostoucím významem ulice Čs. Armády vlivem plánované výstavby průmyslové zóny a také služeb spojených s dopravou, je potřebné vyřešit budoucí napojení této komunikace na plánovanou průmyslovou zónu a zlepšit tím budoucí dispoziční prostor navrhované křižovatky. S výstavbou okružní křižovatky dojde k zajištění plynulosti vjezdů a výjezdů vozidel z budoucí vedlejších směrů spojenou zjednodušenou regulaci přednosti v jízdě v důsledků také se zpomalením a zklidněním dopravy v řešeném úseku takto navrhované stavby. Komunikací II/647 je vedena objízdná trasa v případě uzavření Klimkovického tunelu.</t>
  </si>
  <si>
    <t>6000/2023/017</t>
  </si>
  <si>
    <t>Silnice III/48411, Rekonstrukce OK s MK Horní, Sviadnov</t>
  </si>
  <si>
    <t>Přestavba stykové křižovatky na okružní silnice III/48411 s místní komunikací Horní vedle supermarketu Lidl. Dojde ke zvýšení bezpečnosti a plynulosti dopravy. Součástí investice bude přeložka elektrického vedení vysokého napětí a dobudování komunikací pro pěší a také veřejného osvětlení. Na investici se bude podílet obec Sviadnov.</t>
  </si>
  <si>
    <t>Stávající atmosférické plynové kotle a zásobník teplé vody jsou za hranicí své životnosti bez možnosti jejich oprav a servisu. Z tohoto důvodu byla navržena zástupci Moravskoslezského energetického centra rekonstrukce kotelny, v rámci které dojde k výměně stávajících plynových kotlů s atmosférickými hořáky za nové plynové kondenzační kotle a modernizaci systému ohřevu teplé vody. Pro zajištění správné funkce a efektivity nové kotelny bude provedena také výměna zastaralých strojů a zařízení, úprava potrubních rozvodů, spalinových cest a úprava systému regulace. Rekonstrukce bude provedena bez projektové dokumentace.</t>
  </si>
  <si>
    <t>Stávající zplyňovací kotel je za hranicí své životnosti  bez možnosti jejich oprav a servisu. Z tohoto důvodu byla navržena zástupci Moravskoslezského energetického centra rekonstrukce kotelny, v rámci které dojde k výměně stávajících dvou zplyňovacích kotlů za nové kotle na biomasu. Pro zajištění správné funkce a efektivity nové kotelny bude provedena také částečná výměna strojů a zařízení, úprava potrubních rozvodů, spalinových cest a úprava systému regulace. Rekonstrukce bude provedena bez projektové dokumentace.</t>
  </si>
  <si>
    <t>Statická sanace zdiva</t>
  </si>
  <si>
    <t>Vnitřní rozvody vody a kanalizace jsou ve špatném technickém stavu. Již v roce 2023 byla řešena havárie, kdy došlo k prasknutí hlavního přívodu vody a k částečnému zatopení sklepních prostor, což bylo řešeno výměnou potrubí v části objektu. Rozvody elektroinstalace jsou také na hranici životnosti. Při zapojení náročnějších spotřebičů dochází k výpadkům jističů. Situace se pak řeší nekoncepčně pouze lokální výměnou rozvodu a jističe. Obdobně je tomu v případě oprav sociálních zařízení, kdy dochází pouze k lokální výměně rozvodů vody, odpadů a elektřiny. Stávající stav a stáří vnitřních rozvodů však vyžaduje neodkladnou rekonstrukci. V rámci  akce bude provedena kompletní rekonstrukce zdravotechniky včetně zařizovacích předmětů a elektroinstalace (silnoproudých a slaboproudých rozvodů). Vzhledem k časové náročnosti kompletní rekonstrukce bude nutná etapizace, realizace akce je předpokládána v roce 2026 a 2027. V roce 2025 zajistí organizace zpracování projektové dokumentace, která upřesní rozsah a finanční náklady akce.</t>
  </si>
  <si>
    <t xml:space="preserve">Stávající výtah byl vyroben v roce 1996 a v současnosti ho využívají osoby se sníženou pohyblivostí. Má celkem 6 nástupních a výstupních míst a umožňuje  bezbariérový přístup do všech částí hlavní budovy (do ostatních částí je zajištěn přístup plošinami). 
Výtah je v současném stavu provozuschopný, ale náhradní díly již nejsou na trhu dostupné a oprava již není možná. V případě závady vzhledem k opotřebení komponentů a stáří výtahu dojde k okamžitému vyřazení výtahu z provozu. Cílem akce je výměna výtahu, která vyplývá z doporučení  poslední revizní zprávy. 
</t>
  </si>
  <si>
    <r>
      <t xml:space="preserve">Rekonstrukce střechy </t>
    </r>
    <r>
      <rPr>
        <sz val="8"/>
        <rFont val="Arial"/>
        <family val="2"/>
        <charset val="238"/>
      </rPr>
      <t>hlavní budovy školy</t>
    </r>
  </si>
  <si>
    <t xml:space="preserve">Stávající střešní plášť tělocvičny vykazuje výrazné plošné deformace, které jsou pravděpodobně způsobeny degradací podkladní dřevotřískové vrstvy střešního pláště nad nosnou ŽB střešní konstrukcí. Současně stav asfaltové střešní hydroizolační vrstvy, která je položena  na dřevotřískové desce, vykazuje poruchy a netěsnosti.
V rámci akce bude provedena kompletní rekonstrukce střešního pláště, bude odstraněna vrchní souvrství až na ŽB nosnou konstrukci střechy. Nově budou aplikovány nové skladby zateplení a hydroizolace dle aktuálních norem. Akce bude v roce 2026 projekčně připravena včetně potřebných průzkumů a sond, realizace akce posléze v roce 2027. Náklady akce jsou zatím pouze hrubě odhadnuty a budou zpřesněny projekční přípravou. 
</t>
  </si>
  <si>
    <t>Na blocích A, B a C hlavní budovy školy je dvouplášťová střecha tvořena střešní pláštěm z asfaltových pásů na dřevěné konstrukci ze sbíjených sedlových vazníků. V mezistřeší je na stropní konstrukci položena tepelná izolace z minerální vaty. Vrchní asfaltová vrstva je na mnoha místech degradována na hranicí své životnosti. V klíčových detailech střechy, zejména pak ve spojích mezi jednotlivými bloky, jsou tyto detaily v havarijním stavu. V podstatě permanentně probíhají dílčí opravy dle aktuální situace. Běžnou chůzí po střeše jsou evidentní deformace a průhyby v podkladní dřevěné konstrukci vazníků.  Stav střešního pláště tak vyžaduje kompletní rekonstrukci. 
V rámci akce bude provedena kompletní rekonstrukce střešního pláště se všemi souvisejícími detaily a profesemi. Bude snaha z této problematické dvouplášťové střechy vytvořit odstraněním dřevěných vazníků jednoplášťovou střechu.  V roce 2026 se předpokládá zpracování projektové dokumentace, ze které vyplyne přesnější popis a rozsah rekonstrukce a reálných nákladů. Samotná realizace proběhne v letech 2027 a 2028.</t>
  </si>
  <si>
    <r>
      <rPr>
        <sz val="8"/>
        <color theme="1"/>
        <rFont val="Arial"/>
        <family val="2"/>
        <charset val="238"/>
      </rPr>
      <t>Rekonstrukce výdejny</t>
    </r>
    <r>
      <rPr>
        <sz val="8"/>
        <color rgb="FFFF0000"/>
        <rFont val="Arial"/>
        <family val="2"/>
        <charset val="238"/>
      </rPr>
      <t xml:space="preserve"> </t>
    </r>
    <r>
      <rPr>
        <sz val="8"/>
        <rFont val="Arial"/>
        <family val="2"/>
        <charset val="238"/>
      </rPr>
      <t>jídel</t>
    </r>
    <r>
      <rPr>
        <sz val="8"/>
        <color rgb="FFFF0000"/>
        <rFont val="Arial"/>
        <family val="2"/>
        <charset val="238"/>
      </rPr>
      <t xml:space="preserve"> </t>
    </r>
  </si>
  <si>
    <t>6000/2021/022</t>
  </si>
  <si>
    <t>Souvislé opravy silnic, včetně mostních objektů</t>
  </si>
  <si>
    <t>Výdaj je přímou povinností kraje - jedná se o finanční zdroj pro realizaci „Plánu souvislých oprav vozovek silnic II. a III. tříd, včetně mostních objektů“, který je standardním programovým instrumentem péče vlastníka o vozovky silnic jak pro provádění plánovaných oprav dle diagnostiky vozovek, tak pro odstraňování škod po zimě, a to v souvislých tazích. Jedná se o finanční prostředky, které současně nahrazují prostředky poskytované v předchozích letech z rozpočtu SFDI.                                                                                       
U silnic navrhovaných k opravě je na základě předem provedené diagnostiky navržen optimální způsob opravy zesílením konstrukce, případně současně sanací spodních konstrukčních vrstev vozovky. Souvislými opravami budou vyřešeny nejen závady v daném úseku silnice, jejich úplné odstranění anebo alespoň zmírnění, ale současně s opravou vozovky bude provedena také komplexní údržba součástí a příslušenství silnice (úprava krajnic, vyčištění příkopů, obnova dopravního značení apod.). 
U mostů se jedná o opravy a kompletní rekonstrukce mostních objektů, které spočívají ve většině případů v demolici stávajícího mostu a vybudování nového mostního objektu s lepšími parametry.</t>
  </si>
  <si>
    <t>6000/2023/018</t>
  </si>
  <si>
    <t>Rekonstrukce mostních objektů a silnic</t>
  </si>
  <si>
    <t>Zajištění financování rekonstrukcí mostních objektů vycházejících z Mostního a Propustového programu, který obsahuje zejména výstavbu a rekonstrukce vybraných mostů a jejich částí dodavatelskou činností. Jedná se o výstavbu nových mostů, celkové i částečné rekonstrukce mostů, resp. základů, pilířů, opěr, mostovky, mostního svršku, mostního příslušenství, vozovkového souvrství, části mostů, jenž jsou zejména železobetonové nebo ocelové konstrukce. Dále se také v rámci mostních staveb provádí úpravy toků v místě mostů.
Samotný Mostní program schvalován radou kraje pro každý jednotlivý rok obsahuje připravené rekonstrukce a opravy mostů, propustků, opravy opěrných zdí a rekonstrukce silnic. Jedná se převážně o objekty, které jsou ve velmi špatném stavebním stavu, nebo jejich stav je dopravní závadou tzn., že vyvolává omezení v plynulosti silniční dopravy a současně je i vážným ohrožením bezpečnosti účastníků silničního provozu.
Zajištění financování rekonstrukcí vybraných silnic a jejich součástí (zejména propusty, opěrné zdi, křižovatky) dodavatelskou činností. Jedná se převážně o silnice a objekty, které jsou ve velmi špatném stavebním stavu, nebo jejich stav je dopravní závadou tzn., že vyvolává omezení v plynulosti silniční dopravy a současně je i vážným ohrožením bezpečnosti účastníků silničního provozu. Oproti souvislým opravám se jedná o modernizace, která může zahrnovat úplnou výměnu povrchu, podloží, odvodnění a dalších součástí silniční infrastruktury.</t>
  </si>
  <si>
    <t>Reprodukce majetku kraje odvětví ŠKOLSTVÍ</t>
  </si>
  <si>
    <t>Reprodukce majetku kraje odvětví SOCIÁLNÍCH VĚCÍ</t>
  </si>
  <si>
    <t>Reprodukce majetku kraje odvětví ZDRAVOTNICTVÍ</t>
  </si>
  <si>
    <t xml:space="preserve">Rekonstrukce systému ochrany před bleskem </t>
  </si>
  <si>
    <t xml:space="preserve">Rekonstrukce vnitřní elektroinstalace </t>
  </si>
  <si>
    <r>
      <t>Sanace objektu</t>
    </r>
    <r>
      <rPr>
        <sz val="8"/>
        <color rgb="FFFF0000"/>
        <rFont val="Arial"/>
        <family val="2"/>
        <charset val="238"/>
      </rPr>
      <t xml:space="preserve"> </t>
    </r>
    <r>
      <rPr>
        <sz val="8"/>
        <color indexed="8"/>
        <rFont val="Arial"/>
        <family val="2"/>
        <charset val="238"/>
      </rPr>
      <t>tělocvičny</t>
    </r>
  </si>
  <si>
    <t>Schválení nových závazků - Přehled nových požadavků reprodukce majetku kraje na rok 2026 a další léta</t>
  </si>
  <si>
    <t>Seznam nových požadavků na relizaci akce reprodukce majetku:</t>
  </si>
  <si>
    <t>Počet požadavků odvětví  ZDRAVOTNICTVÍ : 5</t>
  </si>
  <si>
    <t xml:space="preserve">Seznam nových požadavků na relizaci akce reprodukce majetku : </t>
  </si>
  <si>
    <t>Počet požadavků odvětví ŠKOLSTVÍ : 38</t>
  </si>
  <si>
    <t xml:space="preserve"> </t>
  </si>
  <si>
    <t>Počet požadavků odvětví SOCIÁLNÍCH VĚCÍ : 1</t>
  </si>
  <si>
    <t>6000/2025/008</t>
  </si>
  <si>
    <t>Počet požadavků odvětví DOPRAVA - reprodukce  majetku kraje : 2</t>
  </si>
  <si>
    <t>Počet požadavků odvětví DOPRAVA -silnice,  mosty: 2</t>
  </si>
  <si>
    <t>Reprodukce majetku kraje odvětví DOPRAVA - mostní objekty a silnice</t>
  </si>
  <si>
    <t>6000/2025/009</t>
  </si>
  <si>
    <t>Reprodukce majetku kraje odvětví DOPRAVA - reprodukce majetku ostatní</t>
  </si>
  <si>
    <t>v tis. Kč</t>
  </si>
  <si>
    <t xml:space="preserve">Rok nákladu &gt; 2029             </t>
  </si>
  <si>
    <t xml:space="preserve">Částka celkem                  </t>
  </si>
  <si>
    <r>
      <t xml:space="preserve">Kód kategorie: stavebně technická </t>
    </r>
    <r>
      <rPr>
        <b/>
        <sz val="10"/>
        <rFont val="Arial"/>
        <family val="2"/>
        <charset val="238"/>
      </rPr>
      <t>"1"</t>
    </r>
    <r>
      <rPr>
        <sz val="10"/>
        <rFont val="Arial"/>
        <family val="2"/>
        <charset val="238"/>
      </rPr>
      <t xml:space="preserve"> (kategorie havárie, stav hrozící havárií nebo špatně stavebně technický stav)</t>
    </r>
  </si>
  <si>
    <t>Zdroj : Portál majetku-FaMa</t>
  </si>
  <si>
    <t>Dne 31.7.2025</t>
  </si>
  <si>
    <t>Celkem požadavky - všechna odvětví</t>
  </si>
  <si>
    <t xml:space="preserve">Manažer akce </t>
  </si>
  <si>
    <t>příspěvková organizace</t>
  </si>
  <si>
    <t>Rekonstrukce zdroje vytápění -Rekonstrukce plynové kotelny v budově skladů MTZ - CM Opava</t>
  </si>
  <si>
    <t>Rekonstrukce zdroje vytápění -Rekonstrukce plynové kotelny v budově garáží - CM Odry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</si>
</sst>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10405]General"/>
  </numFmts>
  <fonts count="21" x14ac:knownFonts="1">
    <font>
      <sz val="10"/>
      <name val="Arial"/>
    </font>
    <font>
      <b/>
      <sz val="8"/>
      <color indexed="8"/>
      <name val="Arial"/>
      <family val="2"/>
      <charset val="238"/>
    </font>
    <font>
      <sz val="8"/>
      <color indexed="8"/>
      <name val="Arial"/>
      <family val="2"/>
      <charset val="238"/>
    </font>
    <font>
      <b/>
      <sz val="24"/>
      <name val="Tahoma"/>
      <family val="2"/>
      <charset val="238"/>
    </font>
    <font>
      <b/>
      <sz val="22"/>
      <color rgb="FFFF0000"/>
      <name val="Arial"/>
      <family val="2"/>
      <charset val="238"/>
    </font>
    <font>
      <b/>
      <sz val="10"/>
      <name val="Arial"/>
      <family val="2"/>
      <charset val="238"/>
    </font>
    <font>
      <sz val="10"/>
      <name val="Arial"/>
      <family val="2"/>
      <charset val="238"/>
    </font>
    <font>
      <b/>
      <sz val="12"/>
      <name val="Arial"/>
      <family val="2"/>
      <charset val="238"/>
    </font>
    <font>
      <b/>
      <sz val="14"/>
      <name val="Arial"/>
      <family val="2"/>
      <charset val="238"/>
    </font>
    <font>
      <b/>
      <sz val="10"/>
      <color indexed="8"/>
      <name val="Arial"/>
      <family val="2"/>
      <charset val="238"/>
    </font>
    <font>
      <sz val="8"/>
      <name val="Arial"/>
      <family val="2"/>
      <charset val="238"/>
    </font>
    <font>
      <b/>
      <sz val="16"/>
      <name val="Arial"/>
      <family val="2"/>
      <charset val="238"/>
    </font>
    <font>
      <sz val="8"/>
      <color rgb="FFFF0000"/>
      <name val="Arial"/>
      <family val="2"/>
      <charset val="238"/>
    </font>
    <font>
      <sz val="8"/>
      <color rgb="FF000000"/>
      <name val="Arial"/>
      <family val="2"/>
      <charset val="1"/>
    </font>
    <font>
      <sz val="8"/>
      <name val="Arial"/>
      <family val="2"/>
      <charset val="238"/>
    </font>
    <font>
      <sz val="8"/>
      <color theme="1"/>
      <name val="Arial"/>
      <family val="2"/>
      <charset val="238"/>
    </font>
    <font>
      <sz val="8"/>
      <color rgb="FF000000"/>
      <name val="Arial"/>
      <family val="2"/>
      <charset val="238"/>
    </font>
    <font>
      <sz val="11"/>
      <name val="Aptos"/>
      <family val="2"/>
      <charset val="1"/>
    </font>
    <font>
      <b/>
      <sz val="14"/>
      <name val="Tahoma"/>
      <family val="2"/>
      <charset val="238"/>
    </font>
    <font>
      <sz val="14"/>
      <name val="Arial"/>
      <family val="2"/>
      <charset val="238"/>
    </font>
    <font>
      <b/>
      <sz val="8"/>
      <name val="Arial"/>
      <family val="2"/>
      <charset val="238"/>
    </font>
  </fonts>
  <fills count="20">
    <fill>
      <patternFill patternType="none"/>
    </fill>
    <fill>
      <patternFill patternType="gray125"/>
    </fill>
    <fill>
      <patternFill patternType="solid">
        <fgColor rgb="FFD9D9D9"/>
        <bgColor rgb="FF000000"/>
      </patternFill>
    </fill>
    <fill>
      <patternFill patternType="solid">
        <fgColor rgb="FFF4B084"/>
        <bgColor rgb="FF000000"/>
      </patternFill>
    </fill>
    <fill>
      <patternFill patternType="solid">
        <fgColor rgb="FF00B0F0"/>
        <bgColor rgb="FF000000"/>
      </patternFill>
    </fill>
    <fill>
      <patternFill patternType="solid">
        <fgColor rgb="FFFFFF00"/>
        <bgColor rgb="FF000000"/>
      </patternFill>
    </fill>
    <fill>
      <patternFill patternType="solid">
        <fgColor rgb="FFB17ED8"/>
        <bgColor rgb="FF000000"/>
      </patternFill>
    </fill>
    <fill>
      <patternFill patternType="solid">
        <fgColor rgb="FF92D050"/>
        <bgColor rgb="FF000000"/>
      </patternFill>
    </fill>
    <fill>
      <patternFill patternType="solid">
        <fgColor rgb="FFFFFFFF"/>
        <bgColor rgb="FF000000"/>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ECDFF"/>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s>
  <borders count="42">
    <border>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bottom style="thin">
        <color indexed="8"/>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wrapText="1"/>
    </xf>
    <xf numFmtId="0" fontId="6" fillId="0" borderId="0">
      <alignment wrapText="1"/>
    </xf>
  </cellStyleXfs>
  <cellXfs count="221">
    <xf numFmtId="0" fontId="0" fillId="0" borderId="0" xfId="0">
      <alignment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1" xfId="0" applyFont="1" applyBorder="1" applyAlignment="1">
      <alignment horizontal="center" vertical="top" wrapText="1"/>
    </xf>
    <xf numFmtId="0" fontId="3" fillId="0" borderId="0" xfId="0" applyFont="1" applyAlignment="1"/>
    <xf numFmtId="0" fontId="5" fillId="2" borderId="0" xfId="0" applyFont="1" applyFill="1" applyAlignment="1">
      <alignment horizontal="center" vertical="center" wrapText="1"/>
    </xf>
    <xf numFmtId="0" fontId="5" fillId="2" borderId="0" xfId="1" applyFont="1" applyFill="1" applyAlignment="1">
      <alignment horizontal="center" vertical="center" wrapText="1"/>
    </xf>
    <xf numFmtId="0" fontId="7" fillId="3" borderId="0" xfId="1" applyFont="1" applyFill="1" applyAlignment="1">
      <alignment vertical="center" wrapText="1"/>
    </xf>
    <xf numFmtId="0" fontId="7" fillId="3" borderId="0" xfId="0" applyFont="1" applyFill="1" applyAlignment="1">
      <alignment horizontal="center" vertical="center" wrapText="1"/>
    </xf>
    <xf numFmtId="4" fontId="7" fillId="3" borderId="0" xfId="0" applyNumberFormat="1" applyFont="1" applyFill="1" applyAlignment="1">
      <alignment vertical="center" wrapText="1"/>
    </xf>
    <xf numFmtId="0" fontId="7" fillId="4" borderId="0" xfId="1" applyFont="1" applyFill="1" applyAlignment="1">
      <alignment vertical="center" wrapText="1"/>
    </xf>
    <xf numFmtId="0" fontId="7" fillId="4" borderId="0" xfId="0" applyFont="1" applyFill="1" applyAlignment="1">
      <alignment horizontal="center" vertical="center" wrapText="1"/>
    </xf>
    <xf numFmtId="4" fontId="7" fillId="4" borderId="0" xfId="0" applyNumberFormat="1" applyFont="1" applyFill="1" applyAlignment="1">
      <alignment vertical="center" wrapText="1"/>
    </xf>
    <xf numFmtId="0" fontId="7" fillId="5" borderId="0" xfId="1" applyFont="1" applyFill="1" applyAlignment="1">
      <alignment vertical="center" wrapText="1"/>
    </xf>
    <xf numFmtId="0" fontId="7" fillId="5" borderId="0" xfId="0" applyFont="1" applyFill="1" applyAlignment="1">
      <alignment horizontal="center" vertical="center" wrapText="1"/>
    </xf>
    <xf numFmtId="4" fontId="7" fillId="5" borderId="0" xfId="0" applyNumberFormat="1" applyFont="1" applyFill="1" applyAlignment="1">
      <alignment vertical="center" wrapText="1"/>
    </xf>
    <xf numFmtId="0" fontId="7" fillId="6" borderId="0" xfId="1" applyFont="1" applyFill="1" applyAlignment="1">
      <alignment vertical="center" wrapText="1"/>
    </xf>
    <xf numFmtId="0" fontId="7" fillId="6" borderId="0" xfId="0" applyFont="1" applyFill="1" applyAlignment="1">
      <alignment horizontal="center" vertical="center" wrapText="1"/>
    </xf>
    <xf numFmtId="4" fontId="7" fillId="6" borderId="0" xfId="0" applyNumberFormat="1" applyFont="1" applyFill="1" applyAlignment="1">
      <alignment vertical="center" wrapText="1"/>
    </xf>
    <xf numFmtId="0" fontId="7" fillId="7" borderId="0" xfId="1" applyFont="1" applyFill="1" applyAlignment="1">
      <alignment vertical="center" wrapText="1"/>
    </xf>
    <xf numFmtId="0" fontId="7" fillId="7" borderId="0" xfId="0" applyFont="1" applyFill="1" applyAlignment="1">
      <alignment horizontal="center" vertical="center" wrapText="1"/>
    </xf>
    <xf numFmtId="4" fontId="7" fillId="7" borderId="0" xfId="0" applyNumberFormat="1" applyFont="1" applyFill="1" applyAlignment="1">
      <alignment vertical="center" wrapText="1"/>
    </xf>
    <xf numFmtId="0" fontId="8" fillId="2" borderId="0" xfId="1" applyFont="1" applyFill="1" applyAlignment="1">
      <alignment vertical="center" wrapText="1"/>
    </xf>
    <xf numFmtId="0" fontId="7" fillId="2" borderId="0" xfId="0" applyFont="1" applyFill="1" applyAlignment="1">
      <alignment horizontal="center" vertical="center" wrapText="1"/>
    </xf>
    <xf numFmtId="4" fontId="7" fillId="2" borderId="0" xfId="0" applyNumberFormat="1" applyFont="1" applyFill="1" applyAlignment="1">
      <alignment horizontal="right" vertical="center" wrapText="1"/>
    </xf>
    <xf numFmtId="0" fontId="5" fillId="8" borderId="0" xfId="1" applyFont="1" applyFill="1" applyAlignment="1">
      <alignment vertical="center" wrapText="1"/>
    </xf>
    <xf numFmtId="0" fontId="7" fillId="8" borderId="0" xfId="0" applyFont="1" applyFill="1" applyAlignment="1">
      <alignment horizontal="center" vertical="center" wrapText="1"/>
    </xf>
    <xf numFmtId="4" fontId="7" fillId="8" borderId="0" xfId="0" applyNumberFormat="1" applyFont="1" applyFill="1" applyAlignment="1">
      <alignment horizontal="righ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0" fillId="0" borderId="0" xfId="0" applyAlignment="1">
      <alignment horizontal="left" wrapText="1"/>
    </xf>
    <xf numFmtId="0" fontId="5" fillId="0" borderId="0" xfId="0" applyFont="1" applyAlignment="1">
      <alignment vertical="center" wrapText="1"/>
    </xf>
    <xf numFmtId="0" fontId="5" fillId="9" borderId="6" xfId="0" applyFont="1" applyFill="1" applyBorder="1" applyAlignment="1">
      <alignment vertical="center" wrapText="1"/>
    </xf>
    <xf numFmtId="0" fontId="5" fillId="9" borderId="6" xfId="0" applyFont="1" applyFill="1" applyBorder="1" applyAlignment="1">
      <alignment horizontal="left" vertical="center" wrapText="1"/>
    </xf>
    <xf numFmtId="0" fontId="1" fillId="9" borderId="6" xfId="0" applyFont="1" applyFill="1" applyBorder="1" applyAlignment="1">
      <alignment horizontal="center" vertical="center" wrapText="1"/>
    </xf>
    <xf numFmtId="0" fontId="1" fillId="9" borderId="6" xfId="0" applyFont="1" applyFill="1" applyBorder="1" applyAlignment="1">
      <alignment horizontal="left" vertical="center" wrapText="1"/>
    </xf>
    <xf numFmtId="0" fontId="5" fillId="9" borderId="6" xfId="0" applyFont="1" applyFill="1" applyBorder="1" applyAlignment="1">
      <alignment vertical="center"/>
    </xf>
    <xf numFmtId="0" fontId="9" fillId="9" borderId="6" xfId="0" applyFont="1" applyFill="1" applyBorder="1" applyAlignment="1">
      <alignment horizontal="right" vertical="center" wrapText="1"/>
    </xf>
    <xf numFmtId="0" fontId="0" fillId="9" borderId="6" xfId="0" applyFill="1" applyBorder="1">
      <alignment wrapText="1"/>
    </xf>
    <xf numFmtId="0" fontId="0" fillId="9" borderId="6" xfId="0" applyFill="1" applyBorder="1" applyAlignment="1">
      <alignment horizontal="left" wrapText="1"/>
    </xf>
    <xf numFmtId="0" fontId="9" fillId="9" borderId="6" xfId="0" applyFont="1" applyFill="1" applyBorder="1" applyAlignment="1">
      <alignment horizontal="left" vertical="center"/>
    </xf>
    <xf numFmtId="4" fontId="5" fillId="9" borderId="6" xfId="0" applyNumberFormat="1" applyFont="1" applyFill="1" applyBorder="1" applyAlignment="1">
      <alignment vertical="center" wrapText="1"/>
    </xf>
    <xf numFmtId="4" fontId="9" fillId="9" borderId="6" xfId="0" applyNumberFormat="1" applyFont="1" applyFill="1" applyBorder="1" applyAlignment="1">
      <alignment horizontal="right" vertical="center" wrapText="1"/>
    </xf>
    <xf numFmtId="0" fontId="5" fillId="9" borderId="6" xfId="0" applyFont="1" applyFill="1" applyBorder="1" applyAlignment="1">
      <alignment horizontal="right" vertical="center" wrapText="1"/>
    </xf>
    <xf numFmtId="0" fontId="9" fillId="9" borderId="6" xfId="0" applyFont="1" applyFill="1" applyBorder="1" applyAlignment="1">
      <alignment horizontal="right" vertical="center"/>
    </xf>
    <xf numFmtId="4" fontId="9" fillId="9" borderId="6" xfId="0" applyNumberFormat="1" applyFont="1" applyFill="1" applyBorder="1" applyAlignment="1">
      <alignment horizontal="right" vertical="center"/>
    </xf>
    <xf numFmtId="0" fontId="4" fillId="0" borderId="0" xfId="0" applyFont="1" applyAlignment="1"/>
    <xf numFmtId="0" fontId="0" fillId="0" borderId="0" xfId="0" applyAlignment="1">
      <alignment vertical="center" wrapText="1"/>
    </xf>
    <xf numFmtId="0" fontId="5" fillId="2" borderId="6" xfId="0" applyFont="1" applyFill="1" applyBorder="1" applyAlignment="1">
      <alignment horizontal="center" vertical="center" wrapText="1"/>
    </xf>
    <xf numFmtId="0" fontId="5" fillId="2" borderId="6" xfId="1"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6" xfId="0" applyFont="1" applyFill="1" applyBorder="1" applyAlignment="1">
      <alignment horizontal="center" vertical="center" wrapText="1"/>
    </xf>
    <xf numFmtId="4" fontId="11" fillId="2" borderId="6" xfId="0" applyNumberFormat="1" applyFont="1" applyFill="1" applyBorder="1" applyAlignment="1">
      <alignment horizontal="right" vertical="center" wrapText="1"/>
    </xf>
    <xf numFmtId="0" fontId="2" fillId="11" borderId="7" xfId="0" applyFont="1" applyFill="1" applyBorder="1" applyAlignment="1">
      <alignment vertical="center" wrapText="1"/>
    </xf>
    <xf numFmtId="164" fontId="2" fillId="11" borderId="7" xfId="0" applyNumberFormat="1" applyFont="1" applyFill="1" applyBorder="1" applyAlignment="1">
      <alignment horizontal="right" vertical="center" wrapText="1"/>
    </xf>
    <xf numFmtId="4" fontId="2" fillId="11" borderId="7" xfId="0" applyNumberFormat="1" applyFont="1" applyFill="1" applyBorder="1" applyAlignment="1">
      <alignment horizontal="right" vertical="center" wrapText="1"/>
    </xf>
    <xf numFmtId="0" fontId="2" fillId="11" borderId="7" xfId="0" applyFont="1" applyFill="1" applyBorder="1" applyAlignment="1">
      <alignment horizontal="right" vertical="center" wrapText="1"/>
    </xf>
    <xf numFmtId="0" fontId="2" fillId="11" borderId="7" xfId="0" applyFont="1" applyFill="1" applyBorder="1" applyAlignment="1">
      <alignment horizontal="left" vertical="center" wrapText="1"/>
    </xf>
    <xf numFmtId="0" fontId="2" fillId="12" borderId="5" xfId="0" applyFont="1" applyFill="1" applyBorder="1" applyAlignment="1">
      <alignment vertical="center" wrapText="1"/>
    </xf>
    <xf numFmtId="164" fontId="2" fillId="12" borderId="5" xfId="0" applyNumberFormat="1" applyFont="1" applyFill="1" applyBorder="1" applyAlignment="1">
      <alignment horizontal="right" vertical="center" wrapText="1"/>
    </xf>
    <xf numFmtId="4" fontId="2" fillId="12" borderId="5" xfId="0" applyNumberFormat="1" applyFont="1" applyFill="1" applyBorder="1" applyAlignment="1">
      <alignment horizontal="right" vertical="center" wrapText="1"/>
    </xf>
    <xf numFmtId="0" fontId="2" fillId="12" borderId="5" xfId="0" applyFont="1" applyFill="1" applyBorder="1" applyAlignment="1">
      <alignment horizontal="right" vertical="center" wrapText="1"/>
    </xf>
    <xf numFmtId="0" fontId="2" fillId="12" borderId="5" xfId="0" applyFont="1" applyFill="1" applyBorder="1" applyAlignment="1">
      <alignment horizontal="left" vertical="center" wrapText="1"/>
    </xf>
    <xf numFmtId="0" fontId="2" fillId="0" borderId="5" xfId="0" applyFont="1" applyBorder="1" applyAlignment="1">
      <alignment vertical="center" wrapText="1"/>
    </xf>
    <xf numFmtId="164" fontId="2" fillId="0" borderId="5" xfId="0" applyNumberFormat="1" applyFont="1" applyBorder="1" applyAlignment="1">
      <alignment horizontal="right" vertical="center" wrapText="1"/>
    </xf>
    <xf numFmtId="4" fontId="2" fillId="0" borderId="5" xfId="0" applyNumberFormat="1" applyFont="1" applyBorder="1" applyAlignment="1">
      <alignment horizontal="right" vertical="center" wrapText="1"/>
    </xf>
    <xf numFmtId="0" fontId="2" fillId="0" borderId="5" xfId="0" applyFont="1" applyBorder="1" applyAlignment="1">
      <alignment horizontal="right" vertical="center" wrapText="1"/>
    </xf>
    <xf numFmtId="0" fontId="2" fillId="0" borderId="5" xfId="0" applyFont="1" applyBorder="1" applyAlignment="1">
      <alignment horizontal="left" vertical="center" wrapText="1"/>
    </xf>
    <xf numFmtId="0" fontId="2" fillId="12" borderId="7" xfId="0" applyFont="1" applyFill="1" applyBorder="1" applyAlignment="1">
      <alignment vertical="center" wrapText="1"/>
    </xf>
    <xf numFmtId="164" fontId="2" fillId="12" borderId="7" xfId="0" applyNumberFormat="1" applyFont="1" applyFill="1" applyBorder="1" applyAlignment="1">
      <alignment horizontal="right" vertical="center" wrapText="1"/>
    </xf>
    <xf numFmtId="4" fontId="2" fillId="12" borderId="7" xfId="0" applyNumberFormat="1" applyFont="1" applyFill="1" applyBorder="1" applyAlignment="1">
      <alignment horizontal="right" vertical="center" wrapText="1"/>
    </xf>
    <xf numFmtId="0" fontId="2" fillId="12" borderId="7" xfId="0" applyFont="1" applyFill="1" applyBorder="1" applyAlignment="1">
      <alignment horizontal="right" vertical="center" wrapText="1"/>
    </xf>
    <xf numFmtId="0" fontId="2" fillId="12" borderId="7" xfId="0" applyFont="1" applyFill="1" applyBorder="1" applyAlignment="1">
      <alignment horizontal="left" vertical="center" wrapText="1"/>
    </xf>
    <xf numFmtId="0" fontId="2" fillId="10" borderId="5" xfId="0" applyFont="1" applyFill="1" applyBorder="1" applyAlignment="1">
      <alignment vertical="center" wrapText="1"/>
    </xf>
    <xf numFmtId="164" fontId="2" fillId="10" borderId="5" xfId="0" applyNumberFormat="1" applyFont="1" applyFill="1" applyBorder="1" applyAlignment="1">
      <alignment horizontal="right" vertical="center" wrapText="1"/>
    </xf>
    <xf numFmtId="4" fontId="2" fillId="10" borderId="5" xfId="0" applyNumberFormat="1" applyFont="1" applyFill="1" applyBorder="1" applyAlignment="1">
      <alignment horizontal="right" vertical="center" wrapText="1"/>
    </xf>
    <xf numFmtId="0" fontId="2" fillId="10" borderId="5" xfId="0" applyFont="1" applyFill="1" applyBorder="1" applyAlignment="1">
      <alignment horizontal="right" vertical="center" wrapText="1"/>
    </xf>
    <xf numFmtId="0" fontId="2" fillId="10" borderId="5" xfId="0" applyFont="1" applyFill="1" applyBorder="1" applyAlignment="1">
      <alignment horizontal="left" vertical="center" wrapText="1"/>
    </xf>
    <xf numFmtId="0" fontId="2" fillId="0" borderId="7" xfId="0" applyFont="1" applyBorder="1" applyAlignment="1">
      <alignment vertical="center" wrapText="1"/>
    </xf>
    <xf numFmtId="164" fontId="2" fillId="0" borderId="7" xfId="0" applyNumberFormat="1" applyFont="1" applyBorder="1" applyAlignment="1">
      <alignment horizontal="right" vertical="center" wrapText="1"/>
    </xf>
    <xf numFmtId="4" fontId="2" fillId="0" borderId="7" xfId="0" applyNumberFormat="1" applyFont="1" applyBorder="1" applyAlignment="1">
      <alignment horizontal="right" vertical="center" wrapText="1"/>
    </xf>
    <xf numFmtId="0" fontId="2" fillId="0" borderId="7" xfId="0" applyFont="1" applyBorder="1" applyAlignment="1">
      <alignment horizontal="right" vertical="center" wrapText="1"/>
    </xf>
    <xf numFmtId="0" fontId="2" fillId="0" borderId="7" xfId="0" applyFont="1" applyBorder="1" applyAlignment="1">
      <alignment horizontal="left" vertical="center" wrapText="1"/>
    </xf>
    <xf numFmtId="0" fontId="0" fillId="0" borderId="0" xfId="0" applyAlignment="1">
      <alignment horizontal="left" vertical="center" wrapText="1"/>
    </xf>
    <xf numFmtId="0" fontId="8" fillId="0" borderId="0" xfId="0" applyFont="1" applyAlignment="1">
      <alignment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0" fillId="10" borderId="6" xfId="0" applyFont="1" applyFill="1" applyBorder="1" applyAlignment="1">
      <alignment vertical="center" wrapText="1"/>
    </xf>
    <xf numFmtId="0" fontId="2" fillId="10" borderId="6" xfId="0" applyFont="1" applyFill="1" applyBorder="1" applyAlignment="1">
      <alignment vertical="center" wrapText="1"/>
    </xf>
    <xf numFmtId="164" fontId="2" fillId="10" borderId="6" xfId="0" applyNumberFormat="1" applyFont="1" applyFill="1" applyBorder="1" applyAlignment="1">
      <alignment horizontal="right" vertical="center" wrapText="1"/>
    </xf>
    <xf numFmtId="4" fontId="2" fillId="10" borderId="6" xfId="0" applyNumberFormat="1" applyFont="1" applyFill="1" applyBorder="1" applyAlignment="1">
      <alignment horizontal="right" vertical="center" wrapText="1"/>
    </xf>
    <xf numFmtId="0" fontId="2" fillId="10" borderId="6" xfId="0" applyFont="1" applyFill="1" applyBorder="1" applyAlignment="1">
      <alignment horizontal="right" vertical="center" wrapText="1"/>
    </xf>
    <xf numFmtId="0" fontId="2" fillId="10" borderId="6" xfId="0" applyFont="1" applyFill="1" applyBorder="1" applyAlignment="1">
      <alignment horizontal="left" vertical="center" wrapText="1"/>
    </xf>
    <xf numFmtId="0" fontId="0" fillId="0" borderId="6" xfId="0" applyBorder="1" applyAlignment="1">
      <alignment vertical="center" wrapText="1"/>
    </xf>
    <xf numFmtId="0" fontId="2" fillId="0" borderId="6" xfId="0" applyFont="1" applyBorder="1" applyAlignment="1">
      <alignment vertical="center" wrapText="1"/>
    </xf>
    <xf numFmtId="164" fontId="2" fillId="0" borderId="6" xfId="0" applyNumberFormat="1" applyFont="1" applyBorder="1" applyAlignment="1">
      <alignment horizontal="right" vertical="center" wrapText="1"/>
    </xf>
    <xf numFmtId="4" fontId="2" fillId="0" borderId="6" xfId="0" applyNumberFormat="1" applyFont="1" applyBorder="1" applyAlignment="1">
      <alignment horizontal="right" vertical="center" wrapText="1"/>
    </xf>
    <xf numFmtId="0" fontId="2" fillId="0" borderId="6" xfId="0" applyFont="1" applyBorder="1" applyAlignment="1">
      <alignment horizontal="left" vertical="center" wrapText="1"/>
    </xf>
    <xf numFmtId="0" fontId="0" fillId="10" borderId="6" xfId="0" applyFill="1" applyBorder="1" applyAlignment="1">
      <alignment vertical="center" wrapText="1"/>
    </xf>
    <xf numFmtId="0" fontId="2" fillId="13" borderId="5" xfId="0" applyFont="1" applyFill="1" applyBorder="1" applyAlignment="1">
      <alignment vertical="center" wrapText="1"/>
    </xf>
    <xf numFmtId="164" fontId="2" fillId="13" borderId="5" xfId="0" applyNumberFormat="1" applyFont="1" applyFill="1" applyBorder="1" applyAlignment="1">
      <alignment horizontal="right" vertical="center" wrapText="1"/>
    </xf>
    <xf numFmtId="4" fontId="2" fillId="13" borderId="5" xfId="0" applyNumberFormat="1" applyFont="1" applyFill="1" applyBorder="1" applyAlignment="1">
      <alignment horizontal="right" vertical="center" wrapText="1"/>
    </xf>
    <xf numFmtId="0" fontId="2" fillId="13" borderId="5" xfId="0" applyFont="1" applyFill="1" applyBorder="1" applyAlignment="1">
      <alignment horizontal="right" vertical="center" wrapText="1"/>
    </xf>
    <xf numFmtId="0" fontId="2" fillId="13" borderId="5" xfId="0" applyFont="1" applyFill="1" applyBorder="1" applyAlignment="1">
      <alignment horizontal="left" vertical="center" wrapText="1"/>
    </xf>
    <xf numFmtId="0" fontId="0" fillId="13" borderId="6" xfId="0" applyFill="1" applyBorder="1" applyAlignment="1">
      <alignment vertical="center" wrapText="1"/>
    </xf>
    <xf numFmtId="0" fontId="2" fillId="13" borderId="6" xfId="0" applyFont="1" applyFill="1" applyBorder="1" applyAlignment="1">
      <alignment vertical="center" wrapText="1"/>
    </xf>
    <xf numFmtId="164" fontId="2" fillId="13" borderId="6" xfId="0" applyNumberFormat="1" applyFont="1" applyFill="1" applyBorder="1" applyAlignment="1">
      <alignment horizontal="right" vertical="center" wrapText="1"/>
    </xf>
    <xf numFmtId="4" fontId="2" fillId="13" borderId="6" xfId="0" applyNumberFormat="1" applyFont="1" applyFill="1" applyBorder="1" applyAlignment="1">
      <alignment horizontal="right" vertical="center" wrapText="1"/>
    </xf>
    <xf numFmtId="0" fontId="2" fillId="13" borderId="6" xfId="0" applyFont="1" applyFill="1" applyBorder="1" applyAlignment="1">
      <alignment horizontal="left" vertical="center" wrapText="1"/>
    </xf>
    <xf numFmtId="0" fontId="0" fillId="0" borderId="12" xfId="0" applyBorder="1" applyAlignment="1">
      <alignment vertical="center" wrapText="1"/>
    </xf>
    <xf numFmtId="0" fontId="2" fillId="0" borderId="12" xfId="0" applyFont="1" applyBorder="1" applyAlignment="1">
      <alignment vertical="center" wrapText="1"/>
    </xf>
    <xf numFmtId="164" fontId="2" fillId="0" borderId="12" xfId="0" applyNumberFormat="1" applyFont="1" applyBorder="1" applyAlignment="1">
      <alignment horizontal="right" vertical="center" wrapText="1"/>
    </xf>
    <xf numFmtId="0" fontId="2" fillId="0" borderId="12" xfId="0" applyFont="1" applyBorder="1" applyAlignment="1">
      <alignment horizontal="left" vertical="center" wrapText="1"/>
    </xf>
    <xf numFmtId="0" fontId="0" fillId="10" borderId="13" xfId="0" applyFill="1" applyBorder="1" applyAlignment="1">
      <alignment vertical="center" wrapText="1"/>
    </xf>
    <xf numFmtId="0" fontId="10" fillId="0" borderId="5" xfId="0" applyFont="1" applyBorder="1" applyAlignment="1">
      <alignment vertical="center" wrapText="1"/>
    </xf>
    <xf numFmtId="0" fontId="10" fillId="10" borderId="13" xfId="0" applyFont="1" applyFill="1" applyBorder="1" applyAlignment="1">
      <alignment vertical="center" wrapText="1"/>
    </xf>
    <xf numFmtId="4" fontId="0" fillId="0" borderId="0" xfId="0" applyNumberFormat="1" applyAlignment="1">
      <alignment vertical="center" wrapText="1"/>
    </xf>
    <xf numFmtId="4" fontId="2" fillId="0" borderId="12" xfId="0" applyNumberFormat="1" applyFont="1" applyBorder="1" applyAlignment="1">
      <alignment horizontal="right" vertical="center" wrapText="1"/>
    </xf>
    <xf numFmtId="4" fontId="12" fillId="13" borderId="5" xfId="0" applyNumberFormat="1" applyFont="1" applyFill="1" applyBorder="1" applyAlignment="1">
      <alignment horizontal="right" vertical="center" wrapText="1"/>
    </xf>
    <xf numFmtId="4" fontId="12" fillId="0" borderId="5" xfId="0" applyNumberFormat="1" applyFont="1" applyBorder="1" applyAlignment="1">
      <alignment horizontal="right" vertical="center" wrapText="1"/>
    </xf>
    <xf numFmtId="164" fontId="12" fillId="13" borderId="5" xfId="0" applyNumberFormat="1" applyFont="1" applyFill="1" applyBorder="1" applyAlignment="1">
      <alignment horizontal="right" vertical="center" wrapText="1"/>
    </xf>
    <xf numFmtId="164" fontId="12" fillId="0" borderId="5" xfId="0" applyNumberFormat="1" applyFont="1" applyBorder="1" applyAlignment="1">
      <alignment horizontal="right" vertical="center" wrapText="1"/>
    </xf>
    <xf numFmtId="164" fontId="12" fillId="0" borderId="7" xfId="0" applyNumberFormat="1" applyFont="1" applyBorder="1" applyAlignment="1">
      <alignment horizontal="right" vertical="center" wrapText="1"/>
    </xf>
    <xf numFmtId="4" fontId="12" fillId="0" borderId="7" xfId="0" applyNumberFormat="1" applyFont="1" applyBorder="1" applyAlignment="1">
      <alignment horizontal="right" vertical="center" wrapText="1"/>
    </xf>
    <xf numFmtId="4" fontId="12" fillId="13" borderId="6" xfId="0" applyNumberFormat="1" applyFont="1" applyFill="1" applyBorder="1" applyAlignment="1">
      <alignment horizontal="right" vertical="center" wrapText="1"/>
    </xf>
    <xf numFmtId="4" fontId="12" fillId="0" borderId="6" xfId="0" applyNumberFormat="1" applyFont="1" applyBorder="1" applyAlignment="1">
      <alignment horizontal="right" vertical="center" wrapText="1"/>
    </xf>
    <xf numFmtId="0" fontId="13" fillId="0" borderId="0" xfId="0" applyFont="1">
      <alignment wrapText="1"/>
    </xf>
    <xf numFmtId="0" fontId="14" fillId="0" borderId="6" xfId="0" applyFont="1" applyBorder="1" applyAlignment="1">
      <alignment vertical="center" wrapText="1"/>
    </xf>
    <xf numFmtId="0" fontId="12" fillId="0" borderId="0" xfId="0" applyFont="1" applyAlignment="1">
      <alignment horizontal="right" vertical="center" wrapText="1"/>
    </xf>
    <xf numFmtId="0" fontId="12" fillId="14" borderId="5" xfId="0" applyFont="1" applyFill="1" applyBorder="1" applyAlignment="1">
      <alignment vertical="center" wrapText="1"/>
    </xf>
    <xf numFmtId="0" fontId="2" fillId="14" borderId="5" xfId="0" applyFont="1" applyFill="1" applyBorder="1" applyAlignment="1">
      <alignment vertical="center" wrapText="1"/>
    </xf>
    <xf numFmtId="164" fontId="2" fillId="14" borderId="5" xfId="0" applyNumberFormat="1" applyFont="1" applyFill="1" applyBorder="1" applyAlignment="1">
      <alignment horizontal="right" vertical="center" wrapText="1"/>
    </xf>
    <xf numFmtId="4" fontId="12" fillId="14" borderId="5" xfId="0" applyNumberFormat="1" applyFont="1" applyFill="1" applyBorder="1" applyAlignment="1">
      <alignment horizontal="right" vertical="center" wrapText="1"/>
    </xf>
    <xf numFmtId="4" fontId="2" fillId="14" borderId="5" xfId="0" applyNumberFormat="1" applyFont="1" applyFill="1" applyBorder="1" applyAlignment="1">
      <alignment horizontal="right" vertical="center" wrapText="1"/>
    </xf>
    <xf numFmtId="0" fontId="2" fillId="0" borderId="5" xfId="0" applyFont="1" applyBorder="1" applyAlignment="1">
      <alignment horizontal="left" wrapText="1"/>
    </xf>
    <xf numFmtId="0" fontId="12" fillId="10" borderId="5" xfId="0" applyFont="1" applyFill="1" applyBorder="1" applyAlignment="1">
      <alignment vertical="center" wrapText="1"/>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top" wrapText="1"/>
    </xf>
    <xf numFmtId="0" fontId="1" fillId="15" borderId="1" xfId="0" applyFont="1" applyFill="1" applyBorder="1" applyAlignment="1">
      <alignment horizontal="left" vertical="center" wrapText="1"/>
    </xf>
    <xf numFmtId="0" fontId="16" fillId="0" borderId="5" xfId="0" applyFont="1" applyBorder="1" applyAlignment="1">
      <alignment vertical="center" wrapText="1"/>
    </xf>
    <xf numFmtId="0" fontId="16" fillId="10" borderId="5" xfId="0" applyFont="1" applyFill="1" applyBorder="1" applyAlignment="1">
      <alignment vertical="center" wrapText="1"/>
    </xf>
    <xf numFmtId="0" fontId="16" fillId="10" borderId="6" xfId="0" applyFont="1" applyFill="1" applyBorder="1" applyAlignment="1">
      <alignment vertical="center" wrapText="1"/>
    </xf>
    <xf numFmtId="0" fontId="14" fillId="10" borderId="5" xfId="0" applyFont="1" applyFill="1" applyBorder="1" applyAlignment="1">
      <alignment vertical="center" wrapText="1"/>
    </xf>
    <xf numFmtId="0" fontId="16" fillId="12" borderId="7" xfId="0" applyFont="1" applyFill="1" applyBorder="1" applyAlignment="1">
      <alignment vertical="center" wrapText="1"/>
    </xf>
    <xf numFmtId="0" fontId="13" fillId="16" borderId="0" xfId="0" applyFont="1" applyFill="1" applyAlignment="1">
      <alignment horizontal="left" wrapText="1"/>
    </xf>
    <xf numFmtId="0" fontId="2" fillId="10" borderId="14" xfId="0" applyFont="1" applyFill="1" applyBorder="1" applyAlignment="1">
      <alignment horizontal="left" vertical="center" wrapText="1"/>
    </xf>
    <xf numFmtId="0" fontId="2" fillId="0" borderId="15" xfId="0" applyFont="1" applyBorder="1" applyAlignment="1">
      <alignment horizontal="left" vertical="center" wrapText="1"/>
    </xf>
    <xf numFmtId="0" fontId="17" fillId="15" borderId="6" xfId="0" applyFont="1" applyFill="1" applyBorder="1">
      <alignment wrapText="1"/>
    </xf>
    <xf numFmtId="0" fontId="10" fillId="10" borderId="0" xfId="0" applyFont="1" applyFill="1" applyAlignment="1">
      <alignment vertical="center" wrapText="1"/>
    </xf>
    <xf numFmtId="0" fontId="0" fillId="10" borderId="16" xfId="0" applyFill="1" applyBorder="1" applyAlignment="1">
      <alignment vertical="center" wrapText="1"/>
    </xf>
    <xf numFmtId="0" fontId="19" fillId="0" borderId="0" xfId="0" applyFont="1">
      <alignment wrapText="1"/>
    </xf>
    <xf numFmtId="0" fontId="1" fillId="17" borderId="1" xfId="0" applyFont="1" applyFill="1" applyBorder="1" applyAlignment="1">
      <alignment horizontal="center" vertical="center" wrapText="1"/>
    </xf>
    <xf numFmtId="0" fontId="0" fillId="18" borderId="0" xfId="0" applyFill="1" applyAlignment="1">
      <alignment vertical="center" wrapText="1"/>
    </xf>
    <xf numFmtId="0" fontId="0" fillId="18" borderId="0" xfId="0" applyFill="1" applyAlignment="1">
      <alignment horizontal="left" vertical="center" wrapText="1"/>
    </xf>
    <xf numFmtId="4" fontId="0" fillId="18" borderId="6" xfId="0" applyNumberFormat="1" applyFill="1" applyBorder="1" applyAlignment="1">
      <alignment vertical="center" wrapText="1"/>
    </xf>
    <xf numFmtId="0" fontId="6" fillId="0" borderId="0" xfId="0" applyFont="1">
      <alignment wrapText="1"/>
    </xf>
    <xf numFmtId="0" fontId="0" fillId="19" borderId="19" xfId="0" applyFill="1" applyBorder="1" applyAlignment="1">
      <alignment vertical="center" wrapText="1"/>
    </xf>
    <xf numFmtId="4" fontId="2" fillId="11" borderId="24" xfId="0" applyNumberFormat="1" applyFont="1" applyFill="1" applyBorder="1" applyAlignment="1">
      <alignment horizontal="right" vertical="center" wrapText="1"/>
    </xf>
    <xf numFmtId="0" fontId="2" fillId="16" borderId="6" xfId="0" applyFont="1" applyFill="1" applyBorder="1" applyAlignment="1">
      <alignment vertical="center" wrapText="1"/>
    </xf>
    <xf numFmtId="0" fontId="0" fillId="0" borderId="25" xfId="0" applyBorder="1">
      <alignment wrapText="1"/>
    </xf>
    <xf numFmtId="0" fontId="0" fillId="0" borderId="17" xfId="0" applyBorder="1">
      <alignment wrapText="1"/>
    </xf>
    <xf numFmtId="4" fontId="2" fillId="12" borderId="27" xfId="0" applyNumberFormat="1" applyFont="1" applyFill="1" applyBorder="1" applyAlignment="1">
      <alignment horizontal="right" vertical="center" wrapText="1"/>
    </xf>
    <xf numFmtId="164" fontId="2" fillId="10" borderId="15" xfId="0" applyNumberFormat="1" applyFont="1" applyFill="1" applyBorder="1" applyAlignment="1">
      <alignment horizontal="right" vertical="center" wrapText="1"/>
    </xf>
    <xf numFmtId="0" fontId="2" fillId="10" borderId="15" xfId="0" applyFont="1" applyFill="1" applyBorder="1" applyAlignment="1">
      <alignment horizontal="right" vertical="center" wrapText="1"/>
    </xf>
    <xf numFmtId="0" fontId="2" fillId="10" borderId="15" xfId="0" applyFont="1" applyFill="1" applyBorder="1" applyAlignment="1">
      <alignment horizontal="left" vertical="center" wrapText="1"/>
    </xf>
    <xf numFmtId="4" fontId="0" fillId="18" borderId="23" xfId="0" applyNumberFormat="1" applyFill="1" applyBorder="1" applyAlignment="1">
      <alignment vertical="center" wrapText="1"/>
    </xf>
    <xf numFmtId="4" fontId="2" fillId="10" borderId="30" xfId="0" applyNumberFormat="1" applyFont="1" applyFill="1" applyBorder="1" applyAlignment="1">
      <alignment horizontal="right" vertical="center" wrapText="1"/>
    </xf>
    <xf numFmtId="4" fontId="2" fillId="10" borderId="27" xfId="0" applyNumberFormat="1" applyFont="1" applyFill="1" applyBorder="1" applyAlignment="1">
      <alignment horizontal="right" vertical="center" wrapText="1"/>
    </xf>
    <xf numFmtId="3" fontId="5" fillId="19" borderId="28" xfId="0" applyNumberFormat="1" applyFont="1" applyFill="1" applyBorder="1" applyAlignment="1">
      <alignment vertical="center" wrapText="1"/>
    </xf>
    <xf numFmtId="3" fontId="5" fillId="19" borderId="20" xfId="0" applyNumberFormat="1" applyFont="1" applyFill="1" applyBorder="1" applyAlignment="1">
      <alignment vertical="center" wrapText="1"/>
    </xf>
    <xf numFmtId="3" fontId="5" fillId="19" borderId="21" xfId="0" applyNumberFormat="1" applyFont="1" applyFill="1" applyBorder="1" applyAlignment="1">
      <alignment vertical="center"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0" fillId="0" borderId="0" xfId="0" applyFont="1" applyAlignment="1">
      <alignment horizontal="right" wrapText="1"/>
    </xf>
    <xf numFmtId="3" fontId="2" fillId="16" borderId="6" xfId="0" applyNumberFormat="1" applyFont="1" applyFill="1" applyBorder="1" applyAlignment="1">
      <alignment horizontal="right" vertical="center" wrapText="1"/>
    </xf>
    <xf numFmtId="3" fontId="10" fillId="16" borderId="6" xfId="0" applyNumberFormat="1" applyFont="1" applyFill="1" applyBorder="1" applyAlignment="1">
      <alignment horizontal="right" vertical="center" wrapText="1"/>
    </xf>
    <xf numFmtId="0" fontId="1" fillId="0" borderId="9" xfId="0" applyFont="1" applyBorder="1" applyAlignment="1">
      <alignment horizontal="center" vertical="top" wrapText="1"/>
    </xf>
    <xf numFmtId="0" fontId="1" fillId="0" borderId="8" xfId="0" applyFont="1" applyBorder="1" applyAlignment="1">
      <alignment horizontal="center" vertical="top" wrapText="1"/>
    </xf>
    <xf numFmtId="4" fontId="5" fillId="9" borderId="23" xfId="0" applyNumberFormat="1" applyFont="1" applyFill="1" applyBorder="1" applyAlignment="1">
      <alignment vertical="center" wrapText="1"/>
    </xf>
    <xf numFmtId="0" fontId="2" fillId="16" borderId="33" xfId="0" applyFont="1" applyFill="1" applyBorder="1" applyAlignment="1">
      <alignment vertical="center" wrapText="1"/>
    </xf>
    <xf numFmtId="3" fontId="2" fillId="17" borderId="34" xfId="0" applyNumberFormat="1" applyFont="1" applyFill="1" applyBorder="1" applyAlignment="1">
      <alignment horizontal="right" vertical="center" wrapText="1"/>
    </xf>
    <xf numFmtId="0" fontId="0" fillId="0" borderId="38" xfId="0" applyBorder="1">
      <alignment wrapText="1"/>
    </xf>
    <xf numFmtId="0" fontId="0" fillId="13" borderId="23" xfId="0" applyFill="1" applyBorder="1" applyAlignment="1">
      <alignment vertical="center" wrapText="1"/>
    </xf>
    <xf numFmtId="0" fontId="0" fillId="0" borderId="31" xfId="0" applyBorder="1" applyAlignment="1">
      <alignment vertical="center" wrapText="1"/>
    </xf>
    <xf numFmtId="0" fontId="10" fillId="0" borderId="32" xfId="0" applyFont="1" applyBorder="1" applyAlignment="1">
      <alignment horizontal="right" wrapText="1"/>
    </xf>
    <xf numFmtId="0" fontId="10" fillId="16" borderId="41" xfId="0" applyFont="1" applyFill="1" applyBorder="1" applyAlignment="1">
      <alignment vertical="center" wrapText="1"/>
    </xf>
    <xf numFmtId="3" fontId="2" fillId="16" borderId="33" xfId="0" applyNumberFormat="1" applyFont="1" applyFill="1" applyBorder="1" applyAlignment="1">
      <alignment horizontal="right" vertical="center" wrapText="1"/>
    </xf>
    <xf numFmtId="0" fontId="20" fillId="9" borderId="35" xfId="0" applyFont="1" applyFill="1" applyBorder="1" applyAlignment="1">
      <alignment horizontal="left" vertical="center" wrapText="1"/>
    </xf>
    <xf numFmtId="0" fontId="20" fillId="9" borderId="36" xfId="0" applyFont="1" applyFill="1" applyBorder="1" applyAlignment="1">
      <alignment horizontal="left" vertical="center" wrapText="1"/>
    </xf>
    <xf numFmtId="0" fontId="20" fillId="9" borderId="37" xfId="0" applyFont="1" applyFill="1" applyBorder="1" applyAlignment="1">
      <alignment horizontal="left" vertical="center" wrapText="1"/>
    </xf>
    <xf numFmtId="0" fontId="20" fillId="9" borderId="39" xfId="0" applyFont="1" applyFill="1" applyBorder="1" applyAlignment="1">
      <alignment horizontal="left" vertical="center" wrapText="1"/>
    </xf>
    <xf numFmtId="0" fontId="20" fillId="9" borderId="22" xfId="0" applyFont="1" applyFill="1" applyBorder="1" applyAlignment="1">
      <alignment horizontal="left" vertical="center" wrapText="1"/>
    </xf>
    <xf numFmtId="0" fontId="20" fillId="9" borderId="40" xfId="0" applyFont="1" applyFill="1" applyBorder="1" applyAlignment="1">
      <alignment horizontal="left" vertical="center" wrapText="1"/>
    </xf>
    <xf numFmtId="0" fontId="0" fillId="0" borderId="0" xfId="0" applyAlignment="1">
      <alignment horizontal="center" wrapText="1"/>
    </xf>
    <xf numFmtId="0" fontId="0" fillId="0" borderId="32" xfId="0" applyBorder="1" applyAlignment="1">
      <alignment horizontal="center" wrapText="1"/>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29" xfId="0" applyFont="1" applyBorder="1" applyAlignment="1">
      <alignment horizontal="left" vertical="center"/>
    </xf>
    <xf numFmtId="0" fontId="6" fillId="16" borderId="25" xfId="0" applyFont="1" applyFill="1" applyBorder="1" applyAlignment="1">
      <alignment horizontal="left" vertical="center"/>
    </xf>
    <xf numFmtId="0" fontId="6" fillId="16" borderId="17" xfId="0" applyFont="1" applyFill="1" applyBorder="1" applyAlignment="1">
      <alignment horizontal="left" vertical="center"/>
    </xf>
    <xf numFmtId="0" fontId="6" fillId="16" borderId="26" xfId="0" applyFont="1" applyFill="1" applyBorder="1" applyAlignment="1">
      <alignment horizontal="left" vertical="center"/>
    </xf>
    <xf numFmtId="0" fontId="1" fillId="17" borderId="1" xfId="0" applyFont="1" applyFill="1" applyBorder="1" applyAlignment="1">
      <alignment horizontal="center" vertical="center" wrapText="1"/>
    </xf>
    <xf numFmtId="0" fontId="6" fillId="0" borderId="0" xfId="0" applyFont="1" applyAlignment="1">
      <alignment horizontal="left" wrapText="1"/>
    </xf>
    <xf numFmtId="0" fontId="5" fillId="19" borderId="18" xfId="0" applyFont="1" applyFill="1" applyBorder="1" applyAlignment="1">
      <alignment horizontal="left" vertical="center" wrapText="1"/>
    </xf>
    <xf numFmtId="0" fontId="5" fillId="19" borderId="19" xfId="0" applyFont="1" applyFill="1" applyBorder="1" applyAlignment="1">
      <alignment horizontal="left" vertical="center" wrapText="1"/>
    </xf>
    <xf numFmtId="0" fontId="5" fillId="19" borderId="29" xfId="0" applyFont="1" applyFill="1" applyBorder="1" applyAlignment="1">
      <alignment horizontal="left" vertical="center" wrapText="1"/>
    </xf>
    <xf numFmtId="0" fontId="6" fillId="19" borderId="18" xfId="0" applyFont="1" applyFill="1" applyBorder="1" applyAlignment="1">
      <alignment horizontal="left" vertical="center" wrapText="1"/>
    </xf>
    <xf numFmtId="0" fontId="6" fillId="19" borderId="19" xfId="0" applyFont="1" applyFill="1" applyBorder="1" applyAlignment="1">
      <alignment horizontal="left" vertical="center" wrapText="1"/>
    </xf>
    <xf numFmtId="0" fontId="6" fillId="19" borderId="29" xfId="0" applyFont="1" applyFill="1" applyBorder="1" applyAlignment="1">
      <alignment horizontal="left" vertical="center" wrapText="1"/>
    </xf>
    <xf numFmtId="0" fontId="10" fillId="0" borderId="31" xfId="0" applyFont="1" applyBorder="1" applyAlignment="1">
      <alignment horizontal="left" wrapText="1"/>
    </xf>
    <xf numFmtId="0" fontId="10" fillId="0" borderId="0" xfId="0" applyFont="1" applyAlignment="1">
      <alignment horizontal="left" wrapText="1"/>
    </xf>
    <xf numFmtId="0" fontId="6" fillId="0" borderId="31" xfId="0" applyFont="1" applyBorder="1" applyAlignment="1">
      <alignment horizontal="left" wrapText="1"/>
    </xf>
    <xf numFmtId="0" fontId="1" fillId="0" borderId="1" xfId="0" applyFont="1" applyBorder="1" applyAlignment="1">
      <alignment horizontal="center" vertical="center" wrapText="1"/>
    </xf>
  </cellXfs>
  <cellStyles count="2">
    <cellStyle name="Normální" xfId="0" builtinId="0"/>
    <cellStyle name="Normální 2" xfId="1" xr:uid="{BF7251E7-20D9-4A90-AEA4-9080D8CC6BD2}"/>
  </cellStyles>
  <dxfs count="0"/>
  <tableStyles count="0" defaultTableStyle="TableStyleMedium2" defaultPivotStyle="PivotStyleLight16"/>
  <colors>
    <mruColors>
      <color rgb="FFDE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Šigutová Vladislava" id="{7CF2D239-1325-427E-B8A3-BF1CC17857C1}" userId="S::vladislava.sigutova@msk.cz::b108ad00-8abe-4325-996c-87139a5a75e6" providerId="AD"/>
</personList>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5-07-11T10:59:36.65" personId="{7CF2D239-1325-427E-B8A3-BF1CC17857C1}" id="{DAAE8F17-7D57-4321-B4F6-8D0753B307EC}">
    <text>FaMa jiná!!!</text>
  </threadedComment>
  <threadedComment ref="D9" dT="2025-07-11T11:03:27.48" personId="{7CF2D239-1325-427E-B8A3-BF1CC17857C1}" id="{3446FA42-DEB5-42E7-9F02-3D24749F3262}">
    <text>FaMa jiná!!!</text>
  </threadedComment>
</ThreadedComment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A42-9866-4EB1-91F4-5175AC758BFF}">
  <dimension ref="A1:Y80"/>
  <sheetViews>
    <sheetView tabSelected="1" topLeftCell="A19" workbookViewId="0">
      <selection activeCell="D46" sqref="D46"/>
    </sheetView>
  </sheetViews>
  <sheetFormatPr defaultRowHeight="12.75" x14ac:dyDescent="0.2"/>
  <cols>
    <col min="1" max="1" width="15.140625" customWidth="1"/>
    <col min="2" max="2" width="10.5703125" customWidth="1"/>
    <col min="3" max="3" width="33.42578125" customWidth="1"/>
    <col min="4" max="4" width="28.42578125" customWidth="1"/>
    <col min="5" max="5" width="10.7109375" customWidth="1"/>
    <col min="6" max="6" width="10.140625" bestFit="1" customWidth="1"/>
    <col min="7" max="7" width="12.140625" bestFit="1" customWidth="1"/>
    <col min="8" max="8" width="9.28515625" bestFit="1" customWidth="1"/>
    <col min="9" max="9" width="10.42578125" customWidth="1"/>
    <col min="10" max="10" width="9.28515625" bestFit="1" customWidth="1"/>
    <col min="11" max="11" width="11.140625" bestFit="1" customWidth="1"/>
    <col min="12" max="12" width="10.140625" bestFit="1" customWidth="1"/>
    <col min="13" max="13" width="11.140625" bestFit="1" customWidth="1"/>
    <col min="14" max="15" width="9.28515625" bestFit="1" customWidth="1"/>
    <col min="16" max="16" width="12.140625" bestFit="1" customWidth="1"/>
    <col min="17" max="22" width="0" hidden="1" customWidth="1"/>
    <col min="23" max="23" width="125.85546875" hidden="1" customWidth="1"/>
  </cols>
  <sheetData>
    <row r="1" spans="1:25" ht="29.25" customHeight="1" thickBot="1" x14ac:dyDescent="0.3">
      <c r="A1" s="203" t="s">
        <v>281</v>
      </c>
      <c r="B1" s="204"/>
      <c r="C1" s="204"/>
      <c r="D1" s="204"/>
      <c r="E1" s="204"/>
      <c r="F1" s="204"/>
      <c r="G1" s="204"/>
      <c r="H1" s="204"/>
      <c r="I1" s="204"/>
      <c r="J1" s="204"/>
      <c r="K1" s="204"/>
      <c r="L1" s="204"/>
      <c r="M1" s="204"/>
      <c r="N1" s="204"/>
      <c r="O1" s="204"/>
      <c r="P1" s="205"/>
      <c r="Q1" s="158"/>
      <c r="R1" s="158"/>
      <c r="S1" s="158"/>
      <c r="T1" s="158"/>
      <c r="U1" s="158"/>
      <c r="V1" s="158"/>
      <c r="W1" s="158"/>
      <c r="X1" s="158"/>
    </row>
    <row r="2" spans="1:25" ht="15" customHeight="1" x14ac:dyDescent="0.25">
      <c r="A2" s="206" t="s">
        <v>297</v>
      </c>
      <c r="B2" s="207"/>
      <c r="C2" s="207"/>
      <c r="D2" s="207"/>
      <c r="E2" s="207"/>
      <c r="F2" s="207"/>
      <c r="G2" s="207"/>
      <c r="H2" s="207"/>
      <c r="I2" s="207"/>
      <c r="J2" s="207"/>
      <c r="K2" s="207"/>
      <c r="L2" s="207"/>
      <c r="M2" s="207"/>
      <c r="N2" s="207"/>
      <c r="O2" s="207"/>
      <c r="P2" s="208"/>
      <c r="Q2" s="158"/>
      <c r="R2" s="158"/>
      <c r="S2" s="158"/>
      <c r="T2" s="158"/>
      <c r="U2" s="158"/>
      <c r="V2" s="158"/>
      <c r="W2" s="158"/>
      <c r="X2" s="158"/>
    </row>
    <row r="3" spans="1:25" ht="13.5" thickBot="1" x14ac:dyDescent="0.25">
      <c r="P3" s="181" t="s">
        <v>294</v>
      </c>
    </row>
    <row r="4" spans="1:25" ht="45.75" thickBot="1" x14ac:dyDescent="0.25">
      <c r="A4" s="159" t="s">
        <v>20</v>
      </c>
      <c r="B4" s="159" t="s">
        <v>21</v>
      </c>
      <c r="C4" s="159" t="s">
        <v>22</v>
      </c>
      <c r="D4" s="159" t="s">
        <v>23</v>
      </c>
      <c r="E4" s="159" t="s">
        <v>301</v>
      </c>
      <c r="F4" s="159" t="s">
        <v>27</v>
      </c>
      <c r="G4" s="209" t="s">
        <v>28</v>
      </c>
      <c r="H4" s="209"/>
      <c r="I4" s="209" t="s">
        <v>29</v>
      </c>
      <c r="J4" s="209"/>
      <c r="K4" s="209" t="s">
        <v>30</v>
      </c>
      <c r="L4" s="209"/>
      <c r="M4" s="209" t="s">
        <v>31</v>
      </c>
      <c r="N4" s="209"/>
      <c r="O4" s="159" t="s">
        <v>295</v>
      </c>
      <c r="P4" s="159" t="s">
        <v>296</v>
      </c>
      <c r="Q4" s="1" t="s">
        <v>34</v>
      </c>
      <c r="R4" s="1" t="s">
        <v>35</v>
      </c>
      <c r="S4" s="1" t="s">
        <v>36</v>
      </c>
      <c r="T4" s="1" t="s">
        <v>37</v>
      </c>
      <c r="U4" s="1" t="s">
        <v>38</v>
      </c>
      <c r="V4" s="31" t="s">
        <v>39</v>
      </c>
      <c r="W4" s="146" t="s">
        <v>40</v>
      </c>
      <c r="X4" s="2"/>
      <c r="Y4" s="2"/>
    </row>
    <row r="5" spans="1:25" ht="13.5" customHeight="1" thickBot="1" x14ac:dyDescent="0.25">
      <c r="A5" s="185"/>
      <c r="B5" s="184"/>
      <c r="C5" s="184"/>
      <c r="D5" s="184"/>
      <c r="E5" s="184"/>
      <c r="F5" s="179"/>
      <c r="G5" s="180" t="s">
        <v>41</v>
      </c>
      <c r="H5" s="180" t="s">
        <v>42</v>
      </c>
      <c r="I5" s="180" t="s">
        <v>41</v>
      </c>
      <c r="J5" s="180" t="s">
        <v>42</v>
      </c>
      <c r="K5" s="180" t="s">
        <v>41</v>
      </c>
      <c r="L5" s="180" t="s">
        <v>42</v>
      </c>
      <c r="M5" s="180" t="s">
        <v>41</v>
      </c>
      <c r="N5" s="180" t="s">
        <v>42</v>
      </c>
      <c r="O5" s="180"/>
      <c r="P5" s="181"/>
      <c r="Q5" s="4"/>
      <c r="R5" s="4"/>
      <c r="S5" s="4"/>
      <c r="T5" s="4"/>
      <c r="U5" s="4"/>
      <c r="V5" s="32"/>
      <c r="W5" s="33"/>
      <c r="X5" s="2"/>
      <c r="Y5" s="2"/>
    </row>
    <row r="6" spans="1:25" s="51" customFormat="1" ht="39" customHeight="1" thickBot="1" x14ac:dyDescent="0.25">
      <c r="A6" s="211" t="s">
        <v>291</v>
      </c>
      <c r="B6" s="212"/>
      <c r="C6" s="212"/>
      <c r="D6" s="212"/>
      <c r="E6" s="213"/>
      <c r="F6" s="176">
        <f t="shared" ref="F6:P6" si="0">SUM(F8:F9)</f>
        <v>0</v>
      </c>
      <c r="G6" s="177">
        <f t="shared" si="0"/>
        <v>564000</v>
      </c>
      <c r="H6" s="177">
        <f t="shared" si="0"/>
        <v>0</v>
      </c>
      <c r="I6" s="177">
        <f t="shared" si="0"/>
        <v>0</v>
      </c>
      <c r="J6" s="177">
        <f t="shared" si="0"/>
        <v>0</v>
      </c>
      <c r="K6" s="177">
        <f t="shared" si="0"/>
        <v>0</v>
      </c>
      <c r="L6" s="177">
        <f t="shared" si="0"/>
        <v>0</v>
      </c>
      <c r="M6" s="177">
        <f t="shared" si="0"/>
        <v>0</v>
      </c>
      <c r="N6" s="177">
        <f t="shared" si="0"/>
        <v>0</v>
      </c>
      <c r="O6" s="177">
        <f t="shared" si="0"/>
        <v>0</v>
      </c>
      <c r="P6" s="178">
        <f t="shared" si="0"/>
        <v>564000</v>
      </c>
      <c r="Q6" s="173"/>
      <c r="R6" s="162"/>
      <c r="S6" s="162"/>
      <c r="T6" s="162"/>
      <c r="U6" s="162"/>
      <c r="V6" s="162"/>
      <c r="W6" s="162"/>
    </row>
    <row r="7" spans="1:25" ht="15.75" customHeight="1" x14ac:dyDescent="0.2">
      <c r="A7" s="217" t="s">
        <v>284</v>
      </c>
      <c r="B7" s="218"/>
      <c r="C7" s="218"/>
      <c r="D7" s="218"/>
      <c r="F7" s="201"/>
      <c r="G7" s="201"/>
      <c r="H7" s="201"/>
      <c r="I7" s="201"/>
      <c r="J7" s="201"/>
      <c r="K7" s="201"/>
      <c r="L7" s="201"/>
      <c r="M7" s="201"/>
      <c r="N7" s="201"/>
      <c r="O7" s="201"/>
      <c r="P7" s="202"/>
    </row>
    <row r="8" spans="1:25" s="51" customFormat="1" ht="32.25" customHeight="1" x14ac:dyDescent="0.2">
      <c r="A8" s="187" t="s">
        <v>269</v>
      </c>
      <c r="B8" s="166" t="s">
        <v>93</v>
      </c>
      <c r="C8" s="166" t="s">
        <v>228</v>
      </c>
      <c r="D8" s="166" t="s">
        <v>270</v>
      </c>
      <c r="E8" s="193" t="s">
        <v>302</v>
      </c>
      <c r="F8" s="194">
        <v>0</v>
      </c>
      <c r="G8" s="183">
        <v>264000</v>
      </c>
      <c r="H8" s="182">
        <v>0</v>
      </c>
      <c r="I8" s="182">
        <v>0</v>
      </c>
      <c r="J8" s="182">
        <v>0</v>
      </c>
      <c r="K8" s="182">
        <v>0</v>
      </c>
      <c r="L8" s="182">
        <v>0</v>
      </c>
      <c r="M8" s="182">
        <v>0</v>
      </c>
      <c r="N8" s="182">
        <v>0</v>
      </c>
      <c r="O8" s="182">
        <v>0</v>
      </c>
      <c r="P8" s="188">
        <f>SUM(F8:O8)</f>
        <v>264000</v>
      </c>
      <c r="Q8" s="190"/>
      <c r="R8" s="112">
        <v>1</v>
      </c>
      <c r="S8" s="112" t="s">
        <v>51</v>
      </c>
      <c r="T8" s="112"/>
      <c r="U8" s="112" t="s">
        <v>96</v>
      </c>
      <c r="V8" s="116" t="s">
        <v>230</v>
      </c>
      <c r="W8" s="116" t="s">
        <v>271</v>
      </c>
    </row>
    <row r="9" spans="1:25" s="51" customFormat="1" ht="32.25" customHeight="1" x14ac:dyDescent="0.2">
      <c r="A9" s="187" t="s">
        <v>272</v>
      </c>
      <c r="B9" s="166" t="s">
        <v>93</v>
      </c>
      <c r="C9" s="166" t="s">
        <v>228</v>
      </c>
      <c r="D9" s="166" t="s">
        <v>273</v>
      </c>
      <c r="E9" s="193" t="s">
        <v>302</v>
      </c>
      <c r="F9" s="194">
        <v>0</v>
      </c>
      <c r="G9" s="183">
        <v>300000</v>
      </c>
      <c r="H9" s="182">
        <v>0</v>
      </c>
      <c r="I9" s="182">
        <v>0</v>
      </c>
      <c r="J9" s="182">
        <v>0</v>
      </c>
      <c r="K9" s="182">
        <v>0</v>
      </c>
      <c r="L9" s="182">
        <v>0</v>
      </c>
      <c r="M9" s="182">
        <v>0</v>
      </c>
      <c r="N9" s="182">
        <v>0</v>
      </c>
      <c r="O9" s="182">
        <v>0</v>
      </c>
      <c r="P9" s="188">
        <f>SUM(F9:O9)</f>
        <v>300000</v>
      </c>
      <c r="Q9" s="190"/>
      <c r="R9" s="112">
        <v>1</v>
      </c>
      <c r="S9" s="112" t="s">
        <v>51</v>
      </c>
      <c r="T9" s="112"/>
      <c r="U9" s="112" t="s">
        <v>96</v>
      </c>
      <c r="V9" s="116" t="s">
        <v>230</v>
      </c>
      <c r="W9" s="116" t="s">
        <v>274</v>
      </c>
    </row>
    <row r="10" spans="1:25" ht="12.75" customHeight="1" x14ac:dyDescent="0.2">
      <c r="A10" s="198" t="s">
        <v>290</v>
      </c>
      <c r="B10" s="199">
        <f>COUNTA(B8:B9)</f>
        <v>2</v>
      </c>
      <c r="C10" s="199"/>
      <c r="D10" s="199"/>
      <c r="E10" s="199"/>
      <c r="F10" s="199">
        <f t="shared" ref="F10:Q10" si="1">SUM(F8:F9)</f>
        <v>0</v>
      </c>
      <c r="G10" s="199">
        <f t="shared" si="1"/>
        <v>564000</v>
      </c>
      <c r="H10" s="199">
        <f t="shared" si="1"/>
        <v>0</v>
      </c>
      <c r="I10" s="199">
        <f t="shared" si="1"/>
        <v>0</v>
      </c>
      <c r="J10" s="199">
        <f t="shared" si="1"/>
        <v>0</v>
      </c>
      <c r="K10" s="199">
        <f t="shared" si="1"/>
        <v>0</v>
      </c>
      <c r="L10" s="199">
        <f t="shared" si="1"/>
        <v>0</v>
      </c>
      <c r="M10" s="199">
        <f t="shared" si="1"/>
        <v>0</v>
      </c>
      <c r="N10" s="199">
        <f t="shared" si="1"/>
        <v>0</v>
      </c>
      <c r="O10" s="199">
        <f t="shared" si="1"/>
        <v>0</v>
      </c>
      <c r="P10" s="200">
        <f t="shared" si="1"/>
        <v>564000</v>
      </c>
      <c r="Q10" s="186">
        <f t="shared" si="1"/>
        <v>0</v>
      </c>
      <c r="R10" s="42"/>
      <c r="S10" s="42"/>
      <c r="T10" s="42"/>
      <c r="U10" s="42"/>
      <c r="V10" s="43"/>
      <c r="W10" s="43"/>
    </row>
    <row r="11" spans="1:25" s="51" customFormat="1" ht="13.5" customHeight="1" thickBot="1" x14ac:dyDescent="0.25">
      <c r="A11" s="191"/>
      <c r="P11" s="192"/>
      <c r="V11" s="87"/>
      <c r="W11" s="87"/>
    </row>
    <row r="12" spans="1:25" s="51" customFormat="1" ht="39" customHeight="1" thickBot="1" x14ac:dyDescent="0.25">
      <c r="A12" s="214" t="s">
        <v>293</v>
      </c>
      <c r="B12" s="215"/>
      <c r="C12" s="215"/>
      <c r="D12" s="215"/>
      <c r="E12" s="216"/>
      <c r="F12" s="176">
        <f t="shared" ref="F12:P12" si="2">SUM(F14:F15)</f>
        <v>0</v>
      </c>
      <c r="G12" s="177">
        <f t="shared" si="2"/>
        <v>3550</v>
      </c>
      <c r="H12" s="177">
        <f t="shared" si="2"/>
        <v>0</v>
      </c>
      <c r="I12" s="177">
        <f t="shared" si="2"/>
        <v>0</v>
      </c>
      <c r="J12" s="177">
        <f t="shared" si="2"/>
        <v>0</v>
      </c>
      <c r="K12" s="177">
        <f t="shared" si="2"/>
        <v>0</v>
      </c>
      <c r="L12" s="177">
        <f t="shared" si="2"/>
        <v>0</v>
      </c>
      <c r="M12" s="177">
        <f t="shared" si="2"/>
        <v>0</v>
      </c>
      <c r="N12" s="177">
        <f t="shared" si="2"/>
        <v>0</v>
      </c>
      <c r="O12" s="177">
        <f t="shared" si="2"/>
        <v>0</v>
      </c>
      <c r="P12" s="178">
        <f t="shared" si="2"/>
        <v>3550</v>
      </c>
      <c r="Q12" s="173"/>
      <c r="R12" s="162"/>
      <c r="S12" s="162"/>
      <c r="T12" s="162"/>
      <c r="U12" s="162"/>
      <c r="V12" s="162"/>
      <c r="W12" s="162"/>
    </row>
    <row r="13" spans="1:25" ht="15.75" customHeight="1" x14ac:dyDescent="0.2">
      <c r="A13" s="217" t="s">
        <v>284</v>
      </c>
      <c r="B13" s="218"/>
      <c r="C13" s="218"/>
      <c r="D13" s="218"/>
      <c r="F13" s="201"/>
      <c r="G13" s="201"/>
      <c r="H13" s="201"/>
      <c r="I13" s="201"/>
      <c r="J13" s="201"/>
      <c r="K13" s="201"/>
      <c r="L13" s="201"/>
      <c r="M13" s="201"/>
      <c r="N13" s="201"/>
      <c r="O13" s="201"/>
      <c r="P13" s="202"/>
    </row>
    <row r="14" spans="1:25" s="51" customFormat="1" ht="35.25" customHeight="1" x14ac:dyDescent="0.2">
      <c r="A14" s="187" t="s">
        <v>288</v>
      </c>
      <c r="B14" s="166" t="s">
        <v>113</v>
      </c>
      <c r="C14" s="166" t="s">
        <v>228</v>
      </c>
      <c r="D14" s="166" t="s">
        <v>303</v>
      </c>
      <c r="E14" s="193" t="s">
        <v>302</v>
      </c>
      <c r="F14" s="194">
        <v>0</v>
      </c>
      <c r="G14" s="183">
        <v>1450</v>
      </c>
      <c r="H14" s="182">
        <v>0</v>
      </c>
      <c r="I14" s="182">
        <v>0</v>
      </c>
      <c r="J14" s="182">
        <v>0</v>
      </c>
      <c r="K14" s="182">
        <v>0</v>
      </c>
      <c r="L14" s="182">
        <v>0</v>
      </c>
      <c r="M14" s="182">
        <v>0</v>
      </c>
      <c r="N14" s="182">
        <v>0</v>
      </c>
      <c r="O14" s="182">
        <v>0</v>
      </c>
      <c r="P14" s="188">
        <f>SUM(F14:O14)</f>
        <v>1450</v>
      </c>
      <c r="Q14" s="190"/>
      <c r="R14" s="112"/>
      <c r="S14" s="112"/>
      <c r="T14" s="112"/>
      <c r="U14" s="112"/>
      <c r="V14" s="116" t="s">
        <v>230</v>
      </c>
      <c r="W14" s="116" t="s">
        <v>260</v>
      </c>
    </row>
    <row r="15" spans="1:25" s="51" customFormat="1" ht="35.25" customHeight="1" x14ac:dyDescent="0.2">
      <c r="A15" s="187" t="s">
        <v>292</v>
      </c>
      <c r="B15" s="166" t="s">
        <v>144</v>
      </c>
      <c r="C15" s="166" t="s">
        <v>228</v>
      </c>
      <c r="D15" s="166" t="s">
        <v>304</v>
      </c>
      <c r="E15" s="193" t="s">
        <v>302</v>
      </c>
      <c r="F15" s="194">
        <v>0</v>
      </c>
      <c r="G15" s="183">
        <v>2100</v>
      </c>
      <c r="H15" s="182">
        <v>0</v>
      </c>
      <c r="I15" s="182">
        <v>0</v>
      </c>
      <c r="J15" s="182">
        <v>0</v>
      </c>
      <c r="K15" s="182">
        <v>0</v>
      </c>
      <c r="L15" s="182">
        <v>0</v>
      </c>
      <c r="M15" s="182">
        <v>0</v>
      </c>
      <c r="N15" s="182">
        <v>0</v>
      </c>
      <c r="O15" s="182">
        <v>0</v>
      </c>
      <c r="P15" s="188">
        <f>SUM(F15:O15)</f>
        <v>2100</v>
      </c>
      <c r="Q15" s="190"/>
      <c r="R15" s="112"/>
      <c r="S15" s="112"/>
      <c r="T15" s="112"/>
      <c r="U15" s="112"/>
      <c r="V15" s="116" t="s">
        <v>230</v>
      </c>
      <c r="W15" s="116" t="s">
        <v>261</v>
      </c>
    </row>
    <row r="16" spans="1:25" ht="12.75" customHeight="1" thickBot="1" x14ac:dyDescent="0.25">
      <c r="A16" s="195" t="s">
        <v>289</v>
      </c>
      <c r="B16" s="196">
        <f>COUNTA(B14:B15)</f>
        <v>2</v>
      </c>
      <c r="C16" s="196"/>
      <c r="D16" s="196"/>
      <c r="E16" s="196"/>
      <c r="F16" s="196">
        <f>SUM(F14:F15)</f>
        <v>0</v>
      </c>
      <c r="G16" s="196">
        <f t="shared" ref="G16:Q16" si="3">SUM(G14:G15)</f>
        <v>3550</v>
      </c>
      <c r="H16" s="196">
        <f t="shared" si="3"/>
        <v>0</v>
      </c>
      <c r="I16" s="196">
        <f t="shared" si="3"/>
        <v>0</v>
      </c>
      <c r="J16" s="196">
        <f t="shared" si="3"/>
        <v>0</v>
      </c>
      <c r="K16" s="196">
        <f t="shared" si="3"/>
        <v>0</v>
      </c>
      <c r="L16" s="196">
        <f t="shared" si="3"/>
        <v>0</v>
      </c>
      <c r="M16" s="196">
        <f t="shared" si="3"/>
        <v>0</v>
      </c>
      <c r="N16" s="196">
        <f t="shared" si="3"/>
        <v>0</v>
      </c>
      <c r="O16" s="196">
        <f t="shared" si="3"/>
        <v>0</v>
      </c>
      <c r="P16" s="197">
        <f t="shared" si="3"/>
        <v>3550</v>
      </c>
      <c r="Q16" s="186">
        <f t="shared" si="3"/>
        <v>0</v>
      </c>
      <c r="R16" s="42"/>
      <c r="S16" s="42"/>
      <c r="T16" s="42"/>
      <c r="U16" s="42"/>
      <c r="V16" s="43"/>
      <c r="W16" s="43"/>
    </row>
    <row r="17" spans="1:23" ht="13.5" thickBot="1" x14ac:dyDescent="0.25">
      <c r="P17" s="181"/>
    </row>
    <row r="18" spans="1:23" s="51" customFormat="1" ht="39" customHeight="1" thickBot="1" x14ac:dyDescent="0.25">
      <c r="A18" s="211" t="s">
        <v>275</v>
      </c>
      <c r="B18" s="212"/>
      <c r="C18" s="212"/>
      <c r="D18" s="212"/>
      <c r="E18" s="213"/>
      <c r="F18" s="176">
        <f t="shared" ref="F18:W18" si="4">SUM(F20:F57)</f>
        <v>1891</v>
      </c>
      <c r="G18" s="177">
        <f t="shared" si="4"/>
        <v>104100</v>
      </c>
      <c r="H18" s="177">
        <f t="shared" si="4"/>
        <v>350</v>
      </c>
      <c r="I18" s="177">
        <f t="shared" si="4"/>
        <v>140600</v>
      </c>
      <c r="J18" s="177">
        <f t="shared" si="4"/>
        <v>0</v>
      </c>
      <c r="K18" s="177">
        <f t="shared" si="4"/>
        <v>71000</v>
      </c>
      <c r="L18" s="177">
        <f t="shared" si="4"/>
        <v>4000</v>
      </c>
      <c r="M18" s="177">
        <f t="shared" si="4"/>
        <v>10000</v>
      </c>
      <c r="N18" s="177">
        <f t="shared" si="4"/>
        <v>0</v>
      </c>
      <c r="O18" s="177">
        <f t="shared" si="4"/>
        <v>0</v>
      </c>
      <c r="P18" s="178">
        <f t="shared" si="4"/>
        <v>331941</v>
      </c>
      <c r="Q18" s="173">
        <f t="shared" si="4"/>
        <v>36</v>
      </c>
      <c r="R18" s="162">
        <f t="shared" si="4"/>
        <v>36</v>
      </c>
      <c r="S18" s="162">
        <f t="shared" si="4"/>
        <v>1</v>
      </c>
      <c r="T18" s="162">
        <f t="shared" si="4"/>
        <v>1</v>
      </c>
      <c r="U18" s="162">
        <f t="shared" si="4"/>
        <v>5</v>
      </c>
      <c r="V18" s="162">
        <f t="shared" si="4"/>
        <v>0</v>
      </c>
      <c r="W18" s="162">
        <f t="shared" si="4"/>
        <v>0</v>
      </c>
    </row>
    <row r="19" spans="1:23" ht="15.75" customHeight="1" x14ac:dyDescent="0.2">
      <c r="A19" s="217" t="s">
        <v>284</v>
      </c>
      <c r="B19" s="218"/>
      <c r="C19" s="218"/>
      <c r="D19" s="218"/>
      <c r="F19" s="201"/>
      <c r="G19" s="201"/>
      <c r="H19" s="201"/>
      <c r="I19" s="201"/>
      <c r="J19" s="201"/>
      <c r="K19" s="201"/>
      <c r="L19" s="201"/>
      <c r="M19" s="201"/>
      <c r="N19" s="201"/>
      <c r="O19" s="201"/>
      <c r="P19" s="202"/>
    </row>
    <row r="20" spans="1:23" ht="35.1" customHeight="1" x14ac:dyDescent="0.2">
      <c r="A20" s="187" t="s">
        <v>44</v>
      </c>
      <c r="B20" s="166" t="s">
        <v>45</v>
      </c>
      <c r="C20" s="166" t="s">
        <v>46</v>
      </c>
      <c r="D20" s="166" t="s">
        <v>47</v>
      </c>
      <c r="E20" s="193" t="s">
        <v>302</v>
      </c>
      <c r="F20" s="194">
        <v>495</v>
      </c>
      <c r="G20" s="182">
        <v>18000</v>
      </c>
      <c r="H20" s="182">
        <v>0</v>
      </c>
      <c r="I20" s="182">
        <v>0</v>
      </c>
      <c r="J20" s="182">
        <v>0</v>
      </c>
      <c r="K20" s="182">
        <v>0</v>
      </c>
      <c r="L20" s="182">
        <v>0</v>
      </c>
      <c r="M20" s="182">
        <v>0</v>
      </c>
      <c r="N20" s="182">
        <v>0</v>
      </c>
      <c r="O20" s="182">
        <v>0</v>
      </c>
      <c r="P20" s="188">
        <f>SUM(F20:O20)</f>
        <v>18495</v>
      </c>
      <c r="Q20" s="174"/>
      <c r="R20" s="170">
        <v>1</v>
      </c>
      <c r="S20" s="171" t="s">
        <v>50</v>
      </c>
      <c r="T20" s="171" t="s">
        <v>51</v>
      </c>
      <c r="U20" s="171" t="s">
        <v>51</v>
      </c>
      <c r="V20" s="172" t="s">
        <v>52</v>
      </c>
      <c r="W20" s="172" t="s">
        <v>53</v>
      </c>
    </row>
    <row r="21" spans="1:23" ht="35.1" customHeight="1" x14ac:dyDescent="0.2">
      <c r="A21" s="187" t="s">
        <v>54</v>
      </c>
      <c r="B21" s="166" t="s">
        <v>45</v>
      </c>
      <c r="C21" s="166" t="s">
        <v>55</v>
      </c>
      <c r="D21" s="166" t="s">
        <v>56</v>
      </c>
      <c r="E21" s="193" t="s">
        <v>302</v>
      </c>
      <c r="F21" s="194">
        <v>0</v>
      </c>
      <c r="G21" s="182">
        <v>2000</v>
      </c>
      <c r="H21" s="182">
        <v>0</v>
      </c>
      <c r="I21" s="182">
        <v>0</v>
      </c>
      <c r="J21" s="182">
        <v>0</v>
      </c>
      <c r="K21" s="182">
        <v>0</v>
      </c>
      <c r="L21" s="182">
        <v>0</v>
      </c>
      <c r="M21" s="182">
        <v>0</v>
      </c>
      <c r="N21" s="182">
        <v>0</v>
      </c>
      <c r="O21" s="182">
        <v>0</v>
      </c>
      <c r="P21" s="188">
        <f>SUM(F21:O21)</f>
        <v>2000</v>
      </c>
      <c r="Q21" s="175"/>
      <c r="R21" s="78">
        <v>1</v>
      </c>
      <c r="S21" s="80" t="s">
        <v>51</v>
      </c>
      <c r="T21" s="80" t="s">
        <v>51</v>
      </c>
      <c r="U21" s="80" t="s">
        <v>57</v>
      </c>
      <c r="V21" s="81" t="s">
        <v>52</v>
      </c>
      <c r="W21" s="81" t="s">
        <v>58</v>
      </c>
    </row>
    <row r="22" spans="1:23" ht="35.1" customHeight="1" x14ac:dyDescent="0.2">
      <c r="A22" s="187" t="s">
        <v>59</v>
      </c>
      <c r="B22" s="166" t="s">
        <v>45</v>
      </c>
      <c r="C22" s="166" t="s">
        <v>60</v>
      </c>
      <c r="D22" s="166" t="s">
        <v>61</v>
      </c>
      <c r="E22" s="193" t="s">
        <v>302</v>
      </c>
      <c r="F22" s="194">
        <v>0</v>
      </c>
      <c r="G22" s="182">
        <v>500</v>
      </c>
      <c r="H22" s="182">
        <v>0</v>
      </c>
      <c r="I22" s="182">
        <v>2000</v>
      </c>
      <c r="J22" s="182">
        <v>0</v>
      </c>
      <c r="K22" s="182">
        <v>0</v>
      </c>
      <c r="L22" s="182">
        <v>0</v>
      </c>
      <c r="M22" s="182">
        <v>0</v>
      </c>
      <c r="N22" s="182">
        <v>0</v>
      </c>
      <c r="O22" s="182">
        <v>0</v>
      </c>
      <c r="P22" s="188">
        <f>SUM(F22:O22)</f>
        <v>2500</v>
      </c>
      <c r="Q22" s="175"/>
      <c r="R22" s="78">
        <v>1</v>
      </c>
      <c r="S22" s="80" t="s">
        <v>51</v>
      </c>
      <c r="T22" s="80" t="s">
        <v>62</v>
      </c>
      <c r="U22" s="80" t="s">
        <v>63</v>
      </c>
      <c r="V22" s="81" t="s">
        <v>52</v>
      </c>
      <c r="W22" s="81" t="s">
        <v>64</v>
      </c>
    </row>
    <row r="23" spans="1:23" ht="35.1" customHeight="1" x14ac:dyDescent="0.2">
      <c r="A23" s="187" t="s">
        <v>65</v>
      </c>
      <c r="B23" s="166" t="s">
        <v>45</v>
      </c>
      <c r="C23" s="166" t="s">
        <v>60</v>
      </c>
      <c r="D23" s="166" t="s">
        <v>66</v>
      </c>
      <c r="E23" s="193" t="s">
        <v>302</v>
      </c>
      <c r="F23" s="194">
        <v>0</v>
      </c>
      <c r="G23" s="182">
        <v>500</v>
      </c>
      <c r="H23" s="182">
        <v>0</v>
      </c>
      <c r="I23" s="182">
        <v>2000</v>
      </c>
      <c r="J23" s="182">
        <v>0</v>
      </c>
      <c r="K23" s="182">
        <v>0</v>
      </c>
      <c r="L23" s="182">
        <v>0</v>
      </c>
      <c r="M23" s="182">
        <v>0</v>
      </c>
      <c r="N23" s="182">
        <v>0</v>
      </c>
      <c r="O23" s="182">
        <v>0</v>
      </c>
      <c r="P23" s="188">
        <f>SUM(F23:O23)</f>
        <v>2500</v>
      </c>
      <c r="Q23" s="175"/>
      <c r="R23" s="78">
        <v>1</v>
      </c>
      <c r="S23" s="80" t="s">
        <v>51</v>
      </c>
      <c r="T23" s="80" t="s">
        <v>51</v>
      </c>
      <c r="U23" s="80" t="s">
        <v>63</v>
      </c>
      <c r="V23" s="81" t="s">
        <v>52</v>
      </c>
      <c r="W23" s="81" t="s">
        <v>67</v>
      </c>
    </row>
    <row r="24" spans="1:23" ht="35.1" customHeight="1" x14ac:dyDescent="0.2">
      <c r="A24" s="187" t="s">
        <v>68</v>
      </c>
      <c r="B24" s="166" t="s">
        <v>45</v>
      </c>
      <c r="C24" s="166" t="s">
        <v>69</v>
      </c>
      <c r="D24" s="166" t="s">
        <v>70</v>
      </c>
      <c r="E24" s="193" t="s">
        <v>302</v>
      </c>
      <c r="F24" s="194">
        <v>0</v>
      </c>
      <c r="G24" s="182">
        <v>3000</v>
      </c>
      <c r="H24" s="182">
        <v>0</v>
      </c>
      <c r="I24" s="182">
        <v>0</v>
      </c>
      <c r="J24" s="182">
        <v>0</v>
      </c>
      <c r="K24" s="182">
        <v>0</v>
      </c>
      <c r="L24" s="182">
        <v>0</v>
      </c>
      <c r="M24" s="182">
        <v>0</v>
      </c>
      <c r="N24" s="182">
        <v>0</v>
      </c>
      <c r="O24" s="182">
        <v>0</v>
      </c>
      <c r="P24" s="188">
        <f>SUM(F24:O24)</f>
        <v>3000</v>
      </c>
      <c r="Q24" s="175"/>
      <c r="R24" s="78">
        <v>1</v>
      </c>
      <c r="S24" s="80" t="s">
        <v>51</v>
      </c>
      <c r="T24" s="80" t="s">
        <v>51</v>
      </c>
      <c r="U24" s="80" t="s">
        <v>63</v>
      </c>
      <c r="V24" s="81" t="s">
        <v>52</v>
      </c>
      <c r="W24" s="81" t="s">
        <v>71</v>
      </c>
    </row>
    <row r="25" spans="1:23" ht="35.1" customHeight="1" x14ac:dyDescent="0.2">
      <c r="A25" s="187" t="s">
        <v>72</v>
      </c>
      <c r="B25" s="166" t="s">
        <v>73</v>
      </c>
      <c r="C25" s="166" t="s">
        <v>74</v>
      </c>
      <c r="D25" s="166" t="s">
        <v>75</v>
      </c>
      <c r="E25" s="193" t="s">
        <v>302</v>
      </c>
      <c r="F25" s="194">
        <v>300</v>
      </c>
      <c r="G25" s="182">
        <v>7000</v>
      </c>
      <c r="H25" s="182">
        <v>0</v>
      </c>
      <c r="I25" s="182">
        <v>5000</v>
      </c>
      <c r="J25" s="182">
        <v>0</v>
      </c>
      <c r="K25" s="182">
        <v>0</v>
      </c>
      <c r="L25" s="182">
        <v>0</v>
      </c>
      <c r="M25" s="182">
        <v>0</v>
      </c>
      <c r="N25" s="182">
        <v>0</v>
      </c>
      <c r="O25" s="182">
        <v>0</v>
      </c>
      <c r="P25" s="188">
        <f t="shared" ref="P23:P57" si="5">SUM(F25:O25)</f>
        <v>12300</v>
      </c>
      <c r="Q25" s="175"/>
      <c r="R25" s="78">
        <v>1</v>
      </c>
      <c r="S25" s="80" t="s">
        <v>51</v>
      </c>
      <c r="T25" s="80" t="s">
        <v>51</v>
      </c>
      <c r="U25" s="80" t="s">
        <v>63</v>
      </c>
      <c r="V25" s="81" t="s">
        <v>76</v>
      </c>
      <c r="W25" s="81" t="s">
        <v>263</v>
      </c>
    </row>
    <row r="26" spans="1:23" ht="35.1" customHeight="1" x14ac:dyDescent="0.2">
      <c r="A26" s="187" t="s">
        <v>77</v>
      </c>
      <c r="B26" s="166" t="s">
        <v>73</v>
      </c>
      <c r="C26" s="166" t="s">
        <v>78</v>
      </c>
      <c r="D26" s="166" t="s">
        <v>79</v>
      </c>
      <c r="E26" s="193" t="s">
        <v>302</v>
      </c>
      <c r="F26" s="194">
        <v>0</v>
      </c>
      <c r="G26" s="182">
        <v>2000</v>
      </c>
      <c r="H26" s="182">
        <v>0</v>
      </c>
      <c r="I26" s="182">
        <v>0</v>
      </c>
      <c r="J26" s="182">
        <v>0</v>
      </c>
      <c r="K26" s="182">
        <v>0</v>
      </c>
      <c r="L26" s="182">
        <v>0</v>
      </c>
      <c r="M26" s="182">
        <v>0</v>
      </c>
      <c r="N26" s="182">
        <v>0</v>
      </c>
      <c r="O26" s="182">
        <v>0</v>
      </c>
      <c r="P26" s="188">
        <f t="shared" si="5"/>
        <v>2000</v>
      </c>
      <c r="Q26" s="175"/>
      <c r="R26" s="78">
        <v>3</v>
      </c>
      <c r="S26" s="80" t="s">
        <v>51</v>
      </c>
      <c r="T26" s="80" t="s">
        <v>51</v>
      </c>
      <c r="U26" s="80" t="s">
        <v>63</v>
      </c>
      <c r="V26" s="81" t="s">
        <v>76</v>
      </c>
      <c r="W26" s="81" t="s">
        <v>264</v>
      </c>
    </row>
    <row r="27" spans="1:23" ht="35.1" customHeight="1" x14ac:dyDescent="0.2">
      <c r="A27" s="187" t="s">
        <v>80</v>
      </c>
      <c r="B27" s="166" t="s">
        <v>73</v>
      </c>
      <c r="C27" s="166" t="s">
        <v>81</v>
      </c>
      <c r="D27" s="166" t="s">
        <v>82</v>
      </c>
      <c r="E27" s="193" t="s">
        <v>302</v>
      </c>
      <c r="F27" s="194">
        <v>0</v>
      </c>
      <c r="G27" s="182">
        <v>3500</v>
      </c>
      <c r="H27" s="182">
        <v>0</v>
      </c>
      <c r="I27" s="182">
        <v>3500</v>
      </c>
      <c r="J27" s="182">
        <v>0</v>
      </c>
      <c r="K27" s="182">
        <v>3000</v>
      </c>
      <c r="L27" s="182">
        <v>0</v>
      </c>
      <c r="M27" s="182">
        <v>0</v>
      </c>
      <c r="N27" s="182">
        <v>0</v>
      </c>
      <c r="O27" s="182">
        <v>0</v>
      </c>
      <c r="P27" s="188">
        <f t="shared" si="5"/>
        <v>10000</v>
      </c>
      <c r="Q27" s="175"/>
      <c r="R27" s="78">
        <v>1</v>
      </c>
      <c r="S27" s="80" t="s">
        <v>51</v>
      </c>
      <c r="T27" s="80" t="s">
        <v>51</v>
      </c>
      <c r="U27" s="80" t="s">
        <v>63</v>
      </c>
      <c r="V27" s="81" t="s">
        <v>76</v>
      </c>
      <c r="W27" s="81" t="s">
        <v>83</v>
      </c>
    </row>
    <row r="28" spans="1:23" ht="35.1" customHeight="1" x14ac:dyDescent="0.2">
      <c r="A28" s="187" t="s">
        <v>84</v>
      </c>
      <c r="B28" s="166" t="s">
        <v>73</v>
      </c>
      <c r="C28" s="166" t="s">
        <v>85</v>
      </c>
      <c r="D28" s="166" t="s">
        <v>86</v>
      </c>
      <c r="E28" s="193" t="s">
        <v>302</v>
      </c>
      <c r="F28" s="194">
        <v>0</v>
      </c>
      <c r="G28" s="182">
        <v>3000</v>
      </c>
      <c r="H28" s="182">
        <v>0</v>
      </c>
      <c r="I28" s="182">
        <v>0</v>
      </c>
      <c r="J28" s="182">
        <v>0</v>
      </c>
      <c r="K28" s="182">
        <v>0</v>
      </c>
      <c r="L28" s="182">
        <v>0</v>
      </c>
      <c r="M28" s="182">
        <v>0</v>
      </c>
      <c r="N28" s="182">
        <v>0</v>
      </c>
      <c r="O28" s="182">
        <v>0</v>
      </c>
      <c r="P28" s="188">
        <f>SUM(F28:O28)</f>
        <v>3000</v>
      </c>
      <c r="Q28" s="175"/>
      <c r="R28" s="78">
        <v>1</v>
      </c>
      <c r="S28" s="80" t="s">
        <v>51</v>
      </c>
      <c r="T28" s="80" t="s">
        <v>62</v>
      </c>
      <c r="U28" s="80" t="s">
        <v>57</v>
      </c>
      <c r="V28" s="81" t="s">
        <v>76</v>
      </c>
      <c r="W28" s="81" t="s">
        <v>87</v>
      </c>
    </row>
    <row r="29" spans="1:23" ht="35.1" customHeight="1" x14ac:dyDescent="0.2">
      <c r="A29" s="187" t="s">
        <v>88</v>
      </c>
      <c r="B29" s="166" t="s">
        <v>73</v>
      </c>
      <c r="C29" s="166" t="s">
        <v>89</v>
      </c>
      <c r="D29" s="166" t="s">
        <v>265</v>
      </c>
      <c r="E29" s="193" t="s">
        <v>302</v>
      </c>
      <c r="F29" s="194">
        <v>0</v>
      </c>
      <c r="G29" s="182">
        <v>1000</v>
      </c>
      <c r="H29" s="182">
        <v>0</v>
      </c>
      <c r="I29" s="182">
        <v>4000</v>
      </c>
      <c r="J29" s="182">
        <v>0</v>
      </c>
      <c r="K29" s="182">
        <v>0</v>
      </c>
      <c r="L29" s="182">
        <v>4000</v>
      </c>
      <c r="M29" s="182">
        <v>0</v>
      </c>
      <c r="N29" s="182">
        <v>0</v>
      </c>
      <c r="O29" s="182">
        <v>0</v>
      </c>
      <c r="P29" s="188">
        <f t="shared" si="5"/>
        <v>9000</v>
      </c>
      <c r="Q29" s="175"/>
      <c r="R29" s="78">
        <v>1</v>
      </c>
      <c r="S29" s="80" t="s">
        <v>51</v>
      </c>
      <c r="T29" s="80" t="s">
        <v>51</v>
      </c>
      <c r="U29" s="80" t="s">
        <v>62</v>
      </c>
      <c r="V29" s="81" t="s">
        <v>76</v>
      </c>
      <c r="W29" s="81" t="s">
        <v>267</v>
      </c>
    </row>
    <row r="30" spans="1:23" ht="35.1" customHeight="1" x14ac:dyDescent="0.2">
      <c r="A30" s="187" t="s">
        <v>90</v>
      </c>
      <c r="B30" s="166" t="s">
        <v>73</v>
      </c>
      <c r="C30" s="166" t="s">
        <v>89</v>
      </c>
      <c r="D30" s="166" t="s">
        <v>91</v>
      </c>
      <c r="E30" s="193" t="s">
        <v>302</v>
      </c>
      <c r="F30" s="194">
        <v>0</v>
      </c>
      <c r="G30" s="182">
        <v>1000</v>
      </c>
      <c r="H30" s="182">
        <v>0</v>
      </c>
      <c r="I30" s="182">
        <v>5000</v>
      </c>
      <c r="J30" s="182">
        <v>0</v>
      </c>
      <c r="K30" s="182">
        <v>0</v>
      </c>
      <c r="L30" s="182">
        <v>0</v>
      </c>
      <c r="M30" s="182">
        <v>0</v>
      </c>
      <c r="N30" s="182">
        <v>0</v>
      </c>
      <c r="O30" s="182">
        <v>0</v>
      </c>
      <c r="P30" s="188">
        <f>SUM(F30:O30)</f>
        <v>6000</v>
      </c>
      <c r="Q30" s="175"/>
      <c r="R30" s="78">
        <v>1</v>
      </c>
      <c r="S30" s="80" t="s">
        <v>51</v>
      </c>
      <c r="T30" s="80" t="s">
        <v>51</v>
      </c>
      <c r="U30" s="80" t="s">
        <v>62</v>
      </c>
      <c r="V30" s="81" t="s">
        <v>76</v>
      </c>
      <c r="W30" s="81" t="s">
        <v>266</v>
      </c>
    </row>
    <row r="31" spans="1:23" ht="35.1" customHeight="1" x14ac:dyDescent="0.2">
      <c r="A31" s="187" t="s">
        <v>92</v>
      </c>
      <c r="B31" s="166" t="s">
        <v>93</v>
      </c>
      <c r="C31" s="166" t="s">
        <v>94</v>
      </c>
      <c r="D31" s="166" t="s">
        <v>95</v>
      </c>
      <c r="E31" s="193" t="s">
        <v>302</v>
      </c>
      <c r="F31" s="194">
        <v>410</v>
      </c>
      <c r="G31" s="182">
        <v>2000</v>
      </c>
      <c r="H31" s="182">
        <v>0</v>
      </c>
      <c r="I31" s="182">
        <v>2000</v>
      </c>
      <c r="J31" s="182">
        <v>0</v>
      </c>
      <c r="K31" s="182">
        <v>0</v>
      </c>
      <c r="L31" s="182">
        <v>0</v>
      </c>
      <c r="M31" s="182">
        <v>0</v>
      </c>
      <c r="N31" s="182">
        <v>0</v>
      </c>
      <c r="O31" s="182">
        <v>0</v>
      </c>
      <c r="P31" s="188">
        <f t="shared" si="5"/>
        <v>4410</v>
      </c>
      <c r="Q31" s="175"/>
      <c r="R31" s="78">
        <v>1</v>
      </c>
      <c r="S31" s="80" t="s">
        <v>51</v>
      </c>
      <c r="T31" s="80" t="s">
        <v>51</v>
      </c>
      <c r="U31" s="80" t="s">
        <v>96</v>
      </c>
      <c r="V31" s="81" t="s">
        <v>97</v>
      </c>
      <c r="W31" s="81" t="s">
        <v>98</v>
      </c>
    </row>
    <row r="32" spans="1:23" ht="35.1" customHeight="1" x14ac:dyDescent="0.2">
      <c r="A32" s="187" t="s">
        <v>99</v>
      </c>
      <c r="B32" s="166" t="s">
        <v>100</v>
      </c>
      <c r="C32" s="166" t="s">
        <v>101</v>
      </c>
      <c r="D32" s="166" t="s">
        <v>102</v>
      </c>
      <c r="E32" s="193" t="s">
        <v>302</v>
      </c>
      <c r="F32" s="194">
        <v>0</v>
      </c>
      <c r="G32" s="182">
        <v>1000</v>
      </c>
      <c r="H32" s="182">
        <v>0</v>
      </c>
      <c r="I32" s="182">
        <v>10000</v>
      </c>
      <c r="J32" s="182">
        <v>0</v>
      </c>
      <c r="K32" s="182">
        <v>10000</v>
      </c>
      <c r="L32" s="182">
        <v>0</v>
      </c>
      <c r="M32" s="182">
        <v>0</v>
      </c>
      <c r="N32" s="182">
        <v>0</v>
      </c>
      <c r="O32" s="182">
        <v>0</v>
      </c>
      <c r="P32" s="188">
        <f t="shared" si="5"/>
        <v>21000</v>
      </c>
      <c r="Q32" s="175"/>
      <c r="R32" s="78">
        <v>1</v>
      </c>
      <c r="S32" s="80" t="s">
        <v>51</v>
      </c>
      <c r="T32" s="80" t="s">
        <v>51</v>
      </c>
      <c r="U32" s="80" t="s">
        <v>96</v>
      </c>
      <c r="V32" s="81" t="s">
        <v>103</v>
      </c>
      <c r="W32" s="81" t="s">
        <v>104</v>
      </c>
    </row>
    <row r="33" spans="1:23" ht="35.1" customHeight="1" x14ac:dyDescent="0.2">
      <c r="A33" s="187" t="s">
        <v>105</v>
      </c>
      <c r="B33" s="166" t="s">
        <v>100</v>
      </c>
      <c r="C33" s="166" t="s">
        <v>106</v>
      </c>
      <c r="D33" s="166" t="s">
        <v>107</v>
      </c>
      <c r="E33" s="193" t="s">
        <v>302</v>
      </c>
      <c r="F33" s="194">
        <v>0</v>
      </c>
      <c r="G33" s="182">
        <v>10000</v>
      </c>
      <c r="H33" s="182">
        <v>0</v>
      </c>
      <c r="I33" s="182">
        <v>0</v>
      </c>
      <c r="J33" s="182">
        <v>0</v>
      </c>
      <c r="K33" s="182">
        <v>0</v>
      </c>
      <c r="L33" s="182">
        <v>0</v>
      </c>
      <c r="M33" s="182">
        <v>0</v>
      </c>
      <c r="N33" s="182">
        <v>0</v>
      </c>
      <c r="O33" s="182">
        <v>0</v>
      </c>
      <c r="P33" s="188">
        <f>SUM(F33:O33)</f>
        <v>10000</v>
      </c>
      <c r="Q33" s="175"/>
      <c r="R33" s="78">
        <v>1</v>
      </c>
      <c r="S33" s="80" t="s">
        <v>51</v>
      </c>
      <c r="T33" s="80" t="s">
        <v>51</v>
      </c>
      <c r="U33" s="80" t="s">
        <v>63</v>
      </c>
      <c r="V33" s="81" t="s">
        <v>103</v>
      </c>
      <c r="W33" s="81" t="s">
        <v>108</v>
      </c>
    </row>
    <row r="34" spans="1:23" ht="35.1" customHeight="1" x14ac:dyDescent="0.2">
      <c r="A34" s="187" t="s">
        <v>109</v>
      </c>
      <c r="B34" s="166" t="s">
        <v>100</v>
      </c>
      <c r="C34" s="166" t="s">
        <v>110</v>
      </c>
      <c r="D34" s="166" t="s">
        <v>268</v>
      </c>
      <c r="E34" s="193" t="s">
        <v>302</v>
      </c>
      <c r="F34" s="194">
        <v>0</v>
      </c>
      <c r="G34" s="182">
        <v>500</v>
      </c>
      <c r="H34" s="182">
        <v>0</v>
      </c>
      <c r="I34" s="182">
        <v>3500</v>
      </c>
      <c r="J34" s="182">
        <v>0</v>
      </c>
      <c r="K34" s="182">
        <v>0</v>
      </c>
      <c r="L34" s="182">
        <v>0</v>
      </c>
      <c r="M34" s="182">
        <v>0</v>
      </c>
      <c r="N34" s="182">
        <v>0</v>
      </c>
      <c r="O34" s="182">
        <v>0</v>
      </c>
      <c r="P34" s="188">
        <f t="shared" si="5"/>
        <v>4000</v>
      </c>
      <c r="Q34" s="175"/>
      <c r="R34" s="78">
        <v>1</v>
      </c>
      <c r="S34" s="80" t="s">
        <v>51</v>
      </c>
      <c r="T34" s="80" t="s">
        <v>51</v>
      </c>
      <c r="U34" s="80" t="s">
        <v>62</v>
      </c>
      <c r="V34" s="81" t="s">
        <v>76</v>
      </c>
      <c r="W34" s="81" t="s">
        <v>111</v>
      </c>
    </row>
    <row r="35" spans="1:23" ht="35.1" customHeight="1" x14ac:dyDescent="0.2">
      <c r="A35" s="187" t="s">
        <v>112</v>
      </c>
      <c r="B35" s="166" t="s">
        <v>113</v>
      </c>
      <c r="C35" s="166" t="s">
        <v>114</v>
      </c>
      <c r="D35" s="166" t="s">
        <v>262</v>
      </c>
      <c r="E35" s="193" t="s">
        <v>302</v>
      </c>
      <c r="F35" s="194">
        <v>0</v>
      </c>
      <c r="G35" s="182">
        <v>700</v>
      </c>
      <c r="H35" s="182">
        <v>0</v>
      </c>
      <c r="I35" s="182">
        <v>0</v>
      </c>
      <c r="J35" s="182">
        <v>0</v>
      </c>
      <c r="K35" s="182">
        <v>0</v>
      </c>
      <c r="L35" s="182">
        <v>0</v>
      </c>
      <c r="M35" s="182">
        <v>0</v>
      </c>
      <c r="N35" s="182">
        <v>0</v>
      </c>
      <c r="O35" s="182">
        <v>0</v>
      </c>
      <c r="P35" s="188">
        <f t="shared" si="5"/>
        <v>700</v>
      </c>
      <c r="Q35" s="175"/>
      <c r="R35" s="78">
        <v>1</v>
      </c>
      <c r="S35" s="80" t="s">
        <v>51</v>
      </c>
      <c r="T35" s="80" t="s">
        <v>51</v>
      </c>
      <c r="U35" s="80" t="s">
        <v>96</v>
      </c>
      <c r="V35" s="81" t="s">
        <v>115</v>
      </c>
      <c r="W35" s="81" t="s">
        <v>116</v>
      </c>
    </row>
    <row r="36" spans="1:23" ht="35.1" customHeight="1" x14ac:dyDescent="0.2">
      <c r="A36" s="187" t="s">
        <v>117</v>
      </c>
      <c r="B36" s="166" t="s">
        <v>113</v>
      </c>
      <c r="C36" s="166" t="s">
        <v>118</v>
      </c>
      <c r="D36" s="166" t="s">
        <v>119</v>
      </c>
      <c r="E36" s="193" t="s">
        <v>302</v>
      </c>
      <c r="F36" s="194">
        <v>0</v>
      </c>
      <c r="G36" s="182">
        <v>1500</v>
      </c>
      <c r="H36" s="182">
        <v>0</v>
      </c>
      <c r="I36" s="182">
        <v>20000</v>
      </c>
      <c r="J36" s="182">
        <v>0</v>
      </c>
      <c r="K36" s="182">
        <v>0</v>
      </c>
      <c r="L36" s="182">
        <v>0</v>
      </c>
      <c r="M36" s="182">
        <v>0</v>
      </c>
      <c r="N36" s="182">
        <v>0</v>
      </c>
      <c r="O36" s="182">
        <v>0</v>
      </c>
      <c r="P36" s="188">
        <f t="shared" si="5"/>
        <v>21500</v>
      </c>
      <c r="Q36" s="175"/>
      <c r="R36" s="78">
        <v>1</v>
      </c>
      <c r="S36" s="80" t="s">
        <v>51</v>
      </c>
      <c r="T36" s="80" t="s">
        <v>51</v>
      </c>
      <c r="U36" s="80" t="s">
        <v>96</v>
      </c>
      <c r="V36" s="81" t="s">
        <v>115</v>
      </c>
      <c r="W36" s="81" t="s">
        <v>120</v>
      </c>
    </row>
    <row r="37" spans="1:23" ht="35.1" customHeight="1" x14ac:dyDescent="0.2">
      <c r="A37" s="187" t="s">
        <v>121</v>
      </c>
      <c r="B37" s="166" t="s">
        <v>113</v>
      </c>
      <c r="C37" s="166" t="s">
        <v>114</v>
      </c>
      <c r="D37" s="166" t="s">
        <v>122</v>
      </c>
      <c r="E37" s="193" t="s">
        <v>302</v>
      </c>
      <c r="F37" s="194">
        <v>0</v>
      </c>
      <c r="G37" s="182">
        <v>1000</v>
      </c>
      <c r="H37" s="182">
        <v>0</v>
      </c>
      <c r="I37" s="182">
        <v>9000</v>
      </c>
      <c r="J37" s="182">
        <v>0</v>
      </c>
      <c r="K37" s="182">
        <v>9000</v>
      </c>
      <c r="L37" s="182">
        <v>0</v>
      </c>
      <c r="M37" s="182">
        <v>0</v>
      </c>
      <c r="N37" s="182">
        <v>0</v>
      </c>
      <c r="O37" s="182">
        <v>0</v>
      </c>
      <c r="P37" s="188">
        <f t="shared" si="5"/>
        <v>19000</v>
      </c>
      <c r="Q37" s="175"/>
      <c r="R37" s="78">
        <v>1</v>
      </c>
      <c r="S37" s="80" t="s">
        <v>51</v>
      </c>
      <c r="T37" s="80" t="s">
        <v>62</v>
      </c>
      <c r="U37" s="80" t="s">
        <v>62</v>
      </c>
      <c r="V37" s="81" t="s">
        <v>115</v>
      </c>
      <c r="W37" s="81" t="s">
        <v>123</v>
      </c>
    </row>
    <row r="38" spans="1:23" ht="35.1" customHeight="1" x14ac:dyDescent="0.2">
      <c r="A38" s="187" t="s">
        <v>124</v>
      </c>
      <c r="B38" s="166" t="s">
        <v>113</v>
      </c>
      <c r="C38" s="166" t="s">
        <v>125</v>
      </c>
      <c r="D38" s="166" t="s">
        <v>126</v>
      </c>
      <c r="E38" s="193" t="s">
        <v>302</v>
      </c>
      <c r="F38" s="194">
        <v>0</v>
      </c>
      <c r="G38" s="182">
        <v>500</v>
      </c>
      <c r="H38" s="182">
        <v>0</v>
      </c>
      <c r="I38" s="182">
        <v>8800</v>
      </c>
      <c r="J38" s="182">
        <v>0</v>
      </c>
      <c r="K38" s="182">
        <v>0</v>
      </c>
      <c r="L38" s="182">
        <v>0</v>
      </c>
      <c r="M38" s="182">
        <v>0</v>
      </c>
      <c r="N38" s="182">
        <v>0</v>
      </c>
      <c r="O38" s="182">
        <v>0</v>
      </c>
      <c r="P38" s="188">
        <f t="shared" si="5"/>
        <v>9300</v>
      </c>
      <c r="Q38" s="175"/>
      <c r="R38" s="78">
        <v>1</v>
      </c>
      <c r="S38" s="80" t="s">
        <v>51</v>
      </c>
      <c r="T38" s="80" t="s">
        <v>51</v>
      </c>
      <c r="U38" s="80" t="s">
        <v>63</v>
      </c>
      <c r="V38" s="81" t="s">
        <v>115</v>
      </c>
      <c r="W38" s="81" t="s">
        <v>127</v>
      </c>
    </row>
    <row r="39" spans="1:23" ht="35.1" customHeight="1" x14ac:dyDescent="0.2">
      <c r="A39" s="187" t="s">
        <v>128</v>
      </c>
      <c r="B39" s="166" t="s">
        <v>93</v>
      </c>
      <c r="C39" s="166" t="s">
        <v>129</v>
      </c>
      <c r="D39" s="166" t="s">
        <v>130</v>
      </c>
      <c r="E39" s="193" t="s">
        <v>302</v>
      </c>
      <c r="F39" s="194">
        <v>0</v>
      </c>
      <c r="G39" s="182">
        <v>4000</v>
      </c>
      <c r="H39" s="182">
        <v>350</v>
      </c>
      <c r="I39" s="182">
        <v>0</v>
      </c>
      <c r="J39" s="182">
        <v>0</v>
      </c>
      <c r="K39" s="182">
        <v>0</v>
      </c>
      <c r="L39" s="182">
        <v>0</v>
      </c>
      <c r="M39" s="182">
        <v>0</v>
      </c>
      <c r="N39" s="182">
        <v>0</v>
      </c>
      <c r="O39" s="182">
        <v>0</v>
      </c>
      <c r="P39" s="188">
        <f t="shared" si="5"/>
        <v>4350</v>
      </c>
      <c r="Q39" s="175"/>
      <c r="R39" s="78">
        <v>1</v>
      </c>
      <c r="S39" s="80" t="s">
        <v>51</v>
      </c>
      <c r="T39" s="80" t="s">
        <v>51</v>
      </c>
      <c r="U39" s="80" t="s">
        <v>57</v>
      </c>
      <c r="V39" s="81" t="s">
        <v>97</v>
      </c>
      <c r="W39" s="81" t="s">
        <v>131</v>
      </c>
    </row>
    <row r="40" spans="1:23" ht="35.1" customHeight="1" x14ac:dyDescent="0.2">
      <c r="A40" s="187" t="s">
        <v>132</v>
      </c>
      <c r="B40" s="166" t="s">
        <v>93</v>
      </c>
      <c r="C40" s="166" t="s">
        <v>133</v>
      </c>
      <c r="D40" s="166" t="s">
        <v>134</v>
      </c>
      <c r="E40" s="193" t="s">
        <v>302</v>
      </c>
      <c r="F40" s="194">
        <v>0</v>
      </c>
      <c r="G40" s="182">
        <v>2000</v>
      </c>
      <c r="H40" s="182">
        <v>0</v>
      </c>
      <c r="I40" s="182">
        <v>10000</v>
      </c>
      <c r="J40" s="182">
        <v>0</v>
      </c>
      <c r="K40" s="182">
        <v>10000</v>
      </c>
      <c r="L40" s="182">
        <v>0</v>
      </c>
      <c r="M40" s="182">
        <v>0</v>
      </c>
      <c r="N40" s="182">
        <v>0</v>
      </c>
      <c r="O40" s="182">
        <v>0</v>
      </c>
      <c r="P40" s="188">
        <f>SUM(F40:O40)</f>
        <v>22000</v>
      </c>
      <c r="Q40" s="175"/>
      <c r="R40" s="78">
        <v>1</v>
      </c>
      <c r="S40" s="80" t="s">
        <v>51</v>
      </c>
      <c r="T40" s="80" t="s">
        <v>51</v>
      </c>
      <c r="U40" s="80" t="s">
        <v>63</v>
      </c>
      <c r="V40" s="81" t="s">
        <v>97</v>
      </c>
      <c r="W40" s="81" t="s">
        <v>135</v>
      </c>
    </row>
    <row r="41" spans="1:23" ht="35.1" customHeight="1" x14ac:dyDescent="0.2">
      <c r="A41" s="187" t="s">
        <v>136</v>
      </c>
      <c r="B41" s="166" t="s">
        <v>93</v>
      </c>
      <c r="C41" s="166" t="s">
        <v>137</v>
      </c>
      <c r="D41" s="166" t="s">
        <v>134</v>
      </c>
      <c r="E41" s="193" t="s">
        <v>302</v>
      </c>
      <c r="F41" s="194">
        <v>0</v>
      </c>
      <c r="G41" s="182">
        <v>2000</v>
      </c>
      <c r="H41" s="182">
        <v>0</v>
      </c>
      <c r="I41" s="182">
        <v>10000</v>
      </c>
      <c r="J41" s="182">
        <v>0</v>
      </c>
      <c r="K41" s="182">
        <v>10000</v>
      </c>
      <c r="L41" s="182">
        <v>0</v>
      </c>
      <c r="M41" s="182">
        <v>0</v>
      </c>
      <c r="N41" s="182">
        <v>0</v>
      </c>
      <c r="O41" s="182">
        <v>0</v>
      </c>
      <c r="P41" s="188">
        <f t="shared" si="5"/>
        <v>22000</v>
      </c>
      <c r="Q41" s="175"/>
      <c r="R41" s="78">
        <v>1</v>
      </c>
      <c r="S41" s="80" t="s">
        <v>51</v>
      </c>
      <c r="T41" s="80" t="s">
        <v>62</v>
      </c>
      <c r="U41" s="80" t="s">
        <v>57</v>
      </c>
      <c r="V41" s="81" t="s">
        <v>97</v>
      </c>
      <c r="W41" s="81" t="s">
        <v>138</v>
      </c>
    </row>
    <row r="42" spans="1:23" ht="35.1" customHeight="1" x14ac:dyDescent="0.2">
      <c r="A42" s="187" t="s">
        <v>139</v>
      </c>
      <c r="B42" s="166" t="s">
        <v>93</v>
      </c>
      <c r="C42" s="166" t="s">
        <v>140</v>
      </c>
      <c r="D42" s="166" t="s">
        <v>141</v>
      </c>
      <c r="E42" s="193" t="s">
        <v>302</v>
      </c>
      <c r="F42" s="194">
        <v>0</v>
      </c>
      <c r="G42" s="182">
        <v>4000</v>
      </c>
      <c r="H42" s="182">
        <v>0</v>
      </c>
      <c r="I42" s="182">
        <v>0</v>
      </c>
      <c r="J42" s="182">
        <v>0</v>
      </c>
      <c r="K42" s="182">
        <v>0</v>
      </c>
      <c r="L42" s="182">
        <v>0</v>
      </c>
      <c r="M42" s="182">
        <v>0</v>
      </c>
      <c r="N42" s="182">
        <v>0</v>
      </c>
      <c r="O42" s="182">
        <v>0</v>
      </c>
      <c r="P42" s="188">
        <f t="shared" si="5"/>
        <v>4000</v>
      </c>
      <c r="Q42" s="175"/>
      <c r="R42" s="78">
        <v>1</v>
      </c>
      <c r="S42" s="80" t="s">
        <v>51</v>
      </c>
      <c r="T42" s="80" t="s">
        <v>51</v>
      </c>
      <c r="U42" s="80" t="s">
        <v>62</v>
      </c>
      <c r="V42" s="81" t="s">
        <v>97</v>
      </c>
      <c r="W42" s="81" t="s">
        <v>142</v>
      </c>
    </row>
    <row r="43" spans="1:23" ht="35.1" customHeight="1" x14ac:dyDescent="0.2">
      <c r="A43" s="187" t="s">
        <v>143</v>
      </c>
      <c r="B43" s="166" t="s">
        <v>144</v>
      </c>
      <c r="C43" s="166" t="s">
        <v>145</v>
      </c>
      <c r="D43" s="166" t="s">
        <v>280</v>
      </c>
      <c r="E43" s="193" t="s">
        <v>302</v>
      </c>
      <c r="F43" s="194">
        <v>0</v>
      </c>
      <c r="G43" s="182">
        <v>1000</v>
      </c>
      <c r="H43" s="182">
        <v>0</v>
      </c>
      <c r="I43" s="182">
        <v>4000</v>
      </c>
      <c r="J43" s="182">
        <v>0</v>
      </c>
      <c r="K43" s="182">
        <v>4000</v>
      </c>
      <c r="L43" s="182">
        <v>0</v>
      </c>
      <c r="M43" s="182">
        <v>0</v>
      </c>
      <c r="N43" s="182">
        <v>0</v>
      </c>
      <c r="O43" s="182">
        <v>0</v>
      </c>
      <c r="P43" s="188">
        <f t="shared" si="5"/>
        <v>9000</v>
      </c>
      <c r="Q43" s="175"/>
      <c r="R43" s="78">
        <v>1</v>
      </c>
      <c r="S43" s="80" t="s">
        <v>51</v>
      </c>
      <c r="T43" s="80" t="s">
        <v>51</v>
      </c>
      <c r="U43" s="80" t="s">
        <v>63</v>
      </c>
      <c r="V43" s="81" t="s">
        <v>103</v>
      </c>
      <c r="W43" s="81" t="s">
        <v>147</v>
      </c>
    </row>
    <row r="44" spans="1:23" ht="35.1" customHeight="1" x14ac:dyDescent="0.2">
      <c r="A44" s="187" t="s">
        <v>148</v>
      </c>
      <c r="B44" s="166" t="s">
        <v>144</v>
      </c>
      <c r="C44" s="166" t="s">
        <v>149</v>
      </c>
      <c r="D44" s="166" t="s">
        <v>150</v>
      </c>
      <c r="E44" s="193" t="s">
        <v>302</v>
      </c>
      <c r="F44" s="194">
        <v>270</v>
      </c>
      <c r="G44" s="182">
        <v>10000</v>
      </c>
      <c r="H44" s="182">
        <v>0</v>
      </c>
      <c r="I44" s="182">
        <v>0</v>
      </c>
      <c r="J44" s="182">
        <v>0</v>
      </c>
      <c r="K44" s="182">
        <v>0</v>
      </c>
      <c r="L44" s="182">
        <v>0</v>
      </c>
      <c r="M44" s="182">
        <v>0</v>
      </c>
      <c r="N44" s="182">
        <v>0</v>
      </c>
      <c r="O44" s="182">
        <v>0</v>
      </c>
      <c r="P44" s="188">
        <f t="shared" si="5"/>
        <v>10270</v>
      </c>
      <c r="Q44" s="175"/>
      <c r="R44" s="78">
        <v>1</v>
      </c>
      <c r="S44" s="80" t="s">
        <v>51</v>
      </c>
      <c r="T44" s="80" t="s">
        <v>51</v>
      </c>
      <c r="U44" s="80" t="s">
        <v>63</v>
      </c>
      <c r="V44" s="81" t="s">
        <v>103</v>
      </c>
      <c r="W44" s="81" t="s">
        <v>151</v>
      </c>
    </row>
    <row r="45" spans="1:23" ht="35.1" customHeight="1" x14ac:dyDescent="0.2">
      <c r="A45" s="187" t="s">
        <v>152</v>
      </c>
      <c r="B45" s="166" t="s">
        <v>144</v>
      </c>
      <c r="C45" s="166" t="s">
        <v>153</v>
      </c>
      <c r="D45" s="166" t="s">
        <v>279</v>
      </c>
      <c r="E45" s="193" t="s">
        <v>302</v>
      </c>
      <c r="F45" s="194">
        <v>0</v>
      </c>
      <c r="G45" s="182">
        <v>500</v>
      </c>
      <c r="H45" s="182">
        <v>0</v>
      </c>
      <c r="I45" s="182">
        <v>7000</v>
      </c>
      <c r="J45" s="182">
        <v>0</v>
      </c>
      <c r="K45" s="182">
        <v>7000</v>
      </c>
      <c r="L45" s="182">
        <v>0</v>
      </c>
      <c r="M45" s="182">
        <v>0</v>
      </c>
      <c r="N45" s="182">
        <v>0</v>
      </c>
      <c r="O45" s="182">
        <v>0</v>
      </c>
      <c r="P45" s="188">
        <f t="shared" si="5"/>
        <v>14500</v>
      </c>
      <c r="Q45" s="175"/>
      <c r="R45" s="78">
        <v>1</v>
      </c>
      <c r="S45" s="80" t="s">
        <v>51</v>
      </c>
      <c r="T45" s="80" t="s">
        <v>62</v>
      </c>
      <c r="U45" s="80" t="s">
        <v>62</v>
      </c>
      <c r="V45" s="81" t="s">
        <v>103</v>
      </c>
      <c r="W45" s="81" t="s">
        <v>155</v>
      </c>
    </row>
    <row r="46" spans="1:23" ht="35.1" customHeight="1" x14ac:dyDescent="0.2">
      <c r="A46" s="187" t="s">
        <v>156</v>
      </c>
      <c r="B46" s="166" t="s">
        <v>144</v>
      </c>
      <c r="C46" s="166" t="s">
        <v>157</v>
      </c>
      <c r="D46" s="166" t="s">
        <v>158</v>
      </c>
      <c r="E46" s="193" t="s">
        <v>302</v>
      </c>
      <c r="F46" s="194">
        <v>380</v>
      </c>
      <c r="G46" s="182">
        <v>11000</v>
      </c>
      <c r="H46" s="182">
        <v>0</v>
      </c>
      <c r="I46" s="182">
        <v>0</v>
      </c>
      <c r="J46" s="182">
        <v>0</v>
      </c>
      <c r="K46" s="182">
        <v>0</v>
      </c>
      <c r="L46" s="182">
        <v>0</v>
      </c>
      <c r="M46" s="182">
        <v>0</v>
      </c>
      <c r="N46" s="182">
        <v>0</v>
      </c>
      <c r="O46" s="182">
        <v>0</v>
      </c>
      <c r="P46" s="188">
        <f t="shared" si="5"/>
        <v>11380</v>
      </c>
      <c r="Q46" s="175"/>
      <c r="R46" s="78">
        <v>1</v>
      </c>
      <c r="S46" s="80" t="s">
        <v>51</v>
      </c>
      <c r="T46" s="80" t="s">
        <v>51</v>
      </c>
      <c r="U46" s="80" t="s">
        <v>63</v>
      </c>
      <c r="V46" s="81" t="s">
        <v>103</v>
      </c>
      <c r="W46" s="81" t="s">
        <v>159</v>
      </c>
    </row>
    <row r="47" spans="1:23" ht="35.1" customHeight="1" x14ac:dyDescent="0.2">
      <c r="A47" s="187" t="s">
        <v>160</v>
      </c>
      <c r="B47" s="166" t="s">
        <v>93</v>
      </c>
      <c r="C47" s="166" t="s">
        <v>161</v>
      </c>
      <c r="D47" s="166" t="s">
        <v>162</v>
      </c>
      <c r="E47" s="193" t="s">
        <v>302</v>
      </c>
      <c r="F47" s="194">
        <v>0</v>
      </c>
      <c r="G47" s="182">
        <v>500</v>
      </c>
      <c r="H47" s="182">
        <v>0</v>
      </c>
      <c r="I47" s="182">
        <v>6500</v>
      </c>
      <c r="J47" s="182">
        <v>0</v>
      </c>
      <c r="K47" s="182">
        <v>0</v>
      </c>
      <c r="L47" s="182">
        <v>0</v>
      </c>
      <c r="M47" s="182">
        <v>0</v>
      </c>
      <c r="N47" s="182">
        <v>0</v>
      </c>
      <c r="O47" s="182">
        <v>0</v>
      </c>
      <c r="P47" s="188">
        <f t="shared" si="5"/>
        <v>7000</v>
      </c>
      <c r="Q47" s="175"/>
      <c r="R47" s="78">
        <v>1</v>
      </c>
      <c r="S47" s="80" t="s">
        <v>51</v>
      </c>
      <c r="T47" s="80" t="s">
        <v>51</v>
      </c>
      <c r="U47" s="80" t="s">
        <v>62</v>
      </c>
      <c r="V47" s="81" t="s">
        <v>97</v>
      </c>
      <c r="W47" s="81" t="s">
        <v>163</v>
      </c>
    </row>
    <row r="48" spans="1:23" ht="35.1" customHeight="1" x14ac:dyDescent="0.2">
      <c r="A48" s="187" t="s">
        <v>164</v>
      </c>
      <c r="B48" s="166" t="s">
        <v>93</v>
      </c>
      <c r="C48" s="166" t="s">
        <v>165</v>
      </c>
      <c r="D48" s="166" t="s">
        <v>166</v>
      </c>
      <c r="E48" s="193" t="s">
        <v>302</v>
      </c>
      <c r="F48" s="194">
        <v>0</v>
      </c>
      <c r="G48" s="182">
        <v>1000</v>
      </c>
      <c r="H48" s="182">
        <v>0</v>
      </c>
      <c r="I48" s="182">
        <v>2000</v>
      </c>
      <c r="J48" s="182">
        <v>0</v>
      </c>
      <c r="K48" s="182">
        <v>8000</v>
      </c>
      <c r="L48" s="182">
        <v>0</v>
      </c>
      <c r="M48" s="182">
        <v>0</v>
      </c>
      <c r="N48" s="182">
        <v>0</v>
      </c>
      <c r="O48" s="182">
        <v>0</v>
      </c>
      <c r="P48" s="188">
        <f t="shared" si="5"/>
        <v>11000</v>
      </c>
      <c r="Q48" s="175"/>
      <c r="R48" s="78">
        <v>1</v>
      </c>
      <c r="S48" s="80" t="s">
        <v>51</v>
      </c>
      <c r="T48" s="80" t="s">
        <v>62</v>
      </c>
      <c r="U48" s="80" t="s">
        <v>63</v>
      </c>
      <c r="V48" s="81" t="s">
        <v>97</v>
      </c>
      <c r="W48" s="81" t="s">
        <v>167</v>
      </c>
    </row>
    <row r="49" spans="1:25" ht="35.1" customHeight="1" x14ac:dyDescent="0.2">
      <c r="A49" s="187" t="s">
        <v>168</v>
      </c>
      <c r="B49" s="166" t="s">
        <v>93</v>
      </c>
      <c r="C49" s="166" t="s">
        <v>169</v>
      </c>
      <c r="D49" s="166" t="s">
        <v>170</v>
      </c>
      <c r="E49" s="193" t="s">
        <v>302</v>
      </c>
      <c r="F49" s="194">
        <v>0</v>
      </c>
      <c r="G49" s="182">
        <v>1000</v>
      </c>
      <c r="H49" s="182">
        <v>0</v>
      </c>
      <c r="I49" s="182">
        <v>10000</v>
      </c>
      <c r="J49" s="182">
        <v>0</v>
      </c>
      <c r="K49" s="182">
        <v>10000</v>
      </c>
      <c r="L49" s="182">
        <v>0</v>
      </c>
      <c r="M49" s="182">
        <v>10000</v>
      </c>
      <c r="N49" s="182">
        <v>0</v>
      </c>
      <c r="O49" s="182">
        <v>0</v>
      </c>
      <c r="P49" s="188">
        <f t="shared" si="5"/>
        <v>31000</v>
      </c>
      <c r="Q49" s="175"/>
      <c r="R49" s="78">
        <v>2</v>
      </c>
      <c r="S49" s="80" t="s">
        <v>51</v>
      </c>
      <c r="T49" s="80" t="s">
        <v>62</v>
      </c>
      <c r="U49" s="80" t="s">
        <v>63</v>
      </c>
      <c r="V49" s="81" t="s">
        <v>97</v>
      </c>
      <c r="W49" s="81" t="s">
        <v>171</v>
      </c>
    </row>
    <row r="50" spans="1:25" ht="35.1" customHeight="1" x14ac:dyDescent="0.2">
      <c r="A50" s="187" t="s">
        <v>172</v>
      </c>
      <c r="B50" s="166" t="s">
        <v>93</v>
      </c>
      <c r="C50" s="166" t="s">
        <v>173</v>
      </c>
      <c r="D50" s="166" t="s">
        <v>174</v>
      </c>
      <c r="E50" s="193" t="s">
        <v>302</v>
      </c>
      <c r="F50" s="194">
        <v>0</v>
      </c>
      <c r="G50" s="182">
        <v>2000</v>
      </c>
      <c r="H50" s="182">
        <v>0</v>
      </c>
      <c r="I50" s="182">
        <v>0</v>
      </c>
      <c r="J50" s="182">
        <v>0</v>
      </c>
      <c r="K50" s="182">
        <v>0</v>
      </c>
      <c r="L50" s="182">
        <v>0</v>
      </c>
      <c r="M50" s="182">
        <v>0</v>
      </c>
      <c r="N50" s="182">
        <v>0</v>
      </c>
      <c r="O50" s="182">
        <v>0</v>
      </c>
      <c r="P50" s="188">
        <f t="shared" si="5"/>
        <v>2000</v>
      </c>
      <c r="Q50" s="175"/>
      <c r="R50" s="78">
        <v>1</v>
      </c>
      <c r="S50" s="80" t="s">
        <v>51</v>
      </c>
      <c r="T50" s="80" t="s">
        <v>51</v>
      </c>
      <c r="U50" s="80" t="s">
        <v>96</v>
      </c>
      <c r="V50" s="81" t="s">
        <v>97</v>
      </c>
      <c r="W50" s="81" t="s">
        <v>175</v>
      </c>
    </row>
    <row r="51" spans="1:25" ht="35.1" customHeight="1" x14ac:dyDescent="0.2">
      <c r="A51" s="187" t="s">
        <v>176</v>
      </c>
      <c r="B51" s="166" t="s">
        <v>100</v>
      </c>
      <c r="C51" s="166" t="s">
        <v>177</v>
      </c>
      <c r="D51" s="166" t="s">
        <v>178</v>
      </c>
      <c r="E51" s="193" t="s">
        <v>302</v>
      </c>
      <c r="F51" s="194">
        <v>36</v>
      </c>
      <c r="G51" s="182">
        <v>500</v>
      </c>
      <c r="H51" s="182">
        <v>0</v>
      </c>
      <c r="I51" s="182">
        <v>6000</v>
      </c>
      <c r="J51" s="182">
        <v>0</v>
      </c>
      <c r="K51" s="182">
        <v>0</v>
      </c>
      <c r="L51" s="182">
        <v>0</v>
      </c>
      <c r="M51" s="182">
        <v>0</v>
      </c>
      <c r="N51" s="182">
        <v>0</v>
      </c>
      <c r="O51" s="182">
        <v>0</v>
      </c>
      <c r="P51" s="188">
        <f t="shared" si="5"/>
        <v>6536</v>
      </c>
      <c r="Q51" s="175">
        <v>36</v>
      </c>
      <c r="R51" s="78">
        <v>1</v>
      </c>
      <c r="S51" s="80" t="s">
        <v>51</v>
      </c>
      <c r="T51" s="80" t="s">
        <v>62</v>
      </c>
      <c r="U51" s="80" t="s">
        <v>63</v>
      </c>
      <c r="V51" s="81" t="s">
        <v>103</v>
      </c>
      <c r="W51" s="81" t="s">
        <v>179</v>
      </c>
    </row>
    <row r="52" spans="1:25" ht="35.1" customHeight="1" x14ac:dyDescent="0.2">
      <c r="A52" s="187" t="s">
        <v>180</v>
      </c>
      <c r="B52" s="166" t="s">
        <v>93</v>
      </c>
      <c r="C52" s="166" t="s">
        <v>181</v>
      </c>
      <c r="D52" s="166" t="s">
        <v>182</v>
      </c>
      <c r="E52" s="193" t="s">
        <v>302</v>
      </c>
      <c r="F52" s="194">
        <v>0</v>
      </c>
      <c r="G52" s="182">
        <v>400</v>
      </c>
      <c r="H52" s="182">
        <v>0</v>
      </c>
      <c r="I52" s="182">
        <v>3250</v>
      </c>
      <c r="J52" s="182">
        <v>0</v>
      </c>
      <c r="K52" s="182">
        <v>0</v>
      </c>
      <c r="L52" s="182">
        <v>0</v>
      </c>
      <c r="M52" s="182">
        <v>0</v>
      </c>
      <c r="N52" s="182">
        <v>0</v>
      </c>
      <c r="O52" s="182">
        <v>0</v>
      </c>
      <c r="P52" s="188">
        <f t="shared" si="5"/>
        <v>3650</v>
      </c>
      <c r="Q52" s="175"/>
      <c r="R52" s="78"/>
      <c r="S52" s="80"/>
      <c r="T52" s="80"/>
      <c r="U52" s="80"/>
      <c r="V52" s="81" t="s">
        <v>97</v>
      </c>
      <c r="W52" s="81" t="s">
        <v>183</v>
      </c>
    </row>
    <row r="53" spans="1:25" ht="35.1" customHeight="1" x14ac:dyDescent="0.2">
      <c r="A53" s="187" t="s">
        <v>184</v>
      </c>
      <c r="B53" s="166" t="s">
        <v>93</v>
      </c>
      <c r="C53" s="166" t="s">
        <v>185</v>
      </c>
      <c r="D53" s="166" t="s">
        <v>186</v>
      </c>
      <c r="E53" s="193" t="s">
        <v>302</v>
      </c>
      <c r="F53" s="194">
        <v>0</v>
      </c>
      <c r="G53" s="182">
        <v>400</v>
      </c>
      <c r="H53" s="182">
        <v>0</v>
      </c>
      <c r="I53" s="182">
        <v>1300</v>
      </c>
      <c r="J53" s="182">
        <v>0</v>
      </c>
      <c r="K53" s="182">
        <v>0</v>
      </c>
      <c r="L53" s="182">
        <v>0</v>
      </c>
      <c r="M53" s="182">
        <v>0</v>
      </c>
      <c r="N53" s="182">
        <v>0</v>
      </c>
      <c r="O53" s="182">
        <v>0</v>
      </c>
      <c r="P53" s="188">
        <f t="shared" si="5"/>
        <v>1700</v>
      </c>
      <c r="Q53" s="175"/>
      <c r="R53" s="78"/>
      <c r="S53" s="80"/>
      <c r="T53" s="80"/>
      <c r="U53" s="80"/>
      <c r="V53" s="81" t="s">
        <v>97</v>
      </c>
      <c r="W53" s="81" t="s">
        <v>187</v>
      </c>
    </row>
    <row r="54" spans="1:25" ht="35.1" customHeight="1" x14ac:dyDescent="0.2">
      <c r="A54" s="187" t="s">
        <v>188</v>
      </c>
      <c r="B54" s="166" t="s">
        <v>45</v>
      </c>
      <c r="C54" s="166" t="s">
        <v>189</v>
      </c>
      <c r="D54" s="166" t="s">
        <v>190</v>
      </c>
      <c r="E54" s="193" t="s">
        <v>302</v>
      </c>
      <c r="F54" s="194">
        <v>0</v>
      </c>
      <c r="G54" s="182">
        <v>400</v>
      </c>
      <c r="H54" s="182">
        <v>0</v>
      </c>
      <c r="I54" s="182">
        <v>1600</v>
      </c>
      <c r="J54" s="182">
        <v>0</v>
      </c>
      <c r="K54" s="182">
        <v>0</v>
      </c>
      <c r="L54" s="182">
        <v>0</v>
      </c>
      <c r="M54" s="182">
        <v>0</v>
      </c>
      <c r="N54" s="182">
        <v>0</v>
      </c>
      <c r="O54" s="182">
        <v>0</v>
      </c>
      <c r="P54" s="188">
        <f t="shared" si="5"/>
        <v>2000</v>
      </c>
      <c r="Q54" s="175"/>
      <c r="R54" s="78"/>
      <c r="S54" s="80"/>
      <c r="T54" s="80"/>
      <c r="U54" s="80"/>
      <c r="V54" s="81" t="s">
        <v>52</v>
      </c>
      <c r="W54" s="81" t="s">
        <v>191</v>
      </c>
    </row>
    <row r="55" spans="1:25" ht="35.1" customHeight="1" x14ac:dyDescent="0.2">
      <c r="A55" s="187" t="s">
        <v>192</v>
      </c>
      <c r="B55" s="166" t="s">
        <v>45</v>
      </c>
      <c r="C55" s="166" t="s">
        <v>193</v>
      </c>
      <c r="D55" s="166" t="s">
        <v>194</v>
      </c>
      <c r="E55" s="193" t="s">
        <v>302</v>
      </c>
      <c r="F55" s="194">
        <v>0</v>
      </c>
      <c r="G55" s="182">
        <v>400</v>
      </c>
      <c r="H55" s="182">
        <v>0</v>
      </c>
      <c r="I55" s="182">
        <v>1150</v>
      </c>
      <c r="J55" s="182">
        <v>0</v>
      </c>
      <c r="K55" s="182">
        <v>0</v>
      </c>
      <c r="L55" s="182">
        <v>0</v>
      </c>
      <c r="M55" s="182">
        <v>0</v>
      </c>
      <c r="N55" s="182">
        <v>0</v>
      </c>
      <c r="O55" s="182">
        <v>0</v>
      </c>
      <c r="P55" s="188">
        <f t="shared" si="5"/>
        <v>1550</v>
      </c>
      <c r="Q55" s="175"/>
      <c r="R55" s="78"/>
      <c r="S55" s="80"/>
      <c r="T55" s="80"/>
      <c r="U55" s="80"/>
      <c r="V55" s="81" t="s">
        <v>52</v>
      </c>
      <c r="W55" s="81" t="s">
        <v>191</v>
      </c>
    </row>
    <row r="56" spans="1:25" ht="35.1" customHeight="1" x14ac:dyDescent="0.2">
      <c r="A56" s="187" t="s">
        <v>195</v>
      </c>
      <c r="B56" s="166" t="s">
        <v>100</v>
      </c>
      <c r="C56" s="166" t="s">
        <v>196</v>
      </c>
      <c r="D56" s="166" t="s">
        <v>197</v>
      </c>
      <c r="E56" s="193" t="s">
        <v>302</v>
      </c>
      <c r="F56" s="194">
        <v>0</v>
      </c>
      <c r="G56" s="182">
        <v>300</v>
      </c>
      <c r="H56" s="182">
        <v>0</v>
      </c>
      <c r="I56" s="182">
        <v>3000</v>
      </c>
      <c r="J56" s="182">
        <v>0</v>
      </c>
      <c r="K56" s="182">
        <v>0</v>
      </c>
      <c r="L56" s="182">
        <v>0</v>
      </c>
      <c r="M56" s="182">
        <v>0</v>
      </c>
      <c r="N56" s="182">
        <v>0</v>
      </c>
      <c r="O56" s="182">
        <v>0</v>
      </c>
      <c r="P56" s="188">
        <f>SUM(F56:O56)</f>
        <v>3300</v>
      </c>
      <c r="Q56" s="175"/>
      <c r="R56" s="78"/>
      <c r="S56" s="80"/>
      <c r="T56" s="80"/>
      <c r="U56" s="80"/>
      <c r="V56" s="81" t="s">
        <v>103</v>
      </c>
      <c r="W56" s="81" t="s">
        <v>198</v>
      </c>
    </row>
    <row r="57" spans="1:25" ht="35.1" customHeight="1" x14ac:dyDescent="0.2">
      <c r="A57" s="187" t="s">
        <v>199</v>
      </c>
      <c r="B57" s="166" t="s">
        <v>93</v>
      </c>
      <c r="C57" s="166" t="s">
        <v>200</v>
      </c>
      <c r="D57" s="166" t="s">
        <v>201</v>
      </c>
      <c r="E57" s="193" t="s">
        <v>302</v>
      </c>
      <c r="F57" s="194">
        <v>0</v>
      </c>
      <c r="G57" s="182">
        <v>4000</v>
      </c>
      <c r="H57" s="182">
        <v>0</v>
      </c>
      <c r="I57" s="182">
        <v>0</v>
      </c>
      <c r="J57" s="182">
        <v>0</v>
      </c>
      <c r="K57" s="182">
        <v>0</v>
      </c>
      <c r="L57" s="182">
        <v>0</v>
      </c>
      <c r="M57" s="182">
        <v>0</v>
      </c>
      <c r="N57" s="182">
        <v>0</v>
      </c>
      <c r="O57" s="182">
        <v>0</v>
      </c>
      <c r="P57" s="188">
        <f t="shared" si="5"/>
        <v>4000</v>
      </c>
      <c r="Q57" s="175">
        <v>0</v>
      </c>
      <c r="R57" s="78">
        <v>1</v>
      </c>
      <c r="S57" s="80">
        <v>1</v>
      </c>
      <c r="T57" s="80">
        <v>1</v>
      </c>
      <c r="U57" s="80">
        <v>5</v>
      </c>
      <c r="V57" s="81" t="s">
        <v>97</v>
      </c>
      <c r="W57" s="81" t="s">
        <v>202</v>
      </c>
    </row>
    <row r="58" spans="1:25" ht="12.75" customHeight="1" thickBot="1" x14ac:dyDescent="0.25">
      <c r="A58" s="195" t="s">
        <v>285</v>
      </c>
      <c r="B58" s="196">
        <f>COUNTA(B20:B57)</f>
        <v>38</v>
      </c>
      <c r="C58" s="196"/>
      <c r="D58" s="196"/>
      <c r="E58" s="196"/>
      <c r="F58" s="196"/>
      <c r="G58" s="196"/>
      <c r="H58" s="196"/>
      <c r="I58" s="196"/>
      <c r="J58" s="196"/>
      <c r="K58" s="196"/>
      <c r="L58" s="196"/>
      <c r="M58" s="196"/>
      <c r="N58" s="196"/>
      <c r="O58" s="196"/>
      <c r="P58" s="197"/>
      <c r="Q58" s="186">
        <f t="shared" ref="Q58" si="6">SUM(Q20:Q57)</f>
        <v>36</v>
      </c>
      <c r="R58" s="42"/>
      <c r="S58" s="42"/>
      <c r="T58" s="42"/>
      <c r="U58" s="42"/>
      <c r="V58" s="43"/>
      <c r="W58" s="43"/>
    </row>
    <row r="59" spans="1:25" ht="13.5" thickBot="1" x14ac:dyDescent="0.25">
      <c r="P59" s="181"/>
    </row>
    <row r="60" spans="1:25" s="51" customFormat="1" ht="50.25" customHeight="1" thickBot="1" x14ac:dyDescent="0.25">
      <c r="A60" s="211" t="s">
        <v>277</v>
      </c>
      <c r="B60" s="212"/>
      <c r="C60" s="212"/>
      <c r="D60" s="212"/>
      <c r="E60" s="164"/>
      <c r="F60" s="176">
        <f>SUM(F62:F66)</f>
        <v>68.55</v>
      </c>
      <c r="G60" s="177">
        <f>SUM(G62:G66)</f>
        <v>29500</v>
      </c>
      <c r="H60" s="177">
        <f t="shared" ref="H60:W60" si="7">SUM(H62:H66)</f>
        <v>0</v>
      </c>
      <c r="I60" s="177">
        <f t="shared" si="7"/>
        <v>4500</v>
      </c>
      <c r="J60" s="177">
        <f t="shared" si="7"/>
        <v>0</v>
      </c>
      <c r="K60" s="177">
        <f t="shared" si="7"/>
        <v>0</v>
      </c>
      <c r="L60" s="177">
        <f t="shared" si="7"/>
        <v>0</v>
      </c>
      <c r="M60" s="177">
        <f t="shared" si="7"/>
        <v>0</v>
      </c>
      <c r="N60" s="177">
        <f t="shared" si="7"/>
        <v>0</v>
      </c>
      <c r="O60" s="177">
        <f t="shared" si="7"/>
        <v>0</v>
      </c>
      <c r="P60" s="178">
        <f>SUM(P62:P66)</f>
        <v>34068.550000000003</v>
      </c>
      <c r="Q60" s="160">
        <f t="shared" si="7"/>
        <v>68.55</v>
      </c>
      <c r="R60" s="160">
        <f t="shared" si="7"/>
        <v>7</v>
      </c>
      <c r="S60" s="160">
        <f t="shared" si="7"/>
        <v>0</v>
      </c>
      <c r="T60" s="160">
        <f t="shared" si="7"/>
        <v>0</v>
      </c>
      <c r="U60" s="160">
        <f t="shared" si="7"/>
        <v>0</v>
      </c>
      <c r="V60" s="161">
        <f t="shared" si="7"/>
        <v>0</v>
      </c>
      <c r="W60" s="161">
        <f t="shared" si="7"/>
        <v>0</v>
      </c>
    </row>
    <row r="61" spans="1:25" ht="15.75" customHeight="1" x14ac:dyDescent="0.2">
      <c r="A61" s="217" t="s">
        <v>284</v>
      </c>
      <c r="B61" s="218"/>
      <c r="C61" s="218"/>
      <c r="D61" s="218"/>
      <c r="F61" s="201"/>
      <c r="G61" s="201"/>
      <c r="H61" s="201"/>
      <c r="I61" s="201"/>
      <c r="J61" s="201"/>
      <c r="K61" s="201"/>
      <c r="L61" s="201"/>
      <c r="M61" s="201"/>
      <c r="N61" s="201"/>
      <c r="O61" s="201"/>
      <c r="P61" s="202"/>
    </row>
    <row r="62" spans="1:25" s="51" customFormat="1" ht="35.1" customHeight="1" x14ac:dyDescent="0.2">
      <c r="A62" s="187" t="s">
        <v>208</v>
      </c>
      <c r="B62" s="166" t="s">
        <v>73</v>
      </c>
      <c r="C62" s="166" t="s">
        <v>209</v>
      </c>
      <c r="D62" s="166" t="s">
        <v>278</v>
      </c>
      <c r="E62" s="193" t="s">
        <v>302</v>
      </c>
      <c r="F62" s="194">
        <v>0</v>
      </c>
      <c r="G62" s="182">
        <v>7000</v>
      </c>
      <c r="H62" s="182">
        <v>0</v>
      </c>
      <c r="I62" s="182">
        <v>0</v>
      </c>
      <c r="J62" s="182">
        <v>0</v>
      </c>
      <c r="K62" s="182">
        <v>0</v>
      </c>
      <c r="L62" s="182">
        <v>0</v>
      </c>
      <c r="M62" s="182">
        <v>0</v>
      </c>
      <c r="N62" s="182">
        <v>0</v>
      </c>
      <c r="O62" s="182">
        <v>0</v>
      </c>
      <c r="P62" s="188">
        <f>SUM(F62:O62)</f>
        <v>7000</v>
      </c>
      <c r="Q62" s="169"/>
      <c r="R62" s="63">
        <v>2</v>
      </c>
      <c r="S62" s="65" t="s">
        <v>51</v>
      </c>
      <c r="T62" s="65" t="s">
        <v>57</v>
      </c>
      <c r="U62" s="65" t="s">
        <v>57</v>
      </c>
      <c r="V62" s="66" t="s">
        <v>103</v>
      </c>
      <c r="W62" s="66" t="s">
        <v>212</v>
      </c>
      <c r="X62" s="2"/>
      <c r="Y62" s="2"/>
    </row>
    <row r="63" spans="1:25" s="51" customFormat="1" ht="35.1" customHeight="1" x14ac:dyDescent="0.2">
      <c r="A63" s="187" t="s">
        <v>213</v>
      </c>
      <c r="B63" s="166" t="s">
        <v>100</v>
      </c>
      <c r="C63" s="166" t="s">
        <v>214</v>
      </c>
      <c r="D63" s="166" t="s">
        <v>215</v>
      </c>
      <c r="E63" s="193" t="s">
        <v>302</v>
      </c>
      <c r="F63" s="194">
        <v>0</v>
      </c>
      <c r="G63" s="182">
        <v>4000</v>
      </c>
      <c r="H63" s="182">
        <v>0</v>
      </c>
      <c r="I63" s="182">
        <v>0</v>
      </c>
      <c r="J63" s="182">
        <v>0</v>
      </c>
      <c r="K63" s="182">
        <v>0</v>
      </c>
      <c r="L63" s="182">
        <v>0</v>
      </c>
      <c r="M63" s="182">
        <v>0</v>
      </c>
      <c r="N63" s="182">
        <v>0</v>
      </c>
      <c r="O63" s="182">
        <v>0</v>
      </c>
      <c r="P63" s="188">
        <f>SUM(F63:O63)</f>
        <v>4000</v>
      </c>
      <c r="Q63" s="169"/>
      <c r="R63" s="63">
        <v>1</v>
      </c>
      <c r="S63" s="65" t="s">
        <v>51</v>
      </c>
      <c r="T63" s="65"/>
      <c r="U63" s="65" t="s">
        <v>63</v>
      </c>
      <c r="V63" s="66" t="s">
        <v>206</v>
      </c>
      <c r="W63" s="66" t="s">
        <v>216</v>
      </c>
      <c r="X63" s="2"/>
      <c r="Y63" s="2"/>
    </row>
    <row r="64" spans="1:25" s="51" customFormat="1" ht="35.1" customHeight="1" x14ac:dyDescent="0.2">
      <c r="A64" s="187" t="s">
        <v>217</v>
      </c>
      <c r="B64" s="166" t="s">
        <v>100</v>
      </c>
      <c r="C64" s="166" t="s">
        <v>214</v>
      </c>
      <c r="D64" s="166" t="s">
        <v>218</v>
      </c>
      <c r="E64" s="193" t="s">
        <v>302</v>
      </c>
      <c r="F64" s="194">
        <v>0</v>
      </c>
      <c r="G64" s="182">
        <v>500</v>
      </c>
      <c r="H64" s="182">
        <v>0</v>
      </c>
      <c r="I64" s="182">
        <v>4500</v>
      </c>
      <c r="J64" s="182">
        <v>0</v>
      </c>
      <c r="K64" s="182">
        <v>0</v>
      </c>
      <c r="L64" s="182">
        <v>0</v>
      </c>
      <c r="M64" s="182">
        <v>0</v>
      </c>
      <c r="N64" s="182">
        <v>0</v>
      </c>
      <c r="O64" s="182">
        <v>0</v>
      </c>
      <c r="P64" s="188">
        <f>SUM(F64:O64)</f>
        <v>5000</v>
      </c>
      <c r="Q64" s="169"/>
      <c r="R64" s="63">
        <v>1</v>
      </c>
      <c r="S64" s="65" t="s">
        <v>51</v>
      </c>
      <c r="T64" s="65"/>
      <c r="U64" s="65" t="s">
        <v>96</v>
      </c>
      <c r="V64" s="66" t="s">
        <v>206</v>
      </c>
      <c r="W64" s="66" t="s">
        <v>219</v>
      </c>
      <c r="X64" s="2"/>
      <c r="Y64" s="2"/>
    </row>
    <row r="65" spans="1:25" s="51" customFormat="1" ht="35.1" customHeight="1" x14ac:dyDescent="0.2">
      <c r="A65" s="187" t="s">
        <v>220</v>
      </c>
      <c r="B65" s="166" t="s">
        <v>113</v>
      </c>
      <c r="C65" s="166" t="s">
        <v>221</v>
      </c>
      <c r="D65" s="166" t="s">
        <v>222</v>
      </c>
      <c r="E65" s="193" t="s">
        <v>302</v>
      </c>
      <c r="F65" s="194">
        <v>68.55</v>
      </c>
      <c r="G65" s="182">
        <v>5000</v>
      </c>
      <c r="H65" s="182">
        <v>0</v>
      </c>
      <c r="I65" s="182">
        <v>0</v>
      </c>
      <c r="J65" s="182">
        <v>0</v>
      </c>
      <c r="K65" s="182">
        <v>0</v>
      </c>
      <c r="L65" s="182">
        <v>0</v>
      </c>
      <c r="M65" s="182">
        <v>0</v>
      </c>
      <c r="N65" s="182">
        <v>0</v>
      </c>
      <c r="O65" s="182">
        <v>0</v>
      </c>
      <c r="P65" s="188">
        <f>SUM(F65:O65)</f>
        <v>5068.55</v>
      </c>
      <c r="Q65" s="169">
        <v>68.55</v>
      </c>
      <c r="R65" s="63">
        <v>2</v>
      </c>
      <c r="S65" s="65" t="s">
        <v>51</v>
      </c>
      <c r="T65" s="65"/>
      <c r="U65" s="65" t="s">
        <v>63</v>
      </c>
      <c r="V65" s="66" t="s">
        <v>97</v>
      </c>
      <c r="W65" s="66" t="s">
        <v>223</v>
      </c>
      <c r="X65" s="2"/>
      <c r="Y65" s="2"/>
    </row>
    <row r="66" spans="1:25" s="51" customFormat="1" ht="35.1" customHeight="1" x14ac:dyDescent="0.2">
      <c r="A66" s="187" t="s">
        <v>224</v>
      </c>
      <c r="B66" s="166" t="s">
        <v>113</v>
      </c>
      <c r="C66" s="166" t="s">
        <v>221</v>
      </c>
      <c r="D66" s="166" t="s">
        <v>225</v>
      </c>
      <c r="E66" s="193" t="s">
        <v>302</v>
      </c>
      <c r="F66" s="194">
        <v>0</v>
      </c>
      <c r="G66" s="182">
        <v>13000</v>
      </c>
      <c r="H66" s="182">
        <v>0</v>
      </c>
      <c r="I66" s="182">
        <v>0</v>
      </c>
      <c r="J66" s="182">
        <v>0</v>
      </c>
      <c r="K66" s="182">
        <v>0</v>
      </c>
      <c r="L66" s="182">
        <v>0</v>
      </c>
      <c r="M66" s="182">
        <v>0</v>
      </c>
      <c r="N66" s="182">
        <v>0</v>
      </c>
      <c r="O66" s="182">
        <v>0</v>
      </c>
      <c r="P66" s="188">
        <f>SUM(F66:O66)</f>
        <v>13000</v>
      </c>
      <c r="Q66" s="169"/>
      <c r="R66" s="63">
        <v>1</v>
      </c>
      <c r="S66" s="65" t="s">
        <v>51</v>
      </c>
      <c r="T66" s="65" t="s">
        <v>62</v>
      </c>
      <c r="U66" s="65" t="s">
        <v>63</v>
      </c>
      <c r="V66" s="66" t="s">
        <v>97</v>
      </c>
      <c r="W66" s="66" t="s">
        <v>226</v>
      </c>
      <c r="X66" s="2"/>
      <c r="Y66" s="2"/>
    </row>
    <row r="67" spans="1:25" ht="12.75" customHeight="1" thickBot="1" x14ac:dyDescent="0.25">
      <c r="A67" s="195" t="s">
        <v>283</v>
      </c>
      <c r="B67" s="196"/>
      <c r="C67" s="196"/>
      <c r="D67" s="196"/>
      <c r="E67" s="196"/>
      <c r="F67" s="196"/>
      <c r="G67" s="196"/>
      <c r="H67" s="196"/>
      <c r="I67" s="196"/>
      <c r="J67" s="196"/>
      <c r="K67" s="196"/>
      <c r="L67" s="196"/>
      <c r="M67" s="196"/>
      <c r="N67" s="196"/>
      <c r="O67" s="196"/>
      <c r="P67" s="197"/>
      <c r="Q67" s="186">
        <f t="shared" ref="Q67" si="8">SUM(Q62:Q66)</f>
        <v>68.55</v>
      </c>
      <c r="R67" s="42"/>
      <c r="S67" s="42"/>
      <c r="T67" s="42"/>
      <c r="U67" s="42"/>
      <c r="V67" s="43"/>
      <c r="W67" s="43"/>
    </row>
    <row r="68" spans="1:25" ht="13.5" thickBot="1" x14ac:dyDescent="0.25"/>
    <row r="69" spans="1:25" s="51" customFormat="1" ht="50.25" customHeight="1" thickBot="1" x14ac:dyDescent="0.25">
      <c r="A69" s="211" t="s">
        <v>276</v>
      </c>
      <c r="B69" s="212"/>
      <c r="C69" s="212"/>
      <c r="D69" s="212"/>
      <c r="E69" s="164"/>
      <c r="F69" s="176">
        <f>SUM(F71)</f>
        <v>2000</v>
      </c>
      <c r="G69" s="177">
        <f t="shared" ref="G69:P69" si="9">SUM(G71)</f>
        <v>23000</v>
      </c>
      <c r="H69" s="177">
        <f t="shared" si="9"/>
        <v>0</v>
      </c>
      <c r="I69" s="177">
        <f t="shared" si="9"/>
        <v>0</v>
      </c>
      <c r="J69" s="177">
        <f t="shared" si="9"/>
        <v>0</v>
      </c>
      <c r="K69" s="177">
        <f t="shared" si="9"/>
        <v>0</v>
      </c>
      <c r="L69" s="177">
        <f t="shared" si="9"/>
        <v>0</v>
      </c>
      <c r="M69" s="177">
        <f t="shared" si="9"/>
        <v>0</v>
      </c>
      <c r="N69" s="177">
        <f t="shared" si="9"/>
        <v>0</v>
      </c>
      <c r="O69" s="177">
        <f t="shared" si="9"/>
        <v>0</v>
      </c>
      <c r="P69" s="178">
        <f t="shared" si="9"/>
        <v>25000</v>
      </c>
      <c r="Q69" s="160"/>
      <c r="R69" s="160"/>
      <c r="S69" s="160"/>
      <c r="T69" s="160"/>
      <c r="U69" s="160"/>
      <c r="V69" s="161"/>
      <c r="W69" s="161"/>
    </row>
    <row r="70" spans="1:25" x14ac:dyDescent="0.2">
      <c r="A70" s="219" t="s">
        <v>282</v>
      </c>
      <c r="B70" s="210"/>
      <c r="C70" s="210"/>
      <c r="D70" s="210"/>
      <c r="F70" s="167"/>
      <c r="G70" s="168"/>
      <c r="H70" s="168"/>
      <c r="I70" s="168"/>
      <c r="J70" s="168"/>
      <c r="K70" s="168"/>
      <c r="L70" s="168"/>
      <c r="M70" s="168"/>
      <c r="N70" s="168"/>
      <c r="O70" s="168"/>
      <c r="P70" s="189"/>
    </row>
    <row r="71" spans="1:25" ht="35.1" customHeight="1" x14ac:dyDescent="0.2">
      <c r="A71" s="187" t="s">
        <v>203</v>
      </c>
      <c r="B71" s="166" t="s">
        <v>113</v>
      </c>
      <c r="C71" s="166" t="s">
        <v>204</v>
      </c>
      <c r="D71" s="166" t="s">
        <v>205</v>
      </c>
      <c r="E71" s="193" t="s">
        <v>302</v>
      </c>
      <c r="F71" s="194">
        <v>2000</v>
      </c>
      <c r="G71" s="182">
        <v>23000</v>
      </c>
      <c r="H71" s="182">
        <v>0</v>
      </c>
      <c r="I71" s="182">
        <v>0</v>
      </c>
      <c r="J71" s="182">
        <v>0</v>
      </c>
      <c r="K71" s="182">
        <v>0</v>
      </c>
      <c r="L71" s="182">
        <v>0</v>
      </c>
      <c r="M71" s="182">
        <v>0</v>
      </c>
      <c r="N71" s="182">
        <v>0</v>
      </c>
      <c r="O71" s="182">
        <v>0</v>
      </c>
      <c r="P71" s="188">
        <f>SUM(F71:O71)</f>
        <v>25000</v>
      </c>
      <c r="Q71" s="165"/>
      <c r="R71" s="58">
        <v>1</v>
      </c>
      <c r="S71" s="60" t="s">
        <v>51</v>
      </c>
      <c r="T71" s="60" t="s">
        <v>51</v>
      </c>
      <c r="U71" s="60" t="s">
        <v>96</v>
      </c>
      <c r="V71" s="61" t="s">
        <v>206</v>
      </c>
      <c r="W71" s="61" t="s">
        <v>207</v>
      </c>
    </row>
    <row r="72" spans="1:25" ht="12.75" customHeight="1" thickBot="1" x14ac:dyDescent="0.25">
      <c r="A72" s="195" t="s">
        <v>287</v>
      </c>
      <c r="B72" s="196"/>
      <c r="C72" s="196"/>
      <c r="D72" s="196"/>
      <c r="E72" s="196"/>
      <c r="F72" s="196"/>
      <c r="G72" s="196"/>
      <c r="H72" s="196"/>
      <c r="I72" s="196"/>
      <c r="J72" s="196"/>
      <c r="K72" s="196"/>
      <c r="L72" s="196"/>
      <c r="M72" s="196"/>
      <c r="N72" s="196"/>
      <c r="O72" s="196"/>
      <c r="P72" s="197"/>
      <c r="Q72" s="186">
        <f t="shared" ref="Q72" si="10">SUM(Q71)</f>
        <v>0</v>
      </c>
      <c r="R72" s="42"/>
      <c r="S72" s="42"/>
      <c r="T72" s="42"/>
      <c r="U72" s="42"/>
      <c r="V72" s="43"/>
      <c r="W72" s="43"/>
    </row>
    <row r="73" spans="1:25" ht="13.5" thickBot="1" x14ac:dyDescent="0.25"/>
    <row r="74" spans="1:25" s="51" customFormat="1" ht="37.5" customHeight="1" thickBot="1" x14ac:dyDescent="0.25">
      <c r="A74" s="211" t="s">
        <v>300</v>
      </c>
      <c r="B74" s="212"/>
      <c r="C74" s="212"/>
      <c r="D74" s="212"/>
      <c r="E74" s="164"/>
      <c r="F74" s="176">
        <f>F69+F60+F18+F12+F6</f>
        <v>3959.55</v>
      </c>
      <c r="G74" s="177">
        <f>G69+G60+G18+G12+G6</f>
        <v>724150</v>
      </c>
      <c r="H74" s="177">
        <f t="shared" ref="H74:O74" si="11">H69+H60+H18+H12+H6</f>
        <v>350</v>
      </c>
      <c r="I74" s="177">
        <f t="shared" si="11"/>
        <v>145100</v>
      </c>
      <c r="J74" s="177">
        <f t="shared" si="11"/>
        <v>0</v>
      </c>
      <c r="K74" s="177">
        <f t="shared" si="11"/>
        <v>71000</v>
      </c>
      <c r="L74" s="177">
        <f t="shared" si="11"/>
        <v>4000</v>
      </c>
      <c r="M74" s="177">
        <f t="shared" si="11"/>
        <v>10000</v>
      </c>
      <c r="N74" s="177">
        <f t="shared" si="11"/>
        <v>0</v>
      </c>
      <c r="O74" s="177">
        <f t="shared" si="11"/>
        <v>0</v>
      </c>
      <c r="P74" s="178">
        <f>P69+P60+P18+P12+P6</f>
        <v>958559.55</v>
      </c>
      <c r="Q74" s="160"/>
      <c r="R74" s="160"/>
      <c r="S74" s="160"/>
      <c r="T74" s="160"/>
      <c r="U74" s="160"/>
      <c r="V74" s="161"/>
      <c r="W74" s="161"/>
    </row>
    <row r="76" spans="1:25" ht="16.5" customHeight="1" x14ac:dyDescent="0.2">
      <c r="A76" s="210" t="s">
        <v>298</v>
      </c>
      <c r="B76" s="210"/>
    </row>
    <row r="77" spans="1:25" x14ac:dyDescent="0.2">
      <c r="A77" s="163" t="s">
        <v>299</v>
      </c>
    </row>
    <row r="80" spans="1:25" x14ac:dyDescent="0.2">
      <c r="C80" s="163" t="s">
        <v>286</v>
      </c>
    </row>
  </sheetData>
  <mergeCells count="27">
    <mergeCell ref="A76:B76"/>
    <mergeCell ref="A74:D74"/>
    <mergeCell ref="A6:E6"/>
    <mergeCell ref="A18:E18"/>
    <mergeCell ref="A12:E12"/>
    <mergeCell ref="A13:D13"/>
    <mergeCell ref="A7:D7"/>
    <mergeCell ref="A70:D70"/>
    <mergeCell ref="A67:P67"/>
    <mergeCell ref="A58:P58"/>
    <mergeCell ref="A61:D61"/>
    <mergeCell ref="F61:P61"/>
    <mergeCell ref="A60:D60"/>
    <mergeCell ref="A69:D69"/>
    <mergeCell ref="A19:D19"/>
    <mergeCell ref="F19:P19"/>
    <mergeCell ref="A16:P16"/>
    <mergeCell ref="A10:P10"/>
    <mergeCell ref="A72:P72"/>
    <mergeCell ref="F7:P7"/>
    <mergeCell ref="A1:P1"/>
    <mergeCell ref="A2:P2"/>
    <mergeCell ref="F13:P13"/>
    <mergeCell ref="G4:H4"/>
    <mergeCell ref="I4:J4"/>
    <mergeCell ref="K4:L4"/>
    <mergeCell ref="M4:N4"/>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6345-7E3C-4A52-A8BF-0CDC536CB5B8}">
  <dimension ref="A1:G20"/>
  <sheetViews>
    <sheetView workbookViewId="0">
      <selection activeCell="D18" sqref="D18"/>
    </sheetView>
  </sheetViews>
  <sheetFormatPr defaultRowHeight="12.75" x14ac:dyDescent="0.2"/>
  <cols>
    <col min="1" max="1" width="26.140625" customWidth="1"/>
    <col min="2" max="6" width="20.7109375" customWidth="1"/>
    <col min="7" max="7" width="26.7109375" customWidth="1"/>
  </cols>
  <sheetData>
    <row r="1" spans="1:7" ht="30" x14ac:dyDescent="0.4">
      <c r="A1" s="7" t="s">
        <v>0</v>
      </c>
    </row>
    <row r="2" spans="1:7" ht="30" customHeight="1" x14ac:dyDescent="0.2"/>
    <row r="3" spans="1:7" ht="27.75" x14ac:dyDescent="0.4">
      <c r="A3" s="50" t="s">
        <v>1</v>
      </c>
    </row>
    <row r="4" spans="1:7" ht="40.9" customHeight="1" x14ac:dyDescent="0.2">
      <c r="A4" s="8" t="s">
        <v>2</v>
      </c>
      <c r="B4" s="8" t="s">
        <v>3</v>
      </c>
      <c r="C4" s="9" t="s">
        <v>4</v>
      </c>
      <c r="D4" s="9" t="s">
        <v>5</v>
      </c>
      <c r="E4" s="9" t="s">
        <v>6</v>
      </c>
      <c r="F4" s="9" t="s">
        <v>7</v>
      </c>
      <c r="G4" s="9" t="s">
        <v>8</v>
      </c>
    </row>
    <row r="5" spans="1:7" ht="45" customHeight="1" x14ac:dyDescent="0.2">
      <c r="A5" s="10" t="s">
        <v>9</v>
      </c>
      <c r="B5" s="11">
        <f>ŠMS!B41</f>
        <v>38</v>
      </c>
      <c r="C5" s="12">
        <f>ŠMS!I41</f>
        <v>104100</v>
      </c>
      <c r="D5" s="12">
        <f>ŠMS!L41</f>
        <v>140600</v>
      </c>
      <c r="E5" s="12">
        <f>ŠMS!O41</f>
        <v>71000</v>
      </c>
      <c r="F5" s="12">
        <f>ŠMS!R41</f>
        <v>10000</v>
      </c>
      <c r="G5" s="12">
        <f>SUM(C5:F5)</f>
        <v>325700</v>
      </c>
    </row>
    <row r="6" spans="1:7" ht="45" customHeight="1" x14ac:dyDescent="0.2">
      <c r="A6" s="13" t="s">
        <v>10</v>
      </c>
      <c r="B6" s="14">
        <v>0</v>
      </c>
      <c r="C6" s="15">
        <v>0</v>
      </c>
      <c r="D6" s="15">
        <v>0</v>
      </c>
      <c r="E6" s="15">
        <v>0</v>
      </c>
      <c r="F6" s="15">
        <v>0</v>
      </c>
      <c r="G6" s="15">
        <f t="shared" ref="G6:G9" si="0">SUM(C6:F6)</f>
        <v>0</v>
      </c>
    </row>
    <row r="7" spans="1:7" ht="45" customHeight="1" x14ac:dyDescent="0.2">
      <c r="A7" s="16" t="s">
        <v>11</v>
      </c>
      <c r="B7" s="17">
        <f>SOC!B4</f>
        <v>1</v>
      </c>
      <c r="C7" s="18">
        <f>SOC!I4</f>
        <v>23000</v>
      </c>
      <c r="D7" s="18">
        <f>SOC!L4</f>
        <v>0</v>
      </c>
      <c r="E7" s="18">
        <f>SOC!O4</f>
        <v>0</v>
      </c>
      <c r="F7" s="18">
        <f>SOC!R4</f>
        <v>0</v>
      </c>
      <c r="G7" s="18">
        <f t="shared" si="0"/>
        <v>23000</v>
      </c>
    </row>
    <row r="8" spans="1:7" ht="45" customHeight="1" x14ac:dyDescent="0.2">
      <c r="A8" s="19" t="s">
        <v>12</v>
      </c>
      <c r="B8" s="20">
        <f>ZDR!B8</f>
        <v>5</v>
      </c>
      <c r="C8" s="21">
        <f>ZDR!I8</f>
        <v>34000</v>
      </c>
      <c r="D8" s="21">
        <f>ZDR!L8</f>
        <v>0</v>
      </c>
      <c r="E8" s="21">
        <f>ZDR!O8</f>
        <v>0</v>
      </c>
      <c r="F8" s="21">
        <f>ZDR!R8</f>
        <v>0</v>
      </c>
      <c r="G8" s="21">
        <f t="shared" si="0"/>
        <v>34000</v>
      </c>
    </row>
    <row r="9" spans="1:7" ht="45" customHeight="1" x14ac:dyDescent="0.2">
      <c r="A9" s="22" t="s">
        <v>13</v>
      </c>
      <c r="B9" s="23">
        <v>0</v>
      </c>
      <c r="C9" s="24">
        <f>DOP!I21</f>
        <v>4350</v>
      </c>
      <c r="D9" s="24">
        <f>DOP!L21</f>
        <v>0</v>
      </c>
      <c r="E9" s="24">
        <f>DOP!O21</f>
        <v>0</v>
      </c>
      <c r="F9" s="24">
        <f>DOP!R21</f>
        <v>0</v>
      </c>
      <c r="G9" s="24">
        <f t="shared" si="0"/>
        <v>4350</v>
      </c>
    </row>
    <row r="10" spans="1:7" ht="45" customHeight="1" x14ac:dyDescent="0.2">
      <c r="A10" s="25" t="s">
        <v>14</v>
      </c>
      <c r="B10" s="26">
        <f>SUM(B5:B9)</f>
        <v>44</v>
      </c>
      <c r="C10" s="27">
        <f t="shared" ref="C10:G10" si="1">SUM(C5:C9)</f>
        <v>165450</v>
      </c>
      <c r="D10" s="27">
        <f t="shared" si="1"/>
        <v>140600</v>
      </c>
      <c r="E10" s="27">
        <f t="shared" si="1"/>
        <v>71000</v>
      </c>
      <c r="F10" s="27">
        <f t="shared" si="1"/>
        <v>10000</v>
      </c>
      <c r="G10" s="27">
        <f t="shared" si="1"/>
        <v>387050</v>
      </c>
    </row>
    <row r="11" spans="1:7" ht="45" customHeight="1" x14ac:dyDescent="0.2">
      <c r="A11" s="28"/>
      <c r="B11" s="29"/>
      <c r="C11" s="30"/>
      <c r="D11" s="30"/>
      <c r="E11" s="30"/>
      <c r="F11" s="30"/>
      <c r="G11" s="30"/>
    </row>
    <row r="12" spans="1:7" ht="45" customHeight="1" x14ac:dyDescent="0.2">
      <c r="A12" s="22" t="s">
        <v>15</v>
      </c>
      <c r="B12" s="23">
        <f>DOP!B13</f>
        <v>10</v>
      </c>
      <c r="C12" s="24">
        <f>DOP!I13</f>
        <v>281000</v>
      </c>
      <c r="D12" s="24">
        <f>DOP!L13</f>
        <v>190000</v>
      </c>
      <c r="E12" s="24">
        <f>DOP!O13</f>
        <v>120000</v>
      </c>
      <c r="F12" s="24">
        <f>DOP!R13</f>
        <v>0</v>
      </c>
      <c r="G12" s="24">
        <f>SUM(C12:F12)</f>
        <v>591000</v>
      </c>
    </row>
    <row r="13" spans="1:7" ht="45" customHeight="1" x14ac:dyDescent="0.2">
      <c r="A13" s="25" t="s">
        <v>14</v>
      </c>
      <c r="B13" s="26">
        <f>SUM(B12)</f>
        <v>10</v>
      </c>
      <c r="C13" s="27">
        <f t="shared" ref="C13:G13" si="2">SUM(C12)</f>
        <v>281000</v>
      </c>
      <c r="D13" s="27">
        <f t="shared" si="2"/>
        <v>190000</v>
      </c>
      <c r="E13" s="27">
        <f t="shared" si="2"/>
        <v>120000</v>
      </c>
      <c r="F13" s="27">
        <f t="shared" si="2"/>
        <v>0</v>
      </c>
      <c r="G13" s="27">
        <f t="shared" si="2"/>
        <v>591000</v>
      </c>
    </row>
    <row r="14" spans="1:7" ht="58.9" customHeight="1" x14ac:dyDescent="0.4">
      <c r="A14" s="50" t="s">
        <v>16</v>
      </c>
    </row>
    <row r="15" spans="1:7" ht="58.9" customHeight="1" x14ac:dyDescent="0.2">
      <c r="A15" s="8" t="s">
        <v>2</v>
      </c>
      <c r="B15" s="8" t="s">
        <v>3</v>
      </c>
      <c r="C15" s="9" t="s">
        <v>4</v>
      </c>
      <c r="D15" s="9" t="s">
        <v>5</v>
      </c>
      <c r="E15" s="9" t="s">
        <v>6</v>
      </c>
      <c r="F15" s="9" t="s">
        <v>7</v>
      </c>
      <c r="G15" s="9" t="s">
        <v>8</v>
      </c>
    </row>
    <row r="16" spans="1:7" ht="40.15" customHeight="1" x14ac:dyDescent="0.2">
      <c r="A16" s="22" t="s">
        <v>17</v>
      </c>
      <c r="B16" s="23">
        <f>DOP!B21</f>
        <v>2</v>
      </c>
      <c r="C16" s="24">
        <f>DOP!I21</f>
        <v>4350</v>
      </c>
      <c r="D16" s="24">
        <f>DOP!L21</f>
        <v>0</v>
      </c>
      <c r="E16" s="24">
        <f>DOP!O21</f>
        <v>0</v>
      </c>
      <c r="F16" s="24">
        <f>DOP!R21</f>
        <v>0</v>
      </c>
      <c r="G16" s="24">
        <f t="shared" ref="G16" si="3">SUM(C16:F16)</f>
        <v>4350</v>
      </c>
    </row>
    <row r="17" spans="1:7" ht="40.15" customHeight="1" x14ac:dyDescent="0.2">
      <c r="A17" s="25" t="s">
        <v>14</v>
      </c>
      <c r="B17" s="26">
        <f>SUM(B16)</f>
        <v>2</v>
      </c>
      <c r="C17" s="27">
        <f>SUM(C16)</f>
        <v>4350</v>
      </c>
      <c r="D17" s="27">
        <f t="shared" ref="D17:G17" si="4">SUM(D16)</f>
        <v>0</v>
      </c>
      <c r="E17" s="27">
        <f t="shared" si="4"/>
        <v>0</v>
      </c>
      <c r="F17" s="27">
        <f t="shared" si="4"/>
        <v>0</v>
      </c>
      <c r="G17" s="27">
        <f t="shared" si="4"/>
        <v>4350</v>
      </c>
    </row>
    <row r="18" spans="1:7" ht="56.45" customHeight="1" x14ac:dyDescent="0.2"/>
    <row r="19" spans="1:7" ht="40.15" customHeight="1" x14ac:dyDescent="0.2">
      <c r="A19" s="52"/>
      <c r="B19" s="52" t="s">
        <v>3</v>
      </c>
      <c r="C19" s="53" t="s">
        <v>4</v>
      </c>
      <c r="D19" s="53" t="s">
        <v>5</v>
      </c>
      <c r="E19" s="53" t="s">
        <v>6</v>
      </c>
      <c r="F19" s="53" t="s">
        <v>7</v>
      </c>
      <c r="G19" s="53" t="s">
        <v>18</v>
      </c>
    </row>
    <row r="20" spans="1:7" s="51" customFormat="1" ht="49.9" customHeight="1" x14ac:dyDescent="0.2">
      <c r="A20" s="54" t="s">
        <v>19</v>
      </c>
      <c r="B20" s="55">
        <f t="shared" ref="B20:G20" si="5">B10+B13+B17</f>
        <v>56</v>
      </c>
      <c r="C20" s="56">
        <f t="shared" si="5"/>
        <v>450800</v>
      </c>
      <c r="D20" s="56">
        <f t="shared" si="5"/>
        <v>330600</v>
      </c>
      <c r="E20" s="56">
        <f t="shared" si="5"/>
        <v>191000</v>
      </c>
      <c r="F20" s="56">
        <f t="shared" si="5"/>
        <v>10000</v>
      </c>
      <c r="G20" s="56">
        <f t="shared" si="5"/>
        <v>982400</v>
      </c>
    </row>
  </sheetData>
  <pageMargins left="0.7" right="0.7" top="0.78740157499999996" bottom="0.78740157499999996" header="0.3" footer="0.3"/>
  <headerFooter>
    <oddFooter>&amp;L_x000D_&amp;1#&amp;"Calibri"&amp;9&amp;K000000 Klasifikace informací: Neveřejné</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86146-5328-4819-8691-0631D39217DE}">
  <sheetPr>
    <tabColor theme="5" tint="0.39997558519241921"/>
    <outlinePr summaryBelow="0" summaryRight="0"/>
  </sheetPr>
  <dimension ref="A1:AE44"/>
  <sheetViews>
    <sheetView showGridLines="0" zoomScaleNormal="100" workbookViewId="0">
      <pane xSplit="7" ySplit="2" topLeftCell="AB35" activePane="bottomRight" state="frozen"/>
      <selection pane="topRight" activeCell="H1" sqref="H1"/>
      <selection pane="bottomLeft" activeCell="A6" sqref="A6"/>
      <selection pane="bottomRight" activeCell="A3" sqref="A3:AC41"/>
    </sheetView>
  </sheetViews>
  <sheetFormatPr defaultRowHeight="12.75" x14ac:dyDescent="0.2"/>
  <cols>
    <col min="1" max="1" width="11.7109375" customWidth="1"/>
    <col min="2" max="2" width="11.42578125"/>
    <col min="3" max="3" width="34.28515625" customWidth="1"/>
    <col min="4" max="4" width="23.7109375" customWidth="1"/>
    <col min="5" max="5" width="8.7109375" customWidth="1"/>
    <col min="6" max="25" width="11.42578125"/>
    <col min="26" max="26" width="13" customWidth="1"/>
    <col min="27" max="27" width="11.42578125"/>
    <col min="28" max="28" width="11.42578125" style="34"/>
    <col min="29" max="29" width="98.28515625" style="34" customWidth="1"/>
    <col min="30" max="30" width="39.28515625" customWidth="1"/>
    <col min="31" max="31" width="68"/>
  </cols>
  <sheetData>
    <row r="1" spans="1:31" ht="45.75" thickBot="1" x14ac:dyDescent="0.25">
      <c r="A1" s="1" t="s">
        <v>20</v>
      </c>
      <c r="B1" s="1" t="s">
        <v>21</v>
      </c>
      <c r="C1" s="1" t="s">
        <v>22</v>
      </c>
      <c r="D1" s="1" t="s">
        <v>23</v>
      </c>
      <c r="E1" s="144" t="s">
        <v>24</v>
      </c>
      <c r="F1" s="144" t="s">
        <v>25</v>
      </c>
      <c r="G1" s="1" t="s">
        <v>26</v>
      </c>
      <c r="H1" s="1" t="s">
        <v>27</v>
      </c>
      <c r="I1" s="220" t="s">
        <v>28</v>
      </c>
      <c r="J1" s="220"/>
      <c r="K1" s="220"/>
      <c r="L1" s="220" t="s">
        <v>29</v>
      </c>
      <c r="M1" s="220"/>
      <c r="N1" s="220"/>
      <c r="O1" s="220" t="s">
        <v>30</v>
      </c>
      <c r="P1" s="220"/>
      <c r="Q1" s="220"/>
      <c r="R1" s="220" t="s">
        <v>31</v>
      </c>
      <c r="S1" s="220"/>
      <c r="T1" s="220"/>
      <c r="U1" s="1" t="s">
        <v>32</v>
      </c>
      <c r="V1" s="1" t="s">
        <v>33</v>
      </c>
      <c r="W1" s="144" t="s">
        <v>34</v>
      </c>
      <c r="X1" s="1" t="s">
        <v>35</v>
      </c>
      <c r="Y1" s="1" t="s">
        <v>36</v>
      </c>
      <c r="Z1" s="1" t="s">
        <v>37</v>
      </c>
      <c r="AA1" s="1" t="s">
        <v>38</v>
      </c>
      <c r="AB1" s="146" t="s">
        <v>39</v>
      </c>
      <c r="AC1" s="31" t="s">
        <v>40</v>
      </c>
      <c r="AD1" s="2"/>
      <c r="AE1" s="2"/>
    </row>
    <row r="2" spans="1:31" ht="21.6" customHeight="1" thickBot="1" x14ac:dyDescent="0.25">
      <c r="A2" s="3"/>
      <c r="B2" s="4"/>
      <c r="C2" s="4"/>
      <c r="D2" s="4"/>
      <c r="E2" s="4"/>
      <c r="F2" s="4"/>
      <c r="G2" s="4"/>
      <c r="H2" s="5"/>
      <c r="I2" s="6" t="s">
        <v>41</v>
      </c>
      <c r="J2" s="145" t="s">
        <v>42</v>
      </c>
      <c r="K2" s="145" t="s">
        <v>43</v>
      </c>
      <c r="L2" s="6" t="s">
        <v>41</v>
      </c>
      <c r="M2" s="6" t="s">
        <v>42</v>
      </c>
      <c r="N2" s="6" t="s">
        <v>43</v>
      </c>
      <c r="O2" s="6" t="s">
        <v>41</v>
      </c>
      <c r="P2" s="6" t="s">
        <v>42</v>
      </c>
      <c r="Q2" s="6" t="s">
        <v>43</v>
      </c>
      <c r="R2" s="6" t="s">
        <v>41</v>
      </c>
      <c r="S2" s="6" t="s">
        <v>42</v>
      </c>
      <c r="T2" s="6" t="s">
        <v>43</v>
      </c>
      <c r="U2" s="3"/>
      <c r="V2" s="4"/>
      <c r="W2" s="4"/>
      <c r="X2" s="4"/>
      <c r="Y2" s="4"/>
      <c r="Z2" s="4"/>
      <c r="AA2" s="4"/>
      <c r="AB2" s="32"/>
      <c r="AC2" s="33"/>
      <c r="AD2" s="2"/>
      <c r="AE2" s="2"/>
    </row>
    <row r="3" spans="1:31" s="51" customFormat="1" ht="56.25" x14ac:dyDescent="0.2">
      <c r="A3" s="77" t="s">
        <v>44</v>
      </c>
      <c r="B3" s="77" t="s">
        <v>45</v>
      </c>
      <c r="C3" s="77" t="s">
        <v>46</v>
      </c>
      <c r="D3" s="77" t="s">
        <v>47</v>
      </c>
      <c r="E3" s="77" t="s">
        <v>48</v>
      </c>
      <c r="F3" s="77" t="s">
        <v>49</v>
      </c>
      <c r="G3" s="78">
        <v>2026</v>
      </c>
      <c r="H3" s="79">
        <v>495</v>
      </c>
      <c r="I3" s="79">
        <v>18000</v>
      </c>
      <c r="J3" s="79">
        <v>0</v>
      </c>
      <c r="K3" s="79">
        <v>0</v>
      </c>
      <c r="L3" s="79">
        <v>0</v>
      </c>
      <c r="M3" s="79">
        <v>0</v>
      </c>
      <c r="N3" s="79">
        <v>0</v>
      </c>
      <c r="O3" s="79">
        <v>0</v>
      </c>
      <c r="P3" s="79">
        <v>0</v>
      </c>
      <c r="Q3" s="79">
        <v>0</v>
      </c>
      <c r="R3" s="79">
        <v>0</v>
      </c>
      <c r="S3" s="79">
        <v>0</v>
      </c>
      <c r="T3" s="79">
        <v>0</v>
      </c>
      <c r="U3" s="79">
        <v>0</v>
      </c>
      <c r="V3" s="79">
        <v>18495</v>
      </c>
      <c r="W3" s="79"/>
      <c r="X3" s="78">
        <v>1</v>
      </c>
      <c r="Y3" s="80" t="s">
        <v>50</v>
      </c>
      <c r="Z3" s="80" t="s">
        <v>51</v>
      </c>
      <c r="AA3" s="80" t="s">
        <v>51</v>
      </c>
      <c r="AB3" s="81" t="s">
        <v>52</v>
      </c>
      <c r="AC3" s="81" t="s">
        <v>53</v>
      </c>
      <c r="AD3" s="2"/>
      <c r="AE3" s="2"/>
    </row>
    <row r="4" spans="1:31" s="51" customFormat="1" ht="37.5" customHeight="1" x14ac:dyDescent="0.2">
      <c r="A4" s="67" t="s">
        <v>54</v>
      </c>
      <c r="B4" s="67" t="s">
        <v>45</v>
      </c>
      <c r="C4" s="67" t="s">
        <v>55</v>
      </c>
      <c r="D4" s="67" t="s">
        <v>56</v>
      </c>
      <c r="E4" s="67" t="s">
        <v>48</v>
      </c>
      <c r="F4" s="67" t="s">
        <v>49</v>
      </c>
      <c r="G4" s="68">
        <v>2026</v>
      </c>
      <c r="H4" s="69">
        <v>0</v>
      </c>
      <c r="I4" s="69">
        <v>2000</v>
      </c>
      <c r="J4" s="69">
        <v>0</v>
      </c>
      <c r="K4" s="69">
        <v>0</v>
      </c>
      <c r="L4" s="69">
        <v>0</v>
      </c>
      <c r="M4" s="69">
        <v>0</v>
      </c>
      <c r="N4" s="69">
        <v>0</v>
      </c>
      <c r="O4" s="69">
        <v>0</v>
      </c>
      <c r="P4" s="69">
        <v>0</v>
      </c>
      <c r="Q4" s="69">
        <v>0</v>
      </c>
      <c r="R4" s="69">
        <v>0</v>
      </c>
      <c r="S4" s="69">
        <v>0</v>
      </c>
      <c r="T4" s="69">
        <v>0</v>
      </c>
      <c r="U4" s="69">
        <v>0</v>
      </c>
      <c r="V4" s="69">
        <v>2000</v>
      </c>
      <c r="W4" s="69"/>
      <c r="X4" s="68">
        <v>1</v>
      </c>
      <c r="Y4" s="70" t="s">
        <v>51</v>
      </c>
      <c r="Z4" s="70" t="s">
        <v>51</v>
      </c>
      <c r="AA4" s="70" t="s">
        <v>57</v>
      </c>
      <c r="AB4" s="71" t="s">
        <v>52</v>
      </c>
      <c r="AC4" s="71" t="s">
        <v>58</v>
      </c>
      <c r="AD4" s="2"/>
      <c r="AE4" s="2"/>
    </row>
    <row r="5" spans="1:31" s="51" customFormat="1" ht="67.5" x14ac:dyDescent="0.2">
      <c r="A5" s="77" t="s">
        <v>59</v>
      </c>
      <c r="B5" s="77" t="s">
        <v>45</v>
      </c>
      <c r="C5" s="77" t="s">
        <v>60</v>
      </c>
      <c r="D5" s="77" t="s">
        <v>61</v>
      </c>
      <c r="E5" s="77" t="s">
        <v>48</v>
      </c>
      <c r="F5" s="77" t="s">
        <v>49</v>
      </c>
      <c r="G5" s="78">
        <v>2026</v>
      </c>
      <c r="H5" s="79">
        <v>0</v>
      </c>
      <c r="I5" s="79">
        <v>500</v>
      </c>
      <c r="J5" s="79">
        <v>0</v>
      </c>
      <c r="K5" s="79">
        <v>0</v>
      </c>
      <c r="L5" s="79">
        <v>2000</v>
      </c>
      <c r="M5" s="79">
        <v>0</v>
      </c>
      <c r="N5" s="79">
        <v>0</v>
      </c>
      <c r="O5" s="79">
        <v>0</v>
      </c>
      <c r="P5" s="79">
        <v>0</v>
      </c>
      <c r="Q5" s="79">
        <v>0</v>
      </c>
      <c r="R5" s="79">
        <v>0</v>
      </c>
      <c r="S5" s="79">
        <v>0</v>
      </c>
      <c r="T5" s="79">
        <v>0</v>
      </c>
      <c r="U5" s="79">
        <v>0</v>
      </c>
      <c r="V5" s="79">
        <v>2500</v>
      </c>
      <c r="W5" s="79"/>
      <c r="X5" s="78">
        <v>1</v>
      </c>
      <c r="Y5" s="80" t="s">
        <v>51</v>
      </c>
      <c r="Z5" s="80" t="s">
        <v>62</v>
      </c>
      <c r="AA5" s="80" t="s">
        <v>63</v>
      </c>
      <c r="AB5" s="81" t="s">
        <v>52</v>
      </c>
      <c r="AC5" s="81" t="s">
        <v>64</v>
      </c>
      <c r="AD5" s="2"/>
      <c r="AE5" s="2"/>
    </row>
    <row r="6" spans="1:31" s="51" customFormat="1" ht="63.75" customHeight="1" x14ac:dyDescent="0.2">
      <c r="A6" s="67" t="s">
        <v>65</v>
      </c>
      <c r="B6" s="67" t="s">
        <v>45</v>
      </c>
      <c r="C6" s="67" t="s">
        <v>60</v>
      </c>
      <c r="D6" s="122" t="s">
        <v>66</v>
      </c>
      <c r="E6" s="67" t="s">
        <v>48</v>
      </c>
      <c r="F6" s="67" t="s">
        <v>49</v>
      </c>
      <c r="G6" s="68">
        <v>2026</v>
      </c>
      <c r="H6" s="69">
        <v>0</v>
      </c>
      <c r="I6" s="69">
        <v>500</v>
      </c>
      <c r="J6" s="69">
        <v>0</v>
      </c>
      <c r="K6" s="69">
        <v>0</v>
      </c>
      <c r="L6" s="69">
        <v>2000</v>
      </c>
      <c r="M6" s="69">
        <v>0</v>
      </c>
      <c r="N6" s="69">
        <v>0</v>
      </c>
      <c r="O6" s="69">
        <v>0</v>
      </c>
      <c r="P6" s="69">
        <v>0</v>
      </c>
      <c r="Q6" s="69">
        <v>0</v>
      </c>
      <c r="R6" s="69">
        <v>0</v>
      </c>
      <c r="S6" s="69">
        <v>0</v>
      </c>
      <c r="T6" s="69">
        <v>0</v>
      </c>
      <c r="U6" s="69">
        <v>0</v>
      </c>
      <c r="V6" s="69">
        <v>2500</v>
      </c>
      <c r="W6" s="69"/>
      <c r="X6" s="68">
        <v>1</v>
      </c>
      <c r="Y6" s="70" t="s">
        <v>51</v>
      </c>
      <c r="Z6" s="70" t="s">
        <v>51</v>
      </c>
      <c r="AA6" s="70" t="s">
        <v>63</v>
      </c>
      <c r="AB6" s="71" t="s">
        <v>52</v>
      </c>
      <c r="AC6" s="71" t="s">
        <v>67</v>
      </c>
      <c r="AD6" s="2"/>
      <c r="AE6" s="2"/>
    </row>
    <row r="7" spans="1:31" s="51" customFormat="1" ht="45" x14ac:dyDescent="0.2">
      <c r="A7" s="77" t="s">
        <v>68</v>
      </c>
      <c r="B7" s="77" t="s">
        <v>45</v>
      </c>
      <c r="C7" s="77" t="s">
        <v>69</v>
      </c>
      <c r="D7" s="150" t="s">
        <v>70</v>
      </c>
      <c r="E7" s="77" t="s">
        <v>48</v>
      </c>
      <c r="F7" s="77" t="s">
        <v>49</v>
      </c>
      <c r="G7" s="78">
        <v>2026</v>
      </c>
      <c r="H7" s="79">
        <v>0</v>
      </c>
      <c r="I7" s="79">
        <v>3000</v>
      </c>
      <c r="J7" s="79">
        <v>0</v>
      </c>
      <c r="K7" s="79">
        <v>0</v>
      </c>
      <c r="L7" s="79">
        <v>0</v>
      </c>
      <c r="M7" s="79">
        <v>0</v>
      </c>
      <c r="N7" s="79">
        <v>0</v>
      </c>
      <c r="O7" s="79">
        <v>0</v>
      </c>
      <c r="P7" s="79">
        <v>0</v>
      </c>
      <c r="Q7" s="79">
        <v>0</v>
      </c>
      <c r="R7" s="79">
        <v>0</v>
      </c>
      <c r="S7" s="79">
        <v>0</v>
      </c>
      <c r="T7" s="79">
        <v>0</v>
      </c>
      <c r="U7" s="79">
        <v>0</v>
      </c>
      <c r="V7" s="79">
        <v>3000</v>
      </c>
      <c r="W7" s="79"/>
      <c r="X7" s="78">
        <v>1</v>
      </c>
      <c r="Y7" s="80" t="s">
        <v>51</v>
      </c>
      <c r="Z7" s="80" t="s">
        <v>51</v>
      </c>
      <c r="AA7" s="80" t="s">
        <v>63</v>
      </c>
      <c r="AB7" s="81" t="s">
        <v>52</v>
      </c>
      <c r="AC7" s="81" t="s">
        <v>71</v>
      </c>
      <c r="AD7" s="2"/>
      <c r="AE7" s="2"/>
    </row>
    <row r="8" spans="1:31" s="51" customFormat="1" ht="90" x14ac:dyDescent="0.2">
      <c r="A8" s="67" t="s">
        <v>72</v>
      </c>
      <c r="B8" s="67" t="s">
        <v>73</v>
      </c>
      <c r="C8" s="67" t="s">
        <v>74</v>
      </c>
      <c r="D8" s="67" t="s">
        <v>75</v>
      </c>
      <c r="E8" s="67" t="s">
        <v>48</v>
      </c>
      <c r="F8" s="67" t="s">
        <v>49</v>
      </c>
      <c r="G8" s="68">
        <v>2026</v>
      </c>
      <c r="H8" s="69">
        <v>300</v>
      </c>
      <c r="I8" s="69">
        <v>7000</v>
      </c>
      <c r="J8" s="69">
        <v>0</v>
      </c>
      <c r="K8" s="69">
        <v>0</v>
      </c>
      <c r="L8" s="69">
        <v>5000</v>
      </c>
      <c r="M8" s="69">
        <v>0</v>
      </c>
      <c r="N8" s="69">
        <v>0</v>
      </c>
      <c r="O8" s="69">
        <v>0</v>
      </c>
      <c r="P8" s="69">
        <v>0</v>
      </c>
      <c r="Q8" s="69">
        <v>0</v>
      </c>
      <c r="R8" s="69">
        <v>0</v>
      </c>
      <c r="S8" s="69">
        <v>0</v>
      </c>
      <c r="T8" s="69">
        <v>0</v>
      </c>
      <c r="U8" s="69">
        <v>0</v>
      </c>
      <c r="V8" s="69">
        <v>12300</v>
      </c>
      <c r="W8" s="69"/>
      <c r="X8" s="68">
        <v>1</v>
      </c>
      <c r="Y8" s="70" t="s">
        <v>51</v>
      </c>
      <c r="Z8" s="70" t="s">
        <v>51</v>
      </c>
      <c r="AA8" s="70" t="s">
        <v>63</v>
      </c>
      <c r="AB8" s="71" t="s">
        <v>76</v>
      </c>
      <c r="AC8" s="71" t="s">
        <v>263</v>
      </c>
      <c r="AD8" s="2"/>
      <c r="AE8" s="2"/>
    </row>
    <row r="9" spans="1:31" s="51" customFormat="1" ht="78.75" x14ac:dyDescent="0.2">
      <c r="A9" s="77" t="s">
        <v>77</v>
      </c>
      <c r="B9" s="77" t="s">
        <v>73</v>
      </c>
      <c r="C9" s="77" t="s">
        <v>78</v>
      </c>
      <c r="D9" s="77" t="s">
        <v>79</v>
      </c>
      <c r="E9" s="77" t="s">
        <v>48</v>
      </c>
      <c r="F9" s="77" t="s">
        <v>49</v>
      </c>
      <c r="G9" s="78">
        <v>2026</v>
      </c>
      <c r="H9" s="79">
        <v>0</v>
      </c>
      <c r="I9" s="79">
        <v>2000</v>
      </c>
      <c r="J9" s="79">
        <v>0</v>
      </c>
      <c r="K9" s="79">
        <v>0</v>
      </c>
      <c r="L9" s="79">
        <v>0</v>
      </c>
      <c r="M9" s="79">
        <v>0</v>
      </c>
      <c r="N9" s="79">
        <v>0</v>
      </c>
      <c r="O9" s="79">
        <v>0</v>
      </c>
      <c r="P9" s="79">
        <v>0</v>
      </c>
      <c r="Q9" s="79">
        <v>0</v>
      </c>
      <c r="R9" s="79">
        <v>0</v>
      </c>
      <c r="S9" s="79">
        <v>0</v>
      </c>
      <c r="T9" s="79">
        <v>0</v>
      </c>
      <c r="U9" s="79">
        <v>0</v>
      </c>
      <c r="V9" s="79">
        <v>2000</v>
      </c>
      <c r="W9" s="79"/>
      <c r="X9" s="78">
        <v>3</v>
      </c>
      <c r="Y9" s="80" t="s">
        <v>51</v>
      </c>
      <c r="Z9" s="80" t="s">
        <v>51</v>
      </c>
      <c r="AA9" s="80" t="s">
        <v>63</v>
      </c>
      <c r="AB9" s="81" t="s">
        <v>76</v>
      </c>
      <c r="AC9" s="81" t="s">
        <v>264</v>
      </c>
      <c r="AD9" s="2"/>
      <c r="AE9" s="2"/>
    </row>
    <row r="10" spans="1:31" s="51" customFormat="1" ht="78.75" x14ac:dyDescent="0.2">
      <c r="A10" s="67" t="s">
        <v>80</v>
      </c>
      <c r="B10" s="67" t="s">
        <v>73</v>
      </c>
      <c r="C10" s="67" t="s">
        <v>81</v>
      </c>
      <c r="D10" s="67" t="s">
        <v>82</v>
      </c>
      <c r="E10" s="67" t="s">
        <v>48</v>
      </c>
      <c r="F10" s="67" t="s">
        <v>49</v>
      </c>
      <c r="G10" s="68">
        <v>2026</v>
      </c>
      <c r="H10" s="69">
        <v>0</v>
      </c>
      <c r="I10" s="69">
        <v>3500</v>
      </c>
      <c r="J10" s="69">
        <v>0</v>
      </c>
      <c r="K10" s="69">
        <v>0</v>
      </c>
      <c r="L10" s="69">
        <v>3500</v>
      </c>
      <c r="M10" s="69">
        <v>0</v>
      </c>
      <c r="N10" s="69">
        <v>0</v>
      </c>
      <c r="O10" s="69">
        <v>3000</v>
      </c>
      <c r="P10" s="69">
        <v>0</v>
      </c>
      <c r="Q10" s="69">
        <v>0</v>
      </c>
      <c r="R10" s="69">
        <v>0</v>
      </c>
      <c r="S10" s="69">
        <v>0</v>
      </c>
      <c r="T10" s="69">
        <v>0</v>
      </c>
      <c r="U10" s="69">
        <v>0</v>
      </c>
      <c r="V10" s="69">
        <v>10000</v>
      </c>
      <c r="W10" s="69"/>
      <c r="X10" s="68">
        <v>1</v>
      </c>
      <c r="Y10" s="70" t="s">
        <v>51</v>
      </c>
      <c r="Z10" s="70" t="s">
        <v>51</v>
      </c>
      <c r="AA10" s="70" t="s">
        <v>63</v>
      </c>
      <c r="AB10" s="71" t="s">
        <v>76</v>
      </c>
      <c r="AC10" s="71" t="s">
        <v>83</v>
      </c>
      <c r="AD10" s="2"/>
      <c r="AE10" s="2"/>
    </row>
    <row r="11" spans="1:31" s="51" customFormat="1" ht="33.75" x14ac:dyDescent="0.2">
      <c r="A11" s="77" t="s">
        <v>84</v>
      </c>
      <c r="B11" s="77" t="s">
        <v>73</v>
      </c>
      <c r="C11" s="77" t="s">
        <v>85</v>
      </c>
      <c r="D11" s="77" t="s">
        <v>86</v>
      </c>
      <c r="E11" s="77" t="s">
        <v>48</v>
      </c>
      <c r="F11" s="77" t="s">
        <v>49</v>
      </c>
      <c r="G11" s="78">
        <v>2026</v>
      </c>
      <c r="H11" s="79">
        <v>0</v>
      </c>
      <c r="I11" s="79">
        <v>3000</v>
      </c>
      <c r="J11" s="79">
        <v>0</v>
      </c>
      <c r="K11" s="79">
        <v>0</v>
      </c>
      <c r="L11" s="79">
        <v>0</v>
      </c>
      <c r="M11" s="79">
        <v>0</v>
      </c>
      <c r="N11" s="79">
        <v>0</v>
      </c>
      <c r="O11" s="79">
        <v>0</v>
      </c>
      <c r="P11" s="79">
        <v>0</v>
      </c>
      <c r="Q11" s="79">
        <v>0</v>
      </c>
      <c r="R11" s="79">
        <v>0</v>
      </c>
      <c r="S11" s="79">
        <v>0</v>
      </c>
      <c r="T11" s="79">
        <v>0</v>
      </c>
      <c r="U11" s="79">
        <v>0</v>
      </c>
      <c r="V11" s="79">
        <v>3000</v>
      </c>
      <c r="W11" s="79"/>
      <c r="X11" s="78">
        <v>1</v>
      </c>
      <c r="Y11" s="80" t="s">
        <v>51</v>
      </c>
      <c r="Z11" s="80" t="s">
        <v>62</v>
      </c>
      <c r="AA11" s="80" t="s">
        <v>57</v>
      </c>
      <c r="AB11" s="81" t="s">
        <v>76</v>
      </c>
      <c r="AC11" s="81" t="s">
        <v>87</v>
      </c>
      <c r="AD11" s="2"/>
      <c r="AE11" s="2"/>
    </row>
    <row r="12" spans="1:31" s="51" customFormat="1" ht="101.25" x14ac:dyDescent="0.2">
      <c r="A12" s="67" t="s">
        <v>88</v>
      </c>
      <c r="B12" s="67" t="s">
        <v>73</v>
      </c>
      <c r="C12" s="67" t="s">
        <v>89</v>
      </c>
      <c r="D12" s="67" t="s">
        <v>265</v>
      </c>
      <c r="E12" s="67" t="s">
        <v>48</v>
      </c>
      <c r="F12" s="67" t="s">
        <v>49</v>
      </c>
      <c r="G12" s="68">
        <v>2026</v>
      </c>
      <c r="H12" s="69">
        <v>0</v>
      </c>
      <c r="I12" s="69">
        <v>1000</v>
      </c>
      <c r="J12" s="69">
        <v>0</v>
      </c>
      <c r="K12" s="69">
        <v>0</v>
      </c>
      <c r="L12" s="69">
        <v>4000</v>
      </c>
      <c r="M12" s="69">
        <v>0</v>
      </c>
      <c r="N12" s="69">
        <v>0</v>
      </c>
      <c r="O12" s="69">
        <v>0</v>
      </c>
      <c r="P12" s="69">
        <v>4000</v>
      </c>
      <c r="Q12" s="69">
        <v>0</v>
      </c>
      <c r="R12" s="69">
        <v>0</v>
      </c>
      <c r="S12" s="69">
        <v>0</v>
      </c>
      <c r="T12" s="69">
        <v>0</v>
      </c>
      <c r="U12" s="69">
        <v>0</v>
      </c>
      <c r="V12" s="69">
        <v>9000</v>
      </c>
      <c r="W12" s="69"/>
      <c r="X12" s="68">
        <v>1</v>
      </c>
      <c r="Y12" s="70" t="s">
        <v>51</v>
      </c>
      <c r="Z12" s="70" t="s">
        <v>51</v>
      </c>
      <c r="AA12" s="70" t="s">
        <v>62</v>
      </c>
      <c r="AB12" s="71" t="s">
        <v>76</v>
      </c>
      <c r="AC12" s="71" t="s">
        <v>267</v>
      </c>
      <c r="AD12" s="2"/>
      <c r="AE12" s="2"/>
    </row>
    <row r="13" spans="1:31" s="51" customFormat="1" ht="90" x14ac:dyDescent="0.2">
      <c r="A13" s="77" t="s">
        <v>90</v>
      </c>
      <c r="B13" s="77" t="s">
        <v>73</v>
      </c>
      <c r="C13" s="77" t="s">
        <v>89</v>
      </c>
      <c r="D13" s="77" t="s">
        <v>91</v>
      </c>
      <c r="E13" s="77" t="s">
        <v>48</v>
      </c>
      <c r="F13" s="77" t="s">
        <v>49</v>
      </c>
      <c r="G13" s="78">
        <v>2026</v>
      </c>
      <c r="H13" s="79">
        <v>0</v>
      </c>
      <c r="I13" s="79">
        <v>1000</v>
      </c>
      <c r="J13" s="79">
        <v>0</v>
      </c>
      <c r="K13" s="79">
        <v>0</v>
      </c>
      <c r="L13" s="79">
        <v>5000</v>
      </c>
      <c r="M13" s="79">
        <v>0</v>
      </c>
      <c r="N13" s="79">
        <v>0</v>
      </c>
      <c r="O13" s="79">
        <v>0</v>
      </c>
      <c r="P13" s="79">
        <v>0</v>
      </c>
      <c r="Q13" s="79">
        <v>0</v>
      </c>
      <c r="R13" s="79">
        <v>0</v>
      </c>
      <c r="S13" s="79">
        <v>0</v>
      </c>
      <c r="T13" s="79">
        <v>0</v>
      </c>
      <c r="U13" s="79">
        <v>0</v>
      </c>
      <c r="V13" s="79">
        <v>6000</v>
      </c>
      <c r="W13" s="79"/>
      <c r="X13" s="78">
        <v>1</v>
      </c>
      <c r="Y13" s="80" t="s">
        <v>51</v>
      </c>
      <c r="Z13" s="80" t="s">
        <v>51</v>
      </c>
      <c r="AA13" s="80" t="s">
        <v>62</v>
      </c>
      <c r="AB13" s="81" t="s">
        <v>76</v>
      </c>
      <c r="AC13" s="81" t="s">
        <v>266</v>
      </c>
      <c r="AD13" s="2"/>
      <c r="AE13" s="2"/>
    </row>
    <row r="14" spans="1:31" s="51" customFormat="1" ht="72" customHeight="1" x14ac:dyDescent="0.2">
      <c r="A14" s="67" t="s">
        <v>92</v>
      </c>
      <c r="B14" s="67" t="s">
        <v>93</v>
      </c>
      <c r="C14" s="67" t="s">
        <v>94</v>
      </c>
      <c r="D14" s="147" t="s">
        <v>95</v>
      </c>
      <c r="E14" s="67" t="s">
        <v>48</v>
      </c>
      <c r="F14" s="67" t="s">
        <v>49</v>
      </c>
      <c r="G14" s="68">
        <v>2026</v>
      </c>
      <c r="H14" s="69">
        <v>410</v>
      </c>
      <c r="I14" s="69">
        <v>2000</v>
      </c>
      <c r="J14" s="69">
        <v>0</v>
      </c>
      <c r="K14" s="69">
        <v>0</v>
      </c>
      <c r="L14" s="69">
        <v>2000</v>
      </c>
      <c r="M14" s="69">
        <v>0</v>
      </c>
      <c r="N14" s="69">
        <v>0</v>
      </c>
      <c r="O14" s="69">
        <v>0</v>
      </c>
      <c r="P14" s="69">
        <v>0</v>
      </c>
      <c r="Q14" s="69">
        <v>0</v>
      </c>
      <c r="R14" s="69">
        <v>0</v>
      </c>
      <c r="S14" s="69">
        <v>0</v>
      </c>
      <c r="T14" s="69">
        <v>0</v>
      </c>
      <c r="U14" s="69">
        <v>0</v>
      </c>
      <c r="V14" s="69">
        <v>2180</v>
      </c>
      <c r="W14" s="69"/>
      <c r="X14" s="68">
        <v>1</v>
      </c>
      <c r="Y14" s="70" t="s">
        <v>51</v>
      </c>
      <c r="Z14" s="70" t="s">
        <v>51</v>
      </c>
      <c r="AA14" s="70" t="s">
        <v>96</v>
      </c>
      <c r="AB14" s="71" t="s">
        <v>97</v>
      </c>
      <c r="AC14" s="152" t="s">
        <v>98</v>
      </c>
      <c r="AD14" s="2"/>
      <c r="AE14" s="2"/>
    </row>
    <row r="15" spans="1:31" s="51" customFormat="1" ht="32.25" customHeight="1" x14ac:dyDescent="0.25">
      <c r="A15" s="77" t="s">
        <v>99</v>
      </c>
      <c r="B15" s="77" t="s">
        <v>100</v>
      </c>
      <c r="C15" s="77" t="s">
        <v>101</v>
      </c>
      <c r="D15" s="77" t="s">
        <v>102</v>
      </c>
      <c r="E15" s="77" t="s">
        <v>48</v>
      </c>
      <c r="F15" s="77" t="s">
        <v>49</v>
      </c>
      <c r="G15" s="78">
        <v>2026</v>
      </c>
      <c r="H15" s="79">
        <v>0</v>
      </c>
      <c r="I15" s="79">
        <v>1000</v>
      </c>
      <c r="J15" s="79">
        <v>0</v>
      </c>
      <c r="K15" s="79">
        <v>0</v>
      </c>
      <c r="L15" s="79">
        <v>10000</v>
      </c>
      <c r="M15" s="79">
        <v>0</v>
      </c>
      <c r="N15" s="79">
        <v>0</v>
      </c>
      <c r="O15" s="79">
        <v>10000</v>
      </c>
      <c r="P15" s="79">
        <v>0</v>
      </c>
      <c r="Q15" s="79">
        <v>0</v>
      </c>
      <c r="R15" s="79">
        <v>0</v>
      </c>
      <c r="S15" s="79">
        <v>0</v>
      </c>
      <c r="T15" s="79">
        <v>0</v>
      </c>
      <c r="U15" s="79">
        <v>0</v>
      </c>
      <c r="V15" s="79">
        <v>21000</v>
      </c>
      <c r="W15" s="79"/>
      <c r="X15" s="78">
        <v>1</v>
      </c>
      <c r="Y15" s="80" t="s">
        <v>51</v>
      </c>
      <c r="Z15" s="80" t="s">
        <v>51</v>
      </c>
      <c r="AA15" s="80" t="s">
        <v>96</v>
      </c>
      <c r="AB15" s="153" t="s">
        <v>103</v>
      </c>
      <c r="AC15" s="155" t="s">
        <v>104</v>
      </c>
      <c r="AD15" s="2"/>
      <c r="AE15" s="2"/>
    </row>
    <row r="16" spans="1:31" s="51" customFormat="1" ht="102.75" customHeight="1" x14ac:dyDescent="0.2">
      <c r="A16" s="67" t="s">
        <v>105</v>
      </c>
      <c r="B16" s="67" t="s">
        <v>100</v>
      </c>
      <c r="C16" s="67" t="s">
        <v>106</v>
      </c>
      <c r="D16" s="67" t="s">
        <v>107</v>
      </c>
      <c r="E16" s="67" t="s">
        <v>48</v>
      </c>
      <c r="F16" s="67" t="s">
        <v>49</v>
      </c>
      <c r="G16" s="68">
        <v>2026</v>
      </c>
      <c r="H16" s="69">
        <v>0</v>
      </c>
      <c r="I16" s="69">
        <v>10000</v>
      </c>
      <c r="J16" s="69">
        <v>0</v>
      </c>
      <c r="K16" s="69">
        <v>0</v>
      </c>
      <c r="L16" s="69">
        <v>0</v>
      </c>
      <c r="M16" s="69">
        <v>0</v>
      </c>
      <c r="N16" s="69">
        <v>0</v>
      </c>
      <c r="O16" s="69">
        <v>0</v>
      </c>
      <c r="P16" s="69">
        <v>0</v>
      </c>
      <c r="Q16" s="69">
        <v>0</v>
      </c>
      <c r="R16" s="69">
        <v>0</v>
      </c>
      <c r="S16" s="69">
        <v>0</v>
      </c>
      <c r="T16" s="69">
        <v>0</v>
      </c>
      <c r="U16" s="69">
        <v>0</v>
      </c>
      <c r="V16" s="69">
        <v>10000</v>
      </c>
      <c r="W16" s="69"/>
      <c r="X16" s="68">
        <v>1</v>
      </c>
      <c r="Y16" s="70" t="s">
        <v>51</v>
      </c>
      <c r="Z16" s="70" t="s">
        <v>51</v>
      </c>
      <c r="AA16" s="70" t="s">
        <v>63</v>
      </c>
      <c r="AB16" s="71" t="s">
        <v>103</v>
      </c>
      <c r="AC16" s="154" t="s">
        <v>108</v>
      </c>
      <c r="AD16" s="2"/>
      <c r="AE16" s="2"/>
    </row>
    <row r="17" spans="1:31" s="51" customFormat="1" ht="67.5" x14ac:dyDescent="0.2">
      <c r="A17" s="77" t="s">
        <v>109</v>
      </c>
      <c r="B17" s="77" t="s">
        <v>100</v>
      </c>
      <c r="C17" s="77" t="s">
        <v>110</v>
      </c>
      <c r="D17" s="143" t="s">
        <v>268</v>
      </c>
      <c r="E17" s="77" t="s">
        <v>48</v>
      </c>
      <c r="F17" s="77" t="s">
        <v>49</v>
      </c>
      <c r="G17" s="78">
        <v>2026</v>
      </c>
      <c r="H17" s="79">
        <v>0</v>
      </c>
      <c r="I17" s="79">
        <v>500</v>
      </c>
      <c r="J17" s="79">
        <v>0</v>
      </c>
      <c r="K17" s="79">
        <v>0</v>
      </c>
      <c r="L17" s="79">
        <v>3500</v>
      </c>
      <c r="M17" s="79">
        <v>0</v>
      </c>
      <c r="N17" s="79">
        <v>0</v>
      </c>
      <c r="O17" s="79">
        <v>0</v>
      </c>
      <c r="P17" s="79">
        <v>0</v>
      </c>
      <c r="Q17" s="79">
        <v>0</v>
      </c>
      <c r="R17" s="79">
        <v>0</v>
      </c>
      <c r="S17" s="79">
        <v>0</v>
      </c>
      <c r="T17" s="79">
        <v>0</v>
      </c>
      <c r="U17" s="79">
        <v>0</v>
      </c>
      <c r="V17" s="79">
        <v>4000</v>
      </c>
      <c r="W17" s="79"/>
      <c r="X17" s="78">
        <v>1</v>
      </c>
      <c r="Y17" s="80" t="s">
        <v>51</v>
      </c>
      <c r="Z17" s="80" t="s">
        <v>51</v>
      </c>
      <c r="AA17" s="80" t="s">
        <v>62</v>
      </c>
      <c r="AB17" s="81" t="s">
        <v>76</v>
      </c>
      <c r="AC17" s="81" t="s">
        <v>111</v>
      </c>
      <c r="AD17" s="2"/>
      <c r="AE17" s="2"/>
    </row>
    <row r="18" spans="1:31" s="51" customFormat="1" ht="123" customHeight="1" x14ac:dyDescent="0.2">
      <c r="A18" s="67" t="s">
        <v>112</v>
      </c>
      <c r="B18" s="67" t="s">
        <v>113</v>
      </c>
      <c r="C18" s="67" t="s">
        <v>114</v>
      </c>
      <c r="D18" s="122" t="s">
        <v>262</v>
      </c>
      <c r="E18" s="67" t="s">
        <v>48</v>
      </c>
      <c r="F18" s="67" t="s">
        <v>49</v>
      </c>
      <c r="G18" s="68">
        <v>2026</v>
      </c>
      <c r="H18" s="69">
        <v>0</v>
      </c>
      <c r="I18" s="69">
        <v>700</v>
      </c>
      <c r="J18" s="69">
        <v>0</v>
      </c>
      <c r="K18" s="69">
        <v>0</v>
      </c>
      <c r="L18" s="69">
        <v>0</v>
      </c>
      <c r="M18" s="69">
        <v>0</v>
      </c>
      <c r="N18" s="69">
        <v>0</v>
      </c>
      <c r="O18" s="69">
        <v>0</v>
      </c>
      <c r="P18" s="69">
        <v>0</v>
      </c>
      <c r="Q18" s="69">
        <v>0</v>
      </c>
      <c r="R18" s="69">
        <v>0</v>
      </c>
      <c r="S18" s="69">
        <v>0</v>
      </c>
      <c r="T18" s="69">
        <v>0</v>
      </c>
      <c r="U18" s="69">
        <v>0</v>
      </c>
      <c r="V18" s="69">
        <v>700</v>
      </c>
      <c r="W18" s="69"/>
      <c r="X18" s="68">
        <v>1</v>
      </c>
      <c r="Y18" s="70" t="s">
        <v>51</v>
      </c>
      <c r="Z18" s="70" t="s">
        <v>51</v>
      </c>
      <c r="AA18" s="70" t="s">
        <v>96</v>
      </c>
      <c r="AB18" s="71" t="s">
        <v>115</v>
      </c>
      <c r="AC18" s="71" t="s">
        <v>116</v>
      </c>
      <c r="AD18" s="2"/>
      <c r="AE18" s="2"/>
    </row>
    <row r="19" spans="1:31" s="51" customFormat="1" ht="123.75" x14ac:dyDescent="0.2">
      <c r="A19" s="77" t="s">
        <v>117</v>
      </c>
      <c r="B19" s="77" t="s">
        <v>113</v>
      </c>
      <c r="C19" s="77" t="s">
        <v>118</v>
      </c>
      <c r="D19" s="77" t="s">
        <v>119</v>
      </c>
      <c r="E19" s="77" t="s">
        <v>48</v>
      </c>
      <c r="F19" s="77" t="s">
        <v>49</v>
      </c>
      <c r="G19" s="78">
        <v>2026</v>
      </c>
      <c r="H19" s="79">
        <v>0</v>
      </c>
      <c r="I19" s="79">
        <v>1500</v>
      </c>
      <c r="J19" s="79">
        <v>0</v>
      </c>
      <c r="K19" s="79">
        <v>0</v>
      </c>
      <c r="L19" s="79">
        <v>20000</v>
      </c>
      <c r="M19" s="79">
        <v>0</v>
      </c>
      <c r="N19" s="79">
        <v>0</v>
      </c>
      <c r="O19" s="79">
        <v>0</v>
      </c>
      <c r="P19" s="79">
        <v>0</v>
      </c>
      <c r="Q19" s="79">
        <v>0</v>
      </c>
      <c r="R19" s="79">
        <v>0</v>
      </c>
      <c r="S19" s="79">
        <v>0</v>
      </c>
      <c r="T19" s="79">
        <v>0</v>
      </c>
      <c r="U19" s="79">
        <v>0</v>
      </c>
      <c r="V19" s="79">
        <v>21500</v>
      </c>
      <c r="W19" s="79"/>
      <c r="X19" s="78">
        <v>1</v>
      </c>
      <c r="Y19" s="80" t="s">
        <v>51</v>
      </c>
      <c r="Z19" s="80" t="s">
        <v>51</v>
      </c>
      <c r="AA19" s="80" t="s">
        <v>96</v>
      </c>
      <c r="AB19" s="81" t="s">
        <v>115</v>
      </c>
      <c r="AC19" s="81" t="s">
        <v>120</v>
      </c>
      <c r="AD19" s="2"/>
      <c r="AE19" s="2"/>
    </row>
    <row r="20" spans="1:31" s="51" customFormat="1" ht="78.75" x14ac:dyDescent="0.2">
      <c r="A20" s="67" t="s">
        <v>121</v>
      </c>
      <c r="B20" s="67" t="s">
        <v>113</v>
      </c>
      <c r="C20" s="67" t="s">
        <v>114</v>
      </c>
      <c r="D20" s="67" t="s">
        <v>122</v>
      </c>
      <c r="E20" s="67" t="s">
        <v>48</v>
      </c>
      <c r="F20" s="67" t="s">
        <v>49</v>
      </c>
      <c r="G20" s="68">
        <v>2026</v>
      </c>
      <c r="H20" s="69">
        <v>0</v>
      </c>
      <c r="I20" s="69">
        <v>1000</v>
      </c>
      <c r="J20" s="69">
        <v>0</v>
      </c>
      <c r="K20" s="69">
        <v>0</v>
      </c>
      <c r="L20" s="69">
        <v>9000</v>
      </c>
      <c r="M20" s="69">
        <v>0</v>
      </c>
      <c r="N20" s="69">
        <v>0</v>
      </c>
      <c r="O20" s="69">
        <v>9000</v>
      </c>
      <c r="P20" s="69">
        <v>0</v>
      </c>
      <c r="Q20" s="69">
        <v>0</v>
      </c>
      <c r="R20" s="69">
        <v>0</v>
      </c>
      <c r="S20" s="69">
        <v>0</v>
      </c>
      <c r="T20" s="69">
        <v>0</v>
      </c>
      <c r="U20" s="69">
        <v>0</v>
      </c>
      <c r="V20" s="69">
        <v>19000</v>
      </c>
      <c r="W20" s="69"/>
      <c r="X20" s="68">
        <v>1</v>
      </c>
      <c r="Y20" s="70" t="s">
        <v>51</v>
      </c>
      <c r="Z20" s="70" t="s">
        <v>62</v>
      </c>
      <c r="AA20" s="70" t="s">
        <v>62</v>
      </c>
      <c r="AB20" s="71" t="s">
        <v>115</v>
      </c>
      <c r="AC20" s="71" t="s">
        <v>123</v>
      </c>
      <c r="AD20" s="2"/>
      <c r="AE20" s="2"/>
    </row>
    <row r="21" spans="1:31" s="51" customFormat="1" ht="78.75" x14ac:dyDescent="0.2">
      <c r="A21" s="77" t="s">
        <v>124</v>
      </c>
      <c r="B21" s="77" t="s">
        <v>113</v>
      </c>
      <c r="C21" s="77" t="s">
        <v>125</v>
      </c>
      <c r="D21" s="77" t="s">
        <v>126</v>
      </c>
      <c r="E21" s="77" t="s">
        <v>48</v>
      </c>
      <c r="F21" s="77" t="s">
        <v>49</v>
      </c>
      <c r="G21" s="78">
        <v>2026</v>
      </c>
      <c r="H21" s="79">
        <v>0</v>
      </c>
      <c r="I21" s="79">
        <v>500</v>
      </c>
      <c r="J21" s="79">
        <v>0</v>
      </c>
      <c r="K21" s="79">
        <v>0</v>
      </c>
      <c r="L21" s="79">
        <v>8800</v>
      </c>
      <c r="M21" s="79">
        <v>0</v>
      </c>
      <c r="N21" s="79">
        <v>0</v>
      </c>
      <c r="O21" s="79">
        <v>0</v>
      </c>
      <c r="P21" s="79">
        <v>0</v>
      </c>
      <c r="Q21" s="79">
        <v>0</v>
      </c>
      <c r="R21" s="79">
        <v>0</v>
      </c>
      <c r="S21" s="79">
        <v>0</v>
      </c>
      <c r="T21" s="79">
        <v>0</v>
      </c>
      <c r="U21" s="79">
        <v>0</v>
      </c>
      <c r="V21" s="79">
        <v>9300</v>
      </c>
      <c r="W21" s="79"/>
      <c r="X21" s="78">
        <v>1</v>
      </c>
      <c r="Y21" s="80" t="s">
        <v>51</v>
      </c>
      <c r="Z21" s="80" t="s">
        <v>51</v>
      </c>
      <c r="AA21" s="80" t="s">
        <v>63</v>
      </c>
      <c r="AB21" s="81" t="s">
        <v>115</v>
      </c>
      <c r="AC21" s="81" t="s">
        <v>127</v>
      </c>
      <c r="AD21" s="2"/>
      <c r="AE21" s="2"/>
    </row>
    <row r="22" spans="1:31" s="51" customFormat="1" ht="78.75" x14ac:dyDescent="0.2">
      <c r="A22" s="67" t="s">
        <v>128</v>
      </c>
      <c r="B22" s="67" t="s">
        <v>93</v>
      </c>
      <c r="C22" s="67" t="s">
        <v>129</v>
      </c>
      <c r="D22" s="67" t="s">
        <v>130</v>
      </c>
      <c r="E22" s="67" t="s">
        <v>48</v>
      </c>
      <c r="F22" s="67" t="s">
        <v>49</v>
      </c>
      <c r="G22" s="68">
        <v>2026</v>
      </c>
      <c r="H22" s="69">
        <v>0</v>
      </c>
      <c r="I22" s="69">
        <v>4000</v>
      </c>
      <c r="J22" s="69">
        <v>350</v>
      </c>
      <c r="K22" s="69">
        <v>0</v>
      </c>
      <c r="L22" s="69">
        <v>0</v>
      </c>
      <c r="M22" s="69">
        <v>0</v>
      </c>
      <c r="N22" s="69">
        <v>0</v>
      </c>
      <c r="O22" s="69">
        <v>0</v>
      </c>
      <c r="P22" s="69">
        <v>0</v>
      </c>
      <c r="Q22" s="69">
        <v>0</v>
      </c>
      <c r="R22" s="69">
        <v>0</v>
      </c>
      <c r="S22" s="69">
        <v>0</v>
      </c>
      <c r="T22" s="69">
        <v>0</v>
      </c>
      <c r="U22" s="69">
        <v>0</v>
      </c>
      <c r="V22" s="69">
        <v>4350</v>
      </c>
      <c r="W22" s="69"/>
      <c r="X22" s="68">
        <v>1</v>
      </c>
      <c r="Y22" s="70" t="s">
        <v>51</v>
      </c>
      <c r="Z22" s="70" t="s">
        <v>51</v>
      </c>
      <c r="AA22" s="70" t="s">
        <v>57</v>
      </c>
      <c r="AB22" s="71" t="s">
        <v>97</v>
      </c>
      <c r="AC22" s="142" t="s">
        <v>131</v>
      </c>
      <c r="AD22" s="2"/>
      <c r="AE22" s="2"/>
    </row>
    <row r="23" spans="1:31" s="51" customFormat="1" ht="86.25" customHeight="1" x14ac:dyDescent="0.2">
      <c r="A23" s="77" t="s">
        <v>132</v>
      </c>
      <c r="B23" s="77" t="s">
        <v>93</v>
      </c>
      <c r="C23" s="77" t="s">
        <v>133</v>
      </c>
      <c r="D23" s="77" t="s">
        <v>134</v>
      </c>
      <c r="E23" s="77" t="s">
        <v>48</v>
      </c>
      <c r="F23" s="77" t="s">
        <v>49</v>
      </c>
      <c r="G23" s="78">
        <v>2026</v>
      </c>
      <c r="H23" s="79">
        <v>0</v>
      </c>
      <c r="I23" s="79">
        <v>2000</v>
      </c>
      <c r="J23" s="79">
        <v>0</v>
      </c>
      <c r="K23" s="79">
        <v>0</v>
      </c>
      <c r="L23" s="79">
        <v>10000</v>
      </c>
      <c r="M23" s="79">
        <v>0</v>
      </c>
      <c r="N23" s="79">
        <v>0</v>
      </c>
      <c r="O23" s="79">
        <v>10000</v>
      </c>
      <c r="P23" s="79">
        <v>0</v>
      </c>
      <c r="Q23" s="79">
        <v>0</v>
      </c>
      <c r="R23" s="79">
        <v>0</v>
      </c>
      <c r="S23" s="79">
        <v>0</v>
      </c>
      <c r="T23" s="79">
        <v>0</v>
      </c>
      <c r="U23" s="79">
        <v>0</v>
      </c>
      <c r="V23" s="79">
        <v>22000</v>
      </c>
      <c r="W23" s="79"/>
      <c r="X23" s="78">
        <v>1</v>
      </c>
      <c r="Y23" s="80" t="s">
        <v>51</v>
      </c>
      <c r="Z23" s="80" t="s">
        <v>51</v>
      </c>
      <c r="AA23" s="80" t="s">
        <v>63</v>
      </c>
      <c r="AB23" s="81" t="s">
        <v>97</v>
      </c>
      <c r="AC23" s="81" t="s">
        <v>135</v>
      </c>
      <c r="AD23" s="2"/>
      <c r="AE23" s="2"/>
    </row>
    <row r="24" spans="1:31" s="51" customFormat="1" ht="67.5" x14ac:dyDescent="0.2">
      <c r="A24" s="67" t="s">
        <v>136</v>
      </c>
      <c r="B24" s="67" t="s">
        <v>93</v>
      </c>
      <c r="C24" s="67" t="s">
        <v>137</v>
      </c>
      <c r="D24" s="67" t="s">
        <v>134</v>
      </c>
      <c r="E24" s="67" t="s">
        <v>48</v>
      </c>
      <c r="F24" s="67" t="s">
        <v>49</v>
      </c>
      <c r="G24" s="68">
        <v>2026</v>
      </c>
      <c r="H24" s="69">
        <v>0</v>
      </c>
      <c r="I24" s="69">
        <v>2000</v>
      </c>
      <c r="J24" s="69">
        <v>0</v>
      </c>
      <c r="K24" s="69">
        <v>0</v>
      </c>
      <c r="L24" s="69">
        <v>10000</v>
      </c>
      <c r="M24" s="69">
        <v>0</v>
      </c>
      <c r="N24" s="69">
        <v>0</v>
      </c>
      <c r="O24" s="69">
        <v>10000</v>
      </c>
      <c r="P24" s="69">
        <v>0</v>
      </c>
      <c r="Q24" s="69">
        <v>0</v>
      </c>
      <c r="R24" s="69">
        <v>0</v>
      </c>
      <c r="S24" s="69">
        <v>0</v>
      </c>
      <c r="T24" s="69">
        <v>0</v>
      </c>
      <c r="U24" s="69">
        <v>0</v>
      </c>
      <c r="V24" s="69">
        <v>22000</v>
      </c>
      <c r="W24" s="69"/>
      <c r="X24" s="68">
        <v>1</v>
      </c>
      <c r="Y24" s="70" t="s">
        <v>51</v>
      </c>
      <c r="Z24" s="70" t="s">
        <v>62</v>
      </c>
      <c r="AA24" s="70" t="s">
        <v>57</v>
      </c>
      <c r="AB24" s="71" t="s">
        <v>97</v>
      </c>
      <c r="AC24" s="71" t="s">
        <v>138</v>
      </c>
      <c r="AD24" s="2"/>
      <c r="AE24" s="2"/>
    </row>
    <row r="25" spans="1:31" s="51" customFormat="1" ht="78.75" x14ac:dyDescent="0.2">
      <c r="A25" s="77" t="s">
        <v>139</v>
      </c>
      <c r="B25" s="77" t="s">
        <v>93</v>
      </c>
      <c r="C25" s="77" t="s">
        <v>140</v>
      </c>
      <c r="D25" s="148" t="s">
        <v>141</v>
      </c>
      <c r="E25" s="77" t="s">
        <v>48</v>
      </c>
      <c r="F25" s="77" t="s">
        <v>49</v>
      </c>
      <c r="G25" s="78">
        <v>2026</v>
      </c>
      <c r="H25" s="79">
        <v>0</v>
      </c>
      <c r="I25" s="79">
        <v>4000</v>
      </c>
      <c r="J25" s="79">
        <v>0</v>
      </c>
      <c r="K25" s="79">
        <v>0</v>
      </c>
      <c r="L25" s="79">
        <v>0</v>
      </c>
      <c r="M25" s="79">
        <v>0</v>
      </c>
      <c r="N25" s="79">
        <v>0</v>
      </c>
      <c r="O25" s="79">
        <v>0</v>
      </c>
      <c r="P25" s="79">
        <v>0</v>
      </c>
      <c r="Q25" s="79">
        <v>0</v>
      </c>
      <c r="R25" s="79">
        <v>0</v>
      </c>
      <c r="S25" s="79">
        <v>0</v>
      </c>
      <c r="T25" s="79">
        <v>0</v>
      </c>
      <c r="U25" s="79">
        <v>0</v>
      </c>
      <c r="V25" s="79">
        <v>4000</v>
      </c>
      <c r="W25" s="79"/>
      <c r="X25" s="78">
        <v>1</v>
      </c>
      <c r="Y25" s="80" t="s">
        <v>51</v>
      </c>
      <c r="Z25" s="80" t="s">
        <v>51</v>
      </c>
      <c r="AA25" s="80" t="s">
        <v>62</v>
      </c>
      <c r="AB25" s="81" t="s">
        <v>97</v>
      </c>
      <c r="AC25" s="81" t="s">
        <v>142</v>
      </c>
      <c r="AD25" s="2"/>
      <c r="AE25" s="2"/>
    </row>
    <row r="26" spans="1:31" s="51" customFormat="1" ht="112.5" x14ac:dyDescent="0.2">
      <c r="A26" s="67" t="s">
        <v>143</v>
      </c>
      <c r="B26" s="67" t="s">
        <v>144</v>
      </c>
      <c r="C26" s="67" t="s">
        <v>145</v>
      </c>
      <c r="D26" s="67" t="s">
        <v>146</v>
      </c>
      <c r="E26" s="67" t="s">
        <v>48</v>
      </c>
      <c r="F26" s="67" t="s">
        <v>49</v>
      </c>
      <c r="G26" s="68">
        <v>2026</v>
      </c>
      <c r="H26" s="69">
        <v>0</v>
      </c>
      <c r="I26" s="69">
        <v>1000</v>
      </c>
      <c r="J26" s="69">
        <v>0</v>
      </c>
      <c r="K26" s="69">
        <v>0</v>
      </c>
      <c r="L26" s="69">
        <v>4000</v>
      </c>
      <c r="M26" s="69">
        <v>0</v>
      </c>
      <c r="N26" s="69">
        <v>0</v>
      </c>
      <c r="O26" s="69">
        <v>4000</v>
      </c>
      <c r="P26" s="69">
        <v>0</v>
      </c>
      <c r="Q26" s="69">
        <v>0</v>
      </c>
      <c r="R26" s="69">
        <v>0</v>
      </c>
      <c r="S26" s="69">
        <v>0</v>
      </c>
      <c r="T26" s="69">
        <v>0</v>
      </c>
      <c r="U26" s="69">
        <v>0</v>
      </c>
      <c r="V26" s="69">
        <v>9000</v>
      </c>
      <c r="W26" s="69"/>
      <c r="X26" s="68">
        <v>1</v>
      </c>
      <c r="Y26" s="70" t="s">
        <v>51</v>
      </c>
      <c r="Z26" s="70" t="s">
        <v>51</v>
      </c>
      <c r="AA26" s="70" t="s">
        <v>63</v>
      </c>
      <c r="AB26" s="71" t="s">
        <v>103</v>
      </c>
      <c r="AC26" s="71" t="s">
        <v>147</v>
      </c>
      <c r="AD26" s="2"/>
      <c r="AE26" s="2"/>
    </row>
    <row r="27" spans="1:31" s="51" customFormat="1" ht="67.5" x14ac:dyDescent="0.2">
      <c r="A27" s="77" t="s">
        <v>148</v>
      </c>
      <c r="B27" s="77" t="s">
        <v>144</v>
      </c>
      <c r="C27" s="77" t="s">
        <v>149</v>
      </c>
      <c r="D27" s="77" t="s">
        <v>150</v>
      </c>
      <c r="E27" s="77" t="s">
        <v>48</v>
      </c>
      <c r="F27" s="77" t="s">
        <v>49</v>
      </c>
      <c r="G27" s="78">
        <v>2026</v>
      </c>
      <c r="H27" s="79">
        <v>270</v>
      </c>
      <c r="I27" s="79">
        <v>10000</v>
      </c>
      <c r="J27" s="79">
        <v>0</v>
      </c>
      <c r="K27" s="79">
        <v>0</v>
      </c>
      <c r="L27" s="79">
        <v>0</v>
      </c>
      <c r="M27" s="79">
        <v>0</v>
      </c>
      <c r="N27" s="79">
        <v>0</v>
      </c>
      <c r="O27" s="79">
        <v>0</v>
      </c>
      <c r="P27" s="79">
        <v>0</v>
      </c>
      <c r="Q27" s="79">
        <v>0</v>
      </c>
      <c r="R27" s="79">
        <v>0</v>
      </c>
      <c r="S27" s="79">
        <v>0</v>
      </c>
      <c r="T27" s="79">
        <v>0</v>
      </c>
      <c r="U27" s="79">
        <v>0</v>
      </c>
      <c r="V27" s="79">
        <v>10270</v>
      </c>
      <c r="W27" s="79"/>
      <c r="X27" s="78">
        <v>1</v>
      </c>
      <c r="Y27" s="80" t="s">
        <v>51</v>
      </c>
      <c r="Z27" s="80" t="s">
        <v>51</v>
      </c>
      <c r="AA27" s="80" t="s">
        <v>63</v>
      </c>
      <c r="AB27" s="81" t="s">
        <v>103</v>
      </c>
      <c r="AC27" s="81" t="s">
        <v>151</v>
      </c>
      <c r="AD27" s="2"/>
      <c r="AE27" s="2"/>
    </row>
    <row r="28" spans="1:31" s="51" customFormat="1" ht="56.25" x14ac:dyDescent="0.2">
      <c r="A28" s="67" t="s">
        <v>152</v>
      </c>
      <c r="B28" s="67" t="s">
        <v>144</v>
      </c>
      <c r="C28" s="67" t="s">
        <v>153</v>
      </c>
      <c r="D28" s="67" t="s">
        <v>154</v>
      </c>
      <c r="E28" s="67" t="s">
        <v>48</v>
      </c>
      <c r="F28" s="67" t="s">
        <v>49</v>
      </c>
      <c r="G28" s="68">
        <v>2026</v>
      </c>
      <c r="H28" s="69">
        <v>0</v>
      </c>
      <c r="I28" s="69">
        <v>500</v>
      </c>
      <c r="J28" s="69">
        <v>0</v>
      </c>
      <c r="K28" s="69">
        <v>0</v>
      </c>
      <c r="L28" s="69">
        <v>7000</v>
      </c>
      <c r="M28" s="69">
        <v>0</v>
      </c>
      <c r="N28" s="69">
        <v>0</v>
      </c>
      <c r="O28" s="69">
        <v>7000</v>
      </c>
      <c r="P28" s="69">
        <v>0</v>
      </c>
      <c r="Q28" s="69">
        <v>0</v>
      </c>
      <c r="R28" s="69">
        <v>0</v>
      </c>
      <c r="S28" s="69">
        <v>0</v>
      </c>
      <c r="T28" s="69">
        <v>0</v>
      </c>
      <c r="U28" s="69">
        <v>0</v>
      </c>
      <c r="V28" s="69">
        <v>14500</v>
      </c>
      <c r="W28" s="69"/>
      <c r="X28" s="68">
        <v>1</v>
      </c>
      <c r="Y28" s="70" t="s">
        <v>51</v>
      </c>
      <c r="Z28" s="70" t="s">
        <v>62</v>
      </c>
      <c r="AA28" s="70" t="s">
        <v>62</v>
      </c>
      <c r="AB28" s="71" t="s">
        <v>103</v>
      </c>
      <c r="AC28" s="71" t="s">
        <v>155</v>
      </c>
      <c r="AD28" s="2"/>
      <c r="AE28" s="2"/>
    </row>
    <row r="29" spans="1:31" s="51" customFormat="1" ht="77.25" customHeight="1" x14ac:dyDescent="0.2">
      <c r="A29" s="77" t="s">
        <v>156</v>
      </c>
      <c r="B29" s="77" t="s">
        <v>144</v>
      </c>
      <c r="C29" s="77" t="s">
        <v>157</v>
      </c>
      <c r="D29" s="77" t="s">
        <v>158</v>
      </c>
      <c r="E29" s="77" t="s">
        <v>48</v>
      </c>
      <c r="F29" s="77" t="s">
        <v>49</v>
      </c>
      <c r="G29" s="78">
        <v>2026</v>
      </c>
      <c r="H29" s="79">
        <v>380</v>
      </c>
      <c r="I29" s="79">
        <v>11000</v>
      </c>
      <c r="J29" s="79">
        <v>0</v>
      </c>
      <c r="K29" s="79">
        <v>0</v>
      </c>
      <c r="L29" s="79">
        <v>0</v>
      </c>
      <c r="M29" s="79">
        <v>0</v>
      </c>
      <c r="N29" s="79">
        <v>0</v>
      </c>
      <c r="O29" s="79">
        <v>0</v>
      </c>
      <c r="P29" s="79">
        <v>0</v>
      </c>
      <c r="Q29" s="79">
        <v>0</v>
      </c>
      <c r="R29" s="79">
        <v>0</v>
      </c>
      <c r="S29" s="79">
        <v>0</v>
      </c>
      <c r="T29" s="79">
        <v>0</v>
      </c>
      <c r="U29" s="79">
        <v>0</v>
      </c>
      <c r="V29" s="79">
        <v>11380</v>
      </c>
      <c r="W29" s="79"/>
      <c r="X29" s="78">
        <v>1</v>
      </c>
      <c r="Y29" s="80" t="s">
        <v>51</v>
      </c>
      <c r="Z29" s="80" t="s">
        <v>51</v>
      </c>
      <c r="AA29" s="80" t="s">
        <v>63</v>
      </c>
      <c r="AB29" s="81" t="s">
        <v>103</v>
      </c>
      <c r="AC29" s="81" t="s">
        <v>159</v>
      </c>
      <c r="AD29" s="2"/>
      <c r="AE29" s="2"/>
    </row>
    <row r="30" spans="1:31" s="51" customFormat="1" ht="56.25" x14ac:dyDescent="0.2">
      <c r="A30" s="67" t="s">
        <v>160</v>
      </c>
      <c r="B30" s="67" t="s">
        <v>93</v>
      </c>
      <c r="C30" s="67" t="s">
        <v>161</v>
      </c>
      <c r="D30" s="67" t="s">
        <v>162</v>
      </c>
      <c r="E30" s="67" t="s">
        <v>48</v>
      </c>
      <c r="F30" s="67" t="s">
        <v>49</v>
      </c>
      <c r="G30" s="68">
        <v>2026</v>
      </c>
      <c r="H30" s="69">
        <v>0</v>
      </c>
      <c r="I30" s="69">
        <v>500</v>
      </c>
      <c r="J30" s="69">
        <v>0</v>
      </c>
      <c r="K30" s="69">
        <v>0</v>
      </c>
      <c r="L30" s="69">
        <v>6500</v>
      </c>
      <c r="M30" s="69">
        <v>0</v>
      </c>
      <c r="N30" s="69">
        <v>0</v>
      </c>
      <c r="O30" s="69">
        <v>0</v>
      </c>
      <c r="P30" s="69">
        <v>0</v>
      </c>
      <c r="Q30" s="69">
        <v>0</v>
      </c>
      <c r="R30" s="69">
        <v>0</v>
      </c>
      <c r="S30" s="69">
        <v>0</v>
      </c>
      <c r="T30" s="69">
        <v>0</v>
      </c>
      <c r="U30" s="69">
        <v>0</v>
      </c>
      <c r="V30" s="69">
        <v>7000</v>
      </c>
      <c r="W30" s="69"/>
      <c r="X30" s="68">
        <v>1</v>
      </c>
      <c r="Y30" s="70" t="s">
        <v>51</v>
      </c>
      <c r="Z30" s="70" t="s">
        <v>51</v>
      </c>
      <c r="AA30" s="70" t="s">
        <v>62</v>
      </c>
      <c r="AB30" s="71" t="s">
        <v>97</v>
      </c>
      <c r="AC30" s="71" t="s">
        <v>163</v>
      </c>
      <c r="AD30" s="2"/>
      <c r="AE30" s="2"/>
    </row>
    <row r="31" spans="1:31" s="51" customFormat="1" ht="56.25" x14ac:dyDescent="0.2">
      <c r="A31" s="77" t="s">
        <v>164</v>
      </c>
      <c r="B31" s="77" t="s">
        <v>93</v>
      </c>
      <c r="C31" s="77" t="s">
        <v>165</v>
      </c>
      <c r="D31" s="77" t="s">
        <v>166</v>
      </c>
      <c r="E31" s="77" t="s">
        <v>48</v>
      </c>
      <c r="F31" s="77" t="s">
        <v>49</v>
      </c>
      <c r="G31" s="78">
        <v>2026</v>
      </c>
      <c r="H31" s="79">
        <v>0</v>
      </c>
      <c r="I31" s="79">
        <v>1000</v>
      </c>
      <c r="J31" s="79">
        <v>0</v>
      </c>
      <c r="K31" s="79">
        <v>0</v>
      </c>
      <c r="L31" s="79">
        <v>2000</v>
      </c>
      <c r="M31" s="79">
        <v>0</v>
      </c>
      <c r="N31" s="79">
        <v>0</v>
      </c>
      <c r="O31" s="79">
        <v>8000</v>
      </c>
      <c r="P31" s="79">
        <v>0</v>
      </c>
      <c r="Q31" s="79">
        <v>0</v>
      </c>
      <c r="R31" s="79">
        <v>0</v>
      </c>
      <c r="S31" s="79">
        <v>0</v>
      </c>
      <c r="T31" s="79">
        <v>0</v>
      </c>
      <c r="U31" s="79">
        <v>0</v>
      </c>
      <c r="V31" s="79">
        <v>11000</v>
      </c>
      <c r="W31" s="79"/>
      <c r="X31" s="78">
        <v>1</v>
      </c>
      <c r="Y31" s="80" t="s">
        <v>51</v>
      </c>
      <c r="Z31" s="80" t="s">
        <v>62</v>
      </c>
      <c r="AA31" s="80" t="s">
        <v>63</v>
      </c>
      <c r="AB31" s="81" t="s">
        <v>97</v>
      </c>
      <c r="AC31" s="81" t="s">
        <v>167</v>
      </c>
      <c r="AD31" s="2"/>
      <c r="AE31" s="2"/>
    </row>
    <row r="32" spans="1:31" s="51" customFormat="1" ht="96.75" customHeight="1" x14ac:dyDescent="0.2">
      <c r="A32" s="67" t="s">
        <v>168</v>
      </c>
      <c r="B32" s="67" t="s">
        <v>93</v>
      </c>
      <c r="C32" s="67" t="s">
        <v>169</v>
      </c>
      <c r="D32" s="67" t="s">
        <v>170</v>
      </c>
      <c r="E32" s="67" t="s">
        <v>48</v>
      </c>
      <c r="F32" s="67" t="s">
        <v>49</v>
      </c>
      <c r="G32" s="68">
        <v>2026</v>
      </c>
      <c r="H32" s="69">
        <v>0</v>
      </c>
      <c r="I32" s="69">
        <v>1000</v>
      </c>
      <c r="J32" s="69">
        <v>0</v>
      </c>
      <c r="K32" s="69">
        <v>0</v>
      </c>
      <c r="L32" s="69">
        <v>10000</v>
      </c>
      <c r="M32" s="69">
        <v>0</v>
      </c>
      <c r="N32" s="69">
        <v>0</v>
      </c>
      <c r="O32" s="69">
        <v>10000</v>
      </c>
      <c r="P32" s="69">
        <v>0</v>
      </c>
      <c r="Q32" s="69">
        <v>0</v>
      </c>
      <c r="R32" s="69">
        <v>10000</v>
      </c>
      <c r="S32" s="69">
        <v>0</v>
      </c>
      <c r="T32" s="69">
        <v>0</v>
      </c>
      <c r="U32" s="69">
        <v>0</v>
      </c>
      <c r="V32" s="69">
        <v>31000</v>
      </c>
      <c r="W32" s="69"/>
      <c r="X32" s="68">
        <v>2</v>
      </c>
      <c r="Y32" s="70" t="s">
        <v>51</v>
      </c>
      <c r="Z32" s="70" t="s">
        <v>62</v>
      </c>
      <c r="AA32" s="70" t="s">
        <v>63</v>
      </c>
      <c r="AB32" s="71" t="s">
        <v>97</v>
      </c>
      <c r="AC32" s="71" t="s">
        <v>171</v>
      </c>
      <c r="AD32" s="2"/>
      <c r="AE32" s="2"/>
    </row>
    <row r="33" spans="1:31" s="51" customFormat="1" ht="45" x14ac:dyDescent="0.2">
      <c r="A33" s="77" t="s">
        <v>172</v>
      </c>
      <c r="B33" s="77" t="s">
        <v>93</v>
      </c>
      <c r="C33" s="77" t="s">
        <v>173</v>
      </c>
      <c r="D33" s="148" t="s">
        <v>174</v>
      </c>
      <c r="E33" s="77" t="s">
        <v>48</v>
      </c>
      <c r="F33" s="77" t="s">
        <v>49</v>
      </c>
      <c r="G33" s="78">
        <v>2026</v>
      </c>
      <c r="H33" s="79">
        <v>0</v>
      </c>
      <c r="I33" s="79">
        <v>2000</v>
      </c>
      <c r="J33" s="79">
        <v>0</v>
      </c>
      <c r="K33" s="79">
        <v>0</v>
      </c>
      <c r="L33" s="79">
        <v>0</v>
      </c>
      <c r="M33" s="79">
        <v>0</v>
      </c>
      <c r="N33" s="79">
        <v>0</v>
      </c>
      <c r="O33" s="79">
        <v>0</v>
      </c>
      <c r="P33" s="79">
        <v>0</v>
      </c>
      <c r="Q33" s="79">
        <v>0</v>
      </c>
      <c r="R33" s="79">
        <v>0</v>
      </c>
      <c r="S33" s="79">
        <v>0</v>
      </c>
      <c r="T33" s="79">
        <v>0</v>
      </c>
      <c r="U33" s="79">
        <v>0</v>
      </c>
      <c r="V33" s="79">
        <v>2000</v>
      </c>
      <c r="W33" s="79"/>
      <c r="X33" s="78">
        <v>1</v>
      </c>
      <c r="Y33" s="80" t="s">
        <v>51</v>
      </c>
      <c r="Z33" s="80" t="s">
        <v>51</v>
      </c>
      <c r="AA33" s="80" t="s">
        <v>96</v>
      </c>
      <c r="AB33" s="81" t="s">
        <v>97</v>
      </c>
      <c r="AC33" s="81" t="s">
        <v>175</v>
      </c>
      <c r="AD33" s="2"/>
      <c r="AE33" s="2"/>
    </row>
    <row r="34" spans="1:31" s="51" customFormat="1" ht="78" customHeight="1" x14ac:dyDescent="0.2">
      <c r="A34" s="82" t="s">
        <v>176</v>
      </c>
      <c r="B34" s="82" t="s">
        <v>100</v>
      </c>
      <c r="C34" s="82" t="s">
        <v>177</v>
      </c>
      <c r="D34" s="82" t="s">
        <v>178</v>
      </c>
      <c r="E34" s="82" t="s">
        <v>48</v>
      </c>
      <c r="F34" s="82" t="s">
        <v>49</v>
      </c>
      <c r="G34" s="83">
        <v>2026</v>
      </c>
      <c r="H34" s="84">
        <v>36</v>
      </c>
      <c r="I34" s="84">
        <v>500</v>
      </c>
      <c r="J34" s="84">
        <v>0</v>
      </c>
      <c r="K34" s="84">
        <v>0</v>
      </c>
      <c r="L34" s="84">
        <v>6000</v>
      </c>
      <c r="M34" s="84">
        <v>0</v>
      </c>
      <c r="N34" s="84">
        <v>0</v>
      </c>
      <c r="O34" s="84">
        <v>0</v>
      </c>
      <c r="P34" s="84">
        <v>0</v>
      </c>
      <c r="Q34" s="84">
        <v>0</v>
      </c>
      <c r="R34" s="84">
        <v>0</v>
      </c>
      <c r="S34" s="84">
        <v>0</v>
      </c>
      <c r="T34" s="84">
        <v>0</v>
      </c>
      <c r="U34" s="84">
        <v>0</v>
      </c>
      <c r="V34" s="84">
        <v>6536</v>
      </c>
      <c r="W34" s="84">
        <v>36</v>
      </c>
      <c r="X34" s="83">
        <v>1</v>
      </c>
      <c r="Y34" s="85" t="s">
        <v>51</v>
      </c>
      <c r="Z34" s="85" t="s">
        <v>62</v>
      </c>
      <c r="AA34" s="85" t="s">
        <v>63</v>
      </c>
      <c r="AB34" s="86" t="s">
        <v>103</v>
      </c>
      <c r="AC34" s="86" t="s">
        <v>179</v>
      </c>
      <c r="AD34" s="2"/>
      <c r="AE34" s="2"/>
    </row>
    <row r="35" spans="1:31" s="51" customFormat="1" ht="51" customHeight="1" x14ac:dyDescent="0.2">
      <c r="A35" s="95" t="s">
        <v>180</v>
      </c>
      <c r="B35" s="96" t="s">
        <v>93</v>
      </c>
      <c r="C35" s="96" t="s">
        <v>181</v>
      </c>
      <c r="D35" s="149" t="s">
        <v>182</v>
      </c>
      <c r="E35" s="96" t="s">
        <v>48</v>
      </c>
      <c r="F35" s="96"/>
      <c r="G35" s="97">
        <v>2026</v>
      </c>
      <c r="H35" s="98">
        <v>0</v>
      </c>
      <c r="I35" s="98">
        <v>400</v>
      </c>
      <c r="J35" s="98">
        <v>0</v>
      </c>
      <c r="K35" s="98">
        <v>0</v>
      </c>
      <c r="L35" s="98">
        <v>3250</v>
      </c>
      <c r="M35" s="98">
        <v>0</v>
      </c>
      <c r="N35" s="98">
        <v>0</v>
      </c>
      <c r="O35" s="98">
        <v>0</v>
      </c>
      <c r="P35" s="98">
        <v>0</v>
      </c>
      <c r="Q35" s="98">
        <v>0</v>
      </c>
      <c r="R35" s="98">
        <v>0</v>
      </c>
      <c r="S35" s="98">
        <v>0</v>
      </c>
      <c r="T35" s="98">
        <v>0</v>
      </c>
      <c r="U35" s="98">
        <v>0</v>
      </c>
      <c r="V35" s="98">
        <f t="shared" ref="V35:V37" si="0">SUM(H35:U35)</f>
        <v>3650</v>
      </c>
      <c r="W35" s="98"/>
      <c r="X35" s="97"/>
      <c r="Y35" s="99"/>
      <c r="Z35" s="99"/>
      <c r="AA35" s="99"/>
      <c r="AB35" s="100" t="s">
        <v>97</v>
      </c>
      <c r="AC35" s="100" t="s">
        <v>183</v>
      </c>
    </row>
    <row r="36" spans="1:31" s="51" customFormat="1" ht="67.5" customHeight="1" x14ac:dyDescent="0.2">
      <c r="A36" s="135" t="s">
        <v>184</v>
      </c>
      <c r="B36" s="102" t="s">
        <v>93</v>
      </c>
      <c r="C36" s="102" t="s">
        <v>185</v>
      </c>
      <c r="D36" s="102" t="s">
        <v>186</v>
      </c>
      <c r="E36" s="102" t="s">
        <v>48</v>
      </c>
      <c r="F36" s="101"/>
      <c r="G36" s="103">
        <v>2026</v>
      </c>
      <c r="H36" s="104">
        <v>0</v>
      </c>
      <c r="I36" s="104">
        <v>400</v>
      </c>
      <c r="J36" s="104">
        <v>0</v>
      </c>
      <c r="K36" s="104">
        <v>0</v>
      </c>
      <c r="L36" s="104">
        <v>1300</v>
      </c>
      <c r="M36" s="104">
        <v>0</v>
      </c>
      <c r="N36" s="104">
        <v>0</v>
      </c>
      <c r="O36" s="104">
        <v>0</v>
      </c>
      <c r="P36" s="104">
        <v>0</v>
      </c>
      <c r="Q36" s="104">
        <v>0</v>
      </c>
      <c r="R36" s="104">
        <v>0</v>
      </c>
      <c r="S36" s="104">
        <v>0</v>
      </c>
      <c r="T36" s="104">
        <v>0</v>
      </c>
      <c r="U36" s="104">
        <v>0</v>
      </c>
      <c r="V36" s="104">
        <f t="shared" si="0"/>
        <v>1700</v>
      </c>
      <c r="W36" s="101"/>
      <c r="X36" s="101"/>
      <c r="Y36" s="101"/>
      <c r="Z36" s="101"/>
      <c r="AA36" s="101"/>
      <c r="AB36" s="105" t="s">
        <v>97</v>
      </c>
      <c r="AC36" s="105" t="s">
        <v>187</v>
      </c>
    </row>
    <row r="37" spans="1:31" s="51" customFormat="1" ht="51.75" customHeight="1" x14ac:dyDescent="0.2">
      <c r="A37" s="135" t="s">
        <v>188</v>
      </c>
      <c r="B37" s="96" t="s">
        <v>45</v>
      </c>
      <c r="C37" s="96" t="s">
        <v>189</v>
      </c>
      <c r="D37" s="96" t="s">
        <v>190</v>
      </c>
      <c r="E37" s="96" t="s">
        <v>48</v>
      </c>
      <c r="F37" s="106"/>
      <c r="G37" s="97">
        <v>2026</v>
      </c>
      <c r="H37" s="98">
        <v>0</v>
      </c>
      <c r="I37" s="98">
        <v>400</v>
      </c>
      <c r="J37" s="98">
        <v>0</v>
      </c>
      <c r="K37" s="98">
        <v>0</v>
      </c>
      <c r="L37" s="98">
        <v>1600</v>
      </c>
      <c r="M37" s="98">
        <v>0</v>
      </c>
      <c r="N37" s="98">
        <v>0</v>
      </c>
      <c r="O37" s="98">
        <v>0</v>
      </c>
      <c r="P37" s="98">
        <v>0</v>
      </c>
      <c r="Q37" s="98">
        <v>0</v>
      </c>
      <c r="R37" s="98">
        <v>0</v>
      </c>
      <c r="S37" s="98">
        <v>0</v>
      </c>
      <c r="T37" s="98">
        <v>0</v>
      </c>
      <c r="U37" s="98">
        <v>0</v>
      </c>
      <c r="V37" s="98">
        <f t="shared" si="0"/>
        <v>2000</v>
      </c>
      <c r="W37" s="106"/>
      <c r="X37" s="106"/>
      <c r="Y37" s="106"/>
      <c r="Z37" s="106"/>
      <c r="AA37" s="106"/>
      <c r="AB37" s="100" t="s">
        <v>52</v>
      </c>
      <c r="AC37" s="100" t="s">
        <v>191</v>
      </c>
    </row>
    <row r="38" spans="1:31" s="51" customFormat="1" ht="77.25" customHeight="1" x14ac:dyDescent="0.2">
      <c r="A38" s="135" t="s">
        <v>192</v>
      </c>
      <c r="B38" s="118" t="s">
        <v>45</v>
      </c>
      <c r="C38" s="118" t="s">
        <v>193</v>
      </c>
      <c r="D38" s="118" t="s">
        <v>194</v>
      </c>
      <c r="E38" s="118" t="s">
        <v>48</v>
      </c>
      <c r="F38" s="117"/>
      <c r="G38" s="119">
        <v>2026</v>
      </c>
      <c r="H38" s="125">
        <v>0</v>
      </c>
      <c r="I38" s="125">
        <v>400</v>
      </c>
      <c r="J38" s="125">
        <v>0</v>
      </c>
      <c r="K38" s="125">
        <v>0</v>
      </c>
      <c r="L38" s="125">
        <v>1150</v>
      </c>
      <c r="M38" s="125">
        <v>0</v>
      </c>
      <c r="N38" s="125">
        <v>0</v>
      </c>
      <c r="O38" s="125">
        <v>0</v>
      </c>
      <c r="P38" s="125">
        <v>0</v>
      </c>
      <c r="Q38" s="125">
        <v>0</v>
      </c>
      <c r="R38" s="125">
        <v>0</v>
      </c>
      <c r="S38" s="125">
        <v>0</v>
      </c>
      <c r="T38" s="125">
        <v>0</v>
      </c>
      <c r="U38" s="125">
        <v>0</v>
      </c>
      <c r="V38" s="125">
        <f>SUM(H38:U38)</f>
        <v>1550</v>
      </c>
      <c r="W38" s="117"/>
      <c r="X38" s="117"/>
      <c r="Y38" s="117"/>
      <c r="Z38" s="117"/>
      <c r="AA38" s="117"/>
      <c r="AB38" s="120" t="s">
        <v>52</v>
      </c>
      <c r="AC38" s="120" t="s">
        <v>191</v>
      </c>
    </row>
    <row r="39" spans="1:31" s="51" customFormat="1" ht="73.5" customHeight="1" x14ac:dyDescent="0.2">
      <c r="A39" s="135" t="s">
        <v>195</v>
      </c>
      <c r="B39" s="96" t="s">
        <v>100</v>
      </c>
      <c r="C39" s="123" t="s">
        <v>196</v>
      </c>
      <c r="D39" s="96" t="s">
        <v>197</v>
      </c>
      <c r="E39" s="96" t="s">
        <v>48</v>
      </c>
      <c r="F39" s="121"/>
      <c r="G39" s="97">
        <v>2026</v>
      </c>
      <c r="H39" s="98">
        <v>0</v>
      </c>
      <c r="I39" s="98">
        <v>300</v>
      </c>
      <c r="J39" s="98">
        <v>0</v>
      </c>
      <c r="K39" s="98">
        <v>0</v>
      </c>
      <c r="L39" s="98">
        <v>3000</v>
      </c>
      <c r="M39" s="98">
        <v>0</v>
      </c>
      <c r="N39" s="98">
        <v>0</v>
      </c>
      <c r="O39" s="98">
        <v>0</v>
      </c>
      <c r="P39" s="98">
        <v>0</v>
      </c>
      <c r="Q39" s="98">
        <v>0</v>
      </c>
      <c r="R39" s="98">
        <v>0</v>
      </c>
      <c r="S39" s="98">
        <v>0</v>
      </c>
      <c r="T39" s="98">
        <v>0</v>
      </c>
      <c r="U39" s="98">
        <v>0</v>
      </c>
      <c r="V39" s="98">
        <f>SUM(H39:U39)</f>
        <v>3300</v>
      </c>
      <c r="W39" s="121"/>
      <c r="X39" s="157"/>
      <c r="Y39" s="157"/>
      <c r="Z39" s="157"/>
      <c r="AA39" s="157"/>
      <c r="AB39" s="100" t="s">
        <v>103</v>
      </c>
      <c r="AC39" s="100" t="s">
        <v>198</v>
      </c>
    </row>
    <row r="40" spans="1:31" s="51" customFormat="1" ht="73.5" customHeight="1" x14ac:dyDescent="0.2">
      <c r="A40" s="135" t="s">
        <v>199</v>
      </c>
      <c r="B40" s="96" t="s">
        <v>93</v>
      </c>
      <c r="C40" s="156" t="s">
        <v>200</v>
      </c>
      <c r="D40" s="96" t="s">
        <v>201</v>
      </c>
      <c r="E40" s="96" t="s">
        <v>48</v>
      </c>
      <c r="F40" s="77" t="s">
        <v>49</v>
      </c>
      <c r="G40" s="97">
        <v>2026</v>
      </c>
      <c r="H40" s="98">
        <v>0</v>
      </c>
      <c r="I40" s="98">
        <v>4000</v>
      </c>
      <c r="J40" s="98">
        <v>0</v>
      </c>
      <c r="K40" s="98">
        <v>0</v>
      </c>
      <c r="L40" s="98">
        <v>0</v>
      </c>
      <c r="M40" s="98">
        <v>0</v>
      </c>
      <c r="N40" s="98">
        <v>0</v>
      </c>
      <c r="O40" s="98">
        <v>0</v>
      </c>
      <c r="P40" s="98">
        <v>0</v>
      </c>
      <c r="Q40" s="98">
        <v>0</v>
      </c>
      <c r="R40" s="98">
        <v>0</v>
      </c>
      <c r="S40" s="98">
        <v>0</v>
      </c>
      <c r="T40" s="98">
        <v>0</v>
      </c>
      <c r="U40" s="98">
        <v>0</v>
      </c>
      <c r="V40" s="98">
        <v>0</v>
      </c>
      <c r="W40" s="98">
        <v>0</v>
      </c>
      <c r="X40" s="106">
        <v>1</v>
      </c>
      <c r="Y40" s="106">
        <v>1</v>
      </c>
      <c r="Z40" s="106">
        <v>1</v>
      </c>
      <c r="AA40" s="106">
        <v>5</v>
      </c>
      <c r="AB40" s="100" t="s">
        <v>97</v>
      </c>
      <c r="AC40" s="100" t="s">
        <v>202</v>
      </c>
    </row>
    <row r="41" spans="1:31" s="35" customFormat="1" ht="25.15" customHeight="1" x14ac:dyDescent="0.2">
      <c r="A41" s="36" t="s">
        <v>3</v>
      </c>
      <c r="B41" s="36">
        <f>COUNTA(B3:B40)</f>
        <v>38</v>
      </c>
      <c r="C41" s="36"/>
      <c r="D41" s="36"/>
      <c r="E41" s="36"/>
      <c r="F41" s="36"/>
      <c r="G41" s="36"/>
      <c r="H41" s="45">
        <f>SUM(H3:H40)</f>
        <v>1891</v>
      </c>
      <c r="I41" s="45">
        <f t="shared" ref="I41:W41" si="1">SUM(I3:I40)</f>
        <v>104100</v>
      </c>
      <c r="J41" s="45">
        <f t="shared" si="1"/>
        <v>350</v>
      </c>
      <c r="K41" s="45">
        <f t="shared" si="1"/>
        <v>0</v>
      </c>
      <c r="L41" s="45">
        <f t="shared" si="1"/>
        <v>140600</v>
      </c>
      <c r="M41" s="45">
        <f t="shared" si="1"/>
        <v>0</v>
      </c>
      <c r="N41" s="45">
        <f t="shared" si="1"/>
        <v>0</v>
      </c>
      <c r="O41" s="45">
        <f t="shared" si="1"/>
        <v>71000</v>
      </c>
      <c r="P41" s="45">
        <f t="shared" si="1"/>
        <v>4000</v>
      </c>
      <c r="Q41" s="45">
        <f t="shared" si="1"/>
        <v>0</v>
      </c>
      <c r="R41" s="45">
        <f t="shared" si="1"/>
        <v>10000</v>
      </c>
      <c r="S41" s="45">
        <f t="shared" si="1"/>
        <v>0</v>
      </c>
      <c r="T41" s="45">
        <f t="shared" si="1"/>
        <v>0</v>
      </c>
      <c r="U41" s="45">
        <f t="shared" si="1"/>
        <v>0</v>
      </c>
      <c r="V41" s="45">
        <f t="shared" si="1"/>
        <v>325711</v>
      </c>
      <c r="W41" s="45">
        <f t="shared" si="1"/>
        <v>36</v>
      </c>
      <c r="X41" s="45"/>
      <c r="Y41" s="45"/>
      <c r="Z41" s="45"/>
      <c r="AA41" s="45"/>
      <c r="AB41" s="37"/>
      <c r="AC41" s="37"/>
    </row>
    <row r="42" spans="1:31" s="51" customFormat="1" x14ac:dyDescent="0.2">
      <c r="I42" s="124"/>
      <c r="AB42" s="87"/>
      <c r="AC42" s="87"/>
    </row>
    <row r="43" spans="1:31" s="51" customFormat="1" x14ac:dyDescent="0.2">
      <c r="AB43" s="87"/>
      <c r="AC43" s="87"/>
    </row>
    <row r="44" spans="1:31" ht="25.15" customHeight="1" x14ac:dyDescent="0.2"/>
  </sheetData>
  <autoFilter ref="A1:AC42" xr:uid="{76D86146-5328-4819-8691-0631D39217DE}">
    <filterColumn colId="8" showButton="0"/>
    <filterColumn colId="9" showButton="0"/>
    <filterColumn colId="11" showButton="0"/>
    <filterColumn colId="12" showButton="0"/>
    <filterColumn colId="14" showButton="0"/>
    <filterColumn colId="15" showButton="0"/>
    <filterColumn colId="17" showButton="0"/>
    <filterColumn colId="18" showButton="0"/>
  </autoFilter>
  <mergeCells count="4">
    <mergeCell ref="I1:K1"/>
    <mergeCell ref="L1:N1"/>
    <mergeCell ref="O1:Q1"/>
    <mergeCell ref="R1:T1"/>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&amp;L&amp;"Arial"&amp;8 FaMa+ (c) 2005, TESCO SW 
KUMKPrehled_financ_RPTREM03 09.06.2025 14:25:50 Strana: &amp;P/&amp;N _x000D_&amp;1#&amp;"Calibri"&amp;9&amp;K000000 Klasifikace informací: Neveřejné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C1DC3-179D-4C5B-B456-4BBD0E6DB839}">
  <sheetPr>
    <tabColor rgb="FFFFFF00"/>
    <outlinePr summaryBelow="0" summaryRight="0"/>
  </sheetPr>
  <dimension ref="A1:AE4"/>
  <sheetViews>
    <sheetView showGridLines="0" workbookViewId="0">
      <pane xSplit="7" ySplit="2" topLeftCell="W3" activePane="bottomRight" state="frozen"/>
      <selection pane="topRight" activeCell="H1" sqref="H1"/>
      <selection pane="bottomLeft" activeCell="A6" sqref="A6"/>
      <selection pane="bottomRight" sqref="A1:AC4"/>
    </sheetView>
  </sheetViews>
  <sheetFormatPr defaultRowHeight="12.75" x14ac:dyDescent="0.2"/>
  <cols>
    <col min="1" max="1" width="16.42578125" customWidth="1"/>
    <col min="2" max="2" width="11.7109375" customWidth="1"/>
    <col min="3" max="3" width="31.28515625" customWidth="1"/>
    <col min="4" max="4" width="31.5703125" customWidth="1"/>
    <col min="5" max="5" width="10.7109375" customWidth="1"/>
    <col min="6" max="6" width="12.28515625" customWidth="1"/>
    <col min="7" max="27" width="10.7109375" customWidth="1"/>
    <col min="28" max="28" width="11.85546875" style="34" customWidth="1"/>
    <col min="29" max="29" width="67.5703125" style="34" customWidth="1"/>
  </cols>
  <sheetData>
    <row r="1" spans="1:31" ht="45.75" thickBot="1" x14ac:dyDescent="0.25">
      <c r="A1" s="1" t="s">
        <v>20</v>
      </c>
      <c r="B1" s="1" t="s">
        <v>21</v>
      </c>
      <c r="C1" s="1" t="s">
        <v>22</v>
      </c>
      <c r="D1" s="1" t="s">
        <v>23</v>
      </c>
      <c r="E1" s="1" t="s">
        <v>24</v>
      </c>
      <c r="F1" s="1" t="s">
        <v>25</v>
      </c>
      <c r="G1" s="1" t="s">
        <v>26</v>
      </c>
      <c r="H1" s="1" t="s">
        <v>27</v>
      </c>
      <c r="I1" s="220" t="s">
        <v>28</v>
      </c>
      <c r="J1" s="220"/>
      <c r="K1" s="220"/>
      <c r="L1" s="220" t="s">
        <v>29</v>
      </c>
      <c r="M1" s="220"/>
      <c r="N1" s="220"/>
      <c r="O1" s="220" t="s">
        <v>30</v>
      </c>
      <c r="P1" s="220"/>
      <c r="Q1" s="220"/>
      <c r="R1" s="220" t="s">
        <v>31</v>
      </c>
      <c r="S1" s="220"/>
      <c r="T1" s="220"/>
      <c r="U1" s="1" t="s">
        <v>32</v>
      </c>
      <c r="V1" s="1" t="s">
        <v>33</v>
      </c>
      <c r="W1" s="1" t="s">
        <v>34</v>
      </c>
      <c r="X1" s="1" t="s">
        <v>35</v>
      </c>
      <c r="Y1" s="1" t="s">
        <v>36</v>
      </c>
      <c r="Z1" s="1" t="s">
        <v>37</v>
      </c>
      <c r="AA1" s="1" t="s">
        <v>38</v>
      </c>
      <c r="AB1" s="31" t="s">
        <v>39</v>
      </c>
      <c r="AC1" s="31" t="s">
        <v>40</v>
      </c>
      <c r="AD1" s="2"/>
      <c r="AE1" s="2"/>
    </row>
    <row r="2" spans="1:31" ht="23.25" thickBot="1" x14ac:dyDescent="0.25">
      <c r="A2" s="3"/>
      <c r="B2" s="4"/>
      <c r="C2" s="4"/>
      <c r="D2" s="4"/>
      <c r="E2" s="4"/>
      <c r="F2" s="4"/>
      <c r="G2" s="4"/>
      <c r="H2" s="5"/>
      <c r="I2" s="6" t="s">
        <v>41</v>
      </c>
      <c r="J2" s="6" t="s">
        <v>42</v>
      </c>
      <c r="K2" s="6" t="s">
        <v>43</v>
      </c>
      <c r="L2" s="6" t="s">
        <v>41</v>
      </c>
      <c r="M2" s="6" t="s">
        <v>42</v>
      </c>
      <c r="N2" s="6" t="s">
        <v>43</v>
      </c>
      <c r="O2" s="6" t="s">
        <v>41</v>
      </c>
      <c r="P2" s="6" t="s">
        <v>42</v>
      </c>
      <c r="Q2" s="6" t="s">
        <v>43</v>
      </c>
      <c r="R2" s="6" t="s">
        <v>41</v>
      </c>
      <c r="S2" s="6" t="s">
        <v>42</v>
      </c>
      <c r="T2" s="6" t="s">
        <v>43</v>
      </c>
      <c r="U2" s="3"/>
      <c r="V2" s="4"/>
      <c r="W2" s="4"/>
      <c r="X2" s="4"/>
      <c r="Y2" s="4"/>
      <c r="Z2" s="4"/>
      <c r="AA2" s="4"/>
      <c r="AB2" s="32"/>
      <c r="AC2" s="33"/>
      <c r="AD2" s="2"/>
      <c r="AE2" s="2"/>
    </row>
    <row r="3" spans="1:31" s="51" customFormat="1" ht="280.5" customHeight="1" x14ac:dyDescent="0.2">
      <c r="A3" s="57" t="s">
        <v>203</v>
      </c>
      <c r="B3" s="57" t="s">
        <v>113</v>
      </c>
      <c r="C3" s="57" t="s">
        <v>204</v>
      </c>
      <c r="D3" s="57" t="s">
        <v>205</v>
      </c>
      <c r="E3" s="57" t="s">
        <v>48</v>
      </c>
      <c r="F3" s="57" t="s">
        <v>49</v>
      </c>
      <c r="G3" s="58">
        <v>2026</v>
      </c>
      <c r="H3" s="59">
        <v>2000</v>
      </c>
      <c r="I3" s="59">
        <v>23000</v>
      </c>
      <c r="J3" s="59">
        <v>0</v>
      </c>
      <c r="K3" s="59">
        <v>0</v>
      </c>
      <c r="L3" s="59">
        <v>0</v>
      </c>
      <c r="M3" s="59">
        <v>0</v>
      </c>
      <c r="N3" s="59">
        <v>0</v>
      </c>
      <c r="O3" s="59">
        <v>0</v>
      </c>
      <c r="P3" s="59">
        <v>0</v>
      </c>
      <c r="Q3" s="59">
        <v>0</v>
      </c>
      <c r="R3" s="59">
        <v>0</v>
      </c>
      <c r="S3" s="59">
        <v>0</v>
      </c>
      <c r="T3" s="59">
        <v>0</v>
      </c>
      <c r="U3" s="59">
        <v>0</v>
      </c>
      <c r="V3" s="59">
        <v>25000</v>
      </c>
      <c r="W3" s="59"/>
      <c r="X3" s="58">
        <v>1</v>
      </c>
      <c r="Y3" s="60" t="s">
        <v>51</v>
      </c>
      <c r="Z3" s="60" t="s">
        <v>51</v>
      </c>
      <c r="AA3" s="60" t="s">
        <v>96</v>
      </c>
      <c r="AB3" s="61" t="s">
        <v>206</v>
      </c>
      <c r="AC3" s="61" t="s">
        <v>207</v>
      </c>
      <c r="AD3" s="2"/>
      <c r="AE3" s="2"/>
    </row>
    <row r="4" spans="1:31" ht="25.15" customHeight="1" x14ac:dyDescent="0.2">
      <c r="A4" s="40" t="s">
        <v>3</v>
      </c>
      <c r="B4" s="41">
        <f>COUNTA(B3)</f>
        <v>1</v>
      </c>
      <c r="C4" s="38"/>
      <c r="D4" s="38"/>
      <c r="E4" s="38"/>
      <c r="F4" s="38"/>
      <c r="G4" s="38"/>
      <c r="H4" s="46">
        <f>SUM(H3)</f>
        <v>2000</v>
      </c>
      <c r="I4" s="46">
        <f t="shared" ref="I4:W4" si="0">SUM(I3)</f>
        <v>23000</v>
      </c>
      <c r="J4" s="46">
        <f t="shared" si="0"/>
        <v>0</v>
      </c>
      <c r="K4" s="46">
        <f t="shared" si="0"/>
        <v>0</v>
      </c>
      <c r="L4" s="46">
        <f t="shared" si="0"/>
        <v>0</v>
      </c>
      <c r="M4" s="46">
        <f t="shared" si="0"/>
        <v>0</v>
      </c>
      <c r="N4" s="46">
        <f t="shared" si="0"/>
        <v>0</v>
      </c>
      <c r="O4" s="46">
        <f t="shared" si="0"/>
        <v>0</v>
      </c>
      <c r="P4" s="46">
        <f t="shared" si="0"/>
        <v>0</v>
      </c>
      <c r="Q4" s="46">
        <f t="shared" si="0"/>
        <v>0</v>
      </c>
      <c r="R4" s="46">
        <f t="shared" si="0"/>
        <v>0</v>
      </c>
      <c r="S4" s="46">
        <f t="shared" si="0"/>
        <v>0</v>
      </c>
      <c r="T4" s="46">
        <f t="shared" si="0"/>
        <v>0</v>
      </c>
      <c r="U4" s="46">
        <f t="shared" si="0"/>
        <v>0</v>
      </c>
      <c r="V4" s="46">
        <f t="shared" si="0"/>
        <v>25000</v>
      </c>
      <c r="W4" s="46">
        <f t="shared" si="0"/>
        <v>0</v>
      </c>
      <c r="X4" s="38"/>
      <c r="Y4" s="38"/>
      <c r="Z4" s="38"/>
      <c r="AA4" s="38"/>
      <c r="AB4" s="39"/>
      <c r="AC4" s="39"/>
      <c r="AD4" s="2"/>
      <c r="AE4" s="2"/>
    </row>
  </sheetData>
  <mergeCells count="4">
    <mergeCell ref="I1:K1"/>
    <mergeCell ref="L1:N1"/>
    <mergeCell ref="O1:Q1"/>
    <mergeCell ref="R1:T1"/>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&amp;L&amp;"Arial"&amp;8 FaMa+ (c) 2005, TESCO SW 
KUMKPrehled_financ_RPTREM03 09.06.2025 14:33:03 Strana: &amp;P/&amp;N _x000D_&amp;1#&amp;"Calibri"&amp;9&amp;K000000 Klasifikace informací: Neveřejné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F6C2-5E89-440E-B1EC-58117962A83D}">
  <sheetPr>
    <tabColor rgb="FF7030A0"/>
    <outlinePr summaryBelow="0" summaryRight="0"/>
  </sheetPr>
  <dimension ref="A1:AE8"/>
  <sheetViews>
    <sheetView showGridLines="0" zoomScaleNormal="100" workbookViewId="0">
      <pane xSplit="7" ySplit="2" topLeftCell="H3" activePane="bottomRight" state="frozen"/>
      <selection pane="topRight" activeCell="J1" sqref="J1"/>
      <selection pane="bottomLeft" activeCell="A6" sqref="A6"/>
      <selection pane="bottomRight" sqref="A1:XFD8"/>
    </sheetView>
  </sheetViews>
  <sheetFormatPr defaultRowHeight="12.75" x14ac:dyDescent="0.2"/>
  <cols>
    <col min="1" max="1" width="16.28515625" customWidth="1"/>
    <col min="2" max="2" width="11.28515625" customWidth="1"/>
    <col min="3" max="3" width="24.42578125" customWidth="1"/>
    <col min="4" max="4" width="33.7109375" customWidth="1"/>
    <col min="6" max="6" width="10.42578125" customWidth="1"/>
    <col min="7" max="27" width="10.85546875" customWidth="1"/>
    <col min="28" max="28" width="10.85546875" style="34" customWidth="1"/>
    <col min="29" max="29" width="95.28515625" style="34" customWidth="1"/>
  </cols>
  <sheetData>
    <row r="1" spans="1:31" ht="45.75" thickBot="1" x14ac:dyDescent="0.25">
      <c r="A1" s="1" t="s">
        <v>20</v>
      </c>
      <c r="B1" s="1" t="s">
        <v>21</v>
      </c>
      <c r="C1" s="1" t="s">
        <v>22</v>
      </c>
      <c r="D1" s="1" t="s">
        <v>23</v>
      </c>
      <c r="E1" s="1" t="s">
        <v>24</v>
      </c>
      <c r="F1" s="1" t="s">
        <v>25</v>
      </c>
      <c r="G1" s="1" t="s">
        <v>26</v>
      </c>
      <c r="H1" s="1" t="s">
        <v>27</v>
      </c>
      <c r="I1" s="220" t="s">
        <v>28</v>
      </c>
      <c r="J1" s="220"/>
      <c r="K1" s="220"/>
      <c r="L1" s="220" t="s">
        <v>29</v>
      </c>
      <c r="M1" s="220"/>
      <c r="N1" s="220"/>
      <c r="O1" s="220" t="s">
        <v>30</v>
      </c>
      <c r="P1" s="220"/>
      <c r="Q1" s="220"/>
      <c r="R1" s="220" t="s">
        <v>31</v>
      </c>
      <c r="S1" s="220"/>
      <c r="T1" s="220"/>
      <c r="U1" s="1" t="s">
        <v>32</v>
      </c>
      <c r="V1" s="1" t="s">
        <v>33</v>
      </c>
      <c r="W1" s="1" t="s">
        <v>34</v>
      </c>
      <c r="X1" s="1" t="s">
        <v>35</v>
      </c>
      <c r="Y1" s="1" t="s">
        <v>36</v>
      </c>
      <c r="Z1" s="1" t="s">
        <v>37</v>
      </c>
      <c r="AA1" s="1" t="s">
        <v>38</v>
      </c>
      <c r="AB1" s="31" t="s">
        <v>39</v>
      </c>
      <c r="AC1" s="31" t="s">
        <v>40</v>
      </c>
      <c r="AD1" s="2"/>
      <c r="AE1" s="2"/>
    </row>
    <row r="2" spans="1:31" ht="23.25" thickBot="1" x14ac:dyDescent="0.25">
      <c r="A2" s="3"/>
      <c r="B2" s="4"/>
      <c r="C2" s="4"/>
      <c r="D2" s="4"/>
      <c r="E2" s="4"/>
      <c r="F2" s="4"/>
      <c r="G2" s="4"/>
      <c r="H2" s="5"/>
      <c r="I2" s="6" t="s">
        <v>41</v>
      </c>
      <c r="J2" s="6" t="s">
        <v>42</v>
      </c>
      <c r="K2" s="6" t="s">
        <v>43</v>
      </c>
      <c r="L2" s="6" t="s">
        <v>41</v>
      </c>
      <c r="M2" s="6" t="s">
        <v>42</v>
      </c>
      <c r="N2" s="6" t="s">
        <v>43</v>
      </c>
      <c r="O2" s="6" t="s">
        <v>41</v>
      </c>
      <c r="P2" s="6" t="s">
        <v>42</v>
      </c>
      <c r="Q2" s="6" t="s">
        <v>43</v>
      </c>
      <c r="R2" s="6" t="s">
        <v>41</v>
      </c>
      <c r="S2" s="6" t="s">
        <v>42</v>
      </c>
      <c r="T2" s="6" t="s">
        <v>43</v>
      </c>
      <c r="U2" s="3"/>
      <c r="V2" s="4"/>
      <c r="W2" s="4"/>
      <c r="X2" s="4"/>
      <c r="Y2" s="4"/>
      <c r="Z2" s="4"/>
      <c r="AA2" s="4"/>
      <c r="AB2" s="32"/>
      <c r="AC2" s="33"/>
      <c r="AD2" s="2"/>
      <c r="AE2" s="2"/>
    </row>
    <row r="3" spans="1:31" s="51" customFormat="1" ht="33.75" x14ac:dyDescent="0.2">
      <c r="A3" s="62" t="s">
        <v>208</v>
      </c>
      <c r="B3" s="62" t="s">
        <v>73</v>
      </c>
      <c r="C3" s="62" t="s">
        <v>209</v>
      </c>
      <c r="D3" s="62" t="s">
        <v>210</v>
      </c>
      <c r="E3" s="62" t="s">
        <v>48</v>
      </c>
      <c r="F3" s="62" t="s">
        <v>211</v>
      </c>
      <c r="G3" s="63">
        <v>2026</v>
      </c>
      <c r="H3" s="64">
        <v>0</v>
      </c>
      <c r="I3" s="64">
        <v>7000</v>
      </c>
      <c r="J3" s="64">
        <v>0</v>
      </c>
      <c r="K3" s="64">
        <v>0</v>
      </c>
      <c r="L3" s="64">
        <v>0</v>
      </c>
      <c r="M3" s="64">
        <v>0</v>
      </c>
      <c r="N3" s="64">
        <v>0</v>
      </c>
      <c r="O3" s="64">
        <v>0</v>
      </c>
      <c r="P3" s="64">
        <v>0</v>
      </c>
      <c r="Q3" s="64">
        <v>0</v>
      </c>
      <c r="R3" s="64">
        <v>0</v>
      </c>
      <c r="S3" s="64">
        <v>0</v>
      </c>
      <c r="T3" s="64">
        <v>0</v>
      </c>
      <c r="U3" s="64">
        <v>0</v>
      </c>
      <c r="V3" s="64">
        <v>6500</v>
      </c>
      <c r="W3" s="64"/>
      <c r="X3" s="63">
        <v>2</v>
      </c>
      <c r="Y3" s="65" t="s">
        <v>51</v>
      </c>
      <c r="Z3" s="65" t="s">
        <v>57</v>
      </c>
      <c r="AA3" s="65" t="s">
        <v>57</v>
      </c>
      <c r="AB3" s="66" t="s">
        <v>103</v>
      </c>
      <c r="AC3" s="66" t="s">
        <v>212</v>
      </c>
      <c r="AD3" s="2"/>
      <c r="AE3" s="2"/>
    </row>
    <row r="4" spans="1:31" s="51" customFormat="1" ht="102.75" customHeight="1" x14ac:dyDescent="0.2">
      <c r="A4" s="67" t="s">
        <v>213</v>
      </c>
      <c r="B4" s="67" t="s">
        <v>100</v>
      </c>
      <c r="C4" s="67" t="s">
        <v>214</v>
      </c>
      <c r="D4" s="67" t="s">
        <v>215</v>
      </c>
      <c r="E4" s="67" t="s">
        <v>48</v>
      </c>
      <c r="F4" s="67" t="s">
        <v>211</v>
      </c>
      <c r="G4" s="68">
        <v>2026</v>
      </c>
      <c r="H4" s="69">
        <v>0</v>
      </c>
      <c r="I4" s="69">
        <v>4000</v>
      </c>
      <c r="J4" s="69">
        <v>0</v>
      </c>
      <c r="K4" s="69">
        <v>0</v>
      </c>
      <c r="L4" s="69">
        <v>0</v>
      </c>
      <c r="M4" s="69">
        <v>0</v>
      </c>
      <c r="N4" s="69">
        <v>0</v>
      </c>
      <c r="O4" s="69">
        <v>0</v>
      </c>
      <c r="P4" s="69">
        <v>0</v>
      </c>
      <c r="Q4" s="69">
        <v>0</v>
      </c>
      <c r="R4" s="69">
        <v>0</v>
      </c>
      <c r="S4" s="69">
        <v>0</v>
      </c>
      <c r="T4" s="69">
        <v>0</v>
      </c>
      <c r="U4" s="69">
        <v>0</v>
      </c>
      <c r="V4" s="69">
        <v>4000</v>
      </c>
      <c r="W4" s="69"/>
      <c r="X4" s="68">
        <v>1</v>
      </c>
      <c r="Y4" s="70" t="s">
        <v>51</v>
      </c>
      <c r="Z4" s="70"/>
      <c r="AA4" s="70" t="s">
        <v>63</v>
      </c>
      <c r="AB4" s="71" t="s">
        <v>206</v>
      </c>
      <c r="AC4" s="134" t="s">
        <v>216</v>
      </c>
      <c r="AD4" s="2"/>
      <c r="AE4" s="2"/>
    </row>
    <row r="5" spans="1:31" s="51" customFormat="1" ht="45" x14ac:dyDescent="0.2">
      <c r="A5" s="62" t="s">
        <v>217</v>
      </c>
      <c r="B5" s="62" t="s">
        <v>100</v>
      </c>
      <c r="C5" s="62" t="s">
        <v>214</v>
      </c>
      <c r="D5" s="62" t="s">
        <v>218</v>
      </c>
      <c r="E5" s="62" t="s">
        <v>48</v>
      </c>
      <c r="F5" s="62" t="s">
        <v>211</v>
      </c>
      <c r="G5" s="63">
        <v>2026</v>
      </c>
      <c r="H5" s="64">
        <v>0</v>
      </c>
      <c r="I5" s="64">
        <v>5000</v>
      </c>
      <c r="J5" s="64">
        <v>0</v>
      </c>
      <c r="K5" s="64">
        <v>0</v>
      </c>
      <c r="L5" s="64">
        <v>0</v>
      </c>
      <c r="M5" s="64">
        <v>0</v>
      </c>
      <c r="N5" s="64">
        <v>0</v>
      </c>
      <c r="O5" s="64">
        <v>0</v>
      </c>
      <c r="P5" s="64">
        <v>0</v>
      </c>
      <c r="Q5" s="64">
        <v>0</v>
      </c>
      <c r="R5" s="64">
        <v>0</v>
      </c>
      <c r="S5" s="64">
        <v>0</v>
      </c>
      <c r="T5" s="64">
        <v>0</v>
      </c>
      <c r="U5" s="64">
        <v>0</v>
      </c>
      <c r="V5" s="64">
        <v>5000</v>
      </c>
      <c r="W5" s="64"/>
      <c r="X5" s="63">
        <v>1</v>
      </c>
      <c r="Y5" s="65" t="s">
        <v>51</v>
      </c>
      <c r="Z5" s="65"/>
      <c r="AA5" s="65" t="s">
        <v>96</v>
      </c>
      <c r="AB5" s="66" t="s">
        <v>206</v>
      </c>
      <c r="AC5" s="66" t="s">
        <v>219</v>
      </c>
      <c r="AD5" s="2"/>
      <c r="AE5" s="2"/>
    </row>
    <row r="6" spans="1:31" s="51" customFormat="1" ht="67.5" x14ac:dyDescent="0.2">
      <c r="A6" s="67" t="s">
        <v>220</v>
      </c>
      <c r="B6" s="67" t="s">
        <v>113</v>
      </c>
      <c r="C6" s="67" t="s">
        <v>221</v>
      </c>
      <c r="D6" s="147" t="s">
        <v>222</v>
      </c>
      <c r="E6" s="67" t="s">
        <v>48</v>
      </c>
      <c r="F6" s="67" t="s">
        <v>211</v>
      </c>
      <c r="G6" s="68">
        <v>2026</v>
      </c>
      <c r="H6" s="69">
        <v>68.55</v>
      </c>
      <c r="I6" s="69">
        <v>5000</v>
      </c>
      <c r="J6" s="69">
        <v>0</v>
      </c>
      <c r="K6" s="69">
        <v>0</v>
      </c>
      <c r="L6" s="69">
        <v>0</v>
      </c>
      <c r="M6" s="69">
        <v>0</v>
      </c>
      <c r="N6" s="69">
        <v>0</v>
      </c>
      <c r="O6" s="69">
        <v>0</v>
      </c>
      <c r="P6" s="69">
        <v>0</v>
      </c>
      <c r="Q6" s="69">
        <v>0</v>
      </c>
      <c r="R6" s="69">
        <v>0</v>
      </c>
      <c r="S6" s="69">
        <v>0</v>
      </c>
      <c r="T6" s="69">
        <v>0</v>
      </c>
      <c r="U6" s="69">
        <v>0</v>
      </c>
      <c r="V6" s="69">
        <v>1975</v>
      </c>
      <c r="W6" s="69">
        <v>68.55</v>
      </c>
      <c r="X6" s="68">
        <v>2</v>
      </c>
      <c r="Y6" s="70" t="s">
        <v>51</v>
      </c>
      <c r="Z6" s="70"/>
      <c r="AA6" s="70" t="s">
        <v>63</v>
      </c>
      <c r="AB6" s="71" t="s">
        <v>97</v>
      </c>
      <c r="AC6" s="71" t="s">
        <v>223</v>
      </c>
      <c r="AD6" s="2"/>
      <c r="AE6" s="2"/>
    </row>
    <row r="7" spans="1:31" s="51" customFormat="1" ht="78.75" x14ac:dyDescent="0.2">
      <c r="A7" s="72" t="s">
        <v>224</v>
      </c>
      <c r="B7" s="72" t="s">
        <v>113</v>
      </c>
      <c r="C7" s="72" t="s">
        <v>221</v>
      </c>
      <c r="D7" s="151" t="s">
        <v>225</v>
      </c>
      <c r="E7" s="72" t="s">
        <v>48</v>
      </c>
      <c r="F7" s="72" t="s">
        <v>211</v>
      </c>
      <c r="G7" s="73">
        <v>2026</v>
      </c>
      <c r="H7" s="74">
        <v>0</v>
      </c>
      <c r="I7" s="74">
        <v>13000</v>
      </c>
      <c r="J7" s="74">
        <v>0</v>
      </c>
      <c r="K7" s="74">
        <v>0</v>
      </c>
      <c r="L7" s="74">
        <v>0</v>
      </c>
      <c r="M7" s="74">
        <v>0</v>
      </c>
      <c r="N7" s="74">
        <v>0</v>
      </c>
      <c r="O7" s="74">
        <v>0</v>
      </c>
      <c r="P7" s="74">
        <v>0</v>
      </c>
      <c r="Q7" s="74">
        <v>0</v>
      </c>
      <c r="R7" s="74">
        <v>0</v>
      </c>
      <c r="S7" s="74">
        <v>0</v>
      </c>
      <c r="T7" s="74">
        <v>0</v>
      </c>
      <c r="U7" s="74">
        <v>0</v>
      </c>
      <c r="V7" s="74">
        <v>12100</v>
      </c>
      <c r="W7" s="74"/>
      <c r="X7" s="73">
        <v>1</v>
      </c>
      <c r="Y7" s="75" t="s">
        <v>51</v>
      </c>
      <c r="Z7" s="75" t="s">
        <v>62</v>
      </c>
      <c r="AA7" s="75" t="s">
        <v>63</v>
      </c>
      <c r="AB7" s="76" t="s">
        <v>97</v>
      </c>
      <c r="AC7" s="76" t="s">
        <v>226</v>
      </c>
      <c r="AD7" s="2"/>
      <c r="AE7" s="2"/>
    </row>
    <row r="8" spans="1:31" ht="25.15" customHeight="1" x14ac:dyDescent="0.2">
      <c r="A8" s="40" t="s">
        <v>3</v>
      </c>
      <c r="B8" s="47">
        <f>COUNTA(B3:B7)</f>
        <v>5</v>
      </c>
      <c r="C8" s="42"/>
      <c r="D8" s="42"/>
      <c r="E8" s="42"/>
      <c r="F8" s="42"/>
      <c r="G8" s="42"/>
      <c r="H8" s="45">
        <f>SUM(H3:H7)</f>
        <v>68.55</v>
      </c>
      <c r="I8" s="45">
        <f t="shared" ref="I8:W8" si="0">SUM(I3:I7)</f>
        <v>34000</v>
      </c>
      <c r="J8" s="45">
        <f t="shared" si="0"/>
        <v>0</v>
      </c>
      <c r="K8" s="45">
        <f t="shared" si="0"/>
        <v>0</v>
      </c>
      <c r="L8" s="45">
        <f t="shared" si="0"/>
        <v>0</v>
      </c>
      <c r="M8" s="45">
        <f t="shared" si="0"/>
        <v>0</v>
      </c>
      <c r="N8" s="45">
        <f t="shared" si="0"/>
        <v>0</v>
      </c>
      <c r="O8" s="45">
        <f t="shared" si="0"/>
        <v>0</v>
      </c>
      <c r="P8" s="45">
        <f t="shared" si="0"/>
        <v>0</v>
      </c>
      <c r="Q8" s="45">
        <f t="shared" si="0"/>
        <v>0</v>
      </c>
      <c r="R8" s="45">
        <f t="shared" si="0"/>
        <v>0</v>
      </c>
      <c r="S8" s="45">
        <f t="shared" si="0"/>
        <v>0</v>
      </c>
      <c r="T8" s="45">
        <f t="shared" si="0"/>
        <v>0</v>
      </c>
      <c r="U8" s="45">
        <f t="shared" si="0"/>
        <v>0</v>
      </c>
      <c r="V8" s="45">
        <f t="shared" si="0"/>
        <v>29575</v>
      </c>
      <c r="W8" s="45">
        <f t="shared" si="0"/>
        <v>68.55</v>
      </c>
      <c r="X8" s="42"/>
      <c r="Y8" s="42"/>
      <c r="Z8" s="42"/>
      <c r="AA8" s="42"/>
      <c r="AB8" s="43"/>
      <c r="AC8" s="43"/>
    </row>
  </sheetData>
  <autoFilter ref="A1:AC7" xr:uid="{4250F6C2-5E89-440E-B1EC-58117962A83D}">
    <filterColumn colId="8" showButton="0"/>
    <filterColumn colId="9" showButton="0"/>
    <filterColumn colId="11" showButton="0"/>
    <filterColumn colId="12" showButton="0"/>
    <filterColumn colId="14" showButton="0"/>
    <filterColumn colId="15" showButton="0"/>
    <filterColumn colId="17" showButton="0"/>
    <filterColumn colId="18" showButton="0"/>
  </autoFilter>
  <mergeCells count="4">
    <mergeCell ref="I1:K1"/>
    <mergeCell ref="L1:N1"/>
    <mergeCell ref="O1:Q1"/>
    <mergeCell ref="R1:T1"/>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&amp;L&amp;"Arial"&amp;8 FaMa+ (c) 2005, TESCO SW 
KUMKPrehled_financ_RPTREM03 09.06.2025 14:41:52 Strana: &amp;P/&amp;N _x000D_&amp;1#&amp;"Calibri"&amp;9&amp;K000000 Klasifikace informací: Neveřejné</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C3B9F-86E9-4601-AC8F-34A67D7BE236}">
  <sheetPr>
    <tabColor rgb="FF92D050"/>
    <outlinePr summaryBelow="0" summaryRight="0"/>
  </sheetPr>
  <dimension ref="A1:AE21"/>
  <sheetViews>
    <sheetView showGridLines="0" zoomScaleNormal="100" workbookViewId="0">
      <pane xSplit="7" ySplit="2" topLeftCell="W10" activePane="bottomRight" state="frozen"/>
      <selection pane="topRight" activeCell="H1" sqref="H1"/>
      <selection pane="bottomLeft" activeCell="A6" sqref="A6"/>
      <selection pane="bottomRight" activeCell="C20" sqref="C20"/>
    </sheetView>
  </sheetViews>
  <sheetFormatPr defaultRowHeight="12.75" x14ac:dyDescent="0.2"/>
  <cols>
    <col min="1" max="1" width="16.28515625" customWidth="1"/>
    <col min="2" max="2" width="12.5703125" customWidth="1"/>
    <col min="3" max="3" width="25.5703125" customWidth="1"/>
    <col min="4" max="4" width="27.28515625" customWidth="1"/>
    <col min="6" max="6" width="13.42578125" customWidth="1"/>
    <col min="7" max="7" width="10" customWidth="1"/>
    <col min="8" max="27" width="12.5703125" customWidth="1"/>
    <col min="28" max="28" width="12.5703125" style="34" customWidth="1"/>
    <col min="29" max="29" width="62.7109375" style="34" customWidth="1"/>
  </cols>
  <sheetData>
    <row r="1" spans="1:31" ht="57" thickBot="1" x14ac:dyDescent="0.25">
      <c r="A1" s="1" t="s">
        <v>20</v>
      </c>
      <c r="B1" s="1" t="s">
        <v>21</v>
      </c>
      <c r="C1" s="1" t="s">
        <v>22</v>
      </c>
      <c r="D1" s="1" t="s">
        <v>23</v>
      </c>
      <c r="E1" s="1" t="s">
        <v>24</v>
      </c>
      <c r="F1" s="1" t="s">
        <v>25</v>
      </c>
      <c r="G1" s="1" t="s">
        <v>26</v>
      </c>
      <c r="H1" s="1" t="s">
        <v>27</v>
      </c>
      <c r="I1" s="220" t="s">
        <v>28</v>
      </c>
      <c r="J1" s="220"/>
      <c r="K1" s="220"/>
      <c r="L1" s="220" t="s">
        <v>29</v>
      </c>
      <c r="M1" s="220"/>
      <c r="N1" s="220"/>
      <c r="O1" s="220" t="s">
        <v>30</v>
      </c>
      <c r="P1" s="220"/>
      <c r="Q1" s="220"/>
      <c r="R1" s="220" t="s">
        <v>31</v>
      </c>
      <c r="S1" s="220"/>
      <c r="T1" s="220"/>
      <c r="U1" s="1" t="s">
        <v>32</v>
      </c>
      <c r="V1" s="1" t="s">
        <v>33</v>
      </c>
      <c r="W1" s="1" t="s">
        <v>34</v>
      </c>
      <c r="X1" s="1" t="s">
        <v>35</v>
      </c>
      <c r="Y1" s="1" t="s">
        <v>36</v>
      </c>
      <c r="Z1" s="1" t="s">
        <v>37</v>
      </c>
      <c r="AA1" s="1" t="s">
        <v>38</v>
      </c>
      <c r="AB1" s="31" t="s">
        <v>39</v>
      </c>
      <c r="AC1" s="31" t="s">
        <v>40</v>
      </c>
      <c r="AD1" s="2"/>
      <c r="AE1" s="2"/>
    </row>
    <row r="2" spans="1:31" ht="23.25" thickBot="1" x14ac:dyDescent="0.25">
      <c r="A2" s="3"/>
      <c r="B2" s="4"/>
      <c r="C2" s="4"/>
      <c r="D2" s="4"/>
      <c r="E2" s="4"/>
      <c r="F2" s="4"/>
      <c r="G2" s="4"/>
      <c r="H2" s="5"/>
      <c r="I2" s="6" t="s">
        <v>41</v>
      </c>
      <c r="J2" s="6" t="s">
        <v>42</v>
      </c>
      <c r="K2" s="6" t="s">
        <v>43</v>
      </c>
      <c r="L2" s="6" t="s">
        <v>41</v>
      </c>
      <c r="M2" s="6" t="s">
        <v>42</v>
      </c>
      <c r="N2" s="6" t="s">
        <v>43</v>
      </c>
      <c r="O2" s="6" t="s">
        <v>41</v>
      </c>
      <c r="P2" s="6" t="s">
        <v>42</v>
      </c>
      <c r="Q2" s="6" t="s">
        <v>43</v>
      </c>
      <c r="R2" s="6" t="s">
        <v>41</v>
      </c>
      <c r="S2" s="6" t="s">
        <v>42</v>
      </c>
      <c r="T2" s="6" t="s">
        <v>43</v>
      </c>
      <c r="U2" s="3"/>
      <c r="V2" s="4"/>
      <c r="W2" s="4"/>
      <c r="X2" s="4"/>
      <c r="Y2" s="4"/>
      <c r="Z2" s="4"/>
      <c r="AA2" s="4"/>
      <c r="AB2" s="32"/>
      <c r="AC2" s="33"/>
      <c r="AD2" s="2"/>
      <c r="AE2" s="2"/>
    </row>
    <row r="3" spans="1:31" s="51" customFormat="1" ht="25.15" customHeight="1" x14ac:dyDescent="0.2">
      <c r="A3" s="107" t="s">
        <v>227</v>
      </c>
      <c r="B3" s="107" t="s">
        <v>93</v>
      </c>
      <c r="C3" s="107" t="s">
        <v>228</v>
      </c>
      <c r="D3" s="137" t="s">
        <v>229</v>
      </c>
      <c r="E3" s="107" t="s">
        <v>48</v>
      </c>
      <c r="F3" s="138" t="s">
        <v>211</v>
      </c>
      <c r="G3" s="139">
        <v>2026</v>
      </c>
      <c r="H3" s="109">
        <v>0</v>
      </c>
      <c r="I3" s="140">
        <v>20000</v>
      </c>
      <c r="J3" s="109">
        <v>0</v>
      </c>
      <c r="K3" s="109">
        <v>0</v>
      </c>
      <c r="L3" s="109">
        <v>0</v>
      </c>
      <c r="M3" s="109">
        <v>0</v>
      </c>
      <c r="N3" s="109">
        <v>0</v>
      </c>
      <c r="O3" s="109">
        <v>0</v>
      </c>
      <c r="P3" s="109">
        <v>0</v>
      </c>
      <c r="Q3" s="109">
        <v>0</v>
      </c>
      <c r="R3" s="109">
        <v>0</v>
      </c>
      <c r="S3" s="109">
        <v>0</v>
      </c>
      <c r="T3" s="109">
        <v>0</v>
      </c>
      <c r="U3" s="109">
        <v>0</v>
      </c>
      <c r="V3" s="109">
        <v>20000</v>
      </c>
      <c r="W3" s="109"/>
      <c r="X3" s="108">
        <v>1</v>
      </c>
      <c r="Y3" s="110" t="s">
        <v>51</v>
      </c>
      <c r="Z3" s="110"/>
      <c r="AA3" s="110" t="s">
        <v>96</v>
      </c>
      <c r="AB3" s="111" t="s">
        <v>230</v>
      </c>
      <c r="AC3" s="111" t="s">
        <v>231</v>
      </c>
      <c r="AD3" s="2"/>
      <c r="AE3" s="2"/>
    </row>
    <row r="4" spans="1:31" s="51" customFormat="1" ht="25.15" customHeight="1" x14ac:dyDescent="0.2">
      <c r="A4" s="67" t="s">
        <v>232</v>
      </c>
      <c r="B4" s="67" t="s">
        <v>93</v>
      </c>
      <c r="C4" s="67" t="s">
        <v>228</v>
      </c>
      <c r="D4" s="122" t="s">
        <v>233</v>
      </c>
      <c r="E4" s="67" t="s">
        <v>48</v>
      </c>
      <c r="F4" s="67" t="s">
        <v>211</v>
      </c>
      <c r="G4" s="68">
        <v>2026</v>
      </c>
      <c r="H4" s="69">
        <v>0</v>
      </c>
      <c r="I4" s="127">
        <v>50000</v>
      </c>
      <c r="J4" s="69">
        <v>0</v>
      </c>
      <c r="K4" s="69">
        <v>0</v>
      </c>
      <c r="L4" s="69">
        <v>0</v>
      </c>
      <c r="M4" s="69">
        <v>0</v>
      </c>
      <c r="N4" s="69">
        <v>0</v>
      </c>
      <c r="O4" s="69">
        <v>0</v>
      </c>
      <c r="P4" s="69">
        <v>0</v>
      </c>
      <c r="Q4" s="69">
        <v>0</v>
      </c>
      <c r="R4" s="69">
        <v>0</v>
      </c>
      <c r="S4" s="69">
        <v>0</v>
      </c>
      <c r="T4" s="69">
        <v>0</v>
      </c>
      <c r="U4" s="69">
        <v>0</v>
      </c>
      <c r="V4" s="69">
        <v>50000</v>
      </c>
      <c r="W4" s="69"/>
      <c r="X4" s="68">
        <v>1</v>
      </c>
      <c r="Y4" s="70" t="s">
        <v>51</v>
      </c>
      <c r="Z4" s="70"/>
      <c r="AA4" s="70" t="s">
        <v>96</v>
      </c>
      <c r="AB4" s="71" t="s">
        <v>230</v>
      </c>
      <c r="AC4" s="71" t="s">
        <v>234</v>
      </c>
      <c r="AD4" s="2"/>
      <c r="AE4" s="2"/>
    </row>
    <row r="5" spans="1:31" s="51" customFormat="1" ht="25.15" customHeight="1" x14ac:dyDescent="0.2">
      <c r="A5" s="107" t="s">
        <v>235</v>
      </c>
      <c r="B5" s="107" t="s">
        <v>93</v>
      </c>
      <c r="C5" s="107" t="s">
        <v>228</v>
      </c>
      <c r="D5" s="107" t="s">
        <v>236</v>
      </c>
      <c r="E5" s="107" t="s">
        <v>48</v>
      </c>
      <c r="F5" s="107" t="s">
        <v>211</v>
      </c>
      <c r="G5" s="136" t="s">
        <v>237</v>
      </c>
      <c r="H5" s="109">
        <v>0</v>
      </c>
      <c r="I5" s="109">
        <v>20000</v>
      </c>
      <c r="J5" s="109">
        <v>0</v>
      </c>
      <c r="K5" s="109">
        <v>0</v>
      </c>
      <c r="L5" s="109">
        <v>60000</v>
      </c>
      <c r="M5" s="109">
        <v>0</v>
      </c>
      <c r="N5" s="109">
        <v>0</v>
      </c>
      <c r="O5" s="109">
        <v>0</v>
      </c>
      <c r="P5" s="109">
        <v>0</v>
      </c>
      <c r="Q5" s="109">
        <v>0</v>
      </c>
      <c r="R5" s="109">
        <v>0</v>
      </c>
      <c r="S5" s="109">
        <v>0</v>
      </c>
      <c r="T5" s="109">
        <v>0</v>
      </c>
      <c r="U5" s="109">
        <v>0</v>
      </c>
      <c r="V5" s="109">
        <v>80000</v>
      </c>
      <c r="W5" s="109"/>
      <c r="X5" s="108">
        <v>1</v>
      </c>
      <c r="Y5" s="110" t="s">
        <v>51</v>
      </c>
      <c r="Z5" s="110" t="s">
        <v>51</v>
      </c>
      <c r="AA5" s="110" t="s">
        <v>96</v>
      </c>
      <c r="AB5" s="111" t="s">
        <v>230</v>
      </c>
      <c r="AC5" s="111" t="s">
        <v>238</v>
      </c>
      <c r="AD5" s="2"/>
      <c r="AE5" s="2"/>
    </row>
    <row r="6" spans="1:31" s="51" customFormat="1" ht="33.75" customHeight="1" x14ac:dyDescent="0.2">
      <c r="A6" s="67" t="s">
        <v>239</v>
      </c>
      <c r="B6" s="67" t="s">
        <v>93</v>
      </c>
      <c r="C6" s="67" t="s">
        <v>228</v>
      </c>
      <c r="D6" s="67" t="s">
        <v>240</v>
      </c>
      <c r="E6" s="67" t="s">
        <v>48</v>
      </c>
      <c r="F6" s="67" t="s">
        <v>49</v>
      </c>
      <c r="G6" s="68">
        <v>2026</v>
      </c>
      <c r="H6" s="69">
        <v>0</v>
      </c>
      <c r="I6" s="69">
        <v>32000</v>
      </c>
      <c r="J6" s="69">
        <v>0</v>
      </c>
      <c r="K6" s="69">
        <v>0</v>
      </c>
      <c r="L6" s="69">
        <v>0</v>
      </c>
      <c r="M6" s="69">
        <v>0</v>
      </c>
      <c r="N6" s="69">
        <v>0</v>
      </c>
      <c r="O6" s="69">
        <v>0</v>
      </c>
      <c r="P6" s="69">
        <v>0</v>
      </c>
      <c r="Q6" s="69">
        <v>0</v>
      </c>
      <c r="R6" s="69">
        <v>0</v>
      </c>
      <c r="S6" s="69">
        <v>0</v>
      </c>
      <c r="T6" s="69">
        <v>0</v>
      </c>
      <c r="U6" s="69">
        <v>0</v>
      </c>
      <c r="V6" s="69">
        <v>32000</v>
      </c>
      <c r="W6" s="69"/>
      <c r="X6" s="68">
        <v>1</v>
      </c>
      <c r="Y6" s="70" t="s">
        <v>51</v>
      </c>
      <c r="Z6" s="70" t="s">
        <v>62</v>
      </c>
      <c r="AA6" s="70" t="s">
        <v>96</v>
      </c>
      <c r="AB6" s="71" t="s">
        <v>230</v>
      </c>
      <c r="AC6" s="71" t="s">
        <v>241</v>
      </c>
      <c r="AD6" s="2"/>
      <c r="AE6" s="2"/>
    </row>
    <row r="7" spans="1:31" s="51" customFormat="1" ht="25.15" customHeight="1" x14ac:dyDescent="0.2">
      <c r="A7" s="107" t="s">
        <v>242</v>
      </c>
      <c r="B7" s="107" t="s">
        <v>93</v>
      </c>
      <c r="C7" s="107" t="s">
        <v>228</v>
      </c>
      <c r="D7" s="107" t="s">
        <v>243</v>
      </c>
      <c r="E7" s="107" t="s">
        <v>48</v>
      </c>
      <c r="F7" s="107" t="s">
        <v>49</v>
      </c>
      <c r="G7" s="128">
        <v>2028</v>
      </c>
      <c r="H7" s="109">
        <v>0</v>
      </c>
      <c r="I7" s="109">
        <v>0</v>
      </c>
      <c r="J7" s="109">
        <v>0</v>
      </c>
      <c r="K7" s="109">
        <v>0</v>
      </c>
      <c r="L7" s="109">
        <v>0</v>
      </c>
      <c r="M7" s="109">
        <v>0</v>
      </c>
      <c r="N7" s="109">
        <v>0</v>
      </c>
      <c r="O7" s="126">
        <v>120000</v>
      </c>
      <c r="P7" s="109">
        <v>0</v>
      </c>
      <c r="Q7" s="109">
        <v>0</v>
      </c>
      <c r="R7" s="109">
        <v>0</v>
      </c>
      <c r="S7" s="109">
        <v>0</v>
      </c>
      <c r="T7" s="109">
        <v>0</v>
      </c>
      <c r="U7" s="109">
        <v>0</v>
      </c>
      <c r="V7" s="109">
        <v>120000</v>
      </c>
      <c r="W7" s="109"/>
      <c r="X7" s="108">
        <v>1</v>
      </c>
      <c r="Y7" s="110" t="s">
        <v>51</v>
      </c>
      <c r="Z7" s="110" t="s">
        <v>62</v>
      </c>
      <c r="AA7" s="110" t="s">
        <v>96</v>
      </c>
      <c r="AB7" s="111" t="s">
        <v>230</v>
      </c>
      <c r="AC7" s="111" t="s">
        <v>244</v>
      </c>
      <c r="AD7" s="2"/>
      <c r="AE7" s="2"/>
    </row>
    <row r="8" spans="1:31" s="51" customFormat="1" ht="25.15" customHeight="1" x14ac:dyDescent="0.2">
      <c r="A8" s="67" t="s">
        <v>245</v>
      </c>
      <c r="B8" s="67" t="s">
        <v>93</v>
      </c>
      <c r="C8" s="67" t="s">
        <v>228</v>
      </c>
      <c r="D8" s="67" t="s">
        <v>246</v>
      </c>
      <c r="E8" s="67" t="s">
        <v>48</v>
      </c>
      <c r="F8" s="67" t="s">
        <v>49</v>
      </c>
      <c r="G8" s="68">
        <v>2026</v>
      </c>
      <c r="H8" s="69">
        <v>0</v>
      </c>
      <c r="I8" s="69">
        <v>128000</v>
      </c>
      <c r="J8" s="69">
        <v>0</v>
      </c>
      <c r="K8" s="69">
        <v>0</v>
      </c>
      <c r="L8" s="69">
        <v>0</v>
      </c>
      <c r="M8" s="69">
        <v>0</v>
      </c>
      <c r="N8" s="69">
        <v>0</v>
      </c>
      <c r="O8" s="69">
        <v>0</v>
      </c>
      <c r="P8" s="69">
        <v>0</v>
      </c>
      <c r="Q8" s="69">
        <v>0</v>
      </c>
      <c r="R8" s="69">
        <v>0</v>
      </c>
      <c r="S8" s="69">
        <v>0</v>
      </c>
      <c r="T8" s="69">
        <v>0</v>
      </c>
      <c r="U8" s="69">
        <v>0</v>
      </c>
      <c r="V8" s="69">
        <v>128000</v>
      </c>
      <c r="W8" s="69"/>
      <c r="X8" s="68">
        <v>1</v>
      </c>
      <c r="Y8" s="70" t="s">
        <v>51</v>
      </c>
      <c r="Z8" s="70" t="s">
        <v>62</v>
      </c>
      <c r="AA8" s="70" t="s">
        <v>96</v>
      </c>
      <c r="AB8" s="71" t="s">
        <v>230</v>
      </c>
      <c r="AC8" s="71" t="s">
        <v>247</v>
      </c>
      <c r="AD8" s="2"/>
      <c r="AE8" s="2"/>
    </row>
    <row r="9" spans="1:31" s="51" customFormat="1" ht="25.15" customHeight="1" x14ac:dyDescent="0.2">
      <c r="A9" s="107" t="s">
        <v>248</v>
      </c>
      <c r="B9" s="107" t="s">
        <v>93</v>
      </c>
      <c r="C9" s="107" t="s">
        <v>228</v>
      </c>
      <c r="D9" s="137" t="s">
        <v>249</v>
      </c>
      <c r="E9" s="107" t="s">
        <v>48</v>
      </c>
      <c r="F9" s="107" t="s">
        <v>49</v>
      </c>
      <c r="G9" s="108">
        <v>2026</v>
      </c>
      <c r="H9" s="109">
        <v>0</v>
      </c>
      <c r="I9" s="126">
        <v>31000</v>
      </c>
      <c r="J9" s="109">
        <v>0</v>
      </c>
      <c r="K9" s="109">
        <v>0</v>
      </c>
      <c r="L9" s="141">
        <v>0</v>
      </c>
      <c r="M9" s="109">
        <v>0</v>
      </c>
      <c r="N9" s="109">
        <v>0</v>
      </c>
      <c r="O9" s="109">
        <v>0</v>
      </c>
      <c r="P9" s="109">
        <v>0</v>
      </c>
      <c r="Q9" s="109">
        <v>0</v>
      </c>
      <c r="R9" s="109">
        <v>0</v>
      </c>
      <c r="S9" s="109">
        <v>0</v>
      </c>
      <c r="T9" s="109">
        <v>0</v>
      </c>
      <c r="U9" s="109">
        <v>0</v>
      </c>
      <c r="V9" s="109">
        <v>31000</v>
      </c>
      <c r="W9" s="109"/>
      <c r="X9" s="108">
        <v>1</v>
      </c>
      <c r="Y9" s="110" t="s">
        <v>51</v>
      </c>
      <c r="Z9" s="110" t="s">
        <v>62</v>
      </c>
      <c r="AA9" s="110" t="s">
        <v>96</v>
      </c>
      <c r="AB9" s="111" t="s">
        <v>230</v>
      </c>
      <c r="AC9" s="111" t="s">
        <v>250</v>
      </c>
      <c r="AD9" s="2"/>
      <c r="AE9" s="2"/>
    </row>
    <row r="10" spans="1:31" s="51" customFormat="1" ht="31.5" customHeight="1" x14ac:dyDescent="0.2">
      <c r="A10" s="67" t="s">
        <v>251</v>
      </c>
      <c r="B10" s="67" t="s">
        <v>93</v>
      </c>
      <c r="C10" s="67" t="s">
        <v>228</v>
      </c>
      <c r="D10" s="67" t="s">
        <v>252</v>
      </c>
      <c r="E10" s="67" t="s">
        <v>48</v>
      </c>
      <c r="F10" s="67" t="s">
        <v>211</v>
      </c>
      <c r="G10" s="129">
        <v>2027</v>
      </c>
      <c r="H10" s="69">
        <v>0</v>
      </c>
      <c r="I10" s="69">
        <v>0</v>
      </c>
      <c r="J10" s="69">
        <v>0</v>
      </c>
      <c r="K10" s="69">
        <v>0</v>
      </c>
      <c r="L10" s="127">
        <v>75000</v>
      </c>
      <c r="M10" s="69">
        <v>0</v>
      </c>
      <c r="N10" s="69">
        <v>0</v>
      </c>
      <c r="O10" s="69">
        <v>0</v>
      </c>
      <c r="P10" s="69">
        <v>0</v>
      </c>
      <c r="Q10" s="69">
        <v>0</v>
      </c>
      <c r="R10" s="69">
        <v>0</v>
      </c>
      <c r="S10" s="69">
        <v>0</v>
      </c>
      <c r="T10" s="69">
        <v>0</v>
      </c>
      <c r="U10" s="69">
        <v>0</v>
      </c>
      <c r="V10" s="69">
        <v>75000</v>
      </c>
      <c r="W10" s="69"/>
      <c r="X10" s="68">
        <v>1</v>
      </c>
      <c r="Y10" s="70" t="s">
        <v>51</v>
      </c>
      <c r="Z10" s="70"/>
      <c r="AA10" s="70" t="s">
        <v>96</v>
      </c>
      <c r="AB10" s="71" t="s">
        <v>230</v>
      </c>
      <c r="AC10" s="71" t="s">
        <v>253</v>
      </c>
      <c r="AD10" s="2"/>
      <c r="AE10" s="2"/>
    </row>
    <row r="11" spans="1:31" s="51" customFormat="1" ht="33" customHeight="1" x14ac:dyDescent="0.2">
      <c r="A11" s="107" t="s">
        <v>254</v>
      </c>
      <c r="B11" s="107" t="s">
        <v>93</v>
      </c>
      <c r="C11" s="107" t="s">
        <v>228</v>
      </c>
      <c r="D11" s="107" t="s">
        <v>255</v>
      </c>
      <c r="E11" s="107" t="s">
        <v>48</v>
      </c>
      <c r="F11" s="107" t="s">
        <v>211</v>
      </c>
      <c r="G11" s="128">
        <v>2027</v>
      </c>
      <c r="H11" s="109">
        <v>0</v>
      </c>
      <c r="I11" s="109">
        <v>0</v>
      </c>
      <c r="J11" s="109">
        <v>0</v>
      </c>
      <c r="K11" s="109">
        <v>0</v>
      </c>
      <c r="L11" s="126">
        <v>15000</v>
      </c>
      <c r="M11" s="109">
        <v>0</v>
      </c>
      <c r="N11" s="109">
        <v>0</v>
      </c>
      <c r="O11" s="109">
        <v>0</v>
      </c>
      <c r="P11" s="109">
        <v>0</v>
      </c>
      <c r="Q11" s="109">
        <v>0</v>
      </c>
      <c r="R11" s="109">
        <v>0</v>
      </c>
      <c r="S11" s="109">
        <v>0</v>
      </c>
      <c r="T11" s="109">
        <v>0</v>
      </c>
      <c r="U11" s="109">
        <v>0</v>
      </c>
      <c r="V11" s="109">
        <v>15000</v>
      </c>
      <c r="W11" s="109"/>
      <c r="X11" s="108">
        <v>1</v>
      </c>
      <c r="Y11" s="110" t="s">
        <v>51</v>
      </c>
      <c r="Z11" s="110"/>
      <c r="AA11" s="110" t="s">
        <v>96</v>
      </c>
      <c r="AB11" s="111" t="s">
        <v>230</v>
      </c>
      <c r="AC11" s="111" t="s">
        <v>256</v>
      </c>
      <c r="AD11" s="2"/>
      <c r="AE11" s="2"/>
    </row>
    <row r="12" spans="1:31" s="51" customFormat="1" ht="25.15" customHeight="1" x14ac:dyDescent="0.2">
      <c r="A12" s="82" t="s">
        <v>257</v>
      </c>
      <c r="B12" s="82" t="s">
        <v>93</v>
      </c>
      <c r="C12" s="82" t="s">
        <v>228</v>
      </c>
      <c r="D12" s="82" t="s">
        <v>258</v>
      </c>
      <c r="E12" s="82" t="s">
        <v>48</v>
      </c>
      <c r="F12" s="82" t="s">
        <v>211</v>
      </c>
      <c r="G12" s="130">
        <v>2027</v>
      </c>
      <c r="H12" s="84">
        <v>0</v>
      </c>
      <c r="I12" s="84">
        <v>0</v>
      </c>
      <c r="J12" s="84">
        <v>0</v>
      </c>
      <c r="K12" s="84">
        <v>0</v>
      </c>
      <c r="L12" s="131">
        <v>40000</v>
      </c>
      <c r="M12" s="84">
        <v>0</v>
      </c>
      <c r="N12" s="84">
        <v>0</v>
      </c>
      <c r="O12" s="84">
        <v>0</v>
      </c>
      <c r="P12" s="84">
        <v>0</v>
      </c>
      <c r="Q12" s="84">
        <v>0</v>
      </c>
      <c r="R12" s="84">
        <v>0</v>
      </c>
      <c r="S12" s="84">
        <v>0</v>
      </c>
      <c r="T12" s="84">
        <v>0</v>
      </c>
      <c r="U12" s="84">
        <v>0</v>
      </c>
      <c r="V12" s="84">
        <v>40000</v>
      </c>
      <c r="W12" s="84"/>
      <c r="X12" s="83">
        <v>1</v>
      </c>
      <c r="Y12" s="85" t="s">
        <v>51</v>
      </c>
      <c r="Z12" s="85" t="s">
        <v>51</v>
      </c>
      <c r="AA12" s="85" t="s">
        <v>96</v>
      </c>
      <c r="AB12" s="86" t="s">
        <v>230</v>
      </c>
      <c r="AC12" s="86" t="s">
        <v>259</v>
      </c>
      <c r="AD12" s="2"/>
      <c r="AE12" s="2"/>
    </row>
    <row r="13" spans="1:31" s="51" customFormat="1" ht="25.15" customHeight="1" x14ac:dyDescent="0.2">
      <c r="A13" s="44" t="s">
        <v>3</v>
      </c>
      <c r="B13" s="41">
        <f>COUNTA(B3:B12)</f>
        <v>10</v>
      </c>
      <c r="C13" s="38"/>
      <c r="D13" s="38"/>
      <c r="E13" s="38"/>
      <c r="F13" s="38"/>
      <c r="G13" s="38"/>
      <c r="H13" s="46">
        <f>SUM(H3:H12)</f>
        <v>0</v>
      </c>
      <c r="I13" s="46">
        <f t="shared" ref="I13:W13" si="0">SUM(I3:I12)</f>
        <v>281000</v>
      </c>
      <c r="J13" s="46">
        <f t="shared" si="0"/>
        <v>0</v>
      </c>
      <c r="K13" s="46">
        <f t="shared" si="0"/>
        <v>0</v>
      </c>
      <c r="L13" s="46">
        <f t="shared" si="0"/>
        <v>190000</v>
      </c>
      <c r="M13" s="46">
        <f t="shared" si="0"/>
        <v>0</v>
      </c>
      <c r="N13" s="46">
        <f t="shared" si="0"/>
        <v>0</v>
      </c>
      <c r="O13" s="46">
        <f t="shared" si="0"/>
        <v>120000</v>
      </c>
      <c r="P13" s="46">
        <f t="shared" si="0"/>
        <v>0</v>
      </c>
      <c r="Q13" s="46">
        <f t="shared" si="0"/>
        <v>0</v>
      </c>
      <c r="R13" s="46">
        <f t="shared" si="0"/>
        <v>0</v>
      </c>
      <c r="S13" s="46">
        <f t="shared" si="0"/>
        <v>0</v>
      </c>
      <c r="T13" s="46">
        <f t="shared" si="0"/>
        <v>0</v>
      </c>
      <c r="U13" s="46">
        <f t="shared" si="0"/>
        <v>0</v>
      </c>
      <c r="V13" s="46">
        <f t="shared" si="0"/>
        <v>591000</v>
      </c>
      <c r="W13" s="46">
        <f t="shared" si="0"/>
        <v>0</v>
      </c>
      <c r="X13" s="38"/>
      <c r="Y13" s="38"/>
      <c r="Z13" s="38"/>
      <c r="AA13" s="38"/>
      <c r="AB13" s="39"/>
      <c r="AC13" s="39"/>
      <c r="AD13" s="2"/>
      <c r="AE13" s="2"/>
    </row>
    <row r="14" spans="1:31" s="51" customFormat="1" x14ac:dyDescent="0.2">
      <c r="AB14" s="87"/>
      <c r="AC14" s="87"/>
    </row>
    <row r="15" spans="1:31" s="51" customFormat="1" x14ac:dyDescent="0.2">
      <c r="AB15" s="87"/>
      <c r="AC15" s="87"/>
    </row>
    <row r="16" spans="1:31" s="51" customFormat="1" ht="18" x14ac:dyDescent="0.2">
      <c r="A16" s="88" t="s">
        <v>16</v>
      </c>
      <c r="AB16" s="87"/>
      <c r="AC16" s="87"/>
    </row>
    <row r="17" spans="1:29" s="51" customFormat="1" ht="56.25" x14ac:dyDescent="0.2">
      <c r="A17" s="1" t="s">
        <v>20</v>
      </c>
      <c r="B17" s="1" t="s">
        <v>21</v>
      </c>
      <c r="C17" s="1" t="s">
        <v>22</v>
      </c>
      <c r="D17" s="1" t="s">
        <v>23</v>
      </c>
      <c r="E17" s="1" t="s">
        <v>24</v>
      </c>
      <c r="F17" s="1" t="s">
        <v>25</v>
      </c>
      <c r="G17" s="1" t="s">
        <v>26</v>
      </c>
      <c r="H17" s="1" t="s">
        <v>27</v>
      </c>
      <c r="I17" s="220" t="s">
        <v>28</v>
      </c>
      <c r="J17" s="220"/>
      <c r="K17" s="220"/>
      <c r="L17" s="220" t="s">
        <v>29</v>
      </c>
      <c r="M17" s="220"/>
      <c r="N17" s="220"/>
      <c r="O17" s="220" t="s">
        <v>30</v>
      </c>
      <c r="P17" s="220"/>
      <c r="Q17" s="220"/>
      <c r="R17" s="220" t="s">
        <v>31</v>
      </c>
      <c r="S17" s="220"/>
      <c r="T17" s="220"/>
      <c r="U17" s="1" t="s">
        <v>32</v>
      </c>
      <c r="V17" s="1" t="s">
        <v>33</v>
      </c>
      <c r="W17" s="1" t="s">
        <v>34</v>
      </c>
      <c r="X17" s="1" t="s">
        <v>35</v>
      </c>
      <c r="Y17" s="1" t="s">
        <v>36</v>
      </c>
      <c r="Z17" s="1" t="s">
        <v>37</v>
      </c>
      <c r="AA17" s="1" t="s">
        <v>38</v>
      </c>
      <c r="AB17" s="31" t="s">
        <v>39</v>
      </c>
      <c r="AC17" s="31" t="s">
        <v>40</v>
      </c>
    </row>
    <row r="18" spans="1:29" s="51" customFormat="1" ht="22.5" x14ac:dyDescent="0.2">
      <c r="A18" s="89"/>
      <c r="B18" s="90"/>
      <c r="C18" s="90"/>
      <c r="D18" s="90"/>
      <c r="E18" s="90"/>
      <c r="F18" s="90"/>
      <c r="G18" s="90"/>
      <c r="H18" s="91"/>
      <c r="I18" s="92" t="s">
        <v>41</v>
      </c>
      <c r="J18" s="92" t="s">
        <v>42</v>
      </c>
      <c r="K18" s="92" t="s">
        <v>43</v>
      </c>
      <c r="L18" s="92" t="s">
        <v>41</v>
      </c>
      <c r="M18" s="92" t="s">
        <v>42</v>
      </c>
      <c r="N18" s="92" t="s">
        <v>43</v>
      </c>
      <c r="O18" s="92" t="s">
        <v>41</v>
      </c>
      <c r="P18" s="92" t="s">
        <v>42</v>
      </c>
      <c r="Q18" s="92" t="s">
        <v>43</v>
      </c>
      <c r="R18" s="92" t="s">
        <v>41</v>
      </c>
      <c r="S18" s="92" t="s">
        <v>42</v>
      </c>
      <c r="T18" s="92" t="s">
        <v>43</v>
      </c>
      <c r="U18" s="89"/>
      <c r="V18" s="90"/>
      <c r="W18" s="90"/>
      <c r="X18" s="90"/>
      <c r="Y18" s="90"/>
      <c r="Z18" s="90"/>
      <c r="AA18" s="90"/>
      <c r="AB18" s="93"/>
      <c r="AC18" s="94"/>
    </row>
    <row r="19" spans="1:29" s="51" customFormat="1" ht="97.5" customHeight="1" x14ac:dyDescent="0.2">
      <c r="A19" s="112"/>
      <c r="B19" s="113" t="s">
        <v>113</v>
      </c>
      <c r="C19" s="113" t="s">
        <v>228</v>
      </c>
      <c r="D19" s="113" t="s">
        <v>186</v>
      </c>
      <c r="E19" s="113" t="s">
        <v>48</v>
      </c>
      <c r="F19" s="112"/>
      <c r="G19" s="114">
        <v>2026</v>
      </c>
      <c r="H19" s="115">
        <v>0</v>
      </c>
      <c r="I19" s="132">
        <v>1850</v>
      </c>
      <c r="J19" s="115">
        <v>0</v>
      </c>
      <c r="K19" s="115">
        <v>0</v>
      </c>
      <c r="L19" s="115">
        <v>0</v>
      </c>
      <c r="M19" s="115">
        <v>0</v>
      </c>
      <c r="N19" s="115">
        <v>0</v>
      </c>
      <c r="O19" s="115">
        <v>0</v>
      </c>
      <c r="P19" s="115">
        <v>0</v>
      </c>
      <c r="Q19" s="115">
        <v>0</v>
      </c>
      <c r="R19" s="115">
        <v>0</v>
      </c>
      <c r="S19" s="115">
        <v>0</v>
      </c>
      <c r="T19" s="115">
        <v>0</v>
      </c>
      <c r="U19" s="115">
        <v>0</v>
      </c>
      <c r="V19" s="115">
        <f t="shared" ref="V19:V20" si="1">SUM(H19:U19)</f>
        <v>1850</v>
      </c>
      <c r="W19" s="112"/>
      <c r="X19" s="112"/>
      <c r="Y19" s="112"/>
      <c r="Z19" s="112"/>
      <c r="AA19" s="112"/>
      <c r="AB19" s="116" t="s">
        <v>230</v>
      </c>
      <c r="AC19" s="116" t="s">
        <v>260</v>
      </c>
    </row>
    <row r="20" spans="1:29" s="51" customFormat="1" ht="82.5" customHeight="1" x14ac:dyDescent="0.2">
      <c r="A20" s="101"/>
      <c r="B20" s="102" t="s">
        <v>144</v>
      </c>
      <c r="C20" s="102" t="s">
        <v>228</v>
      </c>
      <c r="D20" s="102" t="s">
        <v>186</v>
      </c>
      <c r="E20" s="102" t="s">
        <v>48</v>
      </c>
      <c r="F20" s="101"/>
      <c r="G20" s="103">
        <v>2026</v>
      </c>
      <c r="H20" s="104">
        <v>0</v>
      </c>
      <c r="I20" s="133">
        <v>2500</v>
      </c>
      <c r="J20" s="104">
        <v>0</v>
      </c>
      <c r="K20" s="104">
        <v>0</v>
      </c>
      <c r="L20" s="104">
        <v>0</v>
      </c>
      <c r="M20" s="104">
        <v>0</v>
      </c>
      <c r="N20" s="104">
        <v>0</v>
      </c>
      <c r="O20" s="104">
        <v>0</v>
      </c>
      <c r="P20" s="104">
        <v>0</v>
      </c>
      <c r="Q20" s="104">
        <v>0</v>
      </c>
      <c r="R20" s="104">
        <v>0</v>
      </c>
      <c r="S20" s="104">
        <v>0</v>
      </c>
      <c r="T20" s="104">
        <v>0</v>
      </c>
      <c r="U20" s="104">
        <v>0</v>
      </c>
      <c r="V20" s="104">
        <f t="shared" si="1"/>
        <v>2500</v>
      </c>
      <c r="W20" s="101"/>
      <c r="X20" s="101"/>
      <c r="Y20" s="101"/>
      <c r="Z20" s="101"/>
      <c r="AA20" s="101"/>
      <c r="AB20" s="105" t="s">
        <v>230</v>
      </c>
      <c r="AC20" s="105" t="s">
        <v>261</v>
      </c>
    </row>
    <row r="21" spans="1:29" s="51" customFormat="1" ht="25.15" customHeight="1" x14ac:dyDescent="0.2">
      <c r="A21" s="44" t="s">
        <v>3</v>
      </c>
      <c r="B21" s="48">
        <f>COUNTA(B19:B20)</f>
        <v>2</v>
      </c>
      <c r="C21" s="44"/>
      <c r="D21" s="44"/>
      <c r="E21" s="44"/>
      <c r="F21" s="44"/>
      <c r="G21" s="44"/>
      <c r="H21" s="49">
        <f>SUM(H19:H20)</f>
        <v>0</v>
      </c>
      <c r="I21" s="49">
        <f t="shared" ref="I21:W21" si="2">SUM(I19:I20)</f>
        <v>4350</v>
      </c>
      <c r="J21" s="49">
        <f t="shared" si="2"/>
        <v>0</v>
      </c>
      <c r="K21" s="49">
        <f t="shared" si="2"/>
        <v>0</v>
      </c>
      <c r="L21" s="49">
        <f t="shared" si="2"/>
        <v>0</v>
      </c>
      <c r="M21" s="49">
        <f t="shared" si="2"/>
        <v>0</v>
      </c>
      <c r="N21" s="49">
        <f t="shared" si="2"/>
        <v>0</v>
      </c>
      <c r="O21" s="49">
        <f t="shared" si="2"/>
        <v>0</v>
      </c>
      <c r="P21" s="49">
        <f t="shared" si="2"/>
        <v>0</v>
      </c>
      <c r="Q21" s="49">
        <f t="shared" si="2"/>
        <v>0</v>
      </c>
      <c r="R21" s="49">
        <f t="shared" si="2"/>
        <v>0</v>
      </c>
      <c r="S21" s="49">
        <f t="shared" si="2"/>
        <v>0</v>
      </c>
      <c r="T21" s="49">
        <f t="shared" si="2"/>
        <v>0</v>
      </c>
      <c r="U21" s="49">
        <f t="shared" si="2"/>
        <v>0</v>
      </c>
      <c r="V21" s="49">
        <f t="shared" si="2"/>
        <v>4350</v>
      </c>
      <c r="W21" s="49">
        <f t="shared" si="2"/>
        <v>0</v>
      </c>
      <c r="X21" s="44"/>
      <c r="Y21" s="44"/>
      <c r="Z21" s="44"/>
      <c r="AA21" s="44"/>
      <c r="AB21" s="44"/>
      <c r="AC21" s="44"/>
    </row>
  </sheetData>
  <autoFilter ref="A1:AC12" xr:uid="{96AC3B9F-86E9-4601-AC8F-34A67D7BE236}">
    <filterColumn colId="8" showButton="0"/>
    <filterColumn colId="9" showButton="0"/>
    <filterColumn colId="11" showButton="0"/>
    <filterColumn colId="12" showButton="0"/>
    <filterColumn colId="14" showButton="0"/>
    <filterColumn colId="15" showButton="0"/>
    <filterColumn colId="17" showButton="0"/>
    <filterColumn colId="18" showButton="0"/>
  </autoFilter>
  <mergeCells count="8">
    <mergeCell ref="I1:K1"/>
    <mergeCell ref="L1:N1"/>
    <mergeCell ref="O1:Q1"/>
    <mergeCell ref="R1:T1"/>
    <mergeCell ref="I17:K17"/>
    <mergeCell ref="L17:N17"/>
    <mergeCell ref="O17:Q17"/>
    <mergeCell ref="R17:T17"/>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&amp;L&amp;"Arial"&amp;8 FaMa+ (c) 2005, TESCO SW 
KUMKPrehled_financ_RPTREM03 09.06.2025 14:31:51 Strana: &amp;P/&amp;N _x000D_&amp;1#&amp;"Calibri"&amp;9&amp;K000000 Klasifikace informací: Neveřejné</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fd01bd-11bc-441a-9bd4-07c699ce4e53" xsi:nil="true"/>
    <lcf76f155ced4ddcb4097134ff3c332f xmlns="a6b573eb-d43f-4213-aa9f-907c5105b00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EB366695F00544AE8A4BE4650FFEDD" ma:contentTypeVersion="14" ma:contentTypeDescription="Create a new document." ma:contentTypeScope="" ma:versionID="c64912392f440925b370e0192a6bb1fd">
  <xsd:schema xmlns:xsd="http://www.w3.org/2001/XMLSchema" xmlns:xs="http://www.w3.org/2001/XMLSchema" xmlns:p="http://schemas.microsoft.com/office/2006/metadata/properties" xmlns:ns2="a6b573eb-d43f-4213-aa9f-907c5105b009" xmlns:ns3="04fd01bd-11bc-441a-9bd4-07c699ce4e53" targetNamespace="http://schemas.microsoft.com/office/2006/metadata/properties" ma:root="true" ma:fieldsID="310d3caec0d5c894118e2cb68d9184a5" ns2:_="" ns3:_="">
    <xsd:import namespace="a6b573eb-d43f-4213-aa9f-907c5105b009"/>
    <xsd:import namespace="04fd01bd-11bc-441a-9bd4-07c699ce4e5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573eb-d43f-4213-aa9f-907c5105b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b36011f-fa83-4881-9f6b-75cac07ef45b"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fd01bd-11bc-441a-9bd4-07c699ce4e5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d855fe2-df4a-4b6a-b3e6-5db23925198b}" ma:internalName="TaxCatchAll" ma:showField="CatchAllData" ma:web="04fd01bd-11bc-441a-9bd4-07c699ce4e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0EB75D-BC69-48B2-8FC2-8E8A446D9840}">
  <ds:schemaRefs>
    <ds:schemaRef ds:uri="http://purl.org/dc/elements/1.1/"/>
    <ds:schemaRef ds:uri="http://schemas.microsoft.com/office/2006/metadata/properties"/>
    <ds:schemaRef ds:uri="http://purl.org/dc/terms/"/>
    <ds:schemaRef ds:uri="a6b573eb-d43f-4213-aa9f-907c5105b009"/>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4fd01bd-11bc-441a-9bd4-07c699ce4e53"/>
  </ds:schemaRefs>
</ds:datastoreItem>
</file>

<file path=customXml/itemProps2.xml><?xml version="1.0" encoding="utf-8"?>
<ds:datastoreItem xmlns:ds="http://schemas.openxmlformats.org/officeDocument/2006/customXml" ds:itemID="{24F2C4C3-3CC7-4E8D-B8C9-0ACCB53AE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573eb-d43f-4213-aa9f-907c5105b009"/>
    <ds:schemaRef ds:uri="04fd01bd-11bc-441a-9bd4-07c699ce4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9ACDCA-DB60-4E2C-9846-AEE9A7B9D5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Příloha. č. 2 Nové Záv. 2026-29</vt:lpstr>
      <vt:lpstr>SUMARIZACE</vt:lpstr>
      <vt:lpstr>ŠMS</vt:lpstr>
      <vt:lpstr>SOC</vt:lpstr>
      <vt:lpstr>ZDR</vt:lpstr>
      <vt:lpstr>DOP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Šigutová Vladislava</dc:creator>
  <cp:keywords/>
  <dc:description/>
  <cp:lastModifiedBy>Kubíková Renata</cp:lastModifiedBy>
  <cp:revision/>
  <dcterms:created xsi:type="dcterms:W3CDTF">2025-06-09T12:26:53Z</dcterms:created>
  <dcterms:modified xsi:type="dcterms:W3CDTF">2025-08-12T05:53:52Z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0x010100F5EB366695F00544AE8A4BE4650FFEDD</vt:lpwstr>
  </property>
  <property fmtid="{D5CDD505-2E9C-101B-9397-08002B2CF9AE}" pid="3" name="MSIP_Label_215ad6d0-798b-44f9-b3fd-112ad6275fb4_Enabled">
    <vt:lpwstr>true</vt:lpwstr>
  </property>
  <property fmtid="{D5CDD505-2E9C-101B-9397-08002B2CF9AE}" pid="4" name="MSIP_Label_215ad6d0-798b-44f9-b3fd-112ad6275fb4_SetDate">
    <vt:lpwstr>2025-06-10T05:58:31Z</vt:lpwstr>
  </property>
  <property fmtid="{D5CDD505-2E9C-101B-9397-08002B2CF9AE}" pid="5" name="MSIP_Label_215ad6d0-798b-44f9-b3fd-112ad6275fb4_Method">
    <vt:lpwstr>Standard</vt:lpwstr>
  </property>
  <property fmtid="{D5CDD505-2E9C-101B-9397-08002B2CF9AE}" pid="6" name="MSIP_Label_215ad6d0-798b-44f9-b3fd-112ad6275fb4_Name">
    <vt:lpwstr>Neveřejná informace (popis)</vt:lpwstr>
  </property>
  <property fmtid="{D5CDD505-2E9C-101B-9397-08002B2CF9AE}" pid="7" name="MSIP_Label_215ad6d0-798b-44f9-b3fd-112ad6275fb4_SiteId">
    <vt:lpwstr>39f24d0b-aa30-4551-8e81-43c77cf1000e</vt:lpwstr>
  </property>
  <property fmtid="{D5CDD505-2E9C-101B-9397-08002B2CF9AE}" pid="8" name="MSIP_Label_215ad6d0-798b-44f9-b3fd-112ad6275fb4_ActionId">
    <vt:lpwstr>4f2c49b6-15cd-4a02-bc8e-e8533e7a6aa9</vt:lpwstr>
  </property>
  <property fmtid="{D5CDD505-2E9C-101B-9397-08002B2CF9AE}" pid="9" name="MSIP_Label_215ad6d0-798b-44f9-b3fd-112ad6275fb4_ContentBits">
    <vt:lpwstr>2</vt:lpwstr>
  </property>
  <property fmtid="{D5CDD505-2E9C-101B-9397-08002B2CF9AE}" pid="10" name="MSIP_Label_215ad6d0-798b-44f9-b3fd-112ad6275fb4_Tag">
    <vt:lpwstr>10, 3, 0, 2</vt:lpwstr>
  </property>
  <property fmtid="{D5CDD505-2E9C-101B-9397-08002B2CF9AE}" pid="11" name="MediaServiceImageTags">
    <vt:lpwstr/>
  </property>
</Properties>
</file>