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sk_ticha3107\Desktop\PPD\PPD 2017\poskytnutí dotací\Komise\"/>
    </mc:Choice>
  </mc:AlternateContent>
  <bookViews>
    <workbookView xWindow="480" yWindow="60" windowWidth="18195" windowHeight="11835"/>
  </bookViews>
  <sheets>
    <sheet name="List1" sheetId="1" r:id="rId1"/>
    <sheet name="List2" sheetId="2" r:id="rId2"/>
    <sheet name="List3" sheetId="3" r:id="rId3"/>
  </sheets>
  <calcPr calcId="152511"/>
</workbook>
</file>

<file path=xl/calcChain.xml><?xml version="1.0" encoding="utf-8"?>
<calcChain xmlns="http://schemas.openxmlformats.org/spreadsheetml/2006/main">
  <c r="G5" i="1" l="1"/>
  <c r="L4" i="1" l="1"/>
  <c r="M4" i="1" s="1"/>
  <c r="L5" i="1"/>
  <c r="M5" i="1" s="1"/>
  <c r="K4" i="1"/>
  <c r="K5" i="1"/>
  <c r="J4" i="1"/>
  <c r="J5" i="1"/>
  <c r="H5" i="1"/>
  <c r="G4" i="1" l="1"/>
  <c r="H4" i="1" s="1"/>
</calcChain>
</file>

<file path=xl/sharedStrings.xml><?xml version="1.0" encoding="utf-8"?>
<sst xmlns="http://schemas.openxmlformats.org/spreadsheetml/2006/main" count="28" uniqueCount="27">
  <si>
    <t>žadatel</t>
  </si>
  <si>
    <t>název projektu</t>
  </si>
  <si>
    <t>evidenční číslo projektu</t>
  </si>
  <si>
    <t xml:space="preserve">právní forma </t>
  </si>
  <si>
    <t>IČ</t>
  </si>
  <si>
    <t>celkové uznatelné náklady  projektu (Kč)</t>
  </si>
  <si>
    <t>podíl dotace na CUN (%)</t>
  </si>
  <si>
    <t>požadovaná dotace (Kč)</t>
  </si>
  <si>
    <t>kontrola minimální částky dotace</t>
  </si>
  <si>
    <t>kontrola maximální částky dotace</t>
  </si>
  <si>
    <t>kontrola % dotace</t>
  </si>
  <si>
    <t>kontrola</t>
  </si>
  <si>
    <t xml:space="preserve">kontrola zaokrouhlení požadované dotace </t>
  </si>
  <si>
    <t>obec</t>
  </si>
  <si>
    <t>RRC/02/2017/DT1/6</t>
  </si>
  <si>
    <t>Vřesina</t>
  </si>
  <si>
    <t>00635545</t>
  </si>
  <si>
    <t>Tělocvična při ZŠ Vřesina</t>
  </si>
  <si>
    <t>RRC/02/2017/DT1/18</t>
  </si>
  <si>
    <t>Bukovec</t>
  </si>
  <si>
    <t>00535940</t>
  </si>
  <si>
    <t>Sportovní víceúčelové hřiště v Bukovci</t>
  </si>
  <si>
    <t>důvod vyřazení</t>
  </si>
  <si>
    <t>Nesplnění oblasti podpory</t>
  </si>
  <si>
    <t>Nesplnění oblasti podpory - tělocvičny v IROP nepodporovány</t>
  </si>
  <si>
    <t>Program na podporu přípravy projektové dokumentace 2017</t>
  </si>
  <si>
    <t>DT1 - vyřazení žadatelé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</si>
</sst>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49" fontId="0" fillId="0" borderId="0" xfId="0" applyNumberFormat="1" applyAlignment="1">
      <alignment horizontal="justify" wrapText="1"/>
    </xf>
    <xf numFmtId="3" fontId="0" fillId="0" borderId="0" xfId="0" applyNumberFormat="1" applyAlignment="1">
      <alignment horizontal="justify" wrapText="1"/>
    </xf>
    <xf numFmtId="3" fontId="0" fillId="0" borderId="0" xfId="0" applyNumberFormat="1"/>
    <xf numFmtId="10" fontId="0" fillId="0" borderId="0" xfId="0" applyNumberFormat="1" applyAlignment="1">
      <alignment horizontal="justify" wrapText="1"/>
    </xf>
    <xf numFmtId="10" fontId="0" fillId="0" borderId="0" xfId="0" applyNumberFormat="1"/>
    <xf numFmtId="49" fontId="0" fillId="0" borderId="0" xfId="0" applyNumberFormat="1" applyAlignment="1">
      <alignment horizontal="center" wrapText="1"/>
    </xf>
    <xf numFmtId="3" fontId="3" fillId="0" borderId="0" xfId="0" applyNumberFormat="1" applyFont="1" applyAlignment="1">
      <alignment horizontal="justify" wrapText="1"/>
    </xf>
    <xf numFmtId="10" fontId="3" fillId="0" borderId="0" xfId="0" applyNumberFormat="1" applyFont="1" applyAlignment="1">
      <alignment horizontal="justify" wrapText="1"/>
    </xf>
    <xf numFmtId="0" fontId="0" fillId="0" borderId="1" xfId="0" applyBorder="1" applyAlignment="1">
      <alignment horizontal="left"/>
    </xf>
    <xf numFmtId="49" fontId="0" fillId="0" borderId="1" xfId="0" applyNumberFormat="1" applyBorder="1" applyAlignment="1">
      <alignment horizontal="left" wrapText="1"/>
    </xf>
    <xf numFmtId="3" fontId="0" fillId="0" borderId="1" xfId="0" applyNumberFormat="1" applyBorder="1"/>
    <xf numFmtId="10" fontId="0" fillId="0" borderId="1" xfId="0" applyNumberFormat="1" applyBorder="1"/>
    <xf numFmtId="10" fontId="1" fillId="0" borderId="1" xfId="0" applyNumberFormat="1" applyFont="1" applyBorder="1"/>
    <xf numFmtId="3" fontId="2" fillId="0" borderId="1" xfId="0" applyNumberFormat="1" applyFont="1" applyBorder="1"/>
    <xf numFmtId="3" fontId="1" fillId="0" borderId="1" xfId="0" applyNumberFormat="1" applyFont="1" applyBorder="1"/>
    <xf numFmtId="49" fontId="0" fillId="0" borderId="2" xfId="0" applyNumberFormat="1" applyBorder="1" applyAlignment="1">
      <alignment horizontal="center" wrapText="1"/>
    </xf>
    <xf numFmtId="49" fontId="0" fillId="0" borderId="3" xfId="0" applyNumberFormat="1" applyBorder="1" applyAlignment="1">
      <alignment horizontal="left" wrapText="1"/>
    </xf>
    <xf numFmtId="49" fontId="0" fillId="0" borderId="4" xfId="0" applyNumberFormat="1" applyBorder="1" applyAlignment="1">
      <alignment horizontal="center" wrapText="1"/>
    </xf>
    <xf numFmtId="49" fontId="4" fillId="0" borderId="1" xfId="0" applyNumberFormat="1" applyFont="1" applyBorder="1" applyAlignment="1">
      <alignment horizontal="justify" wrapText="1"/>
    </xf>
    <xf numFmtId="49" fontId="4" fillId="0" borderId="3" xfId="0" applyNumberFormat="1" applyFont="1" applyBorder="1" applyAlignment="1">
      <alignment horizontal="justify" wrapText="1"/>
    </xf>
    <xf numFmtId="0" fontId="5" fillId="0" borderId="1" xfId="0" applyFont="1" applyBorder="1" applyAlignment="1">
      <alignment horizontal="justify" wrapText="1"/>
    </xf>
    <xf numFmtId="0" fontId="2" fillId="0" borderId="0" xfId="0" applyFont="1"/>
  </cellXfs>
  <cellStyles count="1">
    <cellStyle name="Normální" xfId="0" builtinId="0"/>
  </cellStyles>
  <dxfs count="2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justify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outline val="0"/>
        <shadow val="0"/>
        <u val="none"/>
        <vertAlign val="baseline"/>
        <sz val="10"/>
        <color theme="1"/>
        <name val="Calibri"/>
        <scheme val="minor"/>
      </font>
      <alignment horizontal="justify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scheme val="minor"/>
      </font>
      <numFmt numFmtId="14" formatCode="0.00%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scheme val="minor"/>
      </font>
      <numFmt numFmtId="14" formatCode="0.00%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4" formatCode="0.00%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14" formatCode="0.00%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alignment horizontal="justify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i/>
      </font>
      <numFmt numFmtId="30" formatCode="@"/>
      <alignment horizontal="justify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0" formatCode="@"/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numFmt numFmtId="30" formatCode="@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30" formatCode="@"/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30" formatCode="@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30" formatCode="@"/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30" formatCode="@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3" formatCode="#,##0"/>
      <alignment horizontal="justify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2" name="Tabulka2" displayName="Tabulka2" ref="A3:N5" totalsRowShown="0" headerRowDxfId="28">
  <autoFilter ref="A3:N5"/>
  <tableColumns count="14">
    <tableColumn id="2" name="evidenční číslo projektu" dataDxfId="27" totalsRowDxfId="26"/>
    <tableColumn id="3" name="žadatel" dataDxfId="25" totalsRowDxfId="24"/>
    <tableColumn id="4" name="právní forma " dataDxfId="23" totalsRowDxfId="22"/>
    <tableColumn id="6" name="IČ" dataDxfId="21" totalsRowDxfId="20"/>
    <tableColumn id="7" name="název projektu" dataDxfId="19" totalsRowDxfId="18"/>
    <tableColumn id="13" name="celkové uznatelné náklady  projektu (Kč)" dataDxfId="17" totalsRowDxfId="16"/>
    <tableColumn id="14" name="podíl dotace na CUN (%)" dataDxfId="15" totalsRowDxfId="14">
      <calculatedColumnFormula>I4/F4</calculatedColumnFormula>
    </tableColumn>
    <tableColumn id="15" name="kontrola % dotace" dataDxfId="13" totalsRowDxfId="12">
      <calculatedColumnFormula>IF(Tabulka2[[#This Row],[podíl dotace na CUN (%)]]&gt;75,"chyba","ok")</calculatedColumnFormula>
    </tableColumn>
    <tableColumn id="16" name="požadovaná dotace (Kč)" dataDxfId="11" totalsRowDxfId="10"/>
    <tableColumn id="17" name="kontrola minimální částky dotace" dataDxfId="9" totalsRowDxfId="8">
      <calculatedColumnFormula>IF(Tabulka2[[#This Row],[požadovaná dotace (Kč)]]&lt;50000,"chyba","ok")</calculatedColumnFormula>
    </tableColumn>
    <tableColumn id="18" name="kontrola maximální částky dotace" dataDxfId="7" totalsRowDxfId="6">
      <calculatedColumnFormula>IF(Tabulka2[[#This Row],[požadovaná dotace (Kč)]]&gt;500000,"chyba","ok")</calculatedColumnFormula>
    </tableColumn>
    <tableColumn id="22" name="kontrola" dataDxfId="5" totalsRowDxfId="4">
      <calculatedColumnFormula>FLOOR(Tabulka2[[#This Row],[požadovaná dotace (Kč)]],1000)</calculatedColumnFormula>
    </tableColumn>
    <tableColumn id="23" name="kontrola zaokrouhlení požadované dotace " dataDxfId="3" totalsRowDxfId="2">
      <calculatedColumnFormula>IF(Tabulka2[[#This Row],[požadovaná dotace (Kč)]]=Tabulka2[[#This Row],[kontrola]],"ok","chyba")</calculatedColumnFormula>
    </tableColumn>
    <tableColumn id="21" name="důvod vyřazení" dataDxfId="1" totalsRow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"/>
  <sheetViews>
    <sheetView tabSelected="1" zoomScaleNormal="100" workbookViewId="0">
      <selection activeCell="N1" sqref="N1"/>
    </sheetView>
  </sheetViews>
  <sheetFormatPr defaultRowHeight="15" x14ac:dyDescent="0.25"/>
  <cols>
    <col min="1" max="1" width="24" customWidth="1"/>
    <col min="2" max="2" width="20.42578125" style="1" customWidth="1"/>
    <col min="3" max="3" width="11.85546875" style="1" customWidth="1"/>
    <col min="4" max="4" width="9.5703125" style="6" customWidth="1"/>
    <col min="5" max="5" width="49.42578125" style="1" customWidth="1"/>
    <col min="6" max="6" width="13.7109375" style="3" customWidth="1"/>
    <col min="7" max="7" width="12.85546875" style="5" customWidth="1"/>
    <col min="8" max="8" width="5.28515625" style="5" hidden="1" customWidth="1"/>
    <col min="9" max="9" width="14.85546875" style="3" customWidth="1"/>
    <col min="10" max="10" width="6.7109375" style="3" hidden="1" customWidth="1"/>
    <col min="11" max="11" width="7" style="3" hidden="1" customWidth="1"/>
    <col min="12" max="12" width="7.140625" style="3" hidden="1" customWidth="1"/>
    <col min="13" max="13" width="13.5703125" style="3" hidden="1" customWidth="1"/>
    <col min="14" max="14" width="41" customWidth="1"/>
  </cols>
  <sheetData>
    <row r="1" spans="1:14" x14ac:dyDescent="0.25">
      <c r="A1" s="22" t="s">
        <v>25</v>
      </c>
    </row>
    <row r="2" spans="1:14" x14ac:dyDescent="0.25">
      <c r="A2" t="s">
        <v>26</v>
      </c>
    </row>
    <row r="3" spans="1:14" ht="72.75" x14ac:dyDescent="0.25">
      <c r="A3" t="s">
        <v>2</v>
      </c>
      <c r="B3" s="1" t="s">
        <v>0</v>
      </c>
      <c r="C3" s="1" t="s">
        <v>3</v>
      </c>
      <c r="D3" s="6" t="s">
        <v>4</v>
      </c>
      <c r="E3" s="1" t="s">
        <v>1</v>
      </c>
      <c r="F3" s="2" t="s">
        <v>5</v>
      </c>
      <c r="G3" s="4" t="s">
        <v>6</v>
      </c>
      <c r="H3" s="8" t="s">
        <v>10</v>
      </c>
      <c r="I3" s="2" t="s">
        <v>7</v>
      </c>
      <c r="J3" s="7" t="s">
        <v>8</v>
      </c>
      <c r="K3" s="7" t="s">
        <v>9</v>
      </c>
      <c r="L3" s="7" t="s">
        <v>11</v>
      </c>
      <c r="M3" s="7" t="s">
        <v>12</v>
      </c>
      <c r="N3" s="2" t="s">
        <v>22</v>
      </c>
    </row>
    <row r="4" spans="1:14" ht="26.25" x14ac:dyDescent="0.25">
      <c r="A4" s="9" t="s">
        <v>14</v>
      </c>
      <c r="B4" s="17" t="s">
        <v>15</v>
      </c>
      <c r="C4" s="17" t="s">
        <v>13</v>
      </c>
      <c r="D4" s="18" t="s">
        <v>16</v>
      </c>
      <c r="E4" s="20" t="s">
        <v>17</v>
      </c>
      <c r="F4" s="11">
        <v>800000</v>
      </c>
      <c r="G4" s="12">
        <f t="shared" ref="G4" si="0">I4/F4</f>
        <v>0.375</v>
      </c>
      <c r="H4" s="13" t="str">
        <f>IF(Tabulka2[[#This Row],[podíl dotace na CUN (%)]]&gt;75,"chyba","ok")</f>
        <v>ok</v>
      </c>
      <c r="I4" s="14">
        <v>300000</v>
      </c>
      <c r="J4" s="15" t="str">
        <f>IF(Tabulka2[[#This Row],[požadovaná dotace (Kč)]]&lt;50000,"chyba","ok")</f>
        <v>ok</v>
      </c>
      <c r="K4" s="15" t="str">
        <f>IF(Tabulka2[[#This Row],[požadovaná dotace (Kč)]]&gt;500000,"chyba","ok")</f>
        <v>ok</v>
      </c>
      <c r="L4" s="15">
        <f>FLOOR(Tabulka2[[#This Row],[požadovaná dotace (Kč)]],100)</f>
        <v>300000</v>
      </c>
      <c r="M4" s="15" t="str">
        <f>IF(Tabulka2[[#This Row],[požadovaná dotace (Kč)]]=Tabulka2[[#This Row],[kontrola]],"ok","chyba")</f>
        <v>ok</v>
      </c>
      <c r="N4" s="21" t="s">
        <v>24</v>
      </c>
    </row>
    <row r="5" spans="1:14" x14ac:dyDescent="0.25">
      <c r="A5" s="9" t="s">
        <v>18</v>
      </c>
      <c r="B5" s="10" t="s">
        <v>19</v>
      </c>
      <c r="C5" s="10" t="s">
        <v>13</v>
      </c>
      <c r="D5" s="16" t="s">
        <v>20</v>
      </c>
      <c r="E5" s="19" t="s">
        <v>21</v>
      </c>
      <c r="F5" s="11">
        <v>250000</v>
      </c>
      <c r="G5" s="12">
        <f t="shared" ref="G5" si="1">I5/F5</f>
        <v>0.75</v>
      </c>
      <c r="H5" s="13" t="str">
        <f>IF(Tabulka2[[#This Row],[podíl dotace na CUN (%)]]&gt;75,"chyba","ok")</f>
        <v>ok</v>
      </c>
      <c r="I5" s="14">
        <v>187500</v>
      </c>
      <c r="J5" s="15" t="str">
        <f>IF(Tabulka2[[#This Row],[požadovaná dotace (Kč)]]&lt;50000,"chyba","ok")</f>
        <v>ok</v>
      </c>
      <c r="K5" s="15" t="str">
        <f>IF(Tabulka2[[#This Row],[požadovaná dotace (Kč)]]&gt;500000,"chyba","ok")</f>
        <v>ok</v>
      </c>
      <c r="L5" s="15">
        <f>FLOOR(Tabulka2[[#This Row],[požadovaná dotace (Kč)]],100)</f>
        <v>187500</v>
      </c>
      <c r="M5" s="15" t="str">
        <f>IF(Tabulka2[[#This Row],[požadovaná dotace (Kč)]]=Tabulka2[[#This Row],[kontrola]],"ok","chyba")</f>
        <v>ok</v>
      </c>
      <c r="N5" s="21" t="s">
        <v>23</v>
      </c>
    </row>
  </sheetData>
  <pageMargins left="0.7" right="0.7" top="0.78740157499999996" bottom="0.78740157499999996" header="0.3" footer="0.3"/>
  <pageSetup paperSize="9" scale="66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KUMSK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Tichá Pavla</dc:creator>
  <cp:lastModifiedBy>Tichá Pavla</cp:lastModifiedBy>
  <cp:lastPrinted>2017-02-28T08:17:44Z</cp:lastPrinted>
  <dcterms:created xsi:type="dcterms:W3CDTF">2015-07-23T08:47:28Z</dcterms:created>
  <dcterms:modified xsi:type="dcterms:W3CDTF">2017-02-28T08:17:48Z</dcterms:modified>
</cp:coreProperties>
</file>