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rtoskova\Regionální rozvoj\POV\POV 2017\vyhodnocení\3 RK\"/>
    </mc:Choice>
  </mc:AlternateContent>
  <bookViews>
    <workbookView xWindow="135" yWindow="60" windowWidth="19050" windowHeight="7860"/>
  </bookViews>
  <sheets>
    <sheet name="DT1 poskytnutí dotací" sheetId="1" r:id="rId1"/>
  </sheets>
  <definedNames>
    <definedName name="_xlnm._FilterDatabase" localSheetId="0" hidden="1">'DT1 poskytnutí dotací'!$A$2:$U$83</definedName>
  </definedNames>
  <calcPr calcId="152511"/>
</workbook>
</file>

<file path=xl/calcChain.xml><?xml version="1.0" encoding="utf-8"?>
<calcChain xmlns="http://schemas.openxmlformats.org/spreadsheetml/2006/main">
  <c r="S3" i="1" l="1"/>
  <c r="S4" i="1" s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J59" i="1" l="1"/>
  <c r="Q59" i="1" l="1"/>
  <c r="O59" i="1"/>
  <c r="P59" i="1" s="1"/>
  <c r="L59" i="1"/>
  <c r="R83" i="1" l="1"/>
  <c r="Q32" i="1"/>
  <c r="O32" i="1"/>
  <c r="P32" i="1" s="1"/>
  <c r="L32" i="1"/>
  <c r="J32" i="1"/>
  <c r="Q68" i="1"/>
  <c r="O68" i="1"/>
  <c r="P68" i="1" s="1"/>
  <c r="L68" i="1"/>
  <c r="J68" i="1"/>
  <c r="J74" i="1"/>
  <c r="L74" i="1"/>
  <c r="O74" i="1"/>
  <c r="P74" i="1" s="1"/>
  <c r="Q74" i="1"/>
  <c r="Q81" i="1"/>
  <c r="O81" i="1"/>
  <c r="P81" i="1" s="1"/>
  <c r="L81" i="1"/>
  <c r="J81" i="1"/>
  <c r="Q37" i="1"/>
  <c r="O37" i="1"/>
  <c r="P37" i="1" s="1"/>
  <c r="L37" i="1"/>
  <c r="J37" i="1"/>
  <c r="Q20" i="1"/>
  <c r="O20" i="1"/>
  <c r="P20" i="1" s="1"/>
  <c r="L20" i="1"/>
  <c r="J20" i="1"/>
  <c r="Q22" i="1"/>
  <c r="O22" i="1"/>
  <c r="P22" i="1" s="1"/>
  <c r="L22" i="1"/>
  <c r="J22" i="1"/>
  <c r="Q48" i="1"/>
  <c r="O48" i="1"/>
  <c r="P48" i="1" s="1"/>
  <c r="L48" i="1"/>
  <c r="J48" i="1"/>
  <c r="Q13" i="1"/>
  <c r="O13" i="1"/>
  <c r="P13" i="1" s="1"/>
  <c r="L13" i="1"/>
  <c r="J13" i="1"/>
  <c r="L79" i="1"/>
  <c r="Q79" i="1"/>
  <c r="O79" i="1"/>
  <c r="P79" i="1" s="1"/>
  <c r="J79" i="1"/>
  <c r="Q19" i="1" l="1"/>
  <c r="O19" i="1"/>
  <c r="P19" i="1" s="1"/>
  <c r="L19" i="1"/>
  <c r="J19" i="1"/>
  <c r="Q46" i="1"/>
  <c r="O46" i="1"/>
  <c r="P46" i="1" s="1"/>
  <c r="L46" i="1"/>
  <c r="J46" i="1"/>
  <c r="Q63" i="1"/>
  <c r="O63" i="1"/>
  <c r="P63" i="1" s="1"/>
  <c r="L63" i="1"/>
  <c r="J63" i="1"/>
  <c r="Q23" i="1"/>
  <c r="O23" i="1"/>
  <c r="P23" i="1" s="1"/>
  <c r="L23" i="1"/>
  <c r="J23" i="1"/>
  <c r="L34" i="1"/>
  <c r="Q24" i="1" l="1"/>
  <c r="O24" i="1"/>
  <c r="P24" i="1" s="1"/>
  <c r="L24" i="1"/>
  <c r="J24" i="1"/>
  <c r="Q77" i="1"/>
  <c r="O77" i="1"/>
  <c r="P77" i="1" s="1"/>
  <c r="L77" i="1"/>
  <c r="J77" i="1"/>
  <c r="L28" i="1"/>
  <c r="Q49" i="1"/>
  <c r="O49" i="1"/>
  <c r="P49" i="1" s="1"/>
  <c r="L49" i="1"/>
  <c r="J49" i="1"/>
  <c r="Q43" i="1"/>
  <c r="O43" i="1"/>
  <c r="P43" i="1" s="1"/>
  <c r="L43" i="1"/>
  <c r="J43" i="1"/>
  <c r="Q69" i="1"/>
  <c r="O69" i="1"/>
  <c r="P69" i="1" s="1"/>
  <c r="L69" i="1"/>
  <c r="J69" i="1"/>
  <c r="L12" i="1"/>
  <c r="Q45" i="1"/>
  <c r="Q60" i="1"/>
  <c r="O60" i="1"/>
  <c r="P60" i="1" s="1"/>
  <c r="L60" i="1"/>
  <c r="J60" i="1"/>
  <c r="Q8" i="1"/>
  <c r="O8" i="1"/>
  <c r="P8" i="1" s="1"/>
  <c r="L8" i="1"/>
  <c r="J8" i="1"/>
  <c r="Q73" i="1"/>
  <c r="O73" i="1"/>
  <c r="P73" i="1" s="1"/>
  <c r="L73" i="1"/>
  <c r="J73" i="1"/>
  <c r="Q72" i="1" l="1"/>
  <c r="O72" i="1"/>
  <c r="P72" i="1" s="1"/>
  <c r="L72" i="1"/>
  <c r="J72" i="1"/>
  <c r="L3" i="1"/>
  <c r="J25" i="1"/>
  <c r="L25" i="1"/>
  <c r="O25" i="1"/>
  <c r="P25" i="1" s="1"/>
  <c r="Q25" i="1"/>
  <c r="Q65" i="1" l="1"/>
  <c r="Q61" i="1"/>
  <c r="Q78" i="1"/>
  <c r="Q36" i="1"/>
  <c r="Q75" i="1"/>
  <c r="Q64" i="1"/>
  <c r="Q4" i="1"/>
  <c r="Q28" i="1"/>
  <c r="Q56" i="1"/>
  <c r="Q40" i="1"/>
  <c r="Q51" i="1"/>
  <c r="Q82" i="1"/>
  <c r="Q47" i="1"/>
  <c r="Q18" i="1"/>
  <c r="Q27" i="1"/>
  <c r="Q57" i="1"/>
  <c r="Q21" i="1"/>
  <c r="Q39" i="1"/>
  <c r="Q80" i="1"/>
  <c r="Q55" i="1"/>
  <c r="Q7" i="1"/>
  <c r="Q11" i="1"/>
  <c r="Q62" i="1"/>
  <c r="Q67" i="1"/>
  <c r="Q53" i="1"/>
  <c r="Q70" i="1"/>
  <c r="Q76" i="1"/>
  <c r="Q42" i="1"/>
  <c r="Q10" i="1"/>
  <c r="Q16" i="1"/>
  <c r="Q26" i="1"/>
  <c r="Q29" i="1"/>
  <c r="Q9" i="1"/>
  <c r="Q52" i="1"/>
  <c r="Q3" i="1"/>
  <c r="Q30" i="1"/>
  <c r="Q44" i="1"/>
  <c r="Q17" i="1"/>
  <c r="Q33" i="1"/>
  <c r="Q41" i="1"/>
  <c r="Q54" i="1"/>
  <c r="Q5" i="1"/>
  <c r="Q35" i="1"/>
  <c r="Q50" i="1"/>
  <c r="Q6" i="1"/>
  <c r="Q15" i="1"/>
  <c r="Q38" i="1"/>
  <c r="Q71" i="1"/>
  <c r="Q58" i="1"/>
  <c r="Q12" i="1"/>
  <c r="Q31" i="1"/>
  <c r="Q66" i="1"/>
  <c r="Q14" i="1"/>
  <c r="Q34" i="1"/>
  <c r="O65" i="1"/>
  <c r="P65" i="1" s="1"/>
  <c r="O61" i="1"/>
  <c r="P61" i="1" s="1"/>
  <c r="O78" i="1"/>
  <c r="P78" i="1" s="1"/>
  <c r="O36" i="1"/>
  <c r="P36" i="1" s="1"/>
  <c r="O75" i="1"/>
  <c r="P75" i="1" s="1"/>
  <c r="O64" i="1"/>
  <c r="P64" i="1" s="1"/>
  <c r="O4" i="1"/>
  <c r="P4" i="1" s="1"/>
  <c r="O28" i="1"/>
  <c r="P28" i="1" s="1"/>
  <c r="O56" i="1"/>
  <c r="P56" i="1" s="1"/>
  <c r="O40" i="1"/>
  <c r="P40" i="1" s="1"/>
  <c r="O51" i="1"/>
  <c r="P51" i="1" s="1"/>
  <c r="O82" i="1"/>
  <c r="P82" i="1" s="1"/>
  <c r="O47" i="1"/>
  <c r="P47" i="1" s="1"/>
  <c r="O18" i="1"/>
  <c r="P18" i="1" s="1"/>
  <c r="O27" i="1"/>
  <c r="P27" i="1" s="1"/>
  <c r="O57" i="1"/>
  <c r="P57" i="1" s="1"/>
  <c r="O21" i="1"/>
  <c r="P21" i="1" s="1"/>
  <c r="O39" i="1"/>
  <c r="P39" i="1" s="1"/>
  <c r="O80" i="1"/>
  <c r="P80" i="1" s="1"/>
  <c r="O55" i="1"/>
  <c r="P55" i="1" s="1"/>
  <c r="O7" i="1"/>
  <c r="P7" i="1" s="1"/>
  <c r="O11" i="1"/>
  <c r="P11" i="1" s="1"/>
  <c r="O62" i="1"/>
  <c r="P62" i="1" s="1"/>
  <c r="O67" i="1"/>
  <c r="P67" i="1" s="1"/>
  <c r="O45" i="1"/>
  <c r="P45" i="1" s="1"/>
  <c r="O53" i="1"/>
  <c r="P53" i="1" s="1"/>
  <c r="O70" i="1"/>
  <c r="P70" i="1" s="1"/>
  <c r="O76" i="1"/>
  <c r="P76" i="1" s="1"/>
  <c r="O42" i="1"/>
  <c r="P42" i="1" s="1"/>
  <c r="O10" i="1"/>
  <c r="P10" i="1" s="1"/>
  <c r="O16" i="1"/>
  <c r="P16" i="1" s="1"/>
  <c r="O26" i="1"/>
  <c r="P26" i="1" s="1"/>
  <c r="O29" i="1"/>
  <c r="P29" i="1" s="1"/>
  <c r="O9" i="1"/>
  <c r="P9" i="1" s="1"/>
  <c r="O52" i="1"/>
  <c r="P52" i="1" s="1"/>
  <c r="O3" i="1"/>
  <c r="P3" i="1" s="1"/>
  <c r="O30" i="1"/>
  <c r="P30" i="1" s="1"/>
  <c r="O44" i="1"/>
  <c r="P44" i="1" s="1"/>
  <c r="O17" i="1"/>
  <c r="P17" i="1" s="1"/>
  <c r="O33" i="1"/>
  <c r="P33" i="1" s="1"/>
  <c r="O41" i="1"/>
  <c r="P41" i="1" s="1"/>
  <c r="O54" i="1"/>
  <c r="P54" i="1" s="1"/>
  <c r="O5" i="1"/>
  <c r="P5" i="1" s="1"/>
  <c r="O35" i="1"/>
  <c r="P35" i="1" s="1"/>
  <c r="O50" i="1"/>
  <c r="P50" i="1" s="1"/>
  <c r="O6" i="1"/>
  <c r="P6" i="1" s="1"/>
  <c r="O15" i="1"/>
  <c r="P15" i="1" s="1"/>
  <c r="O38" i="1"/>
  <c r="P38" i="1" s="1"/>
  <c r="O71" i="1"/>
  <c r="P71" i="1" s="1"/>
  <c r="O58" i="1"/>
  <c r="P58" i="1" s="1"/>
  <c r="O12" i="1"/>
  <c r="P12" i="1" s="1"/>
  <c r="O31" i="1"/>
  <c r="P31" i="1" s="1"/>
  <c r="O66" i="1"/>
  <c r="P66" i="1" s="1"/>
  <c r="O14" i="1"/>
  <c r="P14" i="1" s="1"/>
  <c r="O34" i="1"/>
  <c r="P34" i="1" s="1"/>
  <c r="L65" i="1"/>
  <c r="L61" i="1"/>
  <c r="L78" i="1"/>
  <c r="L36" i="1"/>
  <c r="L75" i="1"/>
  <c r="L64" i="1"/>
  <c r="L4" i="1"/>
  <c r="L56" i="1"/>
  <c r="L40" i="1"/>
  <c r="L51" i="1"/>
  <c r="L82" i="1"/>
  <c r="L47" i="1"/>
  <c r="L18" i="1"/>
  <c r="L27" i="1"/>
  <c r="L57" i="1"/>
  <c r="L21" i="1"/>
  <c r="L39" i="1"/>
  <c r="L80" i="1"/>
  <c r="L55" i="1"/>
  <c r="L7" i="1"/>
  <c r="L11" i="1"/>
  <c r="L62" i="1"/>
  <c r="L67" i="1"/>
  <c r="L45" i="1"/>
  <c r="L53" i="1"/>
  <c r="L70" i="1"/>
  <c r="L76" i="1"/>
  <c r="L42" i="1"/>
  <c r="L10" i="1"/>
  <c r="L16" i="1"/>
  <c r="L26" i="1"/>
  <c r="L29" i="1"/>
  <c r="L9" i="1"/>
  <c r="L52" i="1"/>
  <c r="L30" i="1"/>
  <c r="L44" i="1"/>
  <c r="L17" i="1"/>
  <c r="L33" i="1"/>
  <c r="L41" i="1"/>
  <c r="L54" i="1"/>
  <c r="L5" i="1"/>
  <c r="L35" i="1"/>
  <c r="L50" i="1"/>
  <c r="L6" i="1"/>
  <c r="L15" i="1"/>
  <c r="L38" i="1"/>
  <c r="L71" i="1"/>
  <c r="L58" i="1"/>
  <c r="L31" i="1"/>
  <c r="L66" i="1"/>
  <c r="L14" i="1"/>
  <c r="Q83" i="1" l="1"/>
  <c r="J65" i="1"/>
  <c r="J61" i="1"/>
  <c r="J78" i="1"/>
  <c r="J36" i="1"/>
  <c r="J75" i="1"/>
  <c r="J64" i="1"/>
  <c r="J4" i="1"/>
  <c r="J28" i="1"/>
  <c r="J56" i="1"/>
  <c r="J40" i="1"/>
  <c r="J51" i="1"/>
  <c r="J82" i="1"/>
  <c r="J47" i="1"/>
  <c r="J18" i="1"/>
  <c r="J27" i="1"/>
  <c r="J57" i="1"/>
  <c r="J21" i="1"/>
  <c r="J39" i="1"/>
  <c r="J80" i="1"/>
  <c r="J55" i="1"/>
  <c r="J7" i="1"/>
  <c r="J11" i="1"/>
  <c r="J62" i="1"/>
  <c r="J67" i="1"/>
  <c r="J45" i="1"/>
  <c r="J53" i="1"/>
  <c r="J70" i="1"/>
  <c r="J76" i="1"/>
  <c r="J42" i="1"/>
  <c r="J10" i="1"/>
  <c r="J16" i="1"/>
  <c r="J26" i="1"/>
  <c r="J29" i="1"/>
  <c r="J9" i="1"/>
  <c r="J52" i="1"/>
  <c r="J3" i="1"/>
  <c r="J30" i="1"/>
  <c r="J44" i="1"/>
  <c r="J17" i="1"/>
  <c r="J33" i="1"/>
  <c r="J41" i="1"/>
  <c r="J54" i="1"/>
  <c r="J5" i="1"/>
  <c r="J35" i="1"/>
  <c r="J50" i="1"/>
  <c r="J6" i="1"/>
  <c r="J15" i="1"/>
  <c r="J38" i="1"/>
  <c r="J71" i="1"/>
  <c r="J58" i="1"/>
  <c r="J12" i="1"/>
  <c r="J31" i="1"/>
  <c r="J66" i="1"/>
  <c r="J14" i="1"/>
  <c r="J34" i="1"/>
</calcChain>
</file>

<file path=xl/sharedStrings.xml><?xml version="1.0" encoding="utf-8"?>
<sst xmlns="http://schemas.openxmlformats.org/spreadsheetml/2006/main" count="505" uniqueCount="351">
  <si>
    <t>Pořadové číslo</t>
  </si>
  <si>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</si>
  <si>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</si>
  <si>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</si>
  <si>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</si>
  <si>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</si>
  <si>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</si>
  <si>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</si>
  <si>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</si>
  <si>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</si>
  <si>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</si>
  <si>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</si>
  <si>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Dotace investiční (Kč)</t>
  </si>
  <si>
    <t>Maximální časová použitelnost dotace do</t>
  </si>
  <si>
    <t>Poskytnutí investičních dotací - dotační titul 1</t>
  </si>
  <si>
    <t>hodnotitel 1</t>
  </si>
  <si>
    <t>hodnotitel 2</t>
  </si>
  <si>
    <t>obec</t>
  </si>
  <si>
    <t>obec Neplachovice</t>
  </si>
  <si>
    <t>00561193</t>
  </si>
  <si>
    <t>Na Návsi 16, Neplachovice, 747 74</t>
  </si>
  <si>
    <t>obec Dolní Lomná</t>
  </si>
  <si>
    <t>00535966</t>
  </si>
  <si>
    <t>Dolní Lomná 164, 739 91 Dolní Lomná</t>
  </si>
  <si>
    <t>obec Valšov</t>
  </si>
  <si>
    <t xml:space="preserve">obec </t>
  </si>
  <si>
    <t>005760234</t>
  </si>
  <si>
    <t>Valšov 72, 792 01 Bruntál</t>
  </si>
  <si>
    <t>Žadatel</t>
  </si>
  <si>
    <t>00296333</t>
  </si>
  <si>
    <t>Slezské Rudoltice 64, 793 97 Slezské Rudoltice</t>
  </si>
  <si>
    <t>obec Bocanovice</t>
  </si>
  <si>
    <t>00535931</t>
  </si>
  <si>
    <t>Bocanovice 21, 739 91 Bocanovice</t>
  </si>
  <si>
    <t>obec Bítov</t>
  </si>
  <si>
    <t>64629929</t>
  </si>
  <si>
    <t>Bítov 117, 743 01 Bítov</t>
  </si>
  <si>
    <t>obec Závada</t>
  </si>
  <si>
    <t>00635553</t>
  </si>
  <si>
    <t>Závada 106, 747 19 Závada</t>
  </si>
  <si>
    <t>obec Ludvíkov</t>
  </si>
  <si>
    <t>00576131</t>
  </si>
  <si>
    <t>Ludvíkov 122, 793 26 Ludvíkov</t>
  </si>
  <si>
    <t>obec Svobodné Heřmanice</t>
  </si>
  <si>
    <t>00296384</t>
  </si>
  <si>
    <t>Sokolovská 94, 793 12 Svobodné Heřmanice</t>
  </si>
  <si>
    <t>obec Jeseník nad Odrou</t>
  </si>
  <si>
    <t>00297976</t>
  </si>
  <si>
    <t>Jeseník nad Odrou 256, 742 33 Jeseník nad Odoru</t>
  </si>
  <si>
    <t>00295931</t>
  </si>
  <si>
    <t>Dětřichov nad Bystřicí 58, 793 03 Dětřichov nad Bystřicí</t>
  </si>
  <si>
    <t>obec Dívčí Hrad</t>
  </si>
  <si>
    <t>00576115</t>
  </si>
  <si>
    <t>Dívčí Hrad 64, 79399 Dívčí Hrad</t>
  </si>
  <si>
    <t>obec Brumovice</t>
  </si>
  <si>
    <t>00299871</t>
  </si>
  <si>
    <t>Hlavní 75, 747 71 Brumovice</t>
  </si>
  <si>
    <t>obec Albrechtičky</t>
  </si>
  <si>
    <t>00600814</t>
  </si>
  <si>
    <t>Albrechtičky 131, 742 55 Albrechtičky</t>
  </si>
  <si>
    <t>obec Hať</t>
  </si>
  <si>
    <t>00635511</t>
  </si>
  <si>
    <t>Lípová 86, 747 16 Hať</t>
  </si>
  <si>
    <t>obec Osoblaha</t>
  </si>
  <si>
    <t>00296279</t>
  </si>
  <si>
    <t>Na Náměstí 106, 793 99 Osoblaha</t>
  </si>
  <si>
    <t>obec Košařiska</t>
  </si>
  <si>
    <t>00491845</t>
  </si>
  <si>
    <t>Košařiska 88, 739 81 Košařiska</t>
  </si>
  <si>
    <t>obec Lhotka</t>
  </si>
  <si>
    <t>00296864</t>
  </si>
  <si>
    <t>Lhotka 89, 739 47 Kozlovice</t>
  </si>
  <si>
    <t>obec Šenov u Nového Jičína</t>
  </si>
  <si>
    <t>60798432</t>
  </si>
  <si>
    <t>Dukelská 245, 742 42 Šenov u Nového Jičína</t>
  </si>
  <si>
    <t>obec Velké Heraltice</t>
  </si>
  <si>
    <t>00300837</t>
  </si>
  <si>
    <t>Opavská 142, 747 75 Velké Heraltice</t>
  </si>
  <si>
    <t>obec Střítež</t>
  </si>
  <si>
    <t>00576913</t>
  </si>
  <si>
    <t>Střítež 118, 739 59 Střítež</t>
  </si>
  <si>
    <t>obec Horní Tošanovice</t>
  </si>
  <si>
    <t>00576883</t>
  </si>
  <si>
    <t>Horní Tošanovice 129, 739 53 Horní Tošanovice</t>
  </si>
  <si>
    <t>obec Kaňovice</t>
  </si>
  <si>
    <t>00494267</t>
  </si>
  <si>
    <t>Kaňovice 33, 739 36 Kaňovice</t>
  </si>
  <si>
    <t>obec Rohov</t>
  </si>
  <si>
    <t>00635499</t>
  </si>
  <si>
    <t>Hlavní 180, 747 25 Rohov</t>
  </si>
  <si>
    <t>obec Životice u Nového Jičína</t>
  </si>
  <si>
    <t>48804711</t>
  </si>
  <si>
    <t>Životice u Nového Jičína 128, 742 72 Životice u Nového Jičína</t>
  </si>
  <si>
    <t>obec Vražné</t>
  </si>
  <si>
    <t>62351290</t>
  </si>
  <si>
    <t>Vražné 37, 742 34 Vražné</t>
  </si>
  <si>
    <t>00635537</t>
  </si>
  <si>
    <t>obec Kružberk</t>
  </si>
  <si>
    <t>Kružberk 84, 747 86 Kružberk</t>
  </si>
  <si>
    <t>obec Sudice</t>
  </si>
  <si>
    <t>00300713</t>
  </si>
  <si>
    <t>Náměstí P. Arnošta Jureczky 13, 747 25</t>
  </si>
  <si>
    <t>město Budišov nad Budišovkou</t>
  </si>
  <si>
    <t>město</t>
  </si>
  <si>
    <t>Halaškovo náměstí 2, 747 87 Budišov nad Budišovkou</t>
  </si>
  <si>
    <t>obec Služovice</t>
  </si>
  <si>
    <t>00300675</t>
  </si>
  <si>
    <t>Služovice 135, 747 28 Služovice</t>
  </si>
  <si>
    <t>obec Slavkov</t>
  </si>
  <si>
    <t>00300667</t>
  </si>
  <si>
    <t>Ludvíka Svobody 30, 747 57 Slavkov u Opavy</t>
  </si>
  <si>
    <t>obec Staré Těchanovice</t>
  </si>
  <si>
    <t>00635529</t>
  </si>
  <si>
    <t>Staré Těchanovice 48, 749 01 Staré Těchanovice</t>
  </si>
  <si>
    <t>obec Stěbořice</t>
  </si>
  <si>
    <t>00300691</t>
  </si>
  <si>
    <t>Stěbořice 28, 747 51 Stěbořice</t>
  </si>
  <si>
    <t>obec Radkov</t>
  </si>
  <si>
    <t>00635383</t>
  </si>
  <si>
    <t>Radkov 58, 747 84 Radkov</t>
  </si>
  <si>
    <t>obec Chlebičov</t>
  </si>
  <si>
    <t>00533947</t>
  </si>
  <si>
    <t>obec Bělá</t>
  </si>
  <si>
    <t>00534650</t>
  </si>
  <si>
    <t>Bělá 150, 747 23 Bělá</t>
  </si>
  <si>
    <t>00299898</t>
  </si>
  <si>
    <t>obec Stonava</t>
  </si>
  <si>
    <t>00297658</t>
  </si>
  <si>
    <t>Stonava 730, 735 34 Stonava</t>
  </si>
  <si>
    <t>obec Vojkovice</t>
  </si>
  <si>
    <t>00577081</t>
  </si>
  <si>
    <t>Vojkovice 88, 739 51 Vojkovice</t>
  </si>
  <si>
    <t>obec Hukvaldy</t>
  </si>
  <si>
    <t>00297194</t>
  </si>
  <si>
    <t>Hukvaldy 3, 73946 Hukvaldy</t>
  </si>
  <si>
    <t>00635588</t>
  </si>
  <si>
    <t>obec Vršovice</t>
  </si>
  <si>
    <t>Vršovice 38, 747 61 Vršovice</t>
  </si>
  <si>
    <t>městys Litultovice</t>
  </si>
  <si>
    <t>městys</t>
  </si>
  <si>
    <t>00300381</t>
  </si>
  <si>
    <t>Litultovice 1, 747 55 Litultovice</t>
  </si>
  <si>
    <t>obec Žabeň</t>
  </si>
  <si>
    <t>00576867</t>
  </si>
  <si>
    <t>Žabeň 62, 739 25 Žabeň</t>
  </si>
  <si>
    <t>obec Řepiště</t>
  </si>
  <si>
    <t>00577031</t>
  </si>
  <si>
    <t>Mírová 178, 739 31 Řepiště</t>
  </si>
  <si>
    <t>obec Spálov</t>
  </si>
  <si>
    <t>00298387</t>
  </si>
  <si>
    <t>Spálov 62, 742 37 Spálov</t>
  </si>
  <si>
    <t>obec Úvalno</t>
  </si>
  <si>
    <t>00296422</t>
  </si>
  <si>
    <t>Úvalno 58, 793 91 Úvalno</t>
  </si>
  <si>
    <t>Leskovec nad Moravicí 42, 793 68 Leskovec nad Moravicí</t>
  </si>
  <si>
    <t>obec Leskovec nad Moravicí</t>
  </si>
  <si>
    <t>00296155</t>
  </si>
  <si>
    <t>obec Hostašovice</t>
  </si>
  <si>
    <t>00600725</t>
  </si>
  <si>
    <t>Hostašovice 44, 741 01 Hostašovice</t>
  </si>
  <si>
    <t>obec Pazderna</t>
  </si>
  <si>
    <t>00577073</t>
  </si>
  <si>
    <t>Pazderna 65, 739 51 Pazderna</t>
  </si>
  <si>
    <t>obec Krásná</t>
  </si>
  <si>
    <t>00577022</t>
  </si>
  <si>
    <t>Krásná 287, 739 04 Krásná</t>
  </si>
  <si>
    <t>obec Smilovice</t>
  </si>
  <si>
    <t>00576905</t>
  </si>
  <si>
    <t>Smilovice 13, 739 55 Smilovice u Třince</t>
  </si>
  <si>
    <t>obec Horní Lomná</t>
  </si>
  <si>
    <t>00535974</t>
  </si>
  <si>
    <t>Horní Lomná 44, 739 91 Horní Lomná</t>
  </si>
  <si>
    <t>obec Slatina</t>
  </si>
  <si>
    <t>obec Janovice</t>
  </si>
  <si>
    <t>obec Skotnice</t>
  </si>
  <si>
    <t>obec Třemešná</t>
  </si>
  <si>
    <t>obec Malá Morávka</t>
  </si>
  <si>
    <t>obec Vřesina</t>
  </si>
  <si>
    <t>obec Zbyslavice</t>
  </si>
  <si>
    <t>00600661</t>
  </si>
  <si>
    <t>Slatina 1, 742 93 Slatina</t>
  </si>
  <si>
    <t xml:space="preserve"> obec</t>
  </si>
  <si>
    <t>00493619</t>
  </si>
  <si>
    <t>Janovice 83, 739 11 Janovice</t>
  </si>
  <si>
    <t>00600806</t>
  </si>
  <si>
    <t>Skotnice 24, 742 58 Skotnice</t>
  </si>
  <si>
    <t>00296414</t>
  </si>
  <si>
    <t>Třemešná 304, 793 82 Třemešná</t>
  </si>
  <si>
    <t>00296201</t>
  </si>
  <si>
    <t>Malá Morávka 55, 793 36 Malá Morávka</t>
  </si>
  <si>
    <t>00635545</t>
  </si>
  <si>
    <t>21. dubna 247/1, 747 20 Vřesina</t>
  </si>
  <si>
    <t>00600695</t>
  </si>
  <si>
    <t>Ve Dvoře 81, 742 83 Zbyslavice</t>
  </si>
  <si>
    <t>obec Slezské Rudoltice</t>
  </si>
  <si>
    <t>obec Dětřichov nad Bystřicí</t>
  </si>
  <si>
    <t>Kontrola % dotace</t>
  </si>
  <si>
    <t>Podíl dotace na uznatelných nákladech projektu (Kč)</t>
  </si>
  <si>
    <t>Stavební úpravy kulturního domu v Bocanovicích - 1. etapa</t>
  </si>
  <si>
    <t>1.1.-31.10.2017</t>
  </si>
  <si>
    <t>Modernizace veřejného prostranství ve Vojkovicích včetně příjezdové komunikace</t>
  </si>
  <si>
    <t>obec Lichnov</t>
  </si>
  <si>
    <t>00296163</t>
  </si>
  <si>
    <t>Lichnov 42, 79315 Lichnov (Buntál)</t>
  </si>
  <si>
    <t>Rekonstrukce kotelny a UT - obecní dům Lichnov</t>
  </si>
  <si>
    <t>Stavební úpravy v kulturním a sportovním areálu</t>
  </si>
  <si>
    <t>Stavební úpravy budovy obecního úřadu Velké Heraltice</t>
  </si>
  <si>
    <t>obec Hlavnice</t>
  </si>
  <si>
    <t>00635596</t>
  </si>
  <si>
    <t>Hlavnice 103, 747 52 Hlavnice</t>
  </si>
  <si>
    <t>Rekonstrukce požární nádrže v Hlavnici</t>
  </si>
  <si>
    <t>Chodník pro pěší na MK Lipová v úseku MŠ/autobusová zastávka Hať-škola</t>
  </si>
  <si>
    <t>obec Horní Životice</t>
  </si>
  <si>
    <t>00576085</t>
  </si>
  <si>
    <t>Horní Životice 126, 793 12 Horní Životice</t>
  </si>
  <si>
    <t>Rekonstrukce místních komunikací v Horních Životicích</t>
  </si>
  <si>
    <t>Rekonstrukce veřejného prostranství Malá Morávka</t>
  </si>
  <si>
    <t>obec Kunín</t>
  </si>
  <si>
    <t>00600733</t>
  </si>
  <si>
    <t>Kunín 69, 742 53 Kunín</t>
  </si>
  <si>
    <t>Chodníky Kunín - II.etapa</t>
  </si>
  <si>
    <t>Košařiska - chodník v centru obce</t>
  </si>
  <si>
    <t>Rekonstrukce a modernizace sportovně realxačního areálu Skotnice</t>
  </si>
  <si>
    <t>Nový pár autobusových zastávek na Dařanec</t>
  </si>
  <si>
    <t>obec Bernartice nad Odrou</t>
  </si>
  <si>
    <t>00600717</t>
  </si>
  <si>
    <t>Bernartice nad Odrou 200, 741 01 Bernartice nad Odrou</t>
  </si>
  <si>
    <t>Bernartice nad Odrou, rozšíření rozvodů VO</t>
  </si>
  <si>
    <t>Pekárna Spálov - rekonstrukce střechy</t>
  </si>
  <si>
    <t>Stavební obnova schodiště ke hřbitovu a kostelu Albrechtičky</t>
  </si>
  <si>
    <t>Rekonstrukce místní komunikace ve středu města II. etapa</t>
  </si>
  <si>
    <t>obec Skřipov</t>
  </si>
  <si>
    <t>00300659</t>
  </si>
  <si>
    <t>Skřipov 80, 747 45 Skřipov</t>
  </si>
  <si>
    <t>Rekonstrukce veřejného osvětlení Skřipov</t>
  </si>
  <si>
    <t>Rekonstrukce komunikace a výstavba chodníku</t>
  </si>
  <si>
    <t>obec Olbramice</t>
  </si>
  <si>
    <t>60798416</t>
  </si>
  <si>
    <t>Prostorná 132, 742 83 Olbramice</t>
  </si>
  <si>
    <t>Nový plot kolem ZŠ a MŠ Olbramice</t>
  </si>
  <si>
    <t>Rekonstrukce areálu ZŠ a MŠ Stonava</t>
  </si>
  <si>
    <t>Obec Leskovec nad Moravicí - rekonstrukce místní komunikace</t>
  </si>
  <si>
    <t>KD Hájenka</t>
  </si>
  <si>
    <t>Cesta k rybníkům</t>
  </si>
  <si>
    <t>obec Hladké Životice</t>
  </si>
  <si>
    <t>00848468</t>
  </si>
  <si>
    <t>Hlavní 208, 742 47 Hladké Životice</t>
  </si>
  <si>
    <t>Životický park - 4. etapa</t>
  </si>
  <si>
    <t>Rekonstrukce šaten v základní škole</t>
  </si>
  <si>
    <t>Rekonstrukce a rozšíření sociálního zařízení v budově OÚ Kaňovice</t>
  </si>
  <si>
    <t>Od hřiště ke kapli a školce po osvětleném chodníku</t>
  </si>
  <si>
    <t>obec Hlinka</t>
  </si>
  <si>
    <t>Hlinka 25, 793 99 Hlinka</t>
  </si>
  <si>
    <t>Sál kulturního domu</t>
  </si>
  <si>
    <t>Obnova občanské vybavenosti ve Služovicích</t>
  </si>
  <si>
    <t>Rekonstrukce místní komuniakce v obci Bítov</t>
  </si>
  <si>
    <t>Rekonstrukce místních komunikací ve Svobodných Heřmanicích</t>
  </si>
  <si>
    <t>Obnova výletiště Horní Lomná</t>
  </si>
  <si>
    <t>obec Bartošovice</t>
  </si>
  <si>
    <t>00297721</t>
  </si>
  <si>
    <t>Bartošovice 135, 742 54 Bartošovice</t>
  </si>
  <si>
    <t>Stavební úpravy a nástavba hasičské zbrojnice v Hukovicích</t>
  </si>
  <si>
    <t>Výměna osvětlení v ZŠ a MŠ Leoše Janáčka Hukvaldy v objektu "U" - pavilon 01</t>
  </si>
  <si>
    <t>Stavební úpravy hřbitova</t>
  </si>
  <si>
    <t>Stavební obnova tělovýchovného zařízení ve Slatině</t>
  </si>
  <si>
    <t>Chodníky Slezské Rudoltice - 3. etapa</t>
  </si>
  <si>
    <t>Kulturní dům</t>
  </si>
  <si>
    <t>Rekonstrukce části multifunkční budovy obecního úřadu</t>
  </si>
  <si>
    <t>Rekonstrukce chodníků Osoblaha</t>
  </si>
  <si>
    <t>Zvídavý návštěvník nezmokne</t>
  </si>
  <si>
    <t>Vodní hrátky na plovárně</t>
  </si>
  <si>
    <t>obec Dobratice</t>
  </si>
  <si>
    <t>00577057</t>
  </si>
  <si>
    <t>Dobratice 49, 739 51 Dobrá</t>
  </si>
  <si>
    <t>Rekonstrukce mostu M 09 přes vodní tok Zbojničný</t>
  </si>
  <si>
    <t>Rekonstrukce sociálního zařízení v přístavbě ZŠ Janovice</t>
  </si>
  <si>
    <t>obec Dolní Domaslavice</t>
  </si>
  <si>
    <t>00494241</t>
  </si>
  <si>
    <t>Dolní Domaslavice 4, 739 38 Dolní Domaslavice</t>
  </si>
  <si>
    <t>Komunikace na parc. č. 1061/1, k.ú. Dolní Domaslavice</t>
  </si>
  <si>
    <t>obec Pražmo</t>
  </si>
  <si>
    <t>00576999</t>
  </si>
  <si>
    <t>Pražmo 153, 739 04 Pražmo</t>
  </si>
  <si>
    <t>obec Milotice nad Opavou</t>
  </si>
  <si>
    <t>00846511</t>
  </si>
  <si>
    <t>Milotice nad Opavou 55, 792 01 Milotice nad Opavou</t>
  </si>
  <si>
    <t>Rekonstrukce budovy bývalé prodejny - přestavba na klubovnu a zázemí pro spolky a zaměstnance obce</t>
  </si>
  <si>
    <t>Komunitní centrum z bývalé prodejny masa</t>
  </si>
  <si>
    <t>Energetické úspory objektu č.p. 100 v Kružberku</t>
  </si>
  <si>
    <t>obec Mikolajice</t>
  </si>
  <si>
    <t>00635405</t>
  </si>
  <si>
    <t>Mikolajice 55, 747 84 Mikolajice</t>
  </si>
  <si>
    <t>Rekonstrukce hasičské zbrojnice v Mikolajicích - 1. etapa</t>
  </si>
  <si>
    <t>Parkoviště u kostela ve Stěbořicích</t>
  </si>
  <si>
    <t>obec Kozmice</t>
  </si>
  <si>
    <t>00849961</t>
  </si>
  <si>
    <t>Poručíka Hoši 528/2C, 747 11 Kozmice</t>
  </si>
  <si>
    <t>Rekonstrukce kulturního domu v Kozmicích</t>
  </si>
  <si>
    <t>Úprava zpevněných v Bělé</t>
  </si>
  <si>
    <t>Hlavní 65, 747 32 Chlebičov</t>
  </si>
  <si>
    <t>Dětské hřiště v Chlebičově</t>
  </si>
  <si>
    <t>Úprava veřejného prostranství v Radkově</t>
  </si>
  <si>
    <t>obec Budišovice</t>
  </si>
  <si>
    <t>00635413</t>
  </si>
  <si>
    <t>Opavská 112, 747 64 Budišovice</t>
  </si>
  <si>
    <t>Lávka přes potok Studnice v Budišovicích</t>
  </si>
  <si>
    <t>00300527</t>
  </si>
  <si>
    <t>Slezská 135, 747 33 Oldřišov</t>
  </si>
  <si>
    <t>Rekonstrukce střechy zámku v Oldřišově</t>
  </si>
  <si>
    <t>Stavební úpravy hasičské zbrojnice ve Starých Těchanovicích</t>
  </si>
  <si>
    <t>obec Mladecko</t>
  </si>
  <si>
    <t>00635502</t>
  </si>
  <si>
    <t>Mladecko 19, 747 54 Mladecko</t>
  </si>
  <si>
    <t>Rekonstrukce ZŠ v Mladecku</t>
  </si>
  <si>
    <t>obec Třebom</t>
  </si>
  <si>
    <t>00635481</t>
  </si>
  <si>
    <t>Třebom 3, 747 25 Třebom</t>
  </si>
  <si>
    <t>Úprava ploch v okolí hasičské zbrojnice v obci Třebom</t>
  </si>
  <si>
    <t>Zřízení bezbariérového vstupu a WC včetně rekonstrukce zasedací místnosti OÚ</t>
  </si>
  <si>
    <t>Obnova veřejných prostranství v obci Rohov</t>
  </si>
  <si>
    <t>Dopravní opatření - Terminál Vražné střed - přeložení zastávky BUS "Vražné u hřiště"</t>
  </si>
  <si>
    <t>Zlepšení využití zámeckého parku v Litultovicích</t>
  </si>
  <si>
    <t>Rekonstrukce volnočasového areálu ve Vršovicích - chodník a zpevněné plochy</t>
  </si>
  <si>
    <t>Rozšíření infrastruktury veřejných budov v centru obce Řepiště</t>
  </si>
  <si>
    <t>Modernizace hasičského hřiště - víceúčelové hřiště a tréninková dráha</t>
  </si>
  <si>
    <t>Rekonstrukce zpevněných ploch s parkováním - Zlatník</t>
  </si>
  <si>
    <t>obec Žermanice</t>
  </si>
  <si>
    <t>00494259</t>
  </si>
  <si>
    <t>Odvodnění lokality "Na Půstkách"</t>
  </si>
  <si>
    <t>obec Březová</t>
  </si>
  <si>
    <t>00299880</t>
  </si>
  <si>
    <t>Březová 106, 747 44 Březová</t>
  </si>
  <si>
    <t>Žermanice 48, 739 37 Žermanice</t>
  </si>
  <si>
    <t>Rekonstrukce veřejného osvětlení - Obec Březová</t>
  </si>
  <si>
    <t>Rekonstrukce fasády na budově základní a mateřské školy v Hostašovicích</t>
  </si>
  <si>
    <t>Rekonstrukce budovy občanské vybavenosti</t>
  </si>
  <si>
    <t>Obnova autobusových zastávek</t>
  </si>
  <si>
    <t>Rekonstrukce MK na pozemcích p.č. 1121 a 1136 v k.ú. Jeseník nad Odrou</t>
  </si>
  <si>
    <t>Rekonstrukce zpevněné plochy před budovou obecního úřadu Pražmo</t>
  </si>
  <si>
    <t>Rekonstrukce chodníků na ulici L. Svobody ve Slavkově</t>
  </si>
  <si>
    <t>Rekonstrukce trubního propustku pod místní komunikací MK 3 v obci Pazderna</t>
  </si>
  <si>
    <t>Celkem</t>
  </si>
  <si>
    <t>Oprava oplocení a zpevněných ploch v areálu u Mateřské školy</t>
  </si>
  <si>
    <t>Kumulativní součet</t>
  </si>
  <si>
    <t>Rekonstrukce chodníků v Sudicích - III. etapa</t>
  </si>
  <si>
    <t>z alokace 18 mil. Kč DT1</t>
  </si>
  <si>
    <t>ze zůstatku alokace 18 mil. Kč DT 1 a 532.100 Kč z DT2</t>
  </si>
  <si>
    <t>ze zůstatku alokace DT1 a DT 2 a převodu úspory z PPD 2017</t>
  </si>
  <si>
    <t>obec Oldřišov</t>
  </si>
  <si>
    <t>Rekonstrukce chodníku k Památníku obětem 1. a 2. světové války</t>
  </si>
  <si>
    <t>00576107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</si>
</sst>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1" fillId="2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0" xfId="0" applyFont="1" applyBorder="1"/>
    <xf numFmtId="4" fontId="4" fillId="0" borderId="0" xfId="0" applyNumberFormat="1" applyFont="1" applyAlignment="1">
      <alignment horizontal="center"/>
    </xf>
    <xf numFmtId="0" fontId="4" fillId="0" borderId="0" xfId="0" applyFont="1"/>
    <xf numFmtId="3" fontId="2" fillId="0" borderId="0" xfId="0" applyNumberFormat="1" applyFont="1" applyFill="1" applyBorder="1" applyAlignment="1">
      <alignment horizontal="right"/>
    </xf>
    <xf numFmtId="10" fontId="2" fillId="0" borderId="6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4" fontId="4" fillId="0" borderId="0" xfId="0" applyNumberFormat="1" applyFont="1" applyBorder="1" applyAlignment="1">
      <alignment horizontal="center"/>
    </xf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10" fontId="4" fillId="0" borderId="0" xfId="0" applyNumberFormat="1" applyFont="1"/>
    <xf numFmtId="0" fontId="4" fillId="0" borderId="0" xfId="0" applyFont="1" applyAlignment="1">
      <alignment horizontal="right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right" vertical="center"/>
    </xf>
    <xf numFmtId="10" fontId="2" fillId="0" borderId="6" xfId="0" applyNumberFormat="1" applyFont="1" applyFill="1" applyBorder="1" applyAlignment="1">
      <alignment horizontal="center" vertical="center" wrapText="1"/>
    </xf>
    <xf numFmtId="10" fontId="2" fillId="0" borderId="6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3" fontId="2" fillId="0" borderId="10" xfId="0" applyNumberFormat="1" applyFont="1" applyFill="1" applyBorder="1" applyAlignment="1">
      <alignment horizontal="right" vertical="center"/>
    </xf>
    <xf numFmtId="10" fontId="2" fillId="0" borderId="10" xfId="0" applyNumberFormat="1" applyFont="1" applyFill="1" applyBorder="1" applyAlignment="1">
      <alignment horizontal="center" vertical="center" wrapText="1"/>
    </xf>
    <xf numFmtId="10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3" fontId="2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0" fontId="2" fillId="0" borderId="9" xfId="0" applyNumberFormat="1" applyFont="1" applyFill="1" applyBorder="1" applyAlignment="1">
      <alignment horizontal="center" vertical="center" wrapText="1"/>
    </xf>
    <xf numFmtId="10" fontId="2" fillId="0" borderId="9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center" vertical="center" wrapText="1"/>
    </xf>
    <xf numFmtId="10" fontId="2" fillId="0" borderId="11" xfId="0" applyNumberFormat="1" applyFont="1" applyFill="1" applyBorder="1" applyAlignment="1">
      <alignment horizontal="center" vertical="center"/>
    </xf>
    <xf numFmtId="14" fontId="2" fillId="0" borderId="11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tabSelected="1" topLeftCell="A56" zoomScale="75" zoomScaleNormal="75" workbookViewId="0">
      <selection activeCell="F88" sqref="F88"/>
    </sheetView>
  </sheetViews>
  <sheetFormatPr defaultRowHeight="15" x14ac:dyDescent="0.25"/>
  <cols>
    <col min="1" max="1" width="10.5703125" customWidth="1"/>
    <col min="3" max="3" width="30.7109375" customWidth="1"/>
    <col min="4" max="4" width="12.42578125" customWidth="1"/>
    <col min="5" max="5" width="11.28515625" customWidth="1"/>
    <col min="6" max="6" width="27.85546875" customWidth="1"/>
    <col min="7" max="7" width="37.140625" customWidth="1"/>
    <col min="8" max="9" width="10.7109375" hidden="1" customWidth="1"/>
    <col min="10" max="10" width="10.7109375" customWidth="1"/>
    <col min="11" max="11" width="16" customWidth="1"/>
    <col min="12" max="13" width="12.7109375" customWidth="1"/>
    <col min="14" max="14" width="15.42578125" customWidth="1"/>
    <col min="15" max="15" width="12.7109375" customWidth="1"/>
    <col min="16" max="16" width="12.7109375" hidden="1" customWidth="1"/>
    <col min="17" max="19" width="15.7109375" customWidth="1"/>
    <col min="20" max="20" width="21.7109375" customWidth="1"/>
    <col min="21" max="21" width="0" hidden="1" customWidth="1"/>
    <col min="22" max="22" width="5.5703125" customWidth="1"/>
  </cols>
  <sheetData>
    <row r="1" spans="1:21" ht="15.75" thickBot="1" x14ac:dyDescent="0.3">
      <c r="A1" s="12" t="s">
        <v>14</v>
      </c>
      <c r="B1" s="13"/>
      <c r="C1" s="14"/>
      <c r="D1" s="14"/>
      <c r="E1" s="14"/>
      <c r="F1" s="6"/>
      <c r="G1" s="13"/>
      <c r="H1" s="15"/>
      <c r="I1" s="15"/>
      <c r="J1" s="4"/>
      <c r="K1" s="5"/>
      <c r="L1" s="6"/>
      <c r="M1" s="16"/>
      <c r="N1" s="16"/>
      <c r="O1" s="16"/>
      <c r="P1" s="16"/>
      <c r="Q1" s="17"/>
      <c r="R1" s="17"/>
      <c r="S1" s="17"/>
      <c r="T1" s="6"/>
    </row>
    <row r="2" spans="1:21" ht="81" customHeight="1" x14ac:dyDescent="0.25">
      <c r="A2" s="18" t="s">
        <v>0</v>
      </c>
      <c r="B2" s="19" t="s">
        <v>1</v>
      </c>
      <c r="C2" s="20" t="s">
        <v>28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15</v>
      </c>
      <c r="I2" s="20" t="s">
        <v>16</v>
      </c>
      <c r="J2" s="20" t="s">
        <v>6</v>
      </c>
      <c r="K2" s="21" t="s">
        <v>7</v>
      </c>
      <c r="L2" s="1" t="s">
        <v>8</v>
      </c>
      <c r="M2" s="22" t="s">
        <v>9</v>
      </c>
      <c r="N2" s="22" t="s">
        <v>197</v>
      </c>
      <c r="O2" s="22" t="s">
        <v>10</v>
      </c>
      <c r="P2" s="22" t="s">
        <v>196</v>
      </c>
      <c r="Q2" s="23" t="s">
        <v>11</v>
      </c>
      <c r="R2" s="24" t="s">
        <v>12</v>
      </c>
      <c r="S2" s="61" t="s">
        <v>343</v>
      </c>
      <c r="T2" s="25" t="s">
        <v>13</v>
      </c>
    </row>
    <row r="3" spans="1:21" ht="24.95" customHeight="1" x14ac:dyDescent="0.25">
      <c r="A3" s="26">
        <v>1</v>
      </c>
      <c r="B3" s="27">
        <v>11</v>
      </c>
      <c r="C3" s="28" t="s">
        <v>75</v>
      </c>
      <c r="D3" s="28" t="s">
        <v>17</v>
      </c>
      <c r="E3" s="29" t="s">
        <v>76</v>
      </c>
      <c r="F3" s="28" t="s">
        <v>77</v>
      </c>
      <c r="G3" s="2" t="s">
        <v>206</v>
      </c>
      <c r="H3" s="28">
        <v>27</v>
      </c>
      <c r="I3" s="28">
        <v>27</v>
      </c>
      <c r="J3" s="27">
        <f t="shared" ref="J3:J34" si="0">(H3+I3)/2</f>
        <v>27</v>
      </c>
      <c r="K3" s="30">
        <v>770000</v>
      </c>
      <c r="L3" s="31">
        <f t="shared" ref="L3:L34" si="1">M3/K3</f>
        <v>0.61038961038961037</v>
      </c>
      <c r="M3" s="30">
        <v>470000</v>
      </c>
      <c r="N3" s="30">
        <v>300000</v>
      </c>
      <c r="O3" s="32">
        <f t="shared" ref="O3:O34" si="2">N3/K3</f>
        <v>0.38961038961038963</v>
      </c>
      <c r="P3" s="32" t="str">
        <f t="shared" ref="P3:P34" si="3">IF(O3&gt;60%,"chyba","ok")</f>
        <v>ok</v>
      </c>
      <c r="Q3" s="30">
        <f t="shared" ref="Q3:Q34" si="4">N3</f>
        <v>300000</v>
      </c>
      <c r="R3" s="30">
        <v>300000</v>
      </c>
      <c r="S3" s="44">
        <f>R3</f>
        <v>300000</v>
      </c>
      <c r="T3" s="33" t="s">
        <v>199</v>
      </c>
    </row>
    <row r="4" spans="1:21" ht="24.95" customHeight="1" x14ac:dyDescent="0.25">
      <c r="A4" s="26">
        <v>2</v>
      </c>
      <c r="B4" s="27">
        <v>37</v>
      </c>
      <c r="C4" s="28" t="s">
        <v>126</v>
      </c>
      <c r="D4" s="28" t="s">
        <v>17</v>
      </c>
      <c r="E4" s="29" t="s">
        <v>127</v>
      </c>
      <c r="F4" s="28" t="s">
        <v>128</v>
      </c>
      <c r="G4" s="2" t="s">
        <v>240</v>
      </c>
      <c r="H4" s="28">
        <v>26</v>
      </c>
      <c r="I4" s="28">
        <v>26</v>
      </c>
      <c r="J4" s="27">
        <f t="shared" si="0"/>
        <v>26</v>
      </c>
      <c r="K4" s="30">
        <v>5547871</v>
      </c>
      <c r="L4" s="31">
        <f t="shared" si="1"/>
        <v>0.94592520265882174</v>
      </c>
      <c r="M4" s="30">
        <v>5247871</v>
      </c>
      <c r="N4" s="30">
        <v>300000</v>
      </c>
      <c r="O4" s="32">
        <f t="shared" si="2"/>
        <v>5.4074797341178267E-2</v>
      </c>
      <c r="P4" s="32" t="str">
        <f t="shared" si="3"/>
        <v>ok</v>
      </c>
      <c r="Q4" s="30">
        <f t="shared" si="4"/>
        <v>300000</v>
      </c>
      <c r="R4" s="30">
        <v>300000</v>
      </c>
      <c r="S4" s="44">
        <f>S3+R4</f>
        <v>600000</v>
      </c>
      <c r="T4" s="33" t="s">
        <v>199</v>
      </c>
      <c r="U4" s="3"/>
    </row>
    <row r="5" spans="1:21" ht="24.95" customHeight="1" x14ac:dyDescent="0.25">
      <c r="A5" s="26">
        <v>3</v>
      </c>
      <c r="B5" s="27">
        <v>108</v>
      </c>
      <c r="C5" s="28" t="s">
        <v>142</v>
      </c>
      <c r="D5" s="28" t="s">
        <v>17</v>
      </c>
      <c r="E5" s="29" t="s">
        <v>143</v>
      </c>
      <c r="F5" s="28" t="s">
        <v>144</v>
      </c>
      <c r="G5" s="2" t="s">
        <v>324</v>
      </c>
      <c r="H5" s="28">
        <v>25</v>
      </c>
      <c r="I5" s="28">
        <v>27</v>
      </c>
      <c r="J5" s="27">
        <f t="shared" si="0"/>
        <v>26</v>
      </c>
      <c r="K5" s="30">
        <v>1519184</v>
      </c>
      <c r="L5" s="31">
        <f t="shared" si="1"/>
        <v>0.80252556635667571</v>
      </c>
      <c r="M5" s="30">
        <v>1219184</v>
      </c>
      <c r="N5" s="30">
        <v>300000</v>
      </c>
      <c r="O5" s="32">
        <f t="shared" si="2"/>
        <v>0.19747443364332432</v>
      </c>
      <c r="P5" s="32" t="str">
        <f t="shared" si="3"/>
        <v>ok</v>
      </c>
      <c r="Q5" s="30">
        <f t="shared" si="4"/>
        <v>300000</v>
      </c>
      <c r="R5" s="30">
        <v>300000</v>
      </c>
      <c r="S5" s="44">
        <f t="shared" ref="S5:S68" si="5">S4+R5</f>
        <v>900000</v>
      </c>
      <c r="T5" s="33" t="s">
        <v>199</v>
      </c>
    </row>
    <row r="6" spans="1:21" ht="24.95" customHeight="1" x14ac:dyDescent="0.25">
      <c r="A6" s="26">
        <v>4</v>
      </c>
      <c r="B6" s="27">
        <v>24</v>
      </c>
      <c r="C6" s="28" t="s">
        <v>174</v>
      </c>
      <c r="D6" s="28" t="s">
        <v>17</v>
      </c>
      <c r="E6" s="29" t="s">
        <v>184</v>
      </c>
      <c r="F6" s="28" t="s">
        <v>185</v>
      </c>
      <c r="G6" s="2" t="s">
        <v>222</v>
      </c>
      <c r="H6" s="28">
        <v>26</v>
      </c>
      <c r="I6" s="28">
        <v>26</v>
      </c>
      <c r="J6" s="27">
        <f t="shared" si="0"/>
        <v>26</v>
      </c>
      <c r="K6" s="30">
        <v>540300</v>
      </c>
      <c r="L6" s="31">
        <f t="shared" si="1"/>
        <v>0.56024430871737918</v>
      </c>
      <c r="M6" s="30">
        <v>302700</v>
      </c>
      <c r="N6" s="30">
        <v>237600</v>
      </c>
      <c r="O6" s="32">
        <f t="shared" si="2"/>
        <v>0.43975569128262076</v>
      </c>
      <c r="P6" s="32" t="str">
        <f t="shared" si="3"/>
        <v>ok</v>
      </c>
      <c r="Q6" s="30">
        <f t="shared" si="4"/>
        <v>237600</v>
      </c>
      <c r="R6" s="30">
        <v>237600</v>
      </c>
      <c r="S6" s="44">
        <f t="shared" si="5"/>
        <v>1137600</v>
      </c>
      <c r="T6" s="33" t="s">
        <v>199</v>
      </c>
    </row>
    <row r="7" spans="1:21" ht="24.95" customHeight="1" x14ac:dyDescent="0.25">
      <c r="A7" s="26">
        <v>5</v>
      </c>
      <c r="B7" s="27">
        <v>60</v>
      </c>
      <c r="C7" s="28" t="s">
        <v>132</v>
      </c>
      <c r="D7" s="28" t="s">
        <v>17</v>
      </c>
      <c r="E7" s="29" t="s">
        <v>133</v>
      </c>
      <c r="F7" s="28" t="s">
        <v>134</v>
      </c>
      <c r="G7" s="2" t="s">
        <v>262</v>
      </c>
      <c r="H7" s="28">
        <v>25</v>
      </c>
      <c r="I7" s="28">
        <v>26</v>
      </c>
      <c r="J7" s="27">
        <f t="shared" si="0"/>
        <v>25.5</v>
      </c>
      <c r="K7" s="30">
        <v>2144991</v>
      </c>
      <c r="L7" s="31">
        <f t="shared" si="1"/>
        <v>0.86013927331163631</v>
      </c>
      <c r="M7" s="30">
        <v>1844991</v>
      </c>
      <c r="N7" s="30">
        <v>300000</v>
      </c>
      <c r="O7" s="32">
        <f t="shared" si="2"/>
        <v>0.13986072668836372</v>
      </c>
      <c r="P7" s="32" t="str">
        <f t="shared" si="3"/>
        <v>ok</v>
      </c>
      <c r="Q7" s="30">
        <f t="shared" si="4"/>
        <v>300000</v>
      </c>
      <c r="R7" s="30">
        <v>300000</v>
      </c>
      <c r="S7" s="44">
        <f t="shared" si="5"/>
        <v>1437600</v>
      </c>
      <c r="T7" s="33" t="s">
        <v>199</v>
      </c>
    </row>
    <row r="8" spans="1:21" ht="24.95" customHeight="1" x14ac:dyDescent="0.25">
      <c r="A8" s="26">
        <v>6</v>
      </c>
      <c r="B8" s="27">
        <v>21</v>
      </c>
      <c r="C8" s="28" t="s">
        <v>217</v>
      </c>
      <c r="D8" s="28" t="s">
        <v>17</v>
      </c>
      <c r="E8" s="29" t="s">
        <v>218</v>
      </c>
      <c r="F8" s="28" t="s">
        <v>219</v>
      </c>
      <c r="G8" s="2" t="s">
        <v>220</v>
      </c>
      <c r="H8" s="28">
        <v>25</v>
      </c>
      <c r="I8" s="28">
        <v>25</v>
      </c>
      <c r="J8" s="27">
        <f t="shared" si="0"/>
        <v>25</v>
      </c>
      <c r="K8" s="30">
        <v>4000000</v>
      </c>
      <c r="L8" s="31">
        <f t="shared" si="1"/>
        <v>0.92500000000000004</v>
      </c>
      <c r="M8" s="30">
        <v>3700000</v>
      </c>
      <c r="N8" s="30">
        <v>300000</v>
      </c>
      <c r="O8" s="32">
        <f t="shared" si="2"/>
        <v>7.4999999999999997E-2</v>
      </c>
      <c r="P8" s="32" t="str">
        <f t="shared" si="3"/>
        <v>ok</v>
      </c>
      <c r="Q8" s="30">
        <f t="shared" si="4"/>
        <v>300000</v>
      </c>
      <c r="R8" s="30">
        <v>300000</v>
      </c>
      <c r="S8" s="44">
        <f t="shared" si="5"/>
        <v>1737600</v>
      </c>
      <c r="T8" s="33" t="s">
        <v>199</v>
      </c>
    </row>
    <row r="9" spans="1:21" ht="24.95" customHeight="1" x14ac:dyDescent="0.25">
      <c r="A9" s="26">
        <v>7</v>
      </c>
      <c r="B9" s="27">
        <v>10</v>
      </c>
      <c r="C9" s="28" t="s">
        <v>90</v>
      </c>
      <c r="D9" s="28" t="s">
        <v>17</v>
      </c>
      <c r="E9" s="29" t="s">
        <v>91</v>
      </c>
      <c r="F9" s="28" t="s">
        <v>92</v>
      </c>
      <c r="G9" s="2" t="s">
        <v>205</v>
      </c>
      <c r="H9" s="28">
        <v>24</v>
      </c>
      <c r="I9" s="28">
        <v>26</v>
      </c>
      <c r="J9" s="27">
        <f t="shared" si="0"/>
        <v>25</v>
      </c>
      <c r="K9" s="30">
        <v>1276760</v>
      </c>
      <c r="L9" s="31">
        <f t="shared" si="1"/>
        <v>0.76503023277671611</v>
      </c>
      <c r="M9" s="30">
        <v>976760</v>
      </c>
      <c r="N9" s="30">
        <v>300000</v>
      </c>
      <c r="O9" s="32">
        <f t="shared" si="2"/>
        <v>0.23496976722328394</v>
      </c>
      <c r="P9" s="32" t="str">
        <f t="shared" si="3"/>
        <v>ok</v>
      </c>
      <c r="Q9" s="30">
        <f t="shared" si="4"/>
        <v>300000</v>
      </c>
      <c r="R9" s="30">
        <v>300000</v>
      </c>
      <c r="S9" s="44">
        <f t="shared" si="5"/>
        <v>2037600</v>
      </c>
      <c r="T9" s="33" t="s">
        <v>199</v>
      </c>
    </row>
    <row r="10" spans="1:21" ht="24.95" customHeight="1" x14ac:dyDescent="0.25">
      <c r="A10" s="26">
        <v>8</v>
      </c>
      <c r="B10" s="27">
        <v>109</v>
      </c>
      <c r="C10" s="28" t="s">
        <v>163</v>
      </c>
      <c r="D10" s="28" t="s">
        <v>17</v>
      </c>
      <c r="E10" s="29" t="s">
        <v>164</v>
      </c>
      <c r="F10" s="28" t="s">
        <v>165</v>
      </c>
      <c r="G10" s="2" t="s">
        <v>325</v>
      </c>
      <c r="H10" s="28">
        <v>25</v>
      </c>
      <c r="I10" s="28">
        <v>25</v>
      </c>
      <c r="J10" s="27">
        <f t="shared" si="0"/>
        <v>25</v>
      </c>
      <c r="K10" s="30">
        <v>1200000</v>
      </c>
      <c r="L10" s="31">
        <f t="shared" si="1"/>
        <v>0.75</v>
      </c>
      <c r="M10" s="30">
        <v>900000</v>
      </c>
      <c r="N10" s="30">
        <v>300000</v>
      </c>
      <c r="O10" s="32">
        <f t="shared" si="2"/>
        <v>0.25</v>
      </c>
      <c r="P10" s="32" t="str">
        <f t="shared" si="3"/>
        <v>ok</v>
      </c>
      <c r="Q10" s="30">
        <f t="shared" si="4"/>
        <v>300000</v>
      </c>
      <c r="R10" s="30">
        <v>300000</v>
      </c>
      <c r="S10" s="44">
        <f t="shared" si="5"/>
        <v>2337600</v>
      </c>
      <c r="T10" s="33" t="s">
        <v>199</v>
      </c>
    </row>
    <row r="11" spans="1:21" ht="24.95" customHeight="1" x14ac:dyDescent="0.25">
      <c r="A11" s="26">
        <v>9</v>
      </c>
      <c r="B11" s="27">
        <v>92</v>
      </c>
      <c r="C11" s="28" t="s">
        <v>122</v>
      </c>
      <c r="D11" s="28" t="s">
        <v>17</v>
      </c>
      <c r="E11" s="29" t="s">
        <v>123</v>
      </c>
      <c r="F11" s="28" t="s">
        <v>124</v>
      </c>
      <c r="G11" s="2" t="s">
        <v>298</v>
      </c>
      <c r="H11" s="28">
        <v>25</v>
      </c>
      <c r="I11" s="28">
        <v>25</v>
      </c>
      <c r="J11" s="27">
        <f t="shared" si="0"/>
        <v>25</v>
      </c>
      <c r="K11" s="30">
        <v>805900</v>
      </c>
      <c r="L11" s="31">
        <f t="shared" si="1"/>
        <v>0.62774537783844153</v>
      </c>
      <c r="M11" s="30">
        <v>505900</v>
      </c>
      <c r="N11" s="30">
        <v>300000</v>
      </c>
      <c r="O11" s="32">
        <f t="shared" si="2"/>
        <v>0.37225462216155852</v>
      </c>
      <c r="P11" s="32" t="str">
        <f t="shared" si="3"/>
        <v>ok</v>
      </c>
      <c r="Q11" s="30">
        <f t="shared" si="4"/>
        <v>300000</v>
      </c>
      <c r="R11" s="30">
        <v>300000</v>
      </c>
      <c r="S11" s="44">
        <f t="shared" si="5"/>
        <v>2637600</v>
      </c>
      <c r="T11" s="33" t="s">
        <v>199</v>
      </c>
    </row>
    <row r="12" spans="1:21" ht="24.95" customHeight="1" x14ac:dyDescent="0.25">
      <c r="A12" s="26">
        <v>10</v>
      </c>
      <c r="B12" s="27">
        <v>32</v>
      </c>
      <c r="C12" s="28" t="s">
        <v>102</v>
      </c>
      <c r="D12" s="28" t="s">
        <v>103</v>
      </c>
      <c r="E12" s="29" t="s">
        <v>125</v>
      </c>
      <c r="F12" s="28" t="s">
        <v>104</v>
      </c>
      <c r="G12" s="2" t="s">
        <v>230</v>
      </c>
      <c r="H12" s="28">
        <v>25</v>
      </c>
      <c r="I12" s="28">
        <v>25</v>
      </c>
      <c r="J12" s="27">
        <f t="shared" si="0"/>
        <v>25</v>
      </c>
      <c r="K12" s="30">
        <v>800600</v>
      </c>
      <c r="L12" s="31">
        <f t="shared" si="1"/>
        <v>0.62528103922058453</v>
      </c>
      <c r="M12" s="30">
        <v>500600</v>
      </c>
      <c r="N12" s="30">
        <v>300000</v>
      </c>
      <c r="O12" s="32">
        <f t="shared" si="2"/>
        <v>0.37471896077941541</v>
      </c>
      <c r="P12" s="32" t="str">
        <f t="shared" si="3"/>
        <v>ok</v>
      </c>
      <c r="Q12" s="30">
        <f t="shared" si="4"/>
        <v>300000</v>
      </c>
      <c r="R12" s="30">
        <v>300000</v>
      </c>
      <c r="S12" s="44">
        <f t="shared" si="5"/>
        <v>2937600</v>
      </c>
      <c r="T12" s="33" t="s">
        <v>199</v>
      </c>
    </row>
    <row r="13" spans="1:21" ht="24.95" customHeight="1" x14ac:dyDescent="0.25">
      <c r="A13" s="26">
        <v>11</v>
      </c>
      <c r="B13" s="27">
        <v>91</v>
      </c>
      <c r="C13" s="28" t="s">
        <v>294</v>
      </c>
      <c r="D13" s="28" t="s">
        <v>17</v>
      </c>
      <c r="E13" s="29" t="s">
        <v>295</v>
      </c>
      <c r="F13" s="28" t="s">
        <v>296</v>
      </c>
      <c r="G13" s="2" t="s">
        <v>297</v>
      </c>
      <c r="H13" s="28">
        <v>25</v>
      </c>
      <c r="I13" s="28">
        <v>25</v>
      </c>
      <c r="J13" s="27">
        <f t="shared" si="0"/>
        <v>25</v>
      </c>
      <c r="K13" s="30">
        <v>663825</v>
      </c>
      <c r="L13" s="31">
        <f t="shared" si="1"/>
        <v>0.61134335103378146</v>
      </c>
      <c r="M13" s="30">
        <v>405825</v>
      </c>
      <c r="N13" s="30">
        <v>258000</v>
      </c>
      <c r="O13" s="32">
        <f t="shared" si="2"/>
        <v>0.38865664896621849</v>
      </c>
      <c r="P13" s="32" t="str">
        <f t="shared" si="3"/>
        <v>ok</v>
      </c>
      <c r="Q13" s="30">
        <f t="shared" si="4"/>
        <v>258000</v>
      </c>
      <c r="R13" s="30">
        <v>258000</v>
      </c>
      <c r="S13" s="44">
        <f t="shared" si="5"/>
        <v>3195600</v>
      </c>
      <c r="T13" s="33" t="s">
        <v>199</v>
      </c>
    </row>
    <row r="14" spans="1:21" ht="24.95" customHeight="1" x14ac:dyDescent="0.25">
      <c r="A14" s="26">
        <v>12</v>
      </c>
      <c r="B14" s="27">
        <v>117</v>
      </c>
      <c r="C14" s="28" t="s">
        <v>54</v>
      </c>
      <c r="D14" s="28" t="s">
        <v>17</v>
      </c>
      <c r="E14" s="29" t="s">
        <v>55</v>
      </c>
      <c r="F14" s="28" t="s">
        <v>56</v>
      </c>
      <c r="G14" s="2" t="s">
        <v>335</v>
      </c>
      <c r="H14" s="28">
        <v>24</v>
      </c>
      <c r="I14" s="28">
        <v>26</v>
      </c>
      <c r="J14" s="27">
        <f t="shared" si="0"/>
        <v>25</v>
      </c>
      <c r="K14" s="30">
        <v>489250</v>
      </c>
      <c r="L14" s="31">
        <f t="shared" si="1"/>
        <v>0.56259580991313229</v>
      </c>
      <c r="M14" s="30">
        <v>275250</v>
      </c>
      <c r="N14" s="30">
        <v>214000</v>
      </c>
      <c r="O14" s="32">
        <f t="shared" si="2"/>
        <v>0.43740419008686765</v>
      </c>
      <c r="P14" s="32" t="str">
        <f t="shared" si="3"/>
        <v>ok</v>
      </c>
      <c r="Q14" s="30">
        <f t="shared" si="4"/>
        <v>214000</v>
      </c>
      <c r="R14" s="30">
        <v>214000</v>
      </c>
      <c r="S14" s="44">
        <f t="shared" si="5"/>
        <v>3409600</v>
      </c>
      <c r="T14" s="33" t="s">
        <v>199</v>
      </c>
    </row>
    <row r="15" spans="1:21" ht="24.95" customHeight="1" x14ac:dyDescent="0.25">
      <c r="A15" s="26">
        <v>13</v>
      </c>
      <c r="B15" s="27">
        <v>105</v>
      </c>
      <c r="C15" s="28" t="s">
        <v>138</v>
      </c>
      <c r="D15" s="28" t="s">
        <v>139</v>
      </c>
      <c r="E15" s="29" t="s">
        <v>140</v>
      </c>
      <c r="F15" s="28" t="s">
        <v>141</v>
      </c>
      <c r="G15" s="2" t="s">
        <v>321</v>
      </c>
      <c r="H15" s="28">
        <v>24</v>
      </c>
      <c r="I15" s="28">
        <v>26</v>
      </c>
      <c r="J15" s="27">
        <f t="shared" si="0"/>
        <v>25</v>
      </c>
      <c r="K15" s="30">
        <v>583047</v>
      </c>
      <c r="L15" s="31">
        <f t="shared" si="1"/>
        <v>0.56024128415033436</v>
      </c>
      <c r="M15" s="30">
        <v>326647</v>
      </c>
      <c r="N15" s="30">
        <v>256400</v>
      </c>
      <c r="O15" s="32">
        <f t="shared" si="2"/>
        <v>0.43975871584966564</v>
      </c>
      <c r="P15" s="32" t="str">
        <f t="shared" si="3"/>
        <v>ok</v>
      </c>
      <c r="Q15" s="30">
        <f t="shared" si="4"/>
        <v>256400</v>
      </c>
      <c r="R15" s="30">
        <v>256400</v>
      </c>
      <c r="S15" s="44">
        <f t="shared" si="5"/>
        <v>3666000</v>
      </c>
      <c r="T15" s="33" t="s">
        <v>199</v>
      </c>
    </row>
    <row r="16" spans="1:21" ht="24.95" customHeight="1" x14ac:dyDescent="0.25">
      <c r="A16" s="26">
        <v>14</v>
      </c>
      <c r="B16" s="27">
        <v>87</v>
      </c>
      <c r="C16" s="28" t="s">
        <v>97</v>
      </c>
      <c r="D16" s="28" t="s">
        <v>17</v>
      </c>
      <c r="E16" s="29" t="s">
        <v>96</v>
      </c>
      <c r="F16" s="28" t="s">
        <v>98</v>
      </c>
      <c r="G16" s="2" t="s">
        <v>288</v>
      </c>
      <c r="H16" s="28">
        <v>24</v>
      </c>
      <c r="I16" s="28">
        <v>25</v>
      </c>
      <c r="J16" s="27">
        <f t="shared" si="0"/>
        <v>24.5</v>
      </c>
      <c r="K16" s="30">
        <v>900000</v>
      </c>
      <c r="L16" s="31">
        <f t="shared" si="1"/>
        <v>0.66666666666666663</v>
      </c>
      <c r="M16" s="30">
        <v>600000</v>
      </c>
      <c r="N16" s="30">
        <v>300000</v>
      </c>
      <c r="O16" s="32">
        <f t="shared" si="2"/>
        <v>0.33333333333333331</v>
      </c>
      <c r="P16" s="32" t="str">
        <f t="shared" si="3"/>
        <v>ok</v>
      </c>
      <c r="Q16" s="30">
        <f t="shared" si="4"/>
        <v>300000</v>
      </c>
      <c r="R16" s="30">
        <v>300000</v>
      </c>
      <c r="S16" s="44">
        <f t="shared" si="5"/>
        <v>3966000</v>
      </c>
      <c r="T16" s="33" t="s">
        <v>199</v>
      </c>
    </row>
    <row r="17" spans="1:21" ht="29.25" customHeight="1" x14ac:dyDescent="0.25">
      <c r="A17" s="26">
        <v>15</v>
      </c>
      <c r="B17" s="27">
        <v>76</v>
      </c>
      <c r="C17" s="28" t="s">
        <v>151</v>
      </c>
      <c r="D17" s="28" t="s">
        <v>17</v>
      </c>
      <c r="E17" s="29" t="s">
        <v>152</v>
      </c>
      <c r="F17" s="28" t="s">
        <v>153</v>
      </c>
      <c r="G17" s="2" t="s">
        <v>270</v>
      </c>
      <c r="H17" s="28">
        <v>23</v>
      </c>
      <c r="I17" s="28">
        <v>26</v>
      </c>
      <c r="J17" s="27">
        <f t="shared" si="0"/>
        <v>24.5</v>
      </c>
      <c r="K17" s="30">
        <v>752400</v>
      </c>
      <c r="L17" s="31">
        <f t="shared" si="1"/>
        <v>0.60127591706539074</v>
      </c>
      <c r="M17" s="30">
        <v>452400</v>
      </c>
      <c r="N17" s="30">
        <v>300000</v>
      </c>
      <c r="O17" s="32">
        <f t="shared" si="2"/>
        <v>0.39872408293460926</v>
      </c>
      <c r="P17" s="32" t="str">
        <f t="shared" si="3"/>
        <v>ok</v>
      </c>
      <c r="Q17" s="30">
        <f t="shared" si="4"/>
        <v>300000</v>
      </c>
      <c r="R17" s="30">
        <v>300000</v>
      </c>
      <c r="S17" s="44">
        <f t="shared" si="5"/>
        <v>4266000</v>
      </c>
      <c r="T17" s="33" t="s">
        <v>199</v>
      </c>
    </row>
    <row r="18" spans="1:21" ht="24.95" customHeight="1" x14ac:dyDescent="0.25">
      <c r="A18" s="26">
        <v>16</v>
      </c>
      <c r="B18" s="27">
        <v>116</v>
      </c>
      <c r="C18" s="28" t="s">
        <v>157</v>
      </c>
      <c r="D18" s="28" t="s">
        <v>17</v>
      </c>
      <c r="E18" s="29" t="s">
        <v>158</v>
      </c>
      <c r="F18" s="28" t="s">
        <v>159</v>
      </c>
      <c r="G18" s="2" t="s">
        <v>334</v>
      </c>
      <c r="H18" s="28">
        <v>24</v>
      </c>
      <c r="I18" s="28">
        <v>25</v>
      </c>
      <c r="J18" s="27">
        <f t="shared" si="0"/>
        <v>24.5</v>
      </c>
      <c r="K18" s="30">
        <v>705300</v>
      </c>
      <c r="L18" s="31">
        <f t="shared" si="1"/>
        <v>0.57464908549553384</v>
      </c>
      <c r="M18" s="30">
        <v>405300</v>
      </c>
      <c r="N18" s="30">
        <v>300000</v>
      </c>
      <c r="O18" s="32">
        <f t="shared" si="2"/>
        <v>0.42535091450446616</v>
      </c>
      <c r="P18" s="32" t="str">
        <f t="shared" si="3"/>
        <v>ok</v>
      </c>
      <c r="Q18" s="30">
        <f t="shared" si="4"/>
        <v>300000</v>
      </c>
      <c r="R18" s="30">
        <v>300000</v>
      </c>
      <c r="S18" s="44">
        <f t="shared" si="5"/>
        <v>4566000</v>
      </c>
      <c r="T18" s="33" t="s">
        <v>199</v>
      </c>
    </row>
    <row r="19" spans="1:21" ht="24.95" customHeight="1" x14ac:dyDescent="0.25">
      <c r="A19" s="26">
        <v>17</v>
      </c>
      <c r="B19" s="27">
        <v>83</v>
      </c>
      <c r="C19" s="28" t="s">
        <v>283</v>
      </c>
      <c r="D19" s="28" t="s">
        <v>17</v>
      </c>
      <c r="E19" s="29" t="s">
        <v>284</v>
      </c>
      <c r="F19" s="28" t="s">
        <v>285</v>
      </c>
      <c r="G19" s="2" t="s">
        <v>286</v>
      </c>
      <c r="H19" s="28">
        <v>25</v>
      </c>
      <c r="I19" s="28">
        <v>23</v>
      </c>
      <c r="J19" s="27">
        <f t="shared" si="0"/>
        <v>24</v>
      </c>
      <c r="K19" s="30">
        <v>3782100</v>
      </c>
      <c r="L19" s="31">
        <f t="shared" si="1"/>
        <v>0.92067898786388513</v>
      </c>
      <c r="M19" s="30">
        <v>3482100</v>
      </c>
      <c r="N19" s="30">
        <v>300000</v>
      </c>
      <c r="O19" s="32">
        <f t="shared" si="2"/>
        <v>7.9321012136114852E-2</v>
      </c>
      <c r="P19" s="32" t="str">
        <f t="shared" si="3"/>
        <v>ok</v>
      </c>
      <c r="Q19" s="30">
        <f t="shared" si="4"/>
        <v>300000</v>
      </c>
      <c r="R19" s="30">
        <v>300000</v>
      </c>
      <c r="S19" s="44">
        <f t="shared" si="5"/>
        <v>4866000</v>
      </c>
      <c r="T19" s="33" t="s">
        <v>199</v>
      </c>
    </row>
    <row r="20" spans="1:21" ht="24.95" customHeight="1" x14ac:dyDescent="0.25">
      <c r="A20" s="26">
        <v>18</v>
      </c>
      <c r="B20" s="27">
        <v>97</v>
      </c>
      <c r="C20" s="28" t="s">
        <v>348</v>
      </c>
      <c r="D20" s="28" t="s">
        <v>17</v>
      </c>
      <c r="E20" s="29" t="s">
        <v>306</v>
      </c>
      <c r="F20" s="28" t="s">
        <v>307</v>
      </c>
      <c r="G20" s="2" t="s">
        <v>308</v>
      </c>
      <c r="H20" s="28">
        <v>23</v>
      </c>
      <c r="I20" s="28">
        <v>25</v>
      </c>
      <c r="J20" s="27">
        <f t="shared" si="0"/>
        <v>24</v>
      </c>
      <c r="K20" s="30">
        <v>3132530</v>
      </c>
      <c r="L20" s="31">
        <f t="shared" si="1"/>
        <v>0.90423076554733717</v>
      </c>
      <c r="M20" s="30">
        <v>2832530</v>
      </c>
      <c r="N20" s="30">
        <v>300000</v>
      </c>
      <c r="O20" s="32">
        <f t="shared" si="2"/>
        <v>9.576923445266286E-2</v>
      </c>
      <c r="P20" s="32" t="str">
        <f t="shared" si="3"/>
        <v>ok</v>
      </c>
      <c r="Q20" s="30">
        <f t="shared" si="4"/>
        <v>300000</v>
      </c>
      <c r="R20" s="30">
        <v>300000</v>
      </c>
      <c r="S20" s="44">
        <f t="shared" si="5"/>
        <v>5166000</v>
      </c>
      <c r="T20" s="33" t="s">
        <v>199</v>
      </c>
    </row>
    <row r="21" spans="1:21" ht="24.95" customHeight="1" x14ac:dyDescent="0.25">
      <c r="A21" s="26">
        <v>19</v>
      </c>
      <c r="B21" s="27">
        <v>107</v>
      </c>
      <c r="C21" s="28" t="s">
        <v>145</v>
      </c>
      <c r="D21" s="28" t="s">
        <v>17</v>
      </c>
      <c r="E21" s="29" t="s">
        <v>146</v>
      </c>
      <c r="F21" s="28" t="s">
        <v>147</v>
      </c>
      <c r="G21" s="2" t="s">
        <v>323</v>
      </c>
      <c r="H21" s="28">
        <v>24</v>
      </c>
      <c r="I21" s="28">
        <v>24</v>
      </c>
      <c r="J21" s="27">
        <f t="shared" si="0"/>
        <v>24</v>
      </c>
      <c r="K21" s="30">
        <v>936854</v>
      </c>
      <c r="L21" s="31">
        <f t="shared" si="1"/>
        <v>0.67977934662177886</v>
      </c>
      <c r="M21" s="30">
        <v>636854</v>
      </c>
      <c r="N21" s="30">
        <v>300000</v>
      </c>
      <c r="O21" s="32">
        <f t="shared" si="2"/>
        <v>0.32022065337822114</v>
      </c>
      <c r="P21" s="32" t="str">
        <f t="shared" si="3"/>
        <v>ok</v>
      </c>
      <c r="Q21" s="30">
        <f t="shared" si="4"/>
        <v>300000</v>
      </c>
      <c r="R21" s="30">
        <v>300000</v>
      </c>
      <c r="S21" s="44">
        <f t="shared" si="5"/>
        <v>5466000</v>
      </c>
      <c r="T21" s="33" t="s">
        <v>199</v>
      </c>
    </row>
    <row r="22" spans="1:21" ht="24.95" customHeight="1" x14ac:dyDescent="0.25">
      <c r="A22" s="26">
        <v>20</v>
      </c>
      <c r="B22" s="27">
        <v>96</v>
      </c>
      <c r="C22" s="28" t="s">
        <v>302</v>
      </c>
      <c r="D22" s="28" t="s">
        <v>17</v>
      </c>
      <c r="E22" s="29" t="s">
        <v>303</v>
      </c>
      <c r="F22" s="28" t="s">
        <v>304</v>
      </c>
      <c r="G22" s="2" t="s">
        <v>305</v>
      </c>
      <c r="H22" s="28">
        <v>24</v>
      </c>
      <c r="I22" s="28">
        <v>24</v>
      </c>
      <c r="J22" s="27">
        <f t="shared" si="0"/>
        <v>24</v>
      </c>
      <c r="K22" s="30">
        <v>927881</v>
      </c>
      <c r="L22" s="31">
        <f t="shared" si="1"/>
        <v>0.67668267805893212</v>
      </c>
      <c r="M22" s="30">
        <v>627881</v>
      </c>
      <c r="N22" s="30">
        <v>300000</v>
      </c>
      <c r="O22" s="32">
        <f t="shared" si="2"/>
        <v>0.32331732194106788</v>
      </c>
      <c r="P22" s="32" t="str">
        <f t="shared" si="3"/>
        <v>ok</v>
      </c>
      <c r="Q22" s="30">
        <f t="shared" si="4"/>
        <v>300000</v>
      </c>
      <c r="R22" s="30">
        <v>300000</v>
      </c>
      <c r="S22" s="44">
        <f t="shared" si="5"/>
        <v>5766000</v>
      </c>
      <c r="T22" s="33" t="s">
        <v>199</v>
      </c>
    </row>
    <row r="23" spans="1:21" ht="24.95" customHeight="1" x14ac:dyDescent="0.25">
      <c r="A23" s="26">
        <v>21</v>
      </c>
      <c r="B23" s="27">
        <v>78</v>
      </c>
      <c r="C23" s="28" t="s">
        <v>271</v>
      </c>
      <c r="D23" s="28" t="s">
        <v>17</v>
      </c>
      <c r="E23" s="29" t="s">
        <v>272</v>
      </c>
      <c r="F23" s="28" t="s">
        <v>273</v>
      </c>
      <c r="G23" s="2" t="s">
        <v>274</v>
      </c>
      <c r="H23" s="28">
        <v>24</v>
      </c>
      <c r="I23" s="28">
        <v>24</v>
      </c>
      <c r="J23" s="27">
        <f t="shared" si="0"/>
        <v>24</v>
      </c>
      <c r="K23" s="30">
        <v>910000</v>
      </c>
      <c r="L23" s="31">
        <f t="shared" si="1"/>
        <v>0.67032967032967028</v>
      </c>
      <c r="M23" s="30">
        <v>610000</v>
      </c>
      <c r="N23" s="30">
        <v>300000</v>
      </c>
      <c r="O23" s="32">
        <f t="shared" si="2"/>
        <v>0.32967032967032966</v>
      </c>
      <c r="P23" s="32" t="str">
        <f t="shared" si="3"/>
        <v>ok</v>
      </c>
      <c r="Q23" s="30">
        <f t="shared" si="4"/>
        <v>300000</v>
      </c>
      <c r="R23" s="30">
        <v>300000</v>
      </c>
      <c r="S23" s="44">
        <f t="shared" si="5"/>
        <v>6066000</v>
      </c>
      <c r="T23" s="33" t="s">
        <v>199</v>
      </c>
    </row>
    <row r="24" spans="1:21" ht="24.95" customHeight="1" x14ac:dyDescent="0.25">
      <c r="A24" s="26">
        <v>22</v>
      </c>
      <c r="B24" s="27">
        <v>59</v>
      </c>
      <c r="C24" s="28" t="s">
        <v>258</v>
      </c>
      <c r="D24" s="28" t="s">
        <v>17</v>
      </c>
      <c r="E24" s="29" t="s">
        <v>259</v>
      </c>
      <c r="F24" s="28" t="s">
        <v>260</v>
      </c>
      <c r="G24" s="2" t="s">
        <v>261</v>
      </c>
      <c r="H24" s="28">
        <v>24</v>
      </c>
      <c r="I24" s="28">
        <v>24</v>
      </c>
      <c r="J24" s="27">
        <f t="shared" si="0"/>
        <v>24</v>
      </c>
      <c r="K24" s="30">
        <v>794389</v>
      </c>
      <c r="L24" s="31">
        <f t="shared" si="1"/>
        <v>0.63493955732015428</v>
      </c>
      <c r="M24" s="30">
        <v>504389</v>
      </c>
      <c r="N24" s="30">
        <v>290000</v>
      </c>
      <c r="O24" s="32">
        <f t="shared" si="2"/>
        <v>0.36506044267984578</v>
      </c>
      <c r="P24" s="32" t="str">
        <f t="shared" si="3"/>
        <v>ok</v>
      </c>
      <c r="Q24" s="30">
        <f t="shared" si="4"/>
        <v>290000</v>
      </c>
      <c r="R24" s="30">
        <v>290000</v>
      </c>
      <c r="S24" s="44">
        <f t="shared" si="5"/>
        <v>6356000</v>
      </c>
      <c r="T24" s="33" t="s">
        <v>199</v>
      </c>
    </row>
    <row r="25" spans="1:21" ht="24.95" customHeight="1" x14ac:dyDescent="0.25">
      <c r="A25" s="26">
        <v>23</v>
      </c>
      <c r="B25" s="27">
        <v>8</v>
      </c>
      <c r="C25" s="28" t="s">
        <v>201</v>
      </c>
      <c r="D25" s="28" t="s">
        <v>17</v>
      </c>
      <c r="E25" s="29" t="s">
        <v>202</v>
      </c>
      <c r="F25" s="28" t="s">
        <v>203</v>
      </c>
      <c r="G25" s="2" t="s">
        <v>204</v>
      </c>
      <c r="H25" s="28">
        <v>25</v>
      </c>
      <c r="I25" s="28">
        <v>23</v>
      </c>
      <c r="J25" s="27">
        <f t="shared" si="0"/>
        <v>24</v>
      </c>
      <c r="K25" s="30">
        <v>800000</v>
      </c>
      <c r="L25" s="31">
        <f t="shared" si="1"/>
        <v>0.625</v>
      </c>
      <c r="M25" s="30">
        <v>500000</v>
      </c>
      <c r="N25" s="30">
        <v>300000</v>
      </c>
      <c r="O25" s="32">
        <f t="shared" si="2"/>
        <v>0.375</v>
      </c>
      <c r="P25" s="32" t="str">
        <f t="shared" si="3"/>
        <v>ok</v>
      </c>
      <c r="Q25" s="30">
        <f t="shared" si="4"/>
        <v>300000</v>
      </c>
      <c r="R25" s="30">
        <v>300000</v>
      </c>
      <c r="S25" s="44">
        <f t="shared" si="5"/>
        <v>6656000</v>
      </c>
      <c r="T25" s="33" t="s">
        <v>199</v>
      </c>
    </row>
    <row r="26" spans="1:21" ht="24.95" customHeight="1" x14ac:dyDescent="0.25">
      <c r="A26" s="26">
        <v>24</v>
      </c>
      <c r="B26" s="27">
        <v>58</v>
      </c>
      <c r="C26" s="28" t="s">
        <v>169</v>
      </c>
      <c r="D26" s="28" t="s">
        <v>17</v>
      </c>
      <c r="E26" s="29" t="s">
        <v>170</v>
      </c>
      <c r="F26" s="28" t="s">
        <v>171</v>
      </c>
      <c r="G26" s="2" t="s">
        <v>257</v>
      </c>
      <c r="H26" s="28">
        <v>24</v>
      </c>
      <c r="I26" s="28">
        <v>24</v>
      </c>
      <c r="J26" s="27">
        <f t="shared" si="0"/>
        <v>24</v>
      </c>
      <c r="K26" s="30">
        <v>800000</v>
      </c>
      <c r="L26" s="31">
        <f t="shared" si="1"/>
        <v>0.625</v>
      </c>
      <c r="M26" s="30">
        <v>500000</v>
      </c>
      <c r="N26" s="30">
        <v>300000</v>
      </c>
      <c r="O26" s="32">
        <f t="shared" si="2"/>
        <v>0.375</v>
      </c>
      <c r="P26" s="32" t="str">
        <f t="shared" si="3"/>
        <v>ok</v>
      </c>
      <c r="Q26" s="30">
        <f t="shared" si="4"/>
        <v>300000</v>
      </c>
      <c r="R26" s="30">
        <v>300000</v>
      </c>
      <c r="S26" s="44">
        <f t="shared" si="5"/>
        <v>6956000</v>
      </c>
      <c r="T26" s="33" t="s">
        <v>199</v>
      </c>
    </row>
    <row r="27" spans="1:21" ht="24.95" customHeight="1" x14ac:dyDescent="0.25">
      <c r="A27" s="26">
        <v>25</v>
      </c>
      <c r="B27" s="27">
        <v>20</v>
      </c>
      <c r="C27" s="28" t="s">
        <v>176</v>
      </c>
      <c r="D27" s="28" t="s">
        <v>17</v>
      </c>
      <c r="E27" s="29" t="s">
        <v>188</v>
      </c>
      <c r="F27" s="28" t="s">
        <v>189</v>
      </c>
      <c r="G27" s="2" t="s">
        <v>216</v>
      </c>
      <c r="H27" s="28">
        <v>24</v>
      </c>
      <c r="I27" s="28">
        <v>24</v>
      </c>
      <c r="J27" s="27">
        <f t="shared" si="0"/>
        <v>24</v>
      </c>
      <c r="K27" s="30">
        <v>798600</v>
      </c>
      <c r="L27" s="31">
        <f t="shared" si="1"/>
        <v>0.62434259954921112</v>
      </c>
      <c r="M27" s="30">
        <v>498600</v>
      </c>
      <c r="N27" s="30">
        <v>300000</v>
      </c>
      <c r="O27" s="32">
        <f t="shared" si="2"/>
        <v>0.37565740045078888</v>
      </c>
      <c r="P27" s="32" t="str">
        <f t="shared" si="3"/>
        <v>ok</v>
      </c>
      <c r="Q27" s="30">
        <f t="shared" si="4"/>
        <v>300000</v>
      </c>
      <c r="R27" s="30">
        <v>300000</v>
      </c>
      <c r="S27" s="44">
        <f t="shared" si="5"/>
        <v>7256000</v>
      </c>
      <c r="T27" s="33" t="s">
        <v>199</v>
      </c>
    </row>
    <row r="28" spans="1:21" ht="24.95" customHeight="1" x14ac:dyDescent="0.25">
      <c r="A28" s="26">
        <v>26</v>
      </c>
      <c r="B28" s="27">
        <v>47</v>
      </c>
      <c r="C28" s="28" t="s">
        <v>18</v>
      </c>
      <c r="D28" s="28" t="s">
        <v>17</v>
      </c>
      <c r="E28" s="29" t="s">
        <v>19</v>
      </c>
      <c r="F28" s="28" t="s">
        <v>20</v>
      </c>
      <c r="G28" s="2" t="s">
        <v>248</v>
      </c>
      <c r="H28" s="28">
        <v>23</v>
      </c>
      <c r="I28" s="28">
        <v>25</v>
      </c>
      <c r="J28" s="27">
        <f t="shared" si="0"/>
        <v>24</v>
      </c>
      <c r="K28" s="30">
        <v>773693</v>
      </c>
      <c r="L28" s="31">
        <f t="shared" si="1"/>
        <v>0.61237855325044943</v>
      </c>
      <c r="M28" s="30">
        <v>473793</v>
      </c>
      <c r="N28" s="30">
        <v>299900</v>
      </c>
      <c r="O28" s="32">
        <f t="shared" si="2"/>
        <v>0.38762144674955051</v>
      </c>
      <c r="P28" s="32" t="str">
        <f t="shared" si="3"/>
        <v>ok</v>
      </c>
      <c r="Q28" s="30">
        <f t="shared" si="4"/>
        <v>299900</v>
      </c>
      <c r="R28" s="30">
        <v>299900</v>
      </c>
      <c r="S28" s="44">
        <f t="shared" si="5"/>
        <v>7555900</v>
      </c>
      <c r="T28" s="33" t="s">
        <v>199</v>
      </c>
    </row>
    <row r="29" spans="1:21" ht="24.95" customHeight="1" x14ac:dyDescent="0.25">
      <c r="A29" s="26">
        <v>27</v>
      </c>
      <c r="B29" s="27">
        <v>30</v>
      </c>
      <c r="C29" s="28" t="s">
        <v>57</v>
      </c>
      <c r="D29" s="28" t="s">
        <v>17</v>
      </c>
      <c r="E29" s="29" t="s">
        <v>58</v>
      </c>
      <c r="F29" s="28" t="s">
        <v>59</v>
      </c>
      <c r="G29" s="2" t="s">
        <v>229</v>
      </c>
      <c r="H29" s="28">
        <v>24</v>
      </c>
      <c r="I29" s="28">
        <v>24</v>
      </c>
      <c r="J29" s="27">
        <f t="shared" si="0"/>
        <v>24</v>
      </c>
      <c r="K29" s="30">
        <v>696000</v>
      </c>
      <c r="L29" s="31">
        <f t="shared" si="1"/>
        <v>0.61206896551724133</v>
      </c>
      <c r="M29" s="30">
        <v>426000</v>
      </c>
      <c r="N29" s="30">
        <v>270000</v>
      </c>
      <c r="O29" s="32">
        <f t="shared" si="2"/>
        <v>0.38793103448275862</v>
      </c>
      <c r="P29" s="32" t="str">
        <f t="shared" si="3"/>
        <v>ok</v>
      </c>
      <c r="Q29" s="30">
        <f t="shared" si="4"/>
        <v>270000</v>
      </c>
      <c r="R29" s="30">
        <v>270000</v>
      </c>
      <c r="S29" s="44">
        <f t="shared" si="5"/>
        <v>7825900</v>
      </c>
      <c r="T29" s="33" t="s">
        <v>199</v>
      </c>
    </row>
    <row r="30" spans="1:21" ht="24.95" customHeight="1" x14ac:dyDescent="0.25">
      <c r="A30" s="26">
        <v>28</v>
      </c>
      <c r="B30" s="27">
        <v>86</v>
      </c>
      <c r="C30" s="28" t="s">
        <v>178</v>
      </c>
      <c r="D30" s="28" t="s">
        <v>17</v>
      </c>
      <c r="E30" s="29" t="s">
        <v>192</v>
      </c>
      <c r="F30" s="28" t="s">
        <v>193</v>
      </c>
      <c r="G30" s="2" t="s">
        <v>287</v>
      </c>
      <c r="H30" s="28">
        <v>23</v>
      </c>
      <c r="I30" s="28">
        <v>25</v>
      </c>
      <c r="J30" s="27">
        <f t="shared" si="0"/>
        <v>24</v>
      </c>
      <c r="K30" s="30">
        <v>800000</v>
      </c>
      <c r="L30" s="31">
        <f t="shared" si="1"/>
        <v>0.6</v>
      </c>
      <c r="M30" s="30">
        <v>480000</v>
      </c>
      <c r="N30" s="30">
        <v>300000</v>
      </c>
      <c r="O30" s="32">
        <f t="shared" si="2"/>
        <v>0.375</v>
      </c>
      <c r="P30" s="32" t="str">
        <f t="shared" si="3"/>
        <v>ok</v>
      </c>
      <c r="Q30" s="30">
        <f t="shared" si="4"/>
        <v>300000</v>
      </c>
      <c r="R30" s="30">
        <v>300000</v>
      </c>
      <c r="S30" s="44">
        <f t="shared" si="5"/>
        <v>8125900</v>
      </c>
      <c r="T30" s="33" t="s">
        <v>199</v>
      </c>
    </row>
    <row r="31" spans="1:21" ht="24.95" customHeight="1" x14ac:dyDescent="0.25">
      <c r="A31" s="26">
        <v>29</v>
      </c>
      <c r="B31" s="27">
        <v>90</v>
      </c>
      <c r="C31" s="28" t="s">
        <v>114</v>
      </c>
      <c r="D31" s="28" t="s">
        <v>17</v>
      </c>
      <c r="E31" s="29" t="s">
        <v>115</v>
      </c>
      <c r="F31" s="28" t="s">
        <v>116</v>
      </c>
      <c r="G31" s="2" t="s">
        <v>293</v>
      </c>
      <c r="H31" s="28">
        <v>23</v>
      </c>
      <c r="I31" s="28">
        <v>25</v>
      </c>
      <c r="J31" s="27">
        <f t="shared" si="0"/>
        <v>24</v>
      </c>
      <c r="K31" s="30">
        <v>735386</v>
      </c>
      <c r="L31" s="31">
        <f t="shared" si="1"/>
        <v>0.59205097730987533</v>
      </c>
      <c r="M31" s="30">
        <v>435386</v>
      </c>
      <c r="N31" s="30">
        <v>300000</v>
      </c>
      <c r="O31" s="32">
        <f t="shared" si="2"/>
        <v>0.40794902269012462</v>
      </c>
      <c r="P31" s="32" t="str">
        <f t="shared" si="3"/>
        <v>ok</v>
      </c>
      <c r="Q31" s="30">
        <f t="shared" si="4"/>
        <v>300000</v>
      </c>
      <c r="R31" s="30">
        <v>300000</v>
      </c>
      <c r="S31" s="44">
        <f t="shared" si="5"/>
        <v>8425900</v>
      </c>
      <c r="T31" s="33" t="s">
        <v>199</v>
      </c>
      <c r="U31" s="3"/>
    </row>
    <row r="32" spans="1:21" ht="24.95" customHeight="1" x14ac:dyDescent="0.25">
      <c r="A32" s="26">
        <v>30</v>
      </c>
      <c r="B32" s="27">
        <v>114</v>
      </c>
      <c r="C32" s="28" t="s">
        <v>329</v>
      </c>
      <c r="D32" s="28" t="s">
        <v>17</v>
      </c>
      <c r="E32" s="29" t="s">
        <v>330</v>
      </c>
      <c r="F32" s="28" t="s">
        <v>331</v>
      </c>
      <c r="G32" s="2" t="s">
        <v>333</v>
      </c>
      <c r="H32" s="28">
        <v>24</v>
      </c>
      <c r="I32" s="28">
        <v>24</v>
      </c>
      <c r="J32" s="27">
        <f t="shared" si="0"/>
        <v>24</v>
      </c>
      <c r="K32" s="30">
        <v>713411</v>
      </c>
      <c r="L32" s="31">
        <f t="shared" si="1"/>
        <v>0.57948503737677159</v>
      </c>
      <c r="M32" s="30">
        <v>413411</v>
      </c>
      <c r="N32" s="30">
        <v>300000</v>
      </c>
      <c r="O32" s="32">
        <f t="shared" si="2"/>
        <v>0.42051496262322841</v>
      </c>
      <c r="P32" s="32" t="str">
        <f t="shared" si="3"/>
        <v>ok</v>
      </c>
      <c r="Q32" s="30">
        <f t="shared" si="4"/>
        <v>300000</v>
      </c>
      <c r="R32" s="30">
        <v>300000</v>
      </c>
      <c r="S32" s="44">
        <f t="shared" si="5"/>
        <v>8725900</v>
      </c>
      <c r="T32" s="33" t="s">
        <v>199</v>
      </c>
    </row>
    <row r="33" spans="1:21" ht="24.95" customHeight="1" x14ac:dyDescent="0.25">
      <c r="A33" s="26">
        <v>31</v>
      </c>
      <c r="B33" s="27">
        <v>102</v>
      </c>
      <c r="C33" s="28" t="s">
        <v>87</v>
      </c>
      <c r="D33" s="28" t="s">
        <v>17</v>
      </c>
      <c r="E33" s="29" t="s">
        <v>88</v>
      </c>
      <c r="F33" s="28" t="s">
        <v>89</v>
      </c>
      <c r="G33" s="2" t="s">
        <v>319</v>
      </c>
      <c r="H33" s="28">
        <v>24</v>
      </c>
      <c r="I33" s="28">
        <v>24</v>
      </c>
      <c r="J33" s="27">
        <f t="shared" si="0"/>
        <v>24</v>
      </c>
      <c r="K33" s="30">
        <v>696040</v>
      </c>
      <c r="L33" s="31">
        <f t="shared" si="1"/>
        <v>0.56899028791448769</v>
      </c>
      <c r="M33" s="30">
        <v>396040</v>
      </c>
      <c r="N33" s="30">
        <v>300000</v>
      </c>
      <c r="O33" s="32">
        <f t="shared" si="2"/>
        <v>0.43100971208551231</v>
      </c>
      <c r="P33" s="32" t="str">
        <f t="shared" si="3"/>
        <v>ok</v>
      </c>
      <c r="Q33" s="30">
        <f t="shared" si="4"/>
        <v>300000</v>
      </c>
      <c r="R33" s="30">
        <v>300000</v>
      </c>
      <c r="S33" s="44">
        <f t="shared" si="5"/>
        <v>9025900</v>
      </c>
      <c r="T33" s="33" t="s">
        <v>199</v>
      </c>
    </row>
    <row r="34" spans="1:21" ht="24.95" customHeight="1" x14ac:dyDescent="0.25">
      <c r="A34" s="26">
        <v>32</v>
      </c>
      <c r="B34" s="27">
        <v>75</v>
      </c>
      <c r="C34" s="28" t="s">
        <v>175</v>
      </c>
      <c r="D34" s="28" t="s">
        <v>17</v>
      </c>
      <c r="E34" s="29" t="s">
        <v>186</v>
      </c>
      <c r="F34" s="28" t="s">
        <v>187</v>
      </c>
      <c r="G34" s="2" t="s">
        <v>269</v>
      </c>
      <c r="H34" s="28">
        <v>24</v>
      </c>
      <c r="I34" s="28">
        <v>24</v>
      </c>
      <c r="J34" s="27">
        <f t="shared" si="0"/>
        <v>24</v>
      </c>
      <c r="K34" s="30">
        <v>587612</v>
      </c>
      <c r="L34" s="31">
        <f t="shared" si="1"/>
        <v>0.52349509540308914</v>
      </c>
      <c r="M34" s="30">
        <v>307612</v>
      </c>
      <c r="N34" s="30">
        <v>280000</v>
      </c>
      <c r="O34" s="32">
        <f t="shared" si="2"/>
        <v>0.47650490459691086</v>
      </c>
      <c r="P34" s="32" t="str">
        <f t="shared" si="3"/>
        <v>ok</v>
      </c>
      <c r="Q34" s="30">
        <f t="shared" si="4"/>
        <v>280000</v>
      </c>
      <c r="R34" s="30">
        <v>280000</v>
      </c>
      <c r="S34" s="44">
        <f t="shared" si="5"/>
        <v>9305900</v>
      </c>
      <c r="T34" s="33" t="s">
        <v>199</v>
      </c>
    </row>
    <row r="35" spans="1:21" ht="24.95" customHeight="1" x14ac:dyDescent="0.25">
      <c r="A35" s="26">
        <v>33</v>
      </c>
      <c r="B35" s="27">
        <v>106</v>
      </c>
      <c r="C35" s="28" t="s">
        <v>136</v>
      </c>
      <c r="D35" s="28" t="s">
        <v>17</v>
      </c>
      <c r="E35" s="29" t="s">
        <v>135</v>
      </c>
      <c r="F35" s="28" t="s">
        <v>137</v>
      </c>
      <c r="G35" s="2" t="s">
        <v>322</v>
      </c>
      <c r="H35" s="28">
        <v>23</v>
      </c>
      <c r="I35" s="28">
        <v>25</v>
      </c>
      <c r="J35" s="27">
        <f t="shared" ref="J35:J66" si="6">(H35+I35)/2</f>
        <v>24</v>
      </c>
      <c r="K35" s="30">
        <v>618000</v>
      </c>
      <c r="L35" s="31">
        <f t="shared" ref="L35:L66" si="7">M35/K35</f>
        <v>0.5145631067961165</v>
      </c>
      <c r="M35" s="30">
        <v>318000</v>
      </c>
      <c r="N35" s="30">
        <v>300000</v>
      </c>
      <c r="O35" s="32">
        <f t="shared" ref="O35:O66" si="8">N35/K35</f>
        <v>0.4854368932038835</v>
      </c>
      <c r="P35" s="32" t="str">
        <f t="shared" ref="P35:P66" si="9">IF(O35&gt;60%,"chyba","ok")</f>
        <v>ok</v>
      </c>
      <c r="Q35" s="30">
        <f t="shared" ref="Q35:Q66" si="10">N35</f>
        <v>300000</v>
      </c>
      <c r="R35" s="30">
        <v>300000</v>
      </c>
      <c r="S35" s="44">
        <f t="shared" si="5"/>
        <v>9605900</v>
      </c>
      <c r="T35" s="33" t="s">
        <v>199</v>
      </c>
    </row>
    <row r="36" spans="1:21" ht="24.95" customHeight="1" x14ac:dyDescent="0.25">
      <c r="A36" s="26">
        <v>34</v>
      </c>
      <c r="B36" s="27">
        <v>7</v>
      </c>
      <c r="C36" s="28" t="s">
        <v>129</v>
      </c>
      <c r="D36" s="28" t="s">
        <v>17</v>
      </c>
      <c r="E36" s="29" t="s">
        <v>130</v>
      </c>
      <c r="F36" s="28" t="s">
        <v>131</v>
      </c>
      <c r="G36" s="2" t="s">
        <v>200</v>
      </c>
      <c r="H36" s="28">
        <v>23</v>
      </c>
      <c r="I36" s="28">
        <v>25</v>
      </c>
      <c r="J36" s="27">
        <f t="shared" si="6"/>
        <v>24</v>
      </c>
      <c r="K36" s="30">
        <v>514353</v>
      </c>
      <c r="L36" s="31">
        <f t="shared" si="7"/>
        <v>0.51395248010607497</v>
      </c>
      <c r="M36" s="30">
        <v>264353</v>
      </c>
      <c r="N36" s="30">
        <v>250000</v>
      </c>
      <c r="O36" s="32">
        <f t="shared" si="8"/>
        <v>0.48604751989392497</v>
      </c>
      <c r="P36" s="32" t="str">
        <f t="shared" si="9"/>
        <v>ok</v>
      </c>
      <c r="Q36" s="30">
        <f t="shared" si="10"/>
        <v>250000</v>
      </c>
      <c r="R36" s="30">
        <v>250000</v>
      </c>
      <c r="S36" s="44">
        <f t="shared" si="5"/>
        <v>9855900</v>
      </c>
      <c r="T36" s="33" t="s">
        <v>199</v>
      </c>
    </row>
    <row r="37" spans="1:21" ht="24.95" customHeight="1" x14ac:dyDescent="0.25">
      <c r="A37" s="26">
        <v>35</v>
      </c>
      <c r="B37" s="27">
        <v>99</v>
      </c>
      <c r="C37" s="28" t="s">
        <v>310</v>
      </c>
      <c r="D37" s="28" t="s">
        <v>17</v>
      </c>
      <c r="E37" s="29" t="s">
        <v>311</v>
      </c>
      <c r="F37" s="28" t="s">
        <v>312</v>
      </c>
      <c r="G37" s="2" t="s">
        <v>313</v>
      </c>
      <c r="H37" s="28">
        <v>24</v>
      </c>
      <c r="I37" s="28">
        <v>24</v>
      </c>
      <c r="J37" s="27">
        <f t="shared" si="6"/>
        <v>24</v>
      </c>
      <c r="K37" s="30">
        <v>486270</v>
      </c>
      <c r="L37" s="31">
        <f t="shared" si="7"/>
        <v>0.40362350134698832</v>
      </c>
      <c r="M37" s="30">
        <v>196270</v>
      </c>
      <c r="N37" s="30">
        <v>290000</v>
      </c>
      <c r="O37" s="32">
        <f t="shared" si="8"/>
        <v>0.59637649865301168</v>
      </c>
      <c r="P37" s="32" t="str">
        <f t="shared" si="9"/>
        <v>ok</v>
      </c>
      <c r="Q37" s="30">
        <f t="shared" si="10"/>
        <v>290000</v>
      </c>
      <c r="R37" s="30">
        <v>290000</v>
      </c>
      <c r="S37" s="44">
        <f t="shared" si="5"/>
        <v>10145900</v>
      </c>
      <c r="T37" s="33" t="s">
        <v>199</v>
      </c>
    </row>
    <row r="38" spans="1:21" ht="24.95" customHeight="1" x14ac:dyDescent="0.25">
      <c r="A38" s="26">
        <v>36</v>
      </c>
      <c r="B38" s="27">
        <v>95</v>
      </c>
      <c r="C38" s="28" t="s">
        <v>117</v>
      </c>
      <c r="D38" s="28" t="s">
        <v>17</v>
      </c>
      <c r="E38" s="29" t="s">
        <v>118</v>
      </c>
      <c r="F38" s="28" t="s">
        <v>119</v>
      </c>
      <c r="G38" s="2" t="s">
        <v>301</v>
      </c>
      <c r="H38" s="28">
        <v>24</v>
      </c>
      <c r="I38" s="28">
        <v>24</v>
      </c>
      <c r="J38" s="27">
        <f t="shared" si="6"/>
        <v>24</v>
      </c>
      <c r="K38" s="30">
        <v>180541</v>
      </c>
      <c r="L38" s="31">
        <f t="shared" si="7"/>
        <v>0.40179792955616728</v>
      </c>
      <c r="M38" s="30">
        <v>72541</v>
      </c>
      <c r="N38" s="30">
        <v>108000</v>
      </c>
      <c r="O38" s="32">
        <f t="shared" si="8"/>
        <v>0.59820207044383267</v>
      </c>
      <c r="P38" s="32" t="str">
        <f t="shared" si="9"/>
        <v>ok</v>
      </c>
      <c r="Q38" s="30">
        <f t="shared" si="10"/>
        <v>108000</v>
      </c>
      <c r="R38" s="30">
        <v>108000</v>
      </c>
      <c r="S38" s="44">
        <f t="shared" si="5"/>
        <v>10253900</v>
      </c>
      <c r="T38" s="33" t="s">
        <v>199</v>
      </c>
    </row>
    <row r="39" spans="1:21" ht="24.95" customHeight="1" x14ac:dyDescent="0.25">
      <c r="A39" s="26">
        <v>37</v>
      </c>
      <c r="B39" s="27">
        <v>25</v>
      </c>
      <c r="C39" s="28" t="s">
        <v>177</v>
      </c>
      <c r="D39" s="28" t="s">
        <v>17</v>
      </c>
      <c r="E39" s="29" t="s">
        <v>190</v>
      </c>
      <c r="F39" s="28" t="s">
        <v>191</v>
      </c>
      <c r="G39" s="2" t="s">
        <v>223</v>
      </c>
      <c r="H39" s="28">
        <v>24</v>
      </c>
      <c r="I39" s="28">
        <v>23</v>
      </c>
      <c r="J39" s="27">
        <f t="shared" si="6"/>
        <v>23.5</v>
      </c>
      <c r="K39" s="30">
        <v>1800000</v>
      </c>
      <c r="L39" s="31">
        <f t="shared" si="7"/>
        <v>0.83333333333333337</v>
      </c>
      <c r="M39" s="30">
        <v>1500000</v>
      </c>
      <c r="N39" s="30">
        <v>300000</v>
      </c>
      <c r="O39" s="32">
        <f t="shared" si="8"/>
        <v>0.16666666666666666</v>
      </c>
      <c r="P39" s="32" t="str">
        <f t="shared" si="9"/>
        <v>ok</v>
      </c>
      <c r="Q39" s="30">
        <f t="shared" si="10"/>
        <v>300000</v>
      </c>
      <c r="R39" s="30">
        <v>300000</v>
      </c>
      <c r="S39" s="44">
        <f t="shared" si="5"/>
        <v>10553900</v>
      </c>
      <c r="T39" s="33" t="s">
        <v>199</v>
      </c>
    </row>
    <row r="40" spans="1:21" ht="24.95" customHeight="1" x14ac:dyDescent="0.25">
      <c r="A40" s="26">
        <v>38</v>
      </c>
      <c r="B40" s="27">
        <v>65</v>
      </c>
      <c r="C40" s="28" t="s">
        <v>172</v>
      </c>
      <c r="D40" s="28" t="s">
        <v>17</v>
      </c>
      <c r="E40" s="29" t="s">
        <v>179</v>
      </c>
      <c r="F40" s="28" t="s">
        <v>180</v>
      </c>
      <c r="G40" s="2" t="s">
        <v>264</v>
      </c>
      <c r="H40" s="28">
        <v>23</v>
      </c>
      <c r="I40" s="28">
        <v>24</v>
      </c>
      <c r="J40" s="27">
        <f t="shared" si="6"/>
        <v>23.5</v>
      </c>
      <c r="K40" s="30">
        <v>1350000</v>
      </c>
      <c r="L40" s="31">
        <f t="shared" si="7"/>
        <v>0.77777777777777779</v>
      </c>
      <c r="M40" s="30">
        <v>1050000</v>
      </c>
      <c r="N40" s="30">
        <v>300000</v>
      </c>
      <c r="O40" s="32">
        <f t="shared" si="8"/>
        <v>0.22222222222222221</v>
      </c>
      <c r="P40" s="32" t="str">
        <f t="shared" si="9"/>
        <v>ok</v>
      </c>
      <c r="Q40" s="30">
        <f t="shared" si="10"/>
        <v>300000</v>
      </c>
      <c r="R40" s="30">
        <v>300000</v>
      </c>
      <c r="S40" s="44">
        <f t="shared" si="5"/>
        <v>10853900</v>
      </c>
      <c r="T40" s="33" t="s">
        <v>199</v>
      </c>
      <c r="U40" s="3"/>
    </row>
    <row r="41" spans="1:21" ht="24.95" customHeight="1" x14ac:dyDescent="0.25">
      <c r="A41" s="26">
        <v>39</v>
      </c>
      <c r="B41" s="27">
        <v>13</v>
      </c>
      <c r="C41" s="28" t="s">
        <v>60</v>
      </c>
      <c r="D41" s="28" t="s">
        <v>17</v>
      </c>
      <c r="E41" s="29" t="s">
        <v>61</v>
      </c>
      <c r="F41" s="28" t="s">
        <v>62</v>
      </c>
      <c r="G41" s="2" t="s">
        <v>211</v>
      </c>
      <c r="H41" s="28">
        <v>23</v>
      </c>
      <c r="I41" s="28">
        <v>24</v>
      </c>
      <c r="J41" s="27">
        <f t="shared" si="6"/>
        <v>23.5</v>
      </c>
      <c r="K41" s="30">
        <v>970000</v>
      </c>
      <c r="L41" s="31">
        <f t="shared" si="7"/>
        <v>0.69072164948453607</v>
      </c>
      <c r="M41" s="30">
        <v>670000</v>
      </c>
      <c r="N41" s="30">
        <v>300000</v>
      </c>
      <c r="O41" s="32">
        <f t="shared" si="8"/>
        <v>0.30927835051546393</v>
      </c>
      <c r="P41" s="32" t="str">
        <f t="shared" si="9"/>
        <v>ok</v>
      </c>
      <c r="Q41" s="30">
        <f t="shared" si="10"/>
        <v>300000</v>
      </c>
      <c r="R41" s="30">
        <v>300000</v>
      </c>
      <c r="S41" s="44">
        <f t="shared" si="5"/>
        <v>11153900</v>
      </c>
      <c r="T41" s="33" t="s">
        <v>199</v>
      </c>
    </row>
    <row r="42" spans="1:21" ht="24.95" customHeight="1" x14ac:dyDescent="0.25">
      <c r="A42" s="26">
        <v>40</v>
      </c>
      <c r="B42" s="27">
        <v>56</v>
      </c>
      <c r="C42" s="28" t="s">
        <v>43</v>
      </c>
      <c r="D42" s="28" t="s">
        <v>17</v>
      </c>
      <c r="E42" s="29" t="s">
        <v>44</v>
      </c>
      <c r="F42" s="28" t="s">
        <v>45</v>
      </c>
      <c r="G42" s="2" t="s">
        <v>256</v>
      </c>
      <c r="H42" s="28">
        <v>23</v>
      </c>
      <c r="I42" s="28">
        <v>24</v>
      </c>
      <c r="J42" s="27">
        <f t="shared" si="6"/>
        <v>23.5</v>
      </c>
      <c r="K42" s="30">
        <v>927000</v>
      </c>
      <c r="L42" s="31">
        <f t="shared" si="7"/>
        <v>0.6763754045307443</v>
      </c>
      <c r="M42" s="30">
        <v>627000</v>
      </c>
      <c r="N42" s="30">
        <v>300000</v>
      </c>
      <c r="O42" s="32">
        <f t="shared" si="8"/>
        <v>0.32362459546925565</v>
      </c>
      <c r="P42" s="32" t="str">
        <f t="shared" si="9"/>
        <v>ok</v>
      </c>
      <c r="Q42" s="30">
        <f t="shared" si="10"/>
        <v>300000</v>
      </c>
      <c r="R42" s="30">
        <v>300000</v>
      </c>
      <c r="S42" s="44">
        <f t="shared" si="5"/>
        <v>11453900</v>
      </c>
      <c r="T42" s="33" t="s">
        <v>199</v>
      </c>
    </row>
    <row r="43" spans="1:21" ht="24.95" customHeight="1" x14ac:dyDescent="0.25">
      <c r="A43" s="26">
        <v>41</v>
      </c>
      <c r="B43" s="27">
        <v>35</v>
      </c>
      <c r="C43" s="28" t="s">
        <v>236</v>
      </c>
      <c r="D43" s="28" t="s">
        <v>17</v>
      </c>
      <c r="E43" s="29" t="s">
        <v>237</v>
      </c>
      <c r="F43" s="28" t="s">
        <v>238</v>
      </c>
      <c r="G43" s="2" t="s">
        <v>239</v>
      </c>
      <c r="H43" s="28">
        <v>24</v>
      </c>
      <c r="I43" s="28">
        <v>23</v>
      </c>
      <c r="J43" s="27">
        <f t="shared" si="6"/>
        <v>23.5</v>
      </c>
      <c r="K43" s="30">
        <v>898700</v>
      </c>
      <c r="L43" s="31">
        <f t="shared" si="7"/>
        <v>0.66618448870590852</v>
      </c>
      <c r="M43" s="30">
        <v>598700</v>
      </c>
      <c r="N43" s="30">
        <v>300000</v>
      </c>
      <c r="O43" s="32">
        <f t="shared" si="8"/>
        <v>0.33381551129409148</v>
      </c>
      <c r="P43" s="32" t="str">
        <f t="shared" si="9"/>
        <v>ok</v>
      </c>
      <c r="Q43" s="30">
        <f t="shared" si="10"/>
        <v>300000</v>
      </c>
      <c r="R43" s="30">
        <v>300000</v>
      </c>
      <c r="S43" s="44">
        <f t="shared" si="5"/>
        <v>11753900</v>
      </c>
      <c r="T43" s="33" t="s">
        <v>199</v>
      </c>
    </row>
    <row r="44" spans="1:21" ht="24.95" customHeight="1" x14ac:dyDescent="0.25">
      <c r="A44" s="26">
        <v>42</v>
      </c>
      <c r="B44" s="27">
        <v>64</v>
      </c>
      <c r="C44" s="28" t="s">
        <v>72</v>
      </c>
      <c r="D44" s="28" t="s">
        <v>17</v>
      </c>
      <c r="E44" s="29" t="s">
        <v>73</v>
      </c>
      <c r="F44" s="28" t="s">
        <v>74</v>
      </c>
      <c r="G44" s="2" t="s">
        <v>263</v>
      </c>
      <c r="H44" s="28">
        <v>23</v>
      </c>
      <c r="I44" s="28">
        <v>24</v>
      </c>
      <c r="J44" s="27">
        <f t="shared" si="6"/>
        <v>23.5</v>
      </c>
      <c r="K44" s="30">
        <v>871197</v>
      </c>
      <c r="L44" s="31">
        <f t="shared" si="7"/>
        <v>0.65564619712877803</v>
      </c>
      <c r="M44" s="30">
        <v>571197</v>
      </c>
      <c r="N44" s="30">
        <v>300000</v>
      </c>
      <c r="O44" s="32">
        <f t="shared" si="8"/>
        <v>0.34435380287122203</v>
      </c>
      <c r="P44" s="32" t="str">
        <f t="shared" si="9"/>
        <v>ok</v>
      </c>
      <c r="Q44" s="30">
        <f t="shared" si="10"/>
        <v>300000</v>
      </c>
      <c r="R44" s="30">
        <v>300000</v>
      </c>
      <c r="S44" s="44">
        <f t="shared" si="5"/>
        <v>12053900</v>
      </c>
      <c r="T44" s="33" t="s">
        <v>199</v>
      </c>
    </row>
    <row r="45" spans="1:21" ht="24.95" customHeight="1" x14ac:dyDescent="0.25">
      <c r="A45" s="26">
        <v>43</v>
      </c>
      <c r="B45" s="27">
        <v>28</v>
      </c>
      <c r="C45" s="28" t="s">
        <v>148</v>
      </c>
      <c r="D45" s="28" t="s">
        <v>17</v>
      </c>
      <c r="E45" s="29" t="s">
        <v>149</v>
      </c>
      <c r="F45" s="28" t="s">
        <v>150</v>
      </c>
      <c r="G45" s="2" t="s">
        <v>228</v>
      </c>
      <c r="H45" s="28">
        <v>22</v>
      </c>
      <c r="I45" s="28">
        <v>25</v>
      </c>
      <c r="J45" s="27">
        <f t="shared" si="6"/>
        <v>23.5</v>
      </c>
      <c r="K45" s="30">
        <v>696393</v>
      </c>
      <c r="L45" s="31">
        <f t="shared" si="7"/>
        <v>0.61501623364967772</v>
      </c>
      <c r="M45" s="30">
        <v>428293</v>
      </c>
      <c r="N45" s="30">
        <v>268100</v>
      </c>
      <c r="O45" s="32">
        <f t="shared" si="8"/>
        <v>0.38498376635032228</v>
      </c>
      <c r="P45" s="32" t="str">
        <f t="shared" si="9"/>
        <v>ok</v>
      </c>
      <c r="Q45" s="30">
        <f t="shared" si="10"/>
        <v>268100</v>
      </c>
      <c r="R45" s="30">
        <v>268100</v>
      </c>
      <c r="S45" s="44">
        <f t="shared" si="5"/>
        <v>12322000</v>
      </c>
      <c r="T45" s="33" t="s">
        <v>199</v>
      </c>
    </row>
    <row r="46" spans="1:21" ht="24.95" customHeight="1" x14ac:dyDescent="0.25">
      <c r="A46" s="26">
        <v>44</v>
      </c>
      <c r="B46" s="27">
        <v>82</v>
      </c>
      <c r="C46" s="28" t="s">
        <v>280</v>
      </c>
      <c r="D46" s="28" t="s">
        <v>17</v>
      </c>
      <c r="E46" s="29" t="s">
        <v>281</v>
      </c>
      <c r="F46" s="28" t="s">
        <v>282</v>
      </c>
      <c r="G46" s="2" t="s">
        <v>338</v>
      </c>
      <c r="H46" s="28">
        <v>23</v>
      </c>
      <c r="I46" s="28">
        <v>24</v>
      </c>
      <c r="J46" s="27">
        <f t="shared" si="6"/>
        <v>23.5</v>
      </c>
      <c r="K46" s="30">
        <v>771300</v>
      </c>
      <c r="L46" s="31">
        <f t="shared" si="7"/>
        <v>0.61104628549202644</v>
      </c>
      <c r="M46" s="30">
        <v>471300</v>
      </c>
      <c r="N46" s="30">
        <v>300000</v>
      </c>
      <c r="O46" s="32">
        <f t="shared" si="8"/>
        <v>0.38895371450797356</v>
      </c>
      <c r="P46" s="32" t="str">
        <f t="shared" si="9"/>
        <v>ok</v>
      </c>
      <c r="Q46" s="30">
        <f t="shared" si="10"/>
        <v>300000</v>
      </c>
      <c r="R46" s="30">
        <v>300000</v>
      </c>
      <c r="S46" s="44">
        <f t="shared" si="5"/>
        <v>12622000</v>
      </c>
      <c r="T46" s="33" t="s">
        <v>199</v>
      </c>
    </row>
    <row r="47" spans="1:21" ht="24.95" customHeight="1" x14ac:dyDescent="0.25">
      <c r="A47" s="26">
        <v>45</v>
      </c>
      <c r="B47" s="27">
        <v>72</v>
      </c>
      <c r="C47" s="28" t="s">
        <v>24</v>
      </c>
      <c r="D47" s="28" t="s">
        <v>25</v>
      </c>
      <c r="E47" s="29" t="s">
        <v>26</v>
      </c>
      <c r="F47" s="28" t="s">
        <v>27</v>
      </c>
      <c r="G47" s="2" t="s">
        <v>267</v>
      </c>
      <c r="H47" s="28">
        <v>23</v>
      </c>
      <c r="I47" s="28">
        <v>24</v>
      </c>
      <c r="J47" s="27">
        <f t="shared" si="6"/>
        <v>23.5</v>
      </c>
      <c r="K47" s="30">
        <v>250855</v>
      </c>
      <c r="L47" s="31">
        <f t="shared" si="7"/>
        <v>0.5100755416475653</v>
      </c>
      <c r="M47" s="30">
        <v>127955</v>
      </c>
      <c r="N47" s="30">
        <v>122900</v>
      </c>
      <c r="O47" s="32">
        <f t="shared" si="8"/>
        <v>0.4899244583524347</v>
      </c>
      <c r="P47" s="32" t="str">
        <f t="shared" si="9"/>
        <v>ok</v>
      </c>
      <c r="Q47" s="30">
        <f t="shared" si="10"/>
        <v>122900</v>
      </c>
      <c r="R47" s="30">
        <v>122900</v>
      </c>
      <c r="S47" s="44">
        <f t="shared" si="5"/>
        <v>12744900</v>
      </c>
      <c r="T47" s="33" t="s">
        <v>199</v>
      </c>
    </row>
    <row r="48" spans="1:21" ht="24.95" customHeight="1" x14ac:dyDescent="0.25">
      <c r="A48" s="26">
        <v>46</v>
      </c>
      <c r="B48" s="27">
        <v>93</v>
      </c>
      <c r="C48" s="28" t="s">
        <v>120</v>
      </c>
      <c r="D48" s="28" t="s">
        <v>17</v>
      </c>
      <c r="E48" s="29" t="s">
        <v>121</v>
      </c>
      <c r="F48" s="28" t="s">
        <v>299</v>
      </c>
      <c r="G48" s="2" t="s">
        <v>300</v>
      </c>
      <c r="H48" s="28">
        <v>23</v>
      </c>
      <c r="I48" s="28">
        <v>24</v>
      </c>
      <c r="J48" s="27">
        <f t="shared" si="6"/>
        <v>23.5</v>
      </c>
      <c r="K48" s="30">
        <v>563057</v>
      </c>
      <c r="L48" s="31">
        <f t="shared" si="7"/>
        <v>0.50999632364041292</v>
      </c>
      <c r="M48" s="30">
        <v>287157</v>
      </c>
      <c r="N48" s="30">
        <v>275900</v>
      </c>
      <c r="O48" s="32">
        <f t="shared" si="8"/>
        <v>0.49000367635958703</v>
      </c>
      <c r="P48" s="32" t="str">
        <f t="shared" si="9"/>
        <v>ok</v>
      </c>
      <c r="Q48" s="30">
        <f t="shared" si="10"/>
        <v>275900</v>
      </c>
      <c r="R48" s="30">
        <v>275900</v>
      </c>
      <c r="S48" s="44">
        <f t="shared" si="5"/>
        <v>13020800</v>
      </c>
      <c r="T48" s="33" t="s">
        <v>199</v>
      </c>
    </row>
    <row r="49" spans="1:21" ht="24.95" customHeight="1" x14ac:dyDescent="0.25">
      <c r="A49" s="26">
        <v>47</v>
      </c>
      <c r="B49" s="27">
        <v>44</v>
      </c>
      <c r="C49" s="28" t="s">
        <v>244</v>
      </c>
      <c r="D49" s="28" t="s">
        <v>17</v>
      </c>
      <c r="E49" s="29" t="s">
        <v>245</v>
      </c>
      <c r="F49" s="28" t="s">
        <v>246</v>
      </c>
      <c r="G49" s="2" t="s">
        <v>247</v>
      </c>
      <c r="H49" s="28">
        <v>23</v>
      </c>
      <c r="I49" s="28">
        <v>24</v>
      </c>
      <c r="J49" s="27">
        <f t="shared" si="6"/>
        <v>23.5</v>
      </c>
      <c r="K49" s="30">
        <v>518783</v>
      </c>
      <c r="L49" s="31">
        <f t="shared" si="7"/>
        <v>0.42172353373183008</v>
      </c>
      <c r="M49" s="30">
        <v>218783</v>
      </c>
      <c r="N49" s="30">
        <v>300000</v>
      </c>
      <c r="O49" s="32">
        <f t="shared" si="8"/>
        <v>0.57827646626816998</v>
      </c>
      <c r="P49" s="32" t="str">
        <f t="shared" si="9"/>
        <v>ok</v>
      </c>
      <c r="Q49" s="30">
        <f t="shared" si="10"/>
        <v>300000</v>
      </c>
      <c r="R49" s="30">
        <v>300000</v>
      </c>
      <c r="S49" s="44">
        <f t="shared" si="5"/>
        <v>13320800</v>
      </c>
      <c r="T49" s="33" t="s">
        <v>199</v>
      </c>
    </row>
    <row r="50" spans="1:21" ht="24.95" customHeight="1" x14ac:dyDescent="0.25">
      <c r="A50" s="26">
        <v>48</v>
      </c>
      <c r="B50" s="27">
        <v>67</v>
      </c>
      <c r="C50" s="28" t="s">
        <v>194</v>
      </c>
      <c r="D50" s="28" t="s">
        <v>17</v>
      </c>
      <c r="E50" s="29" t="s">
        <v>29</v>
      </c>
      <c r="F50" s="28" t="s">
        <v>30</v>
      </c>
      <c r="G50" s="2" t="s">
        <v>265</v>
      </c>
      <c r="H50" s="28">
        <v>23</v>
      </c>
      <c r="I50" s="28">
        <v>23</v>
      </c>
      <c r="J50" s="27">
        <f t="shared" si="6"/>
        <v>23</v>
      </c>
      <c r="K50" s="30">
        <v>1367000</v>
      </c>
      <c r="L50" s="31">
        <f t="shared" si="7"/>
        <v>0.78054133138258963</v>
      </c>
      <c r="M50" s="30">
        <v>1067000</v>
      </c>
      <c r="N50" s="30">
        <v>300000</v>
      </c>
      <c r="O50" s="32">
        <f t="shared" si="8"/>
        <v>0.2194586686174104</v>
      </c>
      <c r="P50" s="32" t="str">
        <f t="shared" si="9"/>
        <v>ok</v>
      </c>
      <c r="Q50" s="30">
        <f t="shared" si="10"/>
        <v>300000</v>
      </c>
      <c r="R50" s="30">
        <v>300000</v>
      </c>
      <c r="S50" s="44">
        <f t="shared" si="5"/>
        <v>13620800</v>
      </c>
      <c r="T50" s="33" t="s">
        <v>199</v>
      </c>
    </row>
    <row r="51" spans="1:21" ht="24.95" customHeight="1" x14ac:dyDescent="0.25">
      <c r="A51" s="26">
        <v>49</v>
      </c>
      <c r="B51" s="27">
        <v>79</v>
      </c>
      <c r="C51" s="28" t="s">
        <v>173</v>
      </c>
      <c r="D51" s="28" t="s">
        <v>181</v>
      </c>
      <c r="E51" s="29" t="s">
        <v>182</v>
      </c>
      <c r="F51" s="28" t="s">
        <v>183</v>
      </c>
      <c r="G51" s="2" t="s">
        <v>275</v>
      </c>
      <c r="H51" s="28">
        <v>23</v>
      </c>
      <c r="I51" s="28">
        <v>23</v>
      </c>
      <c r="J51" s="27">
        <f t="shared" si="6"/>
        <v>23</v>
      </c>
      <c r="K51" s="30">
        <v>880000</v>
      </c>
      <c r="L51" s="31">
        <f t="shared" si="7"/>
        <v>0.65909090909090906</v>
      </c>
      <c r="M51" s="30">
        <v>580000</v>
      </c>
      <c r="N51" s="30">
        <v>300000</v>
      </c>
      <c r="O51" s="32">
        <f t="shared" si="8"/>
        <v>0.34090909090909088</v>
      </c>
      <c r="P51" s="32" t="str">
        <f t="shared" si="9"/>
        <v>ok</v>
      </c>
      <c r="Q51" s="30">
        <f t="shared" si="10"/>
        <v>300000</v>
      </c>
      <c r="R51" s="30">
        <v>300000</v>
      </c>
      <c r="S51" s="44">
        <f t="shared" si="5"/>
        <v>13920800</v>
      </c>
      <c r="T51" s="33" t="s">
        <v>199</v>
      </c>
      <c r="U51" s="3"/>
    </row>
    <row r="52" spans="1:21" ht="24.95" customHeight="1" x14ac:dyDescent="0.25">
      <c r="A52" s="26">
        <v>50</v>
      </c>
      <c r="B52" s="27">
        <v>88</v>
      </c>
      <c r="C52" s="28" t="s">
        <v>108</v>
      </c>
      <c r="D52" s="28" t="s">
        <v>17</v>
      </c>
      <c r="E52" s="29" t="s">
        <v>109</v>
      </c>
      <c r="F52" s="28" t="s">
        <v>110</v>
      </c>
      <c r="G52" s="2" t="s">
        <v>339</v>
      </c>
      <c r="H52" s="28">
        <v>23</v>
      </c>
      <c r="I52" s="28">
        <v>23</v>
      </c>
      <c r="J52" s="27">
        <f t="shared" si="6"/>
        <v>23</v>
      </c>
      <c r="K52" s="30">
        <v>872806</v>
      </c>
      <c r="L52" s="31">
        <f t="shared" si="7"/>
        <v>0.65628100631755515</v>
      </c>
      <c r="M52" s="30">
        <v>572806</v>
      </c>
      <c r="N52" s="30">
        <v>300000</v>
      </c>
      <c r="O52" s="32">
        <f t="shared" si="8"/>
        <v>0.34371899368244491</v>
      </c>
      <c r="P52" s="32" t="str">
        <f t="shared" si="9"/>
        <v>ok</v>
      </c>
      <c r="Q52" s="30">
        <f t="shared" si="10"/>
        <v>300000</v>
      </c>
      <c r="R52" s="30">
        <v>300000</v>
      </c>
      <c r="S52" s="44">
        <f t="shared" si="5"/>
        <v>14220800</v>
      </c>
      <c r="T52" s="33" t="s">
        <v>199</v>
      </c>
    </row>
    <row r="53" spans="1:21" ht="24.95" customHeight="1" x14ac:dyDescent="0.25">
      <c r="A53" s="26">
        <v>51</v>
      </c>
      <c r="B53" s="27">
        <v>54</v>
      </c>
      <c r="C53" s="28" t="s">
        <v>34</v>
      </c>
      <c r="D53" s="28" t="s">
        <v>17</v>
      </c>
      <c r="E53" s="29" t="s">
        <v>35</v>
      </c>
      <c r="F53" s="28" t="s">
        <v>36</v>
      </c>
      <c r="G53" s="2" t="s">
        <v>255</v>
      </c>
      <c r="H53" s="28">
        <v>23</v>
      </c>
      <c r="I53" s="28">
        <v>23</v>
      </c>
      <c r="J53" s="27">
        <f t="shared" si="6"/>
        <v>23</v>
      </c>
      <c r="K53" s="30">
        <v>550000</v>
      </c>
      <c r="L53" s="31">
        <f t="shared" si="7"/>
        <v>0.63636363636363635</v>
      </c>
      <c r="M53" s="30">
        <v>350000</v>
      </c>
      <c r="N53" s="30">
        <v>200000</v>
      </c>
      <c r="O53" s="32">
        <f t="shared" si="8"/>
        <v>0.36363636363636365</v>
      </c>
      <c r="P53" s="32" t="str">
        <f t="shared" si="9"/>
        <v>ok</v>
      </c>
      <c r="Q53" s="30">
        <f t="shared" si="10"/>
        <v>200000</v>
      </c>
      <c r="R53" s="30">
        <v>200000</v>
      </c>
      <c r="S53" s="44">
        <f t="shared" si="5"/>
        <v>14420800</v>
      </c>
      <c r="T53" s="33" t="s">
        <v>199</v>
      </c>
    </row>
    <row r="54" spans="1:21" ht="24.95" customHeight="1" x14ac:dyDescent="0.25">
      <c r="A54" s="26">
        <v>52</v>
      </c>
      <c r="B54" s="27">
        <v>22</v>
      </c>
      <c r="C54" s="28" t="s">
        <v>66</v>
      </c>
      <c r="D54" s="28" t="s">
        <v>17</v>
      </c>
      <c r="E54" s="29" t="s">
        <v>67</v>
      </c>
      <c r="F54" s="28" t="s">
        <v>68</v>
      </c>
      <c r="G54" s="2" t="s">
        <v>221</v>
      </c>
      <c r="H54" s="28">
        <v>23</v>
      </c>
      <c r="I54" s="28">
        <v>23</v>
      </c>
      <c r="J54" s="27">
        <f t="shared" si="6"/>
        <v>23</v>
      </c>
      <c r="K54" s="30">
        <v>800000</v>
      </c>
      <c r="L54" s="31">
        <f t="shared" si="7"/>
        <v>0.625</v>
      </c>
      <c r="M54" s="30">
        <v>500000</v>
      </c>
      <c r="N54" s="30">
        <v>300000</v>
      </c>
      <c r="O54" s="32">
        <f t="shared" si="8"/>
        <v>0.375</v>
      </c>
      <c r="P54" s="32" t="str">
        <f t="shared" si="9"/>
        <v>ok</v>
      </c>
      <c r="Q54" s="30">
        <f t="shared" si="10"/>
        <v>300000</v>
      </c>
      <c r="R54" s="30">
        <v>300000</v>
      </c>
      <c r="S54" s="44">
        <f t="shared" si="5"/>
        <v>14720800</v>
      </c>
      <c r="T54" s="33" t="s">
        <v>199</v>
      </c>
    </row>
    <row r="55" spans="1:21" ht="24.95" customHeight="1" x14ac:dyDescent="0.25">
      <c r="A55" s="26">
        <v>53</v>
      </c>
      <c r="B55" s="27">
        <v>41</v>
      </c>
      <c r="C55" s="28" t="s">
        <v>78</v>
      </c>
      <c r="D55" s="28" t="s">
        <v>17</v>
      </c>
      <c r="E55" s="29" t="s">
        <v>79</v>
      </c>
      <c r="F55" s="28" t="s">
        <v>80</v>
      </c>
      <c r="G55" s="2" t="s">
        <v>243</v>
      </c>
      <c r="H55" s="28">
        <v>23</v>
      </c>
      <c r="I55" s="28">
        <v>23</v>
      </c>
      <c r="J55" s="27">
        <f t="shared" si="6"/>
        <v>23</v>
      </c>
      <c r="K55" s="30">
        <v>800000</v>
      </c>
      <c r="L55" s="31">
        <f t="shared" si="7"/>
        <v>0.625</v>
      </c>
      <c r="M55" s="30">
        <v>500000</v>
      </c>
      <c r="N55" s="30">
        <v>300000</v>
      </c>
      <c r="O55" s="32">
        <f t="shared" si="8"/>
        <v>0.375</v>
      </c>
      <c r="P55" s="32" t="str">
        <f t="shared" si="9"/>
        <v>ok</v>
      </c>
      <c r="Q55" s="30">
        <f t="shared" si="10"/>
        <v>300000</v>
      </c>
      <c r="R55" s="30">
        <v>300000</v>
      </c>
      <c r="S55" s="44">
        <f t="shared" si="5"/>
        <v>15020800</v>
      </c>
      <c r="T55" s="33" t="s">
        <v>199</v>
      </c>
    </row>
    <row r="56" spans="1:21" ht="24.95" customHeight="1" x14ac:dyDescent="0.25">
      <c r="A56" s="26">
        <v>54</v>
      </c>
      <c r="B56" s="27">
        <v>38</v>
      </c>
      <c r="C56" s="28" t="s">
        <v>155</v>
      </c>
      <c r="D56" s="28" t="s">
        <v>17</v>
      </c>
      <c r="E56" s="29" t="s">
        <v>156</v>
      </c>
      <c r="F56" s="28" t="s">
        <v>154</v>
      </c>
      <c r="G56" s="2" t="s">
        <v>241</v>
      </c>
      <c r="H56" s="28">
        <v>23</v>
      </c>
      <c r="I56" s="28">
        <v>23</v>
      </c>
      <c r="J56" s="27">
        <f t="shared" si="6"/>
        <v>23</v>
      </c>
      <c r="K56" s="30">
        <v>793000</v>
      </c>
      <c r="L56" s="31">
        <f t="shared" si="7"/>
        <v>0.62168978562421184</v>
      </c>
      <c r="M56" s="30">
        <v>493000</v>
      </c>
      <c r="N56" s="30">
        <v>300000</v>
      </c>
      <c r="O56" s="32">
        <f t="shared" si="8"/>
        <v>0.37831021437578816</v>
      </c>
      <c r="P56" s="32" t="str">
        <f t="shared" si="9"/>
        <v>ok</v>
      </c>
      <c r="Q56" s="30">
        <f t="shared" si="10"/>
        <v>300000</v>
      </c>
      <c r="R56" s="30">
        <v>300000</v>
      </c>
      <c r="S56" s="44">
        <f t="shared" si="5"/>
        <v>15320800</v>
      </c>
      <c r="T56" s="33" t="s">
        <v>199</v>
      </c>
    </row>
    <row r="57" spans="1:21" ht="24.95" customHeight="1" x14ac:dyDescent="0.25">
      <c r="A57" s="26">
        <v>55</v>
      </c>
      <c r="B57" s="27">
        <v>2</v>
      </c>
      <c r="C57" s="28" t="s">
        <v>31</v>
      </c>
      <c r="D57" s="28" t="s">
        <v>17</v>
      </c>
      <c r="E57" s="29" t="s">
        <v>32</v>
      </c>
      <c r="F57" s="28" t="s">
        <v>33</v>
      </c>
      <c r="G57" s="2" t="s">
        <v>198</v>
      </c>
      <c r="H57" s="28">
        <v>23</v>
      </c>
      <c r="I57" s="28">
        <v>23</v>
      </c>
      <c r="J57" s="27">
        <f t="shared" si="6"/>
        <v>23</v>
      </c>
      <c r="K57" s="30">
        <v>642510</v>
      </c>
      <c r="L57" s="31">
        <f t="shared" si="7"/>
        <v>0.61090099764984207</v>
      </c>
      <c r="M57" s="30">
        <v>392510</v>
      </c>
      <c r="N57" s="30">
        <v>250000</v>
      </c>
      <c r="O57" s="32">
        <f t="shared" si="8"/>
        <v>0.38909900235015799</v>
      </c>
      <c r="P57" s="32" t="str">
        <f t="shared" si="9"/>
        <v>ok</v>
      </c>
      <c r="Q57" s="30">
        <f t="shared" si="10"/>
        <v>250000</v>
      </c>
      <c r="R57" s="30">
        <v>250000</v>
      </c>
      <c r="S57" s="44">
        <f t="shared" si="5"/>
        <v>15570800</v>
      </c>
      <c r="T57" s="33" t="s">
        <v>199</v>
      </c>
    </row>
    <row r="58" spans="1:21" ht="24.95" customHeight="1" x14ac:dyDescent="0.25">
      <c r="A58" s="26">
        <v>56</v>
      </c>
      <c r="B58" s="27">
        <v>27</v>
      </c>
      <c r="C58" s="28" t="s">
        <v>46</v>
      </c>
      <c r="D58" s="28" t="s">
        <v>17</v>
      </c>
      <c r="E58" s="29" t="s">
        <v>47</v>
      </c>
      <c r="F58" s="28" t="s">
        <v>48</v>
      </c>
      <c r="G58" s="2" t="s">
        <v>337</v>
      </c>
      <c r="H58" s="28">
        <v>23</v>
      </c>
      <c r="I58" s="28">
        <v>23</v>
      </c>
      <c r="J58" s="27">
        <f t="shared" si="6"/>
        <v>23</v>
      </c>
      <c r="K58" s="30">
        <v>650000</v>
      </c>
      <c r="L58" s="31">
        <f t="shared" si="7"/>
        <v>0.61</v>
      </c>
      <c r="M58" s="30">
        <v>396500</v>
      </c>
      <c r="N58" s="30">
        <v>253500</v>
      </c>
      <c r="O58" s="32">
        <f t="shared" si="8"/>
        <v>0.39</v>
      </c>
      <c r="P58" s="32" t="str">
        <f t="shared" si="9"/>
        <v>ok</v>
      </c>
      <c r="Q58" s="30">
        <f t="shared" si="10"/>
        <v>253500</v>
      </c>
      <c r="R58" s="30">
        <v>253500</v>
      </c>
      <c r="S58" s="44">
        <f t="shared" si="5"/>
        <v>15824300</v>
      </c>
      <c r="T58" s="33" t="s">
        <v>199</v>
      </c>
    </row>
    <row r="59" spans="1:21" ht="24.95" customHeight="1" x14ac:dyDescent="0.25">
      <c r="A59" s="26">
        <v>57</v>
      </c>
      <c r="B59" s="27">
        <v>84</v>
      </c>
      <c r="C59" s="28" t="s">
        <v>195</v>
      </c>
      <c r="D59" s="28" t="s">
        <v>17</v>
      </c>
      <c r="E59" s="29" t="s">
        <v>49</v>
      </c>
      <c r="F59" s="28" t="s">
        <v>50</v>
      </c>
      <c r="G59" s="2" t="s">
        <v>336</v>
      </c>
      <c r="H59" s="28">
        <v>23</v>
      </c>
      <c r="I59" s="28">
        <v>23</v>
      </c>
      <c r="J59" s="27">
        <f t="shared" si="6"/>
        <v>23</v>
      </c>
      <c r="K59" s="30">
        <v>260000</v>
      </c>
      <c r="L59" s="31">
        <f t="shared" si="7"/>
        <v>0.61</v>
      </c>
      <c r="M59" s="30">
        <v>158600</v>
      </c>
      <c r="N59" s="30">
        <v>101400</v>
      </c>
      <c r="O59" s="32">
        <f t="shared" si="8"/>
        <v>0.39</v>
      </c>
      <c r="P59" s="32" t="str">
        <f t="shared" si="9"/>
        <v>ok</v>
      </c>
      <c r="Q59" s="30">
        <f t="shared" si="10"/>
        <v>101400</v>
      </c>
      <c r="R59" s="30">
        <v>101400</v>
      </c>
      <c r="S59" s="44">
        <f t="shared" si="5"/>
        <v>15925700</v>
      </c>
      <c r="T59" s="33" t="s">
        <v>199</v>
      </c>
      <c r="U59" s="3"/>
    </row>
    <row r="60" spans="1:21" ht="24.95" customHeight="1" x14ac:dyDescent="0.25">
      <c r="A60" s="26">
        <v>58</v>
      </c>
      <c r="B60" s="27">
        <v>22</v>
      </c>
      <c r="C60" s="28" t="s">
        <v>224</v>
      </c>
      <c r="D60" s="28" t="s">
        <v>17</v>
      </c>
      <c r="E60" s="29" t="s">
        <v>225</v>
      </c>
      <c r="F60" s="28" t="s">
        <v>226</v>
      </c>
      <c r="G60" s="2" t="s">
        <v>227</v>
      </c>
      <c r="H60" s="28">
        <v>23</v>
      </c>
      <c r="I60" s="28">
        <v>23</v>
      </c>
      <c r="J60" s="27">
        <f t="shared" si="6"/>
        <v>23</v>
      </c>
      <c r="K60" s="30">
        <v>640592</v>
      </c>
      <c r="L60" s="31">
        <f t="shared" si="7"/>
        <v>0.60973599420536007</v>
      </c>
      <c r="M60" s="30">
        <v>390592</v>
      </c>
      <c r="N60" s="30">
        <v>250000</v>
      </c>
      <c r="O60" s="32">
        <f t="shared" si="8"/>
        <v>0.39026400579463993</v>
      </c>
      <c r="P60" s="32" t="str">
        <f t="shared" si="9"/>
        <v>ok</v>
      </c>
      <c r="Q60" s="30">
        <f t="shared" si="10"/>
        <v>250000</v>
      </c>
      <c r="R60" s="30">
        <v>250000</v>
      </c>
      <c r="S60" s="44">
        <f t="shared" si="5"/>
        <v>16175700</v>
      </c>
      <c r="T60" s="33" t="s">
        <v>199</v>
      </c>
    </row>
    <row r="61" spans="1:21" ht="24.95" customHeight="1" x14ac:dyDescent="0.25">
      <c r="A61" s="26">
        <v>59</v>
      </c>
      <c r="B61" s="27">
        <v>71</v>
      </c>
      <c r="C61" s="28" t="s">
        <v>51</v>
      </c>
      <c r="D61" s="28" t="s">
        <v>17</v>
      </c>
      <c r="E61" s="29" t="s">
        <v>52</v>
      </c>
      <c r="F61" s="28" t="s">
        <v>53</v>
      </c>
      <c r="G61" s="2" t="s">
        <v>266</v>
      </c>
      <c r="H61" s="28">
        <v>22</v>
      </c>
      <c r="I61" s="28">
        <v>24</v>
      </c>
      <c r="J61" s="27">
        <f t="shared" si="6"/>
        <v>23</v>
      </c>
      <c r="K61" s="30">
        <v>352000</v>
      </c>
      <c r="L61" s="31">
        <f t="shared" si="7"/>
        <v>0.55000000000000004</v>
      </c>
      <c r="M61" s="30">
        <v>193600</v>
      </c>
      <c r="N61" s="30">
        <v>158400</v>
      </c>
      <c r="O61" s="32">
        <f t="shared" si="8"/>
        <v>0.45</v>
      </c>
      <c r="P61" s="32" t="str">
        <f t="shared" si="9"/>
        <v>ok</v>
      </c>
      <c r="Q61" s="30">
        <f t="shared" si="10"/>
        <v>158400</v>
      </c>
      <c r="R61" s="30">
        <v>158400</v>
      </c>
      <c r="S61" s="44">
        <f t="shared" si="5"/>
        <v>16334100</v>
      </c>
      <c r="T61" s="33" t="s">
        <v>199</v>
      </c>
    </row>
    <row r="62" spans="1:21" ht="24.95" customHeight="1" x14ac:dyDescent="0.25">
      <c r="A62" s="26">
        <v>60</v>
      </c>
      <c r="B62" s="27">
        <v>51</v>
      </c>
      <c r="C62" s="28" t="s">
        <v>105</v>
      </c>
      <c r="D62" s="28" t="s">
        <v>17</v>
      </c>
      <c r="E62" s="29" t="s">
        <v>106</v>
      </c>
      <c r="F62" s="28" t="s">
        <v>107</v>
      </c>
      <c r="G62" s="2" t="s">
        <v>254</v>
      </c>
      <c r="H62" s="28">
        <v>23</v>
      </c>
      <c r="I62" s="28">
        <v>23</v>
      </c>
      <c r="J62" s="27">
        <f t="shared" si="6"/>
        <v>23</v>
      </c>
      <c r="K62" s="30">
        <v>375179</v>
      </c>
      <c r="L62" s="31">
        <f t="shared" si="7"/>
        <v>0.51223282753032551</v>
      </c>
      <c r="M62" s="30">
        <v>192179</v>
      </c>
      <c r="N62" s="30">
        <v>183000</v>
      </c>
      <c r="O62" s="32">
        <f t="shared" si="8"/>
        <v>0.48776717246967449</v>
      </c>
      <c r="P62" s="32" t="str">
        <f t="shared" si="9"/>
        <v>ok</v>
      </c>
      <c r="Q62" s="30">
        <f t="shared" si="10"/>
        <v>183000</v>
      </c>
      <c r="R62" s="30">
        <v>183000</v>
      </c>
      <c r="S62" s="44">
        <f t="shared" si="5"/>
        <v>16517100</v>
      </c>
      <c r="T62" s="33" t="s">
        <v>199</v>
      </c>
    </row>
    <row r="63" spans="1:21" ht="24.95" customHeight="1" x14ac:dyDescent="0.25">
      <c r="A63" s="26">
        <v>61</v>
      </c>
      <c r="B63" s="27">
        <v>81</v>
      </c>
      <c r="C63" s="28" t="s">
        <v>276</v>
      </c>
      <c r="D63" s="28" t="s">
        <v>17</v>
      </c>
      <c r="E63" s="29" t="s">
        <v>277</v>
      </c>
      <c r="F63" s="28" t="s">
        <v>278</v>
      </c>
      <c r="G63" s="2" t="s">
        <v>279</v>
      </c>
      <c r="H63" s="28">
        <v>23</v>
      </c>
      <c r="I63" s="28">
        <v>23</v>
      </c>
      <c r="J63" s="27">
        <f t="shared" si="6"/>
        <v>23</v>
      </c>
      <c r="K63" s="30">
        <v>556600</v>
      </c>
      <c r="L63" s="31">
        <f t="shared" si="7"/>
        <v>0.46298957959037013</v>
      </c>
      <c r="M63" s="30">
        <v>257700</v>
      </c>
      <c r="N63" s="30">
        <v>298900</v>
      </c>
      <c r="O63" s="32">
        <f t="shared" si="8"/>
        <v>0.53701042040962987</v>
      </c>
      <c r="P63" s="32" t="str">
        <f t="shared" si="9"/>
        <v>ok</v>
      </c>
      <c r="Q63" s="30">
        <f t="shared" si="10"/>
        <v>298900</v>
      </c>
      <c r="R63" s="30">
        <v>298900</v>
      </c>
      <c r="S63" s="44">
        <f t="shared" si="5"/>
        <v>16816000</v>
      </c>
      <c r="T63" s="33" t="s">
        <v>199</v>
      </c>
    </row>
    <row r="64" spans="1:21" ht="24.95" customHeight="1" x14ac:dyDescent="0.25">
      <c r="A64" s="26">
        <v>62</v>
      </c>
      <c r="B64" s="27">
        <v>115</v>
      </c>
      <c r="C64" s="28" t="s">
        <v>40</v>
      </c>
      <c r="D64" s="28" t="s">
        <v>17</v>
      </c>
      <c r="E64" s="29" t="s">
        <v>41</v>
      </c>
      <c r="F64" s="28" t="s">
        <v>42</v>
      </c>
      <c r="G64" s="28" t="s">
        <v>349</v>
      </c>
      <c r="H64" s="28">
        <v>23</v>
      </c>
      <c r="I64" s="28">
        <v>23</v>
      </c>
      <c r="J64" s="27">
        <f t="shared" si="6"/>
        <v>23</v>
      </c>
      <c r="K64" s="30">
        <v>348000</v>
      </c>
      <c r="L64" s="31">
        <f t="shared" si="7"/>
        <v>0.45</v>
      </c>
      <c r="M64" s="30">
        <v>156600</v>
      </c>
      <c r="N64" s="30">
        <v>191400</v>
      </c>
      <c r="O64" s="32">
        <f t="shared" si="8"/>
        <v>0.55000000000000004</v>
      </c>
      <c r="P64" s="32" t="str">
        <f t="shared" si="9"/>
        <v>ok</v>
      </c>
      <c r="Q64" s="30">
        <f t="shared" si="10"/>
        <v>191400</v>
      </c>
      <c r="R64" s="30">
        <v>191400</v>
      </c>
      <c r="S64" s="44">
        <f t="shared" si="5"/>
        <v>17007400</v>
      </c>
      <c r="T64" s="33" t="s">
        <v>199</v>
      </c>
    </row>
    <row r="65" spans="1:21" ht="33" customHeight="1" x14ac:dyDescent="0.25">
      <c r="A65" s="26">
        <v>63</v>
      </c>
      <c r="B65" s="27">
        <v>23</v>
      </c>
      <c r="C65" s="28" t="s">
        <v>69</v>
      </c>
      <c r="D65" s="28" t="s">
        <v>17</v>
      </c>
      <c r="E65" s="29" t="s">
        <v>70</v>
      </c>
      <c r="F65" s="28" t="s">
        <v>71</v>
      </c>
      <c r="G65" s="2" t="s">
        <v>342</v>
      </c>
      <c r="H65" s="28">
        <v>23</v>
      </c>
      <c r="I65" s="28">
        <v>23</v>
      </c>
      <c r="J65" s="27">
        <f t="shared" si="6"/>
        <v>23</v>
      </c>
      <c r="K65" s="30">
        <v>397364</v>
      </c>
      <c r="L65" s="31">
        <f t="shared" si="7"/>
        <v>0.42118561319092823</v>
      </c>
      <c r="M65" s="30">
        <v>167364</v>
      </c>
      <c r="N65" s="30">
        <v>230000</v>
      </c>
      <c r="O65" s="32">
        <f t="shared" si="8"/>
        <v>0.57881438680907182</v>
      </c>
      <c r="P65" s="32" t="str">
        <f t="shared" si="9"/>
        <v>ok</v>
      </c>
      <c r="Q65" s="30">
        <f t="shared" si="10"/>
        <v>230000</v>
      </c>
      <c r="R65" s="30">
        <v>230000</v>
      </c>
      <c r="S65" s="44">
        <f t="shared" si="5"/>
        <v>17237400</v>
      </c>
      <c r="T65" s="33" t="s">
        <v>199</v>
      </c>
    </row>
    <row r="66" spans="1:21" ht="24.95" customHeight="1" x14ac:dyDescent="0.25">
      <c r="A66" s="26">
        <v>64</v>
      </c>
      <c r="B66" s="27">
        <v>98</v>
      </c>
      <c r="C66" s="28" t="s">
        <v>111</v>
      </c>
      <c r="D66" s="28" t="s">
        <v>17</v>
      </c>
      <c r="E66" s="29" t="s">
        <v>112</v>
      </c>
      <c r="F66" s="28" t="s">
        <v>113</v>
      </c>
      <c r="G66" s="2" t="s">
        <v>309</v>
      </c>
      <c r="H66" s="28">
        <v>22</v>
      </c>
      <c r="I66" s="28">
        <v>24</v>
      </c>
      <c r="J66" s="27">
        <f t="shared" si="6"/>
        <v>23</v>
      </c>
      <c r="K66" s="30">
        <v>499558</v>
      </c>
      <c r="L66" s="31">
        <f t="shared" si="7"/>
        <v>0.40147090027584387</v>
      </c>
      <c r="M66" s="30">
        <v>200558</v>
      </c>
      <c r="N66" s="30">
        <v>299000</v>
      </c>
      <c r="O66" s="32">
        <f t="shared" si="8"/>
        <v>0.59852909972415613</v>
      </c>
      <c r="P66" s="32" t="str">
        <f t="shared" si="9"/>
        <v>ok</v>
      </c>
      <c r="Q66" s="30">
        <f t="shared" si="10"/>
        <v>299000</v>
      </c>
      <c r="R66" s="30">
        <v>299000</v>
      </c>
      <c r="S66" s="44">
        <f t="shared" si="5"/>
        <v>17536400</v>
      </c>
      <c r="T66" s="33" t="s">
        <v>199</v>
      </c>
    </row>
    <row r="67" spans="1:21" ht="24.95" customHeight="1" thickBot="1" x14ac:dyDescent="0.3">
      <c r="A67" s="52">
        <v>65</v>
      </c>
      <c r="B67" s="53">
        <v>40</v>
      </c>
      <c r="C67" s="54" t="s">
        <v>81</v>
      </c>
      <c r="D67" s="54" t="s">
        <v>17</v>
      </c>
      <c r="E67" s="55" t="s">
        <v>82</v>
      </c>
      <c r="F67" s="54" t="s">
        <v>83</v>
      </c>
      <c r="G67" s="56" t="s">
        <v>242</v>
      </c>
      <c r="H67" s="54">
        <v>23</v>
      </c>
      <c r="I67" s="54">
        <v>23</v>
      </c>
      <c r="J67" s="53">
        <f t="shared" ref="J67:J82" si="11">(H67+I67)/2</f>
        <v>23</v>
      </c>
      <c r="K67" s="57">
        <v>480000</v>
      </c>
      <c r="L67" s="58">
        <f t="shared" ref="L67:L82" si="12">M67/K67</f>
        <v>0.4</v>
      </c>
      <c r="M67" s="57">
        <v>192000</v>
      </c>
      <c r="N67" s="57">
        <v>288000</v>
      </c>
      <c r="O67" s="59">
        <f t="shared" ref="O67:O82" si="13">N67/K67</f>
        <v>0.6</v>
      </c>
      <c r="P67" s="59" t="str">
        <f t="shared" ref="P67:P82" si="14">IF(O67&gt;60%,"chyba","ok")</f>
        <v>ok</v>
      </c>
      <c r="Q67" s="57">
        <f t="shared" ref="Q67:Q82" si="15">N67</f>
        <v>288000</v>
      </c>
      <c r="R67" s="57">
        <v>288000</v>
      </c>
      <c r="S67" s="57">
        <f t="shared" si="5"/>
        <v>17824400</v>
      </c>
      <c r="T67" s="60" t="s">
        <v>199</v>
      </c>
      <c r="U67" t="s">
        <v>345</v>
      </c>
    </row>
    <row r="68" spans="1:21" ht="24.95" customHeight="1" x14ac:dyDescent="0.25">
      <c r="A68" s="45">
        <v>66</v>
      </c>
      <c r="B68" s="46">
        <v>112</v>
      </c>
      <c r="C68" s="47" t="s">
        <v>326</v>
      </c>
      <c r="D68" s="47" t="s">
        <v>17</v>
      </c>
      <c r="E68" s="48" t="s">
        <v>327</v>
      </c>
      <c r="F68" s="47" t="s">
        <v>332</v>
      </c>
      <c r="G68" s="49" t="s">
        <v>328</v>
      </c>
      <c r="H68" s="47">
        <v>22</v>
      </c>
      <c r="I68" s="47">
        <v>23</v>
      </c>
      <c r="J68" s="46">
        <f t="shared" si="11"/>
        <v>22.5</v>
      </c>
      <c r="K68" s="44">
        <v>1700000</v>
      </c>
      <c r="L68" s="50">
        <f t="shared" si="12"/>
        <v>0.82352941176470584</v>
      </c>
      <c r="M68" s="44">
        <v>1400000</v>
      </c>
      <c r="N68" s="44">
        <v>300000</v>
      </c>
      <c r="O68" s="51">
        <f t="shared" si="13"/>
        <v>0.17647058823529413</v>
      </c>
      <c r="P68" s="51" t="str">
        <f t="shared" si="14"/>
        <v>ok</v>
      </c>
      <c r="Q68" s="44">
        <f t="shared" si="15"/>
        <v>300000</v>
      </c>
      <c r="R68" s="44">
        <v>300000</v>
      </c>
      <c r="S68" s="44">
        <f t="shared" si="5"/>
        <v>18124400</v>
      </c>
      <c r="T68" s="33" t="s">
        <v>199</v>
      </c>
    </row>
    <row r="69" spans="1:21" ht="24.95" customHeight="1" thickBot="1" x14ac:dyDescent="0.3">
      <c r="A69" s="52">
        <v>67</v>
      </c>
      <c r="B69" s="53">
        <v>33</v>
      </c>
      <c r="C69" s="54" t="s">
        <v>231</v>
      </c>
      <c r="D69" s="54" t="s">
        <v>17</v>
      </c>
      <c r="E69" s="55" t="s">
        <v>232</v>
      </c>
      <c r="F69" s="54" t="s">
        <v>233</v>
      </c>
      <c r="G69" s="56" t="s">
        <v>234</v>
      </c>
      <c r="H69" s="54">
        <v>23</v>
      </c>
      <c r="I69" s="54">
        <v>22</v>
      </c>
      <c r="J69" s="53">
        <f t="shared" si="11"/>
        <v>22.5</v>
      </c>
      <c r="K69" s="57">
        <v>746500</v>
      </c>
      <c r="L69" s="58">
        <f t="shared" si="12"/>
        <v>0.62009377093101137</v>
      </c>
      <c r="M69" s="57">
        <v>462900</v>
      </c>
      <c r="N69" s="57">
        <v>283600</v>
      </c>
      <c r="O69" s="59">
        <f t="shared" si="13"/>
        <v>0.37990622906898863</v>
      </c>
      <c r="P69" s="59" t="str">
        <f t="shared" si="14"/>
        <v>ok</v>
      </c>
      <c r="Q69" s="57">
        <f t="shared" si="15"/>
        <v>283600</v>
      </c>
      <c r="R69" s="57">
        <v>283600</v>
      </c>
      <c r="S69" s="57">
        <f t="shared" ref="S69:S82" si="16">S68+R69</f>
        <v>18408000</v>
      </c>
      <c r="T69" s="60" t="s">
        <v>199</v>
      </c>
      <c r="U69" t="s">
        <v>346</v>
      </c>
    </row>
    <row r="70" spans="1:21" ht="24.95" customHeight="1" x14ac:dyDescent="0.25">
      <c r="A70" s="45">
        <v>68</v>
      </c>
      <c r="B70" s="46">
        <v>48</v>
      </c>
      <c r="C70" s="47" t="s">
        <v>84</v>
      </c>
      <c r="D70" s="47" t="s">
        <v>17</v>
      </c>
      <c r="E70" s="48" t="s">
        <v>85</v>
      </c>
      <c r="F70" s="47" t="s">
        <v>86</v>
      </c>
      <c r="G70" s="49" t="s">
        <v>249</v>
      </c>
      <c r="H70" s="47">
        <v>22</v>
      </c>
      <c r="I70" s="47">
        <v>22</v>
      </c>
      <c r="J70" s="46">
        <f t="shared" si="11"/>
        <v>22</v>
      </c>
      <c r="K70" s="44">
        <v>781800</v>
      </c>
      <c r="L70" s="50">
        <f t="shared" si="12"/>
        <v>0.62010744435917109</v>
      </c>
      <c r="M70" s="44">
        <v>484800</v>
      </c>
      <c r="N70" s="44">
        <v>297000</v>
      </c>
      <c r="O70" s="51">
        <f t="shared" si="13"/>
        <v>0.37989255564082886</v>
      </c>
      <c r="P70" s="51" t="str">
        <f t="shared" si="14"/>
        <v>ok</v>
      </c>
      <c r="Q70" s="44">
        <f t="shared" si="15"/>
        <v>297000</v>
      </c>
      <c r="R70" s="44">
        <v>297000</v>
      </c>
      <c r="S70" s="44">
        <f t="shared" si="16"/>
        <v>18705000</v>
      </c>
      <c r="T70" s="33" t="s">
        <v>199</v>
      </c>
    </row>
    <row r="71" spans="1:21" ht="24.95" customHeight="1" x14ac:dyDescent="0.25">
      <c r="A71" s="26">
        <v>69</v>
      </c>
      <c r="B71" s="27">
        <v>34</v>
      </c>
      <c r="C71" s="28" t="s">
        <v>166</v>
      </c>
      <c r="D71" s="28" t="s">
        <v>17</v>
      </c>
      <c r="E71" s="29" t="s">
        <v>167</v>
      </c>
      <c r="F71" s="28" t="s">
        <v>168</v>
      </c>
      <c r="G71" s="2" t="s">
        <v>235</v>
      </c>
      <c r="H71" s="28">
        <v>22</v>
      </c>
      <c r="I71" s="28">
        <v>22</v>
      </c>
      <c r="J71" s="27">
        <f t="shared" si="11"/>
        <v>22</v>
      </c>
      <c r="K71" s="30">
        <v>789400</v>
      </c>
      <c r="L71" s="31">
        <f t="shared" si="12"/>
        <v>0.61996453002280216</v>
      </c>
      <c r="M71" s="30">
        <v>489400</v>
      </c>
      <c r="N71" s="30">
        <v>300000</v>
      </c>
      <c r="O71" s="32">
        <f t="shared" si="13"/>
        <v>0.38003546997719789</v>
      </c>
      <c r="P71" s="32" t="str">
        <f t="shared" si="14"/>
        <v>ok</v>
      </c>
      <c r="Q71" s="30">
        <f t="shared" si="15"/>
        <v>300000</v>
      </c>
      <c r="R71" s="30">
        <v>300000</v>
      </c>
      <c r="S71" s="44">
        <f t="shared" si="16"/>
        <v>19005000</v>
      </c>
      <c r="T71" s="33" t="s">
        <v>199</v>
      </c>
    </row>
    <row r="72" spans="1:21" ht="24.95" customHeight="1" x14ac:dyDescent="0.25">
      <c r="A72" s="26">
        <v>70</v>
      </c>
      <c r="B72" s="27">
        <v>19</v>
      </c>
      <c r="C72" s="28" t="s">
        <v>212</v>
      </c>
      <c r="D72" s="28" t="s">
        <v>17</v>
      </c>
      <c r="E72" s="29" t="s">
        <v>213</v>
      </c>
      <c r="F72" s="28" t="s">
        <v>214</v>
      </c>
      <c r="G72" s="2" t="s">
        <v>215</v>
      </c>
      <c r="H72" s="28">
        <v>22</v>
      </c>
      <c r="I72" s="28">
        <v>22</v>
      </c>
      <c r="J72" s="27">
        <f t="shared" si="11"/>
        <v>22</v>
      </c>
      <c r="K72" s="30">
        <v>789000</v>
      </c>
      <c r="L72" s="31">
        <f t="shared" si="12"/>
        <v>0.61977186311787069</v>
      </c>
      <c r="M72" s="30">
        <v>489000</v>
      </c>
      <c r="N72" s="30">
        <v>300000</v>
      </c>
      <c r="O72" s="32">
        <f t="shared" si="13"/>
        <v>0.38022813688212925</v>
      </c>
      <c r="P72" s="32" t="str">
        <f t="shared" si="14"/>
        <v>ok</v>
      </c>
      <c r="Q72" s="30">
        <f t="shared" si="15"/>
        <v>300000</v>
      </c>
      <c r="R72" s="30">
        <v>300000</v>
      </c>
      <c r="S72" s="44">
        <f t="shared" si="16"/>
        <v>19305000</v>
      </c>
      <c r="T72" s="33" t="s">
        <v>199</v>
      </c>
    </row>
    <row r="73" spans="1:21" ht="27" customHeight="1" x14ac:dyDescent="0.25">
      <c r="A73" s="26">
        <v>71</v>
      </c>
      <c r="B73" s="27">
        <v>12</v>
      </c>
      <c r="C73" s="28" t="s">
        <v>207</v>
      </c>
      <c r="D73" s="28" t="s">
        <v>17</v>
      </c>
      <c r="E73" s="29" t="s">
        <v>208</v>
      </c>
      <c r="F73" s="28" t="s">
        <v>209</v>
      </c>
      <c r="G73" s="2" t="s">
        <v>210</v>
      </c>
      <c r="H73" s="28">
        <v>20</v>
      </c>
      <c r="I73" s="28">
        <v>24</v>
      </c>
      <c r="J73" s="27">
        <f t="shared" si="11"/>
        <v>22</v>
      </c>
      <c r="K73" s="30">
        <v>512777</v>
      </c>
      <c r="L73" s="31">
        <f t="shared" si="12"/>
        <v>0.609966905691948</v>
      </c>
      <c r="M73" s="30">
        <v>312777</v>
      </c>
      <c r="N73" s="30">
        <v>200000</v>
      </c>
      <c r="O73" s="32">
        <f t="shared" si="13"/>
        <v>0.39003309430805205</v>
      </c>
      <c r="P73" s="32" t="str">
        <f t="shared" si="14"/>
        <v>ok</v>
      </c>
      <c r="Q73" s="30">
        <f t="shared" si="15"/>
        <v>200000</v>
      </c>
      <c r="R73" s="30">
        <v>200000</v>
      </c>
      <c r="S73" s="44">
        <f t="shared" si="16"/>
        <v>19505000</v>
      </c>
      <c r="T73" s="33" t="s">
        <v>199</v>
      </c>
    </row>
    <row r="74" spans="1:21" ht="24.95" customHeight="1" x14ac:dyDescent="0.25">
      <c r="A74" s="26">
        <v>72</v>
      </c>
      <c r="B74" s="27">
        <v>104</v>
      </c>
      <c r="C74" s="28" t="s">
        <v>93</v>
      </c>
      <c r="D74" s="28" t="s">
        <v>17</v>
      </c>
      <c r="E74" s="29" t="s">
        <v>94</v>
      </c>
      <c r="F74" s="28" t="s">
        <v>95</v>
      </c>
      <c r="G74" s="2" t="s">
        <v>320</v>
      </c>
      <c r="H74" s="28">
        <v>22</v>
      </c>
      <c r="I74" s="28">
        <v>22</v>
      </c>
      <c r="J74" s="27">
        <f t="shared" si="11"/>
        <v>22</v>
      </c>
      <c r="K74" s="30">
        <v>750000</v>
      </c>
      <c r="L74" s="31">
        <f t="shared" si="12"/>
        <v>0.6</v>
      </c>
      <c r="M74" s="30">
        <v>450000</v>
      </c>
      <c r="N74" s="30">
        <v>300000</v>
      </c>
      <c r="O74" s="32">
        <f t="shared" si="13"/>
        <v>0.4</v>
      </c>
      <c r="P74" s="32" t="str">
        <f t="shared" si="14"/>
        <v>ok</v>
      </c>
      <c r="Q74" s="30">
        <f t="shared" si="15"/>
        <v>300000</v>
      </c>
      <c r="R74" s="30">
        <v>300000</v>
      </c>
      <c r="S74" s="44">
        <f t="shared" si="16"/>
        <v>19805000</v>
      </c>
      <c r="T74" s="33" t="s">
        <v>199</v>
      </c>
    </row>
    <row r="75" spans="1:21" ht="27" customHeight="1" x14ac:dyDescent="0.25">
      <c r="A75" s="26">
        <v>73</v>
      </c>
      <c r="B75" s="27">
        <v>49</v>
      </c>
      <c r="C75" s="28" t="s">
        <v>37</v>
      </c>
      <c r="D75" s="28" t="s">
        <v>17</v>
      </c>
      <c r="E75" s="29" t="s">
        <v>38</v>
      </c>
      <c r="F75" s="28" t="s">
        <v>39</v>
      </c>
      <c r="G75" s="2" t="s">
        <v>250</v>
      </c>
      <c r="H75" s="28">
        <v>22</v>
      </c>
      <c r="I75" s="28">
        <v>22</v>
      </c>
      <c r="J75" s="27">
        <f t="shared" si="11"/>
        <v>22</v>
      </c>
      <c r="K75" s="30">
        <v>274100</v>
      </c>
      <c r="L75" s="31">
        <f t="shared" si="12"/>
        <v>0.56001459321415537</v>
      </c>
      <c r="M75" s="30">
        <v>153500</v>
      </c>
      <c r="N75" s="30">
        <v>120600</v>
      </c>
      <c r="O75" s="32">
        <f t="shared" si="13"/>
        <v>0.43998540678584458</v>
      </c>
      <c r="P75" s="32" t="str">
        <f t="shared" si="14"/>
        <v>ok</v>
      </c>
      <c r="Q75" s="30">
        <f t="shared" si="15"/>
        <v>120600</v>
      </c>
      <c r="R75" s="30">
        <v>120600</v>
      </c>
      <c r="S75" s="44">
        <f t="shared" si="16"/>
        <v>19925600</v>
      </c>
      <c r="T75" s="33" t="s">
        <v>199</v>
      </c>
    </row>
    <row r="76" spans="1:21" ht="24.95" customHeight="1" x14ac:dyDescent="0.25">
      <c r="A76" s="26">
        <v>74</v>
      </c>
      <c r="B76" s="34">
        <v>94</v>
      </c>
      <c r="C76" s="35" t="s">
        <v>99</v>
      </c>
      <c r="D76" s="35" t="s">
        <v>17</v>
      </c>
      <c r="E76" s="36" t="s">
        <v>100</v>
      </c>
      <c r="F76" s="35" t="s">
        <v>101</v>
      </c>
      <c r="G76" s="37" t="s">
        <v>344</v>
      </c>
      <c r="H76" s="35">
        <v>22</v>
      </c>
      <c r="I76" s="35">
        <v>22</v>
      </c>
      <c r="J76" s="34">
        <f t="shared" si="11"/>
        <v>22</v>
      </c>
      <c r="K76" s="38">
        <v>401546</v>
      </c>
      <c r="L76" s="39">
        <f t="shared" si="12"/>
        <v>0.51014329616034026</v>
      </c>
      <c r="M76" s="30">
        <v>204846</v>
      </c>
      <c r="N76" s="30">
        <v>196700</v>
      </c>
      <c r="O76" s="40">
        <f t="shared" si="13"/>
        <v>0.48985670383965974</v>
      </c>
      <c r="P76" s="40" t="str">
        <f t="shared" si="14"/>
        <v>ok</v>
      </c>
      <c r="Q76" s="38">
        <f t="shared" si="15"/>
        <v>196700</v>
      </c>
      <c r="R76" s="38">
        <v>196700</v>
      </c>
      <c r="S76" s="44">
        <f t="shared" si="16"/>
        <v>20122300</v>
      </c>
      <c r="T76" s="33" t="s">
        <v>199</v>
      </c>
    </row>
    <row r="77" spans="1:21" ht="24.95" customHeight="1" x14ac:dyDescent="0.25">
      <c r="A77" s="26">
        <v>75</v>
      </c>
      <c r="B77" s="27">
        <v>50</v>
      </c>
      <c r="C77" s="28" t="s">
        <v>251</v>
      </c>
      <c r="D77" s="28" t="s">
        <v>17</v>
      </c>
      <c r="E77" s="29" t="s">
        <v>350</v>
      </c>
      <c r="F77" s="28" t="s">
        <v>252</v>
      </c>
      <c r="G77" s="2" t="s">
        <v>253</v>
      </c>
      <c r="H77" s="28">
        <v>22</v>
      </c>
      <c r="I77" s="28">
        <v>22</v>
      </c>
      <c r="J77" s="27">
        <f t="shared" si="11"/>
        <v>22</v>
      </c>
      <c r="K77" s="30">
        <v>300000</v>
      </c>
      <c r="L77" s="31">
        <f t="shared" si="12"/>
        <v>0.51</v>
      </c>
      <c r="M77" s="30">
        <v>153000</v>
      </c>
      <c r="N77" s="30">
        <v>147000</v>
      </c>
      <c r="O77" s="32">
        <f t="shared" si="13"/>
        <v>0.49</v>
      </c>
      <c r="P77" s="32" t="str">
        <f t="shared" si="14"/>
        <v>ok</v>
      </c>
      <c r="Q77" s="30">
        <f t="shared" si="15"/>
        <v>147000</v>
      </c>
      <c r="R77" s="30">
        <v>147000</v>
      </c>
      <c r="S77" s="44">
        <f t="shared" si="16"/>
        <v>20269300</v>
      </c>
      <c r="T77" s="33" t="s">
        <v>199</v>
      </c>
    </row>
    <row r="78" spans="1:21" ht="24.95" customHeight="1" x14ac:dyDescent="0.25">
      <c r="A78" s="26">
        <v>76</v>
      </c>
      <c r="B78" s="27">
        <v>74</v>
      </c>
      <c r="C78" s="28" t="s">
        <v>63</v>
      </c>
      <c r="D78" s="28" t="s">
        <v>17</v>
      </c>
      <c r="E78" s="29" t="s">
        <v>64</v>
      </c>
      <c r="F78" s="28" t="s">
        <v>65</v>
      </c>
      <c r="G78" s="2" t="s">
        <v>268</v>
      </c>
      <c r="H78" s="28">
        <v>22</v>
      </c>
      <c r="I78" s="28">
        <v>22</v>
      </c>
      <c r="J78" s="27">
        <f t="shared" si="11"/>
        <v>22</v>
      </c>
      <c r="K78" s="30">
        <v>480000</v>
      </c>
      <c r="L78" s="31">
        <f t="shared" si="12"/>
        <v>0.5</v>
      </c>
      <c r="M78" s="30">
        <v>240000</v>
      </c>
      <c r="N78" s="30">
        <v>240000</v>
      </c>
      <c r="O78" s="32">
        <f t="shared" si="13"/>
        <v>0.5</v>
      </c>
      <c r="P78" s="32" t="str">
        <f t="shared" si="14"/>
        <v>ok</v>
      </c>
      <c r="Q78" s="30">
        <f t="shared" si="15"/>
        <v>240000</v>
      </c>
      <c r="R78" s="30">
        <v>240000</v>
      </c>
      <c r="S78" s="44">
        <f t="shared" si="16"/>
        <v>20509300</v>
      </c>
      <c r="T78" s="33" t="s">
        <v>199</v>
      </c>
    </row>
    <row r="79" spans="1:21" ht="24.95" customHeight="1" x14ac:dyDescent="0.25">
      <c r="A79" s="26">
        <v>77</v>
      </c>
      <c r="B79" s="27">
        <v>89</v>
      </c>
      <c r="C79" s="28" t="s">
        <v>289</v>
      </c>
      <c r="D79" s="28" t="s">
        <v>17</v>
      </c>
      <c r="E79" s="29" t="s">
        <v>290</v>
      </c>
      <c r="F79" s="28" t="s">
        <v>291</v>
      </c>
      <c r="G79" s="2" t="s">
        <v>292</v>
      </c>
      <c r="H79" s="28">
        <v>21</v>
      </c>
      <c r="I79" s="28">
        <v>23</v>
      </c>
      <c r="J79" s="27">
        <f t="shared" si="11"/>
        <v>22</v>
      </c>
      <c r="K79" s="30">
        <v>545843</v>
      </c>
      <c r="L79" s="31">
        <f t="shared" si="12"/>
        <v>0.45039141291543539</v>
      </c>
      <c r="M79" s="30">
        <v>245843</v>
      </c>
      <c r="N79" s="30">
        <v>300000</v>
      </c>
      <c r="O79" s="32">
        <f t="shared" si="13"/>
        <v>0.54960858708456461</v>
      </c>
      <c r="P79" s="32" t="str">
        <f t="shared" si="14"/>
        <v>ok</v>
      </c>
      <c r="Q79" s="30">
        <f t="shared" si="15"/>
        <v>300000</v>
      </c>
      <c r="R79" s="30">
        <v>300000</v>
      </c>
      <c r="S79" s="44">
        <f t="shared" si="16"/>
        <v>20809300</v>
      </c>
      <c r="T79" s="33" t="s">
        <v>199</v>
      </c>
    </row>
    <row r="80" spans="1:21" ht="24.95" customHeight="1" x14ac:dyDescent="0.25">
      <c r="A80" s="26">
        <v>78</v>
      </c>
      <c r="B80" s="27">
        <v>101</v>
      </c>
      <c r="C80" s="28" t="s">
        <v>21</v>
      </c>
      <c r="D80" s="28" t="s">
        <v>17</v>
      </c>
      <c r="E80" s="29" t="s">
        <v>22</v>
      </c>
      <c r="F80" s="28" t="s">
        <v>23</v>
      </c>
      <c r="G80" s="2" t="s">
        <v>318</v>
      </c>
      <c r="H80" s="28">
        <v>20</v>
      </c>
      <c r="I80" s="28">
        <v>24</v>
      </c>
      <c r="J80" s="27">
        <f t="shared" si="11"/>
        <v>22</v>
      </c>
      <c r="K80" s="30">
        <v>512060</v>
      </c>
      <c r="L80" s="31">
        <f t="shared" si="12"/>
        <v>0.41413115650509708</v>
      </c>
      <c r="M80" s="30">
        <v>212060</v>
      </c>
      <c r="N80" s="30">
        <v>300000</v>
      </c>
      <c r="O80" s="32">
        <f t="shared" si="13"/>
        <v>0.58586884349490298</v>
      </c>
      <c r="P80" s="32" t="str">
        <f t="shared" si="14"/>
        <v>ok</v>
      </c>
      <c r="Q80" s="30">
        <f t="shared" si="15"/>
        <v>300000</v>
      </c>
      <c r="R80" s="30">
        <v>300000</v>
      </c>
      <c r="S80" s="44">
        <f t="shared" si="16"/>
        <v>21109300</v>
      </c>
      <c r="T80" s="33" t="s">
        <v>199</v>
      </c>
    </row>
    <row r="81" spans="1:21" ht="29.25" customHeight="1" x14ac:dyDescent="0.25">
      <c r="A81" s="26">
        <v>79</v>
      </c>
      <c r="B81" s="27">
        <v>100</v>
      </c>
      <c r="C81" s="28" t="s">
        <v>314</v>
      </c>
      <c r="D81" s="28" t="s">
        <v>17</v>
      </c>
      <c r="E81" s="29" t="s">
        <v>315</v>
      </c>
      <c r="F81" s="28" t="s">
        <v>316</v>
      </c>
      <c r="G81" s="2" t="s">
        <v>317</v>
      </c>
      <c r="H81" s="28">
        <v>22</v>
      </c>
      <c r="I81" s="28">
        <v>22</v>
      </c>
      <c r="J81" s="27">
        <f t="shared" si="11"/>
        <v>22</v>
      </c>
      <c r="K81" s="30">
        <v>510000</v>
      </c>
      <c r="L81" s="31">
        <f t="shared" si="12"/>
        <v>0.41176470588235292</v>
      </c>
      <c r="M81" s="30">
        <v>210000</v>
      </c>
      <c r="N81" s="30">
        <v>300000</v>
      </c>
      <c r="O81" s="32">
        <f t="shared" si="13"/>
        <v>0.58823529411764708</v>
      </c>
      <c r="P81" s="32" t="str">
        <f t="shared" si="14"/>
        <v>ok</v>
      </c>
      <c r="Q81" s="30">
        <f t="shared" si="15"/>
        <v>300000</v>
      </c>
      <c r="R81" s="30">
        <v>300000</v>
      </c>
      <c r="S81" s="44">
        <f t="shared" si="16"/>
        <v>21409300</v>
      </c>
      <c r="T81" s="33" t="s">
        <v>199</v>
      </c>
    </row>
    <row r="82" spans="1:21" ht="24.95" customHeight="1" thickBot="1" x14ac:dyDescent="0.3">
      <c r="A82" s="52">
        <v>80</v>
      </c>
      <c r="B82" s="53">
        <v>113</v>
      </c>
      <c r="C82" s="54" t="s">
        <v>160</v>
      </c>
      <c r="D82" s="54" t="s">
        <v>17</v>
      </c>
      <c r="E82" s="55" t="s">
        <v>161</v>
      </c>
      <c r="F82" s="54" t="s">
        <v>162</v>
      </c>
      <c r="G82" s="56" t="s">
        <v>340</v>
      </c>
      <c r="H82" s="54">
        <v>21</v>
      </c>
      <c r="I82" s="54">
        <v>23</v>
      </c>
      <c r="J82" s="53">
        <f t="shared" si="11"/>
        <v>22</v>
      </c>
      <c r="K82" s="57">
        <v>264201</v>
      </c>
      <c r="L82" s="58">
        <f t="shared" si="12"/>
        <v>0.40007797093879283</v>
      </c>
      <c r="M82" s="57">
        <v>105701</v>
      </c>
      <c r="N82" s="57">
        <v>158500</v>
      </c>
      <c r="O82" s="59">
        <f t="shared" si="13"/>
        <v>0.59992202906120717</v>
      </c>
      <c r="P82" s="59" t="str">
        <f t="shared" si="14"/>
        <v>ok</v>
      </c>
      <c r="Q82" s="57">
        <f t="shared" si="15"/>
        <v>158500</v>
      </c>
      <c r="R82" s="57">
        <v>158500</v>
      </c>
      <c r="S82" s="57">
        <f t="shared" si="16"/>
        <v>21567800</v>
      </c>
      <c r="T82" s="60" t="s">
        <v>199</v>
      </c>
      <c r="U82" t="s">
        <v>347</v>
      </c>
    </row>
    <row r="83" spans="1:21" x14ac:dyDescent="0.25">
      <c r="A83" s="41"/>
      <c r="B83" s="42"/>
      <c r="C83" s="43"/>
      <c r="D83" s="43"/>
      <c r="E83" s="43"/>
      <c r="F83" s="4"/>
      <c r="G83" s="43"/>
      <c r="H83" s="43"/>
      <c r="I83" s="43"/>
      <c r="J83" s="4"/>
      <c r="K83" s="11"/>
      <c r="L83" s="4"/>
      <c r="M83" s="7"/>
      <c r="N83" s="7"/>
      <c r="O83" s="8" t="s">
        <v>341</v>
      </c>
      <c r="P83" s="8"/>
      <c r="Q83" s="9">
        <f>SUM(Q3:Q82)</f>
        <v>21567800</v>
      </c>
      <c r="R83" s="10">
        <f>SUM(R3:R82)</f>
        <v>21567800</v>
      </c>
      <c r="S83" s="7"/>
      <c r="T83" s="4"/>
    </row>
  </sheetData>
  <sortState ref="A3:T114">
    <sortCondition descending="1" ref="J3:J114"/>
    <sortCondition descending="1" ref="L3:L114"/>
  </sortState>
  <pageMargins left="0.70866141732283472" right="0.70866141732283472" top="0.78740157480314965" bottom="0.78740157480314965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 poskytnutí dotací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2017-01-06T10:05:44Z</cp:lastPrinted>
  <dcterms:created xsi:type="dcterms:W3CDTF">2015-05-12T05:59:26Z</dcterms:created>
  <dcterms:modified xsi:type="dcterms:W3CDTF">2017-03-06T15:13:40Z</dcterms:modified>
</cp:coreProperties>
</file>