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rtoskova\Regionální rozvoj\POV\POV 2017\vyhodnocení\3 RK\"/>
    </mc:Choice>
  </mc:AlternateContent>
  <bookViews>
    <workbookView xWindow="135" yWindow="60" windowWidth="19050" windowHeight="7860"/>
  </bookViews>
  <sheets>
    <sheet name="DT1 náhradní projekty" sheetId="1" r:id="rId1"/>
  </sheets>
  <definedNames>
    <definedName name="_xlnm._FilterDatabase" localSheetId="0" hidden="1">'DT1 náhradní projekty'!$A$2:$U$2</definedName>
  </definedNames>
  <calcPr calcId="152511"/>
</workbook>
</file>

<file path=xl/calcChain.xml><?xml version="1.0" encoding="utf-8"?>
<calcChain xmlns="http://schemas.openxmlformats.org/spreadsheetml/2006/main">
  <c r="S3" i="1" l="1"/>
  <c r="S4" i="1" l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R35" i="1" l="1"/>
  <c r="Q15" i="1"/>
  <c r="O15" i="1"/>
  <c r="P15" i="1" s="1"/>
  <c r="L15" i="1"/>
  <c r="J15" i="1"/>
  <c r="Q31" i="1" l="1"/>
  <c r="O31" i="1"/>
  <c r="P31" i="1" s="1"/>
  <c r="L31" i="1"/>
  <c r="J31" i="1"/>
  <c r="Q28" i="1" l="1"/>
  <c r="O28" i="1"/>
  <c r="P28" i="1" s="1"/>
  <c r="L28" i="1"/>
  <c r="J28" i="1"/>
  <c r="Q9" i="1"/>
  <c r="O9" i="1"/>
  <c r="P9" i="1" s="1"/>
  <c r="L9" i="1"/>
  <c r="J9" i="1"/>
  <c r="Q27" i="1"/>
  <c r="O27" i="1"/>
  <c r="P27" i="1" s="1"/>
  <c r="L27" i="1"/>
  <c r="J27" i="1"/>
  <c r="Q32" i="1"/>
  <c r="O32" i="1"/>
  <c r="P32" i="1" s="1"/>
  <c r="L32" i="1"/>
  <c r="J32" i="1"/>
  <c r="Q33" i="1" l="1"/>
  <c r="O33" i="1"/>
  <c r="P33" i="1" s="1"/>
  <c r="L33" i="1"/>
  <c r="J33" i="1"/>
  <c r="J18" i="1"/>
  <c r="J34" i="1"/>
  <c r="Q34" i="1" l="1"/>
  <c r="O34" i="1"/>
  <c r="P34" i="1" s="1"/>
  <c r="L34" i="1"/>
  <c r="Q18" i="1" l="1"/>
  <c r="O18" i="1"/>
  <c r="P18" i="1" s="1"/>
  <c r="L18" i="1"/>
  <c r="Q30" i="1" l="1"/>
  <c r="Q16" i="1"/>
  <c r="Q23" i="1"/>
  <c r="Q13" i="1"/>
  <c r="Q4" i="1"/>
  <c r="Q10" i="1"/>
  <c r="Q25" i="1"/>
  <c r="Q12" i="1"/>
  <c r="Q24" i="1"/>
  <c r="Q3" i="1"/>
  <c r="Q11" i="1"/>
  <c r="Q17" i="1"/>
  <c r="Q21" i="1"/>
  <c r="Q20" i="1"/>
  <c r="Q29" i="1"/>
  <c r="Q26" i="1"/>
  <c r="Q14" i="1"/>
  <c r="Q7" i="1"/>
  <c r="Q8" i="1"/>
  <c r="Q6" i="1"/>
  <c r="Q22" i="1"/>
  <c r="Q19" i="1"/>
  <c r="Q5" i="1"/>
  <c r="O30" i="1"/>
  <c r="P30" i="1" s="1"/>
  <c r="O16" i="1"/>
  <c r="P16" i="1" s="1"/>
  <c r="O23" i="1"/>
  <c r="P23" i="1" s="1"/>
  <c r="O13" i="1"/>
  <c r="P13" i="1" s="1"/>
  <c r="O4" i="1"/>
  <c r="P4" i="1" s="1"/>
  <c r="O10" i="1"/>
  <c r="P10" i="1" s="1"/>
  <c r="O25" i="1"/>
  <c r="P25" i="1" s="1"/>
  <c r="O12" i="1"/>
  <c r="P12" i="1" s="1"/>
  <c r="O24" i="1"/>
  <c r="P24" i="1" s="1"/>
  <c r="O3" i="1"/>
  <c r="P3" i="1" s="1"/>
  <c r="O11" i="1"/>
  <c r="P11" i="1" s="1"/>
  <c r="O17" i="1"/>
  <c r="P17" i="1" s="1"/>
  <c r="O21" i="1"/>
  <c r="P21" i="1" s="1"/>
  <c r="O20" i="1"/>
  <c r="P20" i="1" s="1"/>
  <c r="O29" i="1"/>
  <c r="P29" i="1" s="1"/>
  <c r="O26" i="1"/>
  <c r="P26" i="1" s="1"/>
  <c r="O14" i="1"/>
  <c r="P14" i="1" s="1"/>
  <c r="O7" i="1"/>
  <c r="P7" i="1" s="1"/>
  <c r="O8" i="1"/>
  <c r="P8" i="1" s="1"/>
  <c r="O6" i="1"/>
  <c r="P6" i="1" s="1"/>
  <c r="O22" i="1"/>
  <c r="P22" i="1" s="1"/>
  <c r="O19" i="1"/>
  <c r="P19" i="1" s="1"/>
  <c r="O5" i="1"/>
  <c r="P5" i="1" s="1"/>
  <c r="L30" i="1"/>
  <c r="L16" i="1"/>
  <c r="L23" i="1"/>
  <c r="L13" i="1"/>
  <c r="L4" i="1"/>
  <c r="L10" i="1"/>
  <c r="L25" i="1"/>
  <c r="L12" i="1"/>
  <c r="L24" i="1"/>
  <c r="L3" i="1"/>
  <c r="L11" i="1"/>
  <c r="L17" i="1"/>
  <c r="L21" i="1"/>
  <c r="L20" i="1"/>
  <c r="L29" i="1"/>
  <c r="L26" i="1"/>
  <c r="L14" i="1"/>
  <c r="L7" i="1"/>
  <c r="L8" i="1"/>
  <c r="L6" i="1"/>
  <c r="L22" i="1"/>
  <c r="L19" i="1"/>
  <c r="L5" i="1"/>
  <c r="Q35" i="1" l="1"/>
  <c r="J30" i="1"/>
  <c r="J16" i="1"/>
  <c r="J23" i="1"/>
  <c r="J13" i="1"/>
  <c r="J4" i="1"/>
  <c r="J10" i="1"/>
  <c r="J25" i="1"/>
  <c r="J12" i="1"/>
  <c r="J24" i="1"/>
  <c r="J3" i="1"/>
  <c r="J11" i="1"/>
  <c r="J17" i="1"/>
  <c r="J21" i="1"/>
  <c r="J20" i="1"/>
  <c r="J29" i="1"/>
  <c r="J26" i="1"/>
  <c r="J14" i="1"/>
  <c r="J7" i="1"/>
  <c r="J8" i="1"/>
  <c r="J6" i="1"/>
  <c r="J22" i="1"/>
  <c r="J19" i="1"/>
  <c r="J5" i="1"/>
</calcChain>
</file>

<file path=xl/sharedStrings.xml><?xml version="1.0" encoding="utf-8"?>
<sst xmlns="http://schemas.openxmlformats.org/spreadsheetml/2006/main" count="214" uniqueCount="152">
  <si>
    <t>Pořadové číslo</t>
  </si>
  <si>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</si>
  <si>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</si>
  <si>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</si>
  <si>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</si>
  <si>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</si>
  <si>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</si>
  <si>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</si>
  <si>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</si>
  <si>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</si>
  <si>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</si>
  <si>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</si>
  <si>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Dotace investiční (Kč)</t>
  </si>
  <si>
    <t>Maximální časová použitelnost dotace do</t>
  </si>
  <si>
    <t>hodnotitel 1</t>
  </si>
  <si>
    <t>hodnotitel 2</t>
  </si>
  <si>
    <t>obec</t>
  </si>
  <si>
    <t>obec Velká Štáhle</t>
  </si>
  <si>
    <t>00576018</t>
  </si>
  <si>
    <t>Velká Štáhle 49, Velká Štáhle 793 51</t>
  </si>
  <si>
    <t>Žadatel</t>
  </si>
  <si>
    <t>obec Rybí</t>
  </si>
  <si>
    <t>00600741</t>
  </si>
  <si>
    <t>Rybí 380, Rybí 742 65</t>
  </si>
  <si>
    <t>obec Kateřinice</t>
  </si>
  <si>
    <t>00600784</t>
  </si>
  <si>
    <t>Kateřinice 127, 742 58 Kateřinice</t>
  </si>
  <si>
    <t>obec Široká Niva</t>
  </si>
  <si>
    <t>00296406</t>
  </si>
  <si>
    <t>Široká Niva 79, 792 01 Široká Niva</t>
  </si>
  <si>
    <t>obec Býkov - Láryšov</t>
  </si>
  <si>
    <t>00846546</t>
  </si>
  <si>
    <t>Býkov 68, 794 01 Býkov - Láryšov</t>
  </si>
  <si>
    <t>obec Jakubčovice nad Odoru</t>
  </si>
  <si>
    <t>60798483</t>
  </si>
  <si>
    <t>Oderská 100, 742 36 Jakubčovice nad Odrou</t>
  </si>
  <si>
    <t>00298158</t>
  </si>
  <si>
    <t>Luboměř 93, 742 35 Luboměř</t>
  </si>
  <si>
    <t>obec Luboměř</t>
  </si>
  <si>
    <t>obec Slezské Pavlovice</t>
  </si>
  <si>
    <t>Slezské Pavlovice 16, 793 99 Osoblaha</t>
  </si>
  <si>
    <t>obec Karlova Studánka</t>
  </si>
  <si>
    <t>00296104</t>
  </si>
  <si>
    <t>Karlova Studánka 17, 793 24 Karlova Studánka</t>
  </si>
  <si>
    <t>obec Třanovice</t>
  </si>
  <si>
    <t>00576921</t>
  </si>
  <si>
    <t>Třanovice 250, 739 53 Třanovice</t>
  </si>
  <si>
    <t>obec Komorní Lhotka</t>
  </si>
  <si>
    <t>00494232</t>
  </si>
  <si>
    <t>Komorní Lhotka 27, 739 53 Komorní Lhotka</t>
  </si>
  <si>
    <t>obec Hošťálkovy</t>
  </si>
  <si>
    <t>00296031</t>
  </si>
  <si>
    <t>Hošťálkovy 77, 793 81 Hošťálkovy</t>
  </si>
  <si>
    <t>obec Jistebník</t>
  </si>
  <si>
    <t>00298018</t>
  </si>
  <si>
    <t xml:space="preserve">Jistebník 149, 742 82 </t>
  </si>
  <si>
    <t>obec Píšť</t>
  </si>
  <si>
    <t>00300560</t>
  </si>
  <si>
    <t>Opavská 58/2, 747 18 Píšť</t>
  </si>
  <si>
    <t>obec Jezdkovice</t>
  </si>
  <si>
    <t>00849952</t>
  </si>
  <si>
    <t>Jezdkovice 32, 747 55 Jezdkovice</t>
  </si>
  <si>
    <t>obec Mezina</t>
  </si>
  <si>
    <t>00576026</t>
  </si>
  <si>
    <t>Mezina 2, 792 01 Mezina</t>
  </si>
  <si>
    <t>obec Kyjovice</t>
  </si>
  <si>
    <t>00534722</t>
  </si>
  <si>
    <t>Kyjovice 2, 747 68 Kyjovice</t>
  </si>
  <si>
    <t>obec Staré Hamry</t>
  </si>
  <si>
    <t>Staré Hamry 283, 739 15 Staré Hamry</t>
  </si>
  <si>
    <t>00297241</t>
  </si>
  <si>
    <t>obec Melč</t>
  </si>
  <si>
    <t>00300420</t>
  </si>
  <si>
    <t>Melč 6, 747 84 Melč</t>
  </si>
  <si>
    <t>obec Větřkovice</t>
  </si>
  <si>
    <t>00849740</t>
  </si>
  <si>
    <t>Větřkovice 197, 747 43 Větřkovice</t>
  </si>
  <si>
    <t>obec Dolní Tošanovice</t>
  </si>
  <si>
    <t>00576875</t>
  </si>
  <si>
    <t>Dolní Tošanovice 121, 739 53 Dolní Tošanovice</t>
  </si>
  <si>
    <t>obec Tichá</t>
  </si>
  <si>
    <t>00298476</t>
  </si>
  <si>
    <t>Tichá 1, 742 74 Tichá</t>
  </si>
  <si>
    <t>obec Tvrdkov</t>
  </si>
  <si>
    <t>00576000</t>
  </si>
  <si>
    <t>Tvrdkov 57, 793 44 Tvrdkov</t>
  </si>
  <si>
    <t>obec Staré Heřminovy</t>
  </si>
  <si>
    <t>00576077</t>
  </si>
  <si>
    <t>Staré Heřminovy 129, 793 12 Staré Heřminovy</t>
  </si>
  <si>
    <t>Kontrola % dotace</t>
  </si>
  <si>
    <t>Podíl dotace na uznatelných nákladech projektu (Kč)</t>
  </si>
  <si>
    <t>obec Petřvald</t>
  </si>
  <si>
    <t>00298263</t>
  </si>
  <si>
    <t>Petřvald 175, 742 60 Petřvald</t>
  </si>
  <si>
    <t>Zvýšení bezpečnosti chodců v obci Petřvald</t>
  </si>
  <si>
    <t>Rekonstrukce účelové komunikace na pozemku parc.č. 1711/1</t>
  </si>
  <si>
    <t>1.1.-31.10.2017</t>
  </si>
  <si>
    <t>obec Horní Domaslavice</t>
  </si>
  <si>
    <t>00536008</t>
  </si>
  <si>
    <t>Horní Domaslavice 212, 739 51 Horní Domaslavice</t>
  </si>
  <si>
    <t>Výstavba nového chodníku a napojení na vjezd do garáže Obecního úřadu</t>
  </si>
  <si>
    <t>Obnova hřbitovních chodníků</t>
  </si>
  <si>
    <t>Stavební úpravy uvnitř budovy obecního úřadu</t>
  </si>
  <si>
    <t>obec Vysoká</t>
  </si>
  <si>
    <t>00296465</t>
  </si>
  <si>
    <t>Vysoká 90, 793 99 Vysoká</t>
  </si>
  <si>
    <t>Rekonstrukce místní komunikace Javorová-Mezina</t>
  </si>
  <si>
    <t>Rozvoj občanské vybavenosti sportovního areálu</t>
  </si>
  <si>
    <t>Luboměř přestavba vedení VO mezi DTS NJ 6304 a NJ 6307</t>
  </si>
  <si>
    <t>obec Liptaň</t>
  </si>
  <si>
    <t>00296180</t>
  </si>
  <si>
    <t>Liptaň 149, 793 99 Liptaň</t>
  </si>
  <si>
    <t>Bezdrátový veřejný rozhlas Liptaň - 1. etapa</t>
  </si>
  <si>
    <t>Rekonstrukce mostu ev. č. M8 v obci Kateřinice</t>
  </si>
  <si>
    <t>obec Horní Bludovice</t>
  </si>
  <si>
    <t>00296686</t>
  </si>
  <si>
    <t>Horní Bludovice 434, 739 37 Horní Bludovice</t>
  </si>
  <si>
    <t>Přeložka místní komuniakce v obci Horní Bludovice</t>
  </si>
  <si>
    <t>Rekonstrukce volného vedení veřejného osvětlení</t>
  </si>
  <si>
    <t>Rekonstrukce objektu pro spolkovou činnost v obci Tvrdkov</t>
  </si>
  <si>
    <t>Rekonstrukce objektu fotbalového zázemí v obci Melč</t>
  </si>
  <si>
    <t>obec Dobroslavice</t>
  </si>
  <si>
    <t>00849731</t>
  </si>
  <si>
    <t>Slezská 260, 747 94 Dobroslavice</t>
  </si>
  <si>
    <t>Chodník v obci Dobroslavice - ul. Přerovská</t>
  </si>
  <si>
    <t>Sportovní zázemí</t>
  </si>
  <si>
    <t>Hasičská zbrojnice bez vody</t>
  </si>
  <si>
    <t>Stavební obnova bytového domu čp. 168 v Široké Nivě</t>
  </si>
  <si>
    <t>Hasičská zbrojnice v Býkově, rekonstrukce střechy</t>
  </si>
  <si>
    <t>obec Oborná</t>
  </si>
  <si>
    <t>00846520</t>
  </si>
  <si>
    <t>Oborná 80, 792 01 Bruntál</t>
  </si>
  <si>
    <t>Rekonstrukce horské vpusti na místní komunikaci k obecnímu hřbitovu</t>
  </si>
  <si>
    <t>MŠ Velká Štáhle - zabezpečení vstupu</t>
  </si>
  <si>
    <t>Rekonstrukce veřejného osvětlení Karlova Studánka</t>
  </si>
  <si>
    <t>Oplocení areálu MŠ</t>
  </si>
  <si>
    <t>Obnova schodiště sušící věže hasičské zbrojnice v Tiché</t>
  </si>
  <si>
    <t>Jen tanec nás nezahřeje</t>
  </si>
  <si>
    <t>obec Šilheřovice</t>
  </si>
  <si>
    <t>00300730</t>
  </si>
  <si>
    <t>Střední 305, 747 15 Šilheřovice</t>
  </si>
  <si>
    <t>Prodloužení řádu dešťové kanalizace Šilheřovice, ul. Horní parc. 1650/1</t>
  </si>
  <si>
    <t xml:space="preserve">Rekonstrukce a modernizace spojovací chodby ZŠ Staré Hamry </t>
  </si>
  <si>
    <t>Rekonstrukce sociálního zázemí kulturního domu v Pitárně</t>
  </si>
  <si>
    <t>Rekonstrukce střechy hasičské zbrojnice v Jistebníku</t>
  </si>
  <si>
    <t>Rekonstrukce povrchu části místní komunikace v obci Vetřkovice</t>
  </si>
  <si>
    <t>Rekonstrukce mostku Křížová</t>
  </si>
  <si>
    <t>Celkem</t>
  </si>
  <si>
    <t>Kumulativní součet</t>
  </si>
  <si>
    <t>Rekonstrukce místní komunikace v obci Dolní Tošanovice</t>
  </si>
  <si>
    <t>Poskytnutí investičních dotací - dotační titul 1 - náhradní projekty</t>
  </si>
  <si>
    <t>00576093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</si>
</sst>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2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0" xfId="0" applyFont="1" applyBorder="1"/>
    <xf numFmtId="4" fontId="4" fillId="0" borderId="0" xfId="0" applyNumberFormat="1" applyFont="1" applyAlignment="1">
      <alignment horizontal="center"/>
    </xf>
    <xf numFmtId="0" fontId="4" fillId="0" borderId="0" xfId="0" applyFont="1"/>
    <xf numFmtId="3" fontId="2" fillId="0" borderId="0" xfId="0" applyNumberFormat="1" applyFont="1" applyFill="1" applyBorder="1" applyAlignment="1">
      <alignment horizontal="right"/>
    </xf>
    <xf numFmtId="10" fontId="2" fillId="0" borderId="2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4" fontId="4" fillId="0" borderId="0" xfId="0" applyNumberFormat="1" applyFont="1" applyBorder="1" applyAlignment="1">
      <alignment horizontal="center"/>
    </xf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10" fontId="4" fillId="0" borderId="0" xfId="0" applyNumberFormat="1" applyFont="1"/>
    <xf numFmtId="0" fontId="4" fillId="0" borderId="0" xfId="0" applyFont="1" applyAlignment="1">
      <alignment horizontal="right"/>
    </xf>
    <xf numFmtId="3" fontId="5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right" vertical="center"/>
    </xf>
    <xf numFmtId="10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topLeftCell="A5" zoomScale="75" zoomScaleNormal="75" workbookViewId="0">
      <selection activeCell="J24" sqref="J24"/>
    </sheetView>
  </sheetViews>
  <sheetFormatPr defaultRowHeight="15" x14ac:dyDescent="0.25"/>
  <cols>
    <col min="1" max="1" width="10.5703125" customWidth="1"/>
    <col min="3" max="3" width="30.7109375" customWidth="1"/>
    <col min="4" max="4" width="12.42578125" customWidth="1"/>
    <col min="5" max="5" width="11.28515625" customWidth="1"/>
    <col min="6" max="6" width="27.85546875" customWidth="1"/>
    <col min="7" max="7" width="37.140625" customWidth="1"/>
    <col min="8" max="9" width="10.7109375" hidden="1" customWidth="1"/>
    <col min="10" max="10" width="10.7109375" customWidth="1"/>
    <col min="11" max="11" width="16" customWidth="1"/>
    <col min="12" max="13" width="12.7109375" customWidth="1"/>
    <col min="14" max="14" width="15.42578125" customWidth="1"/>
    <col min="15" max="15" width="12.7109375" customWidth="1"/>
    <col min="16" max="16" width="12.7109375" hidden="1" customWidth="1"/>
    <col min="17" max="19" width="15.7109375" customWidth="1"/>
    <col min="20" max="20" width="21.7109375" customWidth="1"/>
    <col min="21" max="21" width="0" hidden="1" customWidth="1"/>
    <col min="22" max="22" width="5.5703125" customWidth="1"/>
  </cols>
  <sheetData>
    <row r="1" spans="1:21" ht="15.75" thickBot="1" x14ac:dyDescent="0.3">
      <c r="A1" s="11" t="s">
        <v>150</v>
      </c>
      <c r="B1" s="12"/>
      <c r="C1" s="13"/>
      <c r="D1" s="13"/>
      <c r="E1" s="13"/>
      <c r="F1" s="5"/>
      <c r="G1" s="12"/>
      <c r="H1" s="14"/>
      <c r="I1" s="14"/>
      <c r="J1" s="3"/>
      <c r="K1" s="4"/>
      <c r="L1" s="5"/>
      <c r="M1" s="15"/>
      <c r="N1" s="15"/>
      <c r="O1" s="15"/>
      <c r="P1" s="15"/>
      <c r="Q1" s="16"/>
      <c r="R1" s="16"/>
      <c r="S1" s="16"/>
      <c r="T1" s="5"/>
    </row>
    <row r="2" spans="1:21" ht="81" customHeight="1" x14ac:dyDescent="0.25">
      <c r="A2" s="38" t="s">
        <v>0</v>
      </c>
      <c r="B2" s="39" t="s">
        <v>1</v>
      </c>
      <c r="C2" s="40" t="s">
        <v>20</v>
      </c>
      <c r="D2" s="40" t="s">
        <v>2</v>
      </c>
      <c r="E2" s="40" t="s">
        <v>3</v>
      </c>
      <c r="F2" s="40" t="s">
        <v>4</v>
      </c>
      <c r="G2" s="40" t="s">
        <v>5</v>
      </c>
      <c r="H2" s="40" t="s">
        <v>14</v>
      </c>
      <c r="I2" s="40" t="s">
        <v>15</v>
      </c>
      <c r="J2" s="40" t="s">
        <v>6</v>
      </c>
      <c r="K2" s="41" t="s">
        <v>7</v>
      </c>
      <c r="L2" s="42" t="s">
        <v>8</v>
      </c>
      <c r="M2" s="43" t="s">
        <v>9</v>
      </c>
      <c r="N2" s="43" t="s">
        <v>90</v>
      </c>
      <c r="O2" s="43" t="s">
        <v>10</v>
      </c>
      <c r="P2" s="43" t="s">
        <v>89</v>
      </c>
      <c r="Q2" s="44" t="s">
        <v>11</v>
      </c>
      <c r="R2" s="45" t="s">
        <v>12</v>
      </c>
      <c r="S2" s="45" t="s">
        <v>148</v>
      </c>
      <c r="T2" s="17" t="s">
        <v>13</v>
      </c>
    </row>
    <row r="3" spans="1:21" ht="24.95" customHeight="1" x14ac:dyDescent="0.25">
      <c r="A3" s="31">
        <v>81</v>
      </c>
      <c r="B3" s="32">
        <v>62</v>
      </c>
      <c r="C3" s="33" t="s">
        <v>33</v>
      </c>
      <c r="D3" s="33" t="s">
        <v>16</v>
      </c>
      <c r="E3" s="34" t="s">
        <v>34</v>
      </c>
      <c r="F3" s="33" t="s">
        <v>35</v>
      </c>
      <c r="G3" s="35" t="s">
        <v>126</v>
      </c>
      <c r="H3" s="33">
        <v>21</v>
      </c>
      <c r="I3" s="33">
        <v>23</v>
      </c>
      <c r="J3" s="32">
        <f t="shared" ref="J3:J18" si="0">(H3+I3)/2</f>
        <v>22</v>
      </c>
      <c r="K3" s="30">
        <v>500000</v>
      </c>
      <c r="L3" s="36">
        <f t="shared" ref="L3:L18" si="1">M3/K3</f>
        <v>0.4</v>
      </c>
      <c r="M3" s="30">
        <v>200000</v>
      </c>
      <c r="N3" s="30">
        <v>300000</v>
      </c>
      <c r="O3" s="37">
        <f t="shared" ref="O3:O18" si="2">N3/K3</f>
        <v>0.6</v>
      </c>
      <c r="P3" s="37" t="str">
        <f t="shared" ref="P3:P18" si="3">IF(O3&gt;60%,"chyba","ok")</f>
        <v>ok</v>
      </c>
      <c r="Q3" s="30">
        <f t="shared" ref="Q3:Q18" si="4">N3</f>
        <v>300000</v>
      </c>
      <c r="R3" s="30">
        <v>300000</v>
      </c>
      <c r="S3" s="30">
        <f>R3</f>
        <v>300000</v>
      </c>
      <c r="T3" s="25" t="s">
        <v>96</v>
      </c>
      <c r="U3" s="2"/>
    </row>
    <row r="4" spans="1:21" ht="24.95" customHeight="1" x14ac:dyDescent="0.25">
      <c r="A4" s="18">
        <v>82</v>
      </c>
      <c r="B4" s="19">
        <v>66</v>
      </c>
      <c r="C4" s="20" t="s">
        <v>30</v>
      </c>
      <c r="D4" s="20" t="s">
        <v>16</v>
      </c>
      <c r="E4" s="21" t="s">
        <v>31</v>
      </c>
      <c r="F4" s="20" t="s">
        <v>32</v>
      </c>
      <c r="G4" s="1" t="s">
        <v>128</v>
      </c>
      <c r="H4" s="20">
        <v>22</v>
      </c>
      <c r="I4" s="20">
        <v>22</v>
      </c>
      <c r="J4" s="19">
        <f t="shared" si="0"/>
        <v>22</v>
      </c>
      <c r="K4" s="22">
        <v>500000</v>
      </c>
      <c r="L4" s="23">
        <f t="shared" si="1"/>
        <v>0.4</v>
      </c>
      <c r="M4" s="22">
        <v>200000</v>
      </c>
      <c r="N4" s="22">
        <v>300000</v>
      </c>
      <c r="O4" s="24">
        <f t="shared" si="2"/>
        <v>0.6</v>
      </c>
      <c r="P4" s="24" t="str">
        <f t="shared" si="3"/>
        <v>ok</v>
      </c>
      <c r="Q4" s="22">
        <f t="shared" si="4"/>
        <v>300000</v>
      </c>
      <c r="R4" s="22">
        <v>300000</v>
      </c>
      <c r="S4" s="30">
        <f t="shared" ref="S4:S34" si="5">S3+R4</f>
        <v>600000</v>
      </c>
      <c r="T4" s="25" t="s">
        <v>96</v>
      </c>
    </row>
    <row r="5" spans="1:21" ht="24.95" customHeight="1" x14ac:dyDescent="0.25">
      <c r="A5" s="18">
        <v>83</v>
      </c>
      <c r="B5" s="19">
        <v>73</v>
      </c>
      <c r="C5" s="20" t="s">
        <v>41</v>
      </c>
      <c r="D5" s="20" t="s">
        <v>16</v>
      </c>
      <c r="E5" s="21" t="s">
        <v>42</v>
      </c>
      <c r="F5" s="20" t="s">
        <v>43</v>
      </c>
      <c r="G5" s="1" t="s">
        <v>134</v>
      </c>
      <c r="H5" s="20">
        <v>21</v>
      </c>
      <c r="I5" s="20">
        <v>23</v>
      </c>
      <c r="J5" s="19">
        <f t="shared" si="0"/>
        <v>22</v>
      </c>
      <c r="K5" s="22">
        <v>500000</v>
      </c>
      <c r="L5" s="23">
        <f t="shared" si="1"/>
        <v>0.4</v>
      </c>
      <c r="M5" s="22">
        <v>200000</v>
      </c>
      <c r="N5" s="22">
        <v>300000</v>
      </c>
      <c r="O5" s="24">
        <f t="shared" si="2"/>
        <v>0.6</v>
      </c>
      <c r="P5" s="24" t="str">
        <f t="shared" si="3"/>
        <v>ok</v>
      </c>
      <c r="Q5" s="22">
        <f t="shared" si="4"/>
        <v>300000</v>
      </c>
      <c r="R5" s="22">
        <v>300000</v>
      </c>
      <c r="S5" s="30">
        <f t="shared" si="5"/>
        <v>900000</v>
      </c>
      <c r="T5" s="25" t="s">
        <v>96</v>
      </c>
    </row>
    <row r="6" spans="1:21" ht="24.95" customHeight="1" x14ac:dyDescent="0.25">
      <c r="A6" s="18">
        <v>84</v>
      </c>
      <c r="B6" s="19">
        <v>85</v>
      </c>
      <c r="C6" s="20" t="s">
        <v>86</v>
      </c>
      <c r="D6" s="20" t="s">
        <v>16</v>
      </c>
      <c r="E6" s="21" t="s">
        <v>87</v>
      </c>
      <c r="F6" s="20" t="s">
        <v>88</v>
      </c>
      <c r="G6" s="1" t="s">
        <v>137</v>
      </c>
      <c r="H6" s="20">
        <v>22</v>
      </c>
      <c r="I6" s="20">
        <v>22</v>
      </c>
      <c r="J6" s="19">
        <f t="shared" si="0"/>
        <v>22</v>
      </c>
      <c r="K6" s="22">
        <v>308000</v>
      </c>
      <c r="L6" s="23">
        <f t="shared" si="1"/>
        <v>0.4</v>
      </c>
      <c r="M6" s="22">
        <v>123200</v>
      </c>
      <c r="N6" s="22">
        <v>184800</v>
      </c>
      <c r="O6" s="24">
        <f t="shared" si="2"/>
        <v>0.6</v>
      </c>
      <c r="P6" s="24" t="str">
        <f t="shared" si="3"/>
        <v>ok</v>
      </c>
      <c r="Q6" s="22">
        <f t="shared" si="4"/>
        <v>184800</v>
      </c>
      <c r="R6" s="22">
        <v>184800</v>
      </c>
      <c r="S6" s="30">
        <f t="shared" si="5"/>
        <v>1084800</v>
      </c>
      <c r="T6" s="25" t="s">
        <v>96</v>
      </c>
    </row>
    <row r="7" spans="1:21" ht="24.95" customHeight="1" x14ac:dyDescent="0.25">
      <c r="A7" s="18">
        <v>85</v>
      </c>
      <c r="B7" s="19">
        <v>45</v>
      </c>
      <c r="C7" s="20" t="s">
        <v>53</v>
      </c>
      <c r="D7" s="20" t="s">
        <v>16</v>
      </c>
      <c r="E7" s="21" t="s">
        <v>54</v>
      </c>
      <c r="F7" s="20" t="s">
        <v>55</v>
      </c>
      <c r="G7" s="1" t="s">
        <v>144</v>
      </c>
      <c r="H7" s="20">
        <v>21</v>
      </c>
      <c r="I7" s="20">
        <v>22</v>
      </c>
      <c r="J7" s="19">
        <f t="shared" si="0"/>
        <v>21.5</v>
      </c>
      <c r="K7" s="22">
        <v>1000000</v>
      </c>
      <c r="L7" s="23">
        <f t="shared" si="1"/>
        <v>0.7</v>
      </c>
      <c r="M7" s="22">
        <v>700000</v>
      </c>
      <c r="N7" s="22">
        <v>300000</v>
      </c>
      <c r="O7" s="24">
        <f t="shared" si="2"/>
        <v>0.3</v>
      </c>
      <c r="P7" s="24" t="str">
        <f t="shared" si="3"/>
        <v>ok</v>
      </c>
      <c r="Q7" s="22">
        <f t="shared" si="4"/>
        <v>300000</v>
      </c>
      <c r="R7" s="22">
        <v>300000</v>
      </c>
      <c r="S7" s="30">
        <f t="shared" si="5"/>
        <v>1384800</v>
      </c>
      <c r="T7" s="25" t="s">
        <v>96</v>
      </c>
    </row>
    <row r="8" spans="1:21" ht="24.95" customHeight="1" x14ac:dyDescent="0.25">
      <c r="A8" s="18">
        <v>86</v>
      </c>
      <c r="B8" s="19">
        <v>5</v>
      </c>
      <c r="C8" s="20" t="s">
        <v>47</v>
      </c>
      <c r="D8" s="20" t="s">
        <v>16</v>
      </c>
      <c r="E8" s="21" t="s">
        <v>48</v>
      </c>
      <c r="F8" s="20" t="s">
        <v>49</v>
      </c>
      <c r="G8" s="1" t="s">
        <v>101</v>
      </c>
      <c r="H8" s="20">
        <v>21</v>
      </c>
      <c r="I8" s="20">
        <v>22</v>
      </c>
      <c r="J8" s="19">
        <f t="shared" si="0"/>
        <v>21.5</v>
      </c>
      <c r="K8" s="22">
        <v>700000</v>
      </c>
      <c r="L8" s="23">
        <f t="shared" si="1"/>
        <v>0.5714285714285714</v>
      </c>
      <c r="M8" s="22">
        <v>400000</v>
      </c>
      <c r="N8" s="22">
        <v>300000</v>
      </c>
      <c r="O8" s="24">
        <f t="shared" si="2"/>
        <v>0.42857142857142855</v>
      </c>
      <c r="P8" s="24" t="str">
        <f t="shared" si="3"/>
        <v>ok</v>
      </c>
      <c r="Q8" s="22">
        <f t="shared" si="4"/>
        <v>300000</v>
      </c>
      <c r="R8" s="22">
        <v>300000</v>
      </c>
      <c r="S8" s="30">
        <f t="shared" si="5"/>
        <v>1684800</v>
      </c>
      <c r="T8" s="25" t="s">
        <v>96</v>
      </c>
    </row>
    <row r="9" spans="1:21" ht="24.95" customHeight="1" x14ac:dyDescent="0.25">
      <c r="A9" s="18">
        <v>87</v>
      </c>
      <c r="B9" s="19">
        <v>43</v>
      </c>
      <c r="C9" s="20" t="s">
        <v>83</v>
      </c>
      <c r="D9" s="20" t="s">
        <v>16</v>
      </c>
      <c r="E9" s="21" t="s">
        <v>84</v>
      </c>
      <c r="F9" s="20" t="s">
        <v>85</v>
      </c>
      <c r="G9" s="1" t="s">
        <v>119</v>
      </c>
      <c r="H9" s="20">
        <v>22</v>
      </c>
      <c r="I9" s="20">
        <v>21</v>
      </c>
      <c r="J9" s="19">
        <f t="shared" si="0"/>
        <v>21.5</v>
      </c>
      <c r="K9" s="22">
        <v>505038</v>
      </c>
      <c r="L9" s="23">
        <f t="shared" si="1"/>
        <v>0.40598529219583479</v>
      </c>
      <c r="M9" s="22">
        <v>205038</v>
      </c>
      <c r="N9" s="22">
        <v>300000</v>
      </c>
      <c r="O9" s="24">
        <f t="shared" si="2"/>
        <v>0.59401470780416521</v>
      </c>
      <c r="P9" s="24" t="str">
        <f t="shared" si="3"/>
        <v>ok</v>
      </c>
      <c r="Q9" s="22">
        <f t="shared" si="4"/>
        <v>300000</v>
      </c>
      <c r="R9" s="22">
        <v>300000</v>
      </c>
      <c r="S9" s="30">
        <f t="shared" si="5"/>
        <v>1984800</v>
      </c>
      <c r="T9" s="25" t="s">
        <v>96</v>
      </c>
    </row>
    <row r="10" spans="1:21" ht="24.95" customHeight="1" x14ac:dyDescent="0.25">
      <c r="A10" s="18">
        <v>88</v>
      </c>
      <c r="B10" s="19">
        <v>42</v>
      </c>
      <c r="C10" s="20" t="s">
        <v>56</v>
      </c>
      <c r="D10" s="20" t="s">
        <v>16</v>
      </c>
      <c r="E10" s="21" t="s">
        <v>57</v>
      </c>
      <c r="F10" s="20" t="s">
        <v>58</v>
      </c>
      <c r="G10" s="1" t="s">
        <v>118</v>
      </c>
      <c r="H10" s="20">
        <v>23</v>
      </c>
      <c r="I10" s="20">
        <v>20</v>
      </c>
      <c r="J10" s="19">
        <f t="shared" si="0"/>
        <v>21.5</v>
      </c>
      <c r="K10" s="22">
        <v>401100</v>
      </c>
      <c r="L10" s="23">
        <f t="shared" si="1"/>
        <v>0.40413861879830465</v>
      </c>
      <c r="M10" s="22">
        <v>162100</v>
      </c>
      <c r="N10" s="22">
        <v>239000</v>
      </c>
      <c r="O10" s="24">
        <f t="shared" si="2"/>
        <v>0.59586138120169529</v>
      </c>
      <c r="P10" s="24" t="str">
        <f t="shared" si="3"/>
        <v>ok</v>
      </c>
      <c r="Q10" s="22">
        <f t="shared" si="4"/>
        <v>239000</v>
      </c>
      <c r="R10" s="22">
        <v>239000</v>
      </c>
      <c r="S10" s="30">
        <f t="shared" si="5"/>
        <v>2223800</v>
      </c>
      <c r="T10" s="25" t="s">
        <v>96</v>
      </c>
    </row>
    <row r="11" spans="1:21" ht="24.75" customHeight="1" x14ac:dyDescent="0.25">
      <c r="A11" s="18">
        <v>89</v>
      </c>
      <c r="B11" s="19">
        <v>77</v>
      </c>
      <c r="C11" s="20" t="s">
        <v>59</v>
      </c>
      <c r="D11" s="20" t="s">
        <v>16</v>
      </c>
      <c r="E11" s="21" t="s">
        <v>60</v>
      </c>
      <c r="F11" s="20" t="s">
        <v>61</v>
      </c>
      <c r="G11" s="1" t="s">
        <v>135</v>
      </c>
      <c r="H11" s="20">
        <v>21</v>
      </c>
      <c r="I11" s="20">
        <v>22</v>
      </c>
      <c r="J11" s="19">
        <f t="shared" si="0"/>
        <v>21.5</v>
      </c>
      <c r="K11" s="22">
        <v>182253</v>
      </c>
      <c r="L11" s="23">
        <f t="shared" si="1"/>
        <v>0.40028422028718319</v>
      </c>
      <c r="M11" s="22">
        <v>72953</v>
      </c>
      <c r="N11" s="22">
        <v>109300</v>
      </c>
      <c r="O11" s="24">
        <f t="shared" si="2"/>
        <v>0.59971577971281675</v>
      </c>
      <c r="P11" s="24" t="str">
        <f t="shared" si="3"/>
        <v>ok</v>
      </c>
      <c r="Q11" s="22">
        <f t="shared" si="4"/>
        <v>109300</v>
      </c>
      <c r="R11" s="22">
        <v>109300</v>
      </c>
      <c r="S11" s="30">
        <f t="shared" si="5"/>
        <v>2333100</v>
      </c>
      <c r="T11" s="25" t="s">
        <v>96</v>
      </c>
      <c r="U11" s="2"/>
    </row>
    <row r="12" spans="1:21" ht="24.95" customHeight="1" x14ac:dyDescent="0.25">
      <c r="A12" s="18">
        <v>90</v>
      </c>
      <c r="B12" s="19">
        <v>63</v>
      </c>
      <c r="C12" s="20" t="s">
        <v>27</v>
      </c>
      <c r="D12" s="20" t="s">
        <v>16</v>
      </c>
      <c r="E12" s="21" t="s">
        <v>28</v>
      </c>
      <c r="F12" s="20" t="s">
        <v>29</v>
      </c>
      <c r="G12" s="1" t="s">
        <v>127</v>
      </c>
      <c r="H12" s="20">
        <v>21</v>
      </c>
      <c r="I12" s="20">
        <v>21</v>
      </c>
      <c r="J12" s="19">
        <f t="shared" si="0"/>
        <v>21</v>
      </c>
      <c r="K12" s="22">
        <v>1200000</v>
      </c>
      <c r="L12" s="23">
        <f t="shared" si="1"/>
        <v>0.75</v>
      </c>
      <c r="M12" s="22">
        <v>900000</v>
      </c>
      <c r="N12" s="22">
        <v>300000</v>
      </c>
      <c r="O12" s="24">
        <f t="shared" si="2"/>
        <v>0.25</v>
      </c>
      <c r="P12" s="24" t="str">
        <f t="shared" si="3"/>
        <v>ok</v>
      </c>
      <c r="Q12" s="22">
        <f t="shared" si="4"/>
        <v>300000</v>
      </c>
      <c r="R12" s="22">
        <v>300000</v>
      </c>
      <c r="S12" s="30">
        <f t="shared" si="5"/>
        <v>2633100</v>
      </c>
      <c r="T12" s="25" t="s">
        <v>96</v>
      </c>
    </row>
    <row r="13" spans="1:21" ht="24.95" customHeight="1" x14ac:dyDescent="0.25">
      <c r="A13" s="18">
        <v>91</v>
      </c>
      <c r="B13" s="19">
        <v>6</v>
      </c>
      <c r="C13" s="20" t="s">
        <v>44</v>
      </c>
      <c r="D13" s="20" t="s">
        <v>16</v>
      </c>
      <c r="E13" s="21" t="s">
        <v>45</v>
      </c>
      <c r="F13" s="20" t="s">
        <v>46</v>
      </c>
      <c r="G13" s="1" t="s">
        <v>102</v>
      </c>
      <c r="H13" s="20">
        <v>21</v>
      </c>
      <c r="I13" s="20">
        <v>21</v>
      </c>
      <c r="J13" s="19">
        <f t="shared" si="0"/>
        <v>21</v>
      </c>
      <c r="K13" s="22">
        <v>916590</v>
      </c>
      <c r="L13" s="23">
        <f t="shared" si="1"/>
        <v>0.6748818992133887</v>
      </c>
      <c r="M13" s="22">
        <v>618590</v>
      </c>
      <c r="N13" s="22">
        <v>298000</v>
      </c>
      <c r="O13" s="24">
        <f t="shared" si="2"/>
        <v>0.32511810078661124</v>
      </c>
      <c r="P13" s="24" t="str">
        <f t="shared" si="3"/>
        <v>ok</v>
      </c>
      <c r="Q13" s="22">
        <f t="shared" si="4"/>
        <v>298000</v>
      </c>
      <c r="R13" s="22">
        <v>298000</v>
      </c>
      <c r="S13" s="30">
        <f t="shared" si="5"/>
        <v>2931100</v>
      </c>
      <c r="T13" s="25" t="s">
        <v>96</v>
      </c>
    </row>
    <row r="14" spans="1:21" ht="24.95" customHeight="1" x14ac:dyDescent="0.25">
      <c r="A14" s="18">
        <v>92</v>
      </c>
      <c r="B14" s="19">
        <v>16</v>
      </c>
      <c r="C14" s="20" t="s">
        <v>38</v>
      </c>
      <c r="D14" s="20" t="s">
        <v>16</v>
      </c>
      <c r="E14" s="21" t="s">
        <v>36</v>
      </c>
      <c r="F14" s="20" t="s">
        <v>37</v>
      </c>
      <c r="G14" s="1" t="s">
        <v>108</v>
      </c>
      <c r="H14" s="20">
        <v>21</v>
      </c>
      <c r="I14" s="20">
        <v>21</v>
      </c>
      <c r="J14" s="19">
        <f t="shared" si="0"/>
        <v>21</v>
      </c>
      <c r="K14" s="22">
        <v>650000</v>
      </c>
      <c r="L14" s="23">
        <f t="shared" si="1"/>
        <v>0.62</v>
      </c>
      <c r="M14" s="22">
        <v>403000</v>
      </c>
      <c r="N14" s="22">
        <v>247000</v>
      </c>
      <c r="O14" s="24">
        <f t="shared" si="2"/>
        <v>0.38</v>
      </c>
      <c r="P14" s="24" t="str">
        <f t="shared" si="3"/>
        <v>ok</v>
      </c>
      <c r="Q14" s="22">
        <f t="shared" si="4"/>
        <v>247000</v>
      </c>
      <c r="R14" s="22">
        <v>247000</v>
      </c>
      <c r="S14" s="30">
        <f t="shared" si="5"/>
        <v>3178100</v>
      </c>
      <c r="T14" s="25" t="s">
        <v>96</v>
      </c>
    </row>
    <row r="15" spans="1:21" ht="24.95" customHeight="1" x14ac:dyDescent="0.25">
      <c r="A15" s="18">
        <v>93</v>
      </c>
      <c r="B15" s="19">
        <v>103</v>
      </c>
      <c r="C15" s="20" t="s">
        <v>138</v>
      </c>
      <c r="D15" s="20" t="s">
        <v>16</v>
      </c>
      <c r="E15" s="21" t="s">
        <v>139</v>
      </c>
      <c r="F15" s="20" t="s">
        <v>140</v>
      </c>
      <c r="G15" s="1" t="s">
        <v>141</v>
      </c>
      <c r="H15" s="20">
        <v>21</v>
      </c>
      <c r="I15" s="20">
        <v>21</v>
      </c>
      <c r="J15" s="19">
        <f t="shared" si="0"/>
        <v>21</v>
      </c>
      <c r="K15" s="22">
        <v>587610</v>
      </c>
      <c r="L15" s="23">
        <f t="shared" si="1"/>
        <v>0.61198754275795175</v>
      </c>
      <c r="M15" s="22">
        <v>359610</v>
      </c>
      <c r="N15" s="22">
        <v>228000</v>
      </c>
      <c r="O15" s="24">
        <f t="shared" si="2"/>
        <v>0.3880124572420483</v>
      </c>
      <c r="P15" s="24" t="str">
        <f t="shared" si="3"/>
        <v>ok</v>
      </c>
      <c r="Q15" s="22">
        <f t="shared" si="4"/>
        <v>228000</v>
      </c>
      <c r="R15" s="22">
        <v>228000</v>
      </c>
      <c r="S15" s="30">
        <f t="shared" si="5"/>
        <v>3406100</v>
      </c>
      <c r="T15" s="25" t="s">
        <v>96</v>
      </c>
    </row>
    <row r="16" spans="1:21" ht="24.95" customHeight="1" x14ac:dyDescent="0.25">
      <c r="A16" s="18">
        <v>94</v>
      </c>
      <c r="B16" s="19">
        <v>3</v>
      </c>
      <c r="C16" s="20" t="s">
        <v>21</v>
      </c>
      <c r="D16" s="20" t="s">
        <v>16</v>
      </c>
      <c r="E16" s="21" t="s">
        <v>22</v>
      </c>
      <c r="F16" s="20" t="s">
        <v>23</v>
      </c>
      <c r="G16" s="1" t="s">
        <v>95</v>
      </c>
      <c r="H16" s="20">
        <v>21</v>
      </c>
      <c r="I16" s="20">
        <v>21</v>
      </c>
      <c r="J16" s="19">
        <f t="shared" si="0"/>
        <v>21</v>
      </c>
      <c r="K16" s="22">
        <v>512000</v>
      </c>
      <c r="L16" s="23">
        <f t="shared" si="1"/>
        <v>0.609375</v>
      </c>
      <c r="M16" s="22">
        <v>312000</v>
      </c>
      <c r="N16" s="22">
        <v>200000</v>
      </c>
      <c r="O16" s="24">
        <f t="shared" si="2"/>
        <v>0.390625</v>
      </c>
      <c r="P16" s="24" t="str">
        <f t="shared" si="3"/>
        <v>ok</v>
      </c>
      <c r="Q16" s="22">
        <f t="shared" si="4"/>
        <v>200000</v>
      </c>
      <c r="R16" s="22">
        <v>200000</v>
      </c>
      <c r="S16" s="30">
        <f t="shared" si="5"/>
        <v>3606100</v>
      </c>
      <c r="T16" s="25" t="s">
        <v>96</v>
      </c>
    </row>
    <row r="17" spans="1:21" ht="29.25" customHeight="1" x14ac:dyDescent="0.25">
      <c r="A17" s="18">
        <v>95</v>
      </c>
      <c r="B17" s="19">
        <v>14</v>
      </c>
      <c r="C17" s="20" t="s">
        <v>62</v>
      </c>
      <c r="D17" s="20" t="s">
        <v>16</v>
      </c>
      <c r="E17" s="21" t="s">
        <v>63</v>
      </c>
      <c r="F17" s="20" t="s">
        <v>64</v>
      </c>
      <c r="G17" s="1" t="s">
        <v>106</v>
      </c>
      <c r="H17" s="20">
        <v>21</v>
      </c>
      <c r="I17" s="20">
        <v>21</v>
      </c>
      <c r="J17" s="19">
        <f t="shared" si="0"/>
        <v>21</v>
      </c>
      <c r="K17" s="22">
        <v>721648</v>
      </c>
      <c r="L17" s="23">
        <f t="shared" si="1"/>
        <v>0.58428485910028161</v>
      </c>
      <c r="M17" s="22">
        <v>421648</v>
      </c>
      <c r="N17" s="22">
        <v>300000</v>
      </c>
      <c r="O17" s="24">
        <f t="shared" si="2"/>
        <v>0.41571514089971845</v>
      </c>
      <c r="P17" s="24" t="str">
        <f t="shared" si="3"/>
        <v>ok</v>
      </c>
      <c r="Q17" s="22">
        <f t="shared" si="4"/>
        <v>300000</v>
      </c>
      <c r="R17" s="22">
        <v>300000</v>
      </c>
      <c r="S17" s="30">
        <f t="shared" si="5"/>
        <v>3906100</v>
      </c>
      <c r="T17" s="25" t="s">
        <v>96</v>
      </c>
    </row>
    <row r="18" spans="1:21" ht="24.95" customHeight="1" x14ac:dyDescent="0.25">
      <c r="A18" s="18">
        <v>96</v>
      </c>
      <c r="B18" s="19">
        <v>1</v>
      </c>
      <c r="C18" s="20" t="s">
        <v>91</v>
      </c>
      <c r="D18" s="20" t="s">
        <v>16</v>
      </c>
      <c r="E18" s="21" t="s">
        <v>92</v>
      </c>
      <c r="F18" s="20" t="s">
        <v>93</v>
      </c>
      <c r="G18" s="1" t="s">
        <v>94</v>
      </c>
      <c r="H18" s="20">
        <v>21</v>
      </c>
      <c r="I18" s="20">
        <v>21</v>
      </c>
      <c r="J18" s="19">
        <f t="shared" si="0"/>
        <v>21</v>
      </c>
      <c r="K18" s="22">
        <v>580000</v>
      </c>
      <c r="L18" s="23">
        <f t="shared" si="1"/>
        <v>0.48275862068965519</v>
      </c>
      <c r="M18" s="22">
        <v>280000</v>
      </c>
      <c r="N18" s="22">
        <v>300000</v>
      </c>
      <c r="O18" s="24">
        <f t="shared" si="2"/>
        <v>0.51724137931034486</v>
      </c>
      <c r="P18" s="24" t="str">
        <f t="shared" si="3"/>
        <v>ok</v>
      </c>
      <c r="Q18" s="22">
        <f t="shared" si="4"/>
        <v>300000</v>
      </c>
      <c r="R18" s="22">
        <v>300000</v>
      </c>
      <c r="S18" s="30">
        <f t="shared" si="5"/>
        <v>4206100</v>
      </c>
      <c r="T18" s="25" t="s">
        <v>96</v>
      </c>
    </row>
    <row r="19" spans="1:21" ht="24.95" customHeight="1" x14ac:dyDescent="0.25">
      <c r="A19" s="18">
        <v>97</v>
      </c>
      <c r="B19" s="19">
        <v>53</v>
      </c>
      <c r="C19" s="20" t="s">
        <v>71</v>
      </c>
      <c r="D19" s="20" t="s">
        <v>16</v>
      </c>
      <c r="E19" s="21" t="s">
        <v>72</v>
      </c>
      <c r="F19" s="20" t="s">
        <v>73</v>
      </c>
      <c r="G19" s="1" t="s">
        <v>120</v>
      </c>
      <c r="H19" s="20">
        <v>20</v>
      </c>
      <c r="I19" s="20">
        <v>22</v>
      </c>
      <c r="J19" s="19">
        <f t="shared" ref="J19:J34" si="6">(H19+I19)/2</f>
        <v>21</v>
      </c>
      <c r="K19" s="22">
        <v>569700</v>
      </c>
      <c r="L19" s="23">
        <f t="shared" ref="L19:L34" si="7">M19/K19</f>
        <v>0.473407056345445</v>
      </c>
      <c r="M19" s="22">
        <v>269700</v>
      </c>
      <c r="N19" s="22">
        <v>300000</v>
      </c>
      <c r="O19" s="24">
        <f t="shared" ref="O19:O34" si="8">N19/K19</f>
        <v>0.526592943654555</v>
      </c>
      <c r="P19" s="24" t="str">
        <f t="shared" ref="P19:P34" si="9">IF(O19&gt;60%,"chyba","ok")</f>
        <v>ok</v>
      </c>
      <c r="Q19" s="22">
        <f t="shared" ref="Q19:Q34" si="10">N19</f>
        <v>300000</v>
      </c>
      <c r="R19" s="22">
        <v>300000</v>
      </c>
      <c r="S19" s="30">
        <f t="shared" si="5"/>
        <v>4506100</v>
      </c>
      <c r="T19" s="25" t="s">
        <v>96</v>
      </c>
    </row>
    <row r="20" spans="1:21" ht="24.95" customHeight="1" x14ac:dyDescent="0.25">
      <c r="A20" s="18">
        <v>98</v>
      </c>
      <c r="B20" s="19">
        <v>110</v>
      </c>
      <c r="C20" s="20" t="s">
        <v>68</v>
      </c>
      <c r="D20" s="20" t="s">
        <v>16</v>
      </c>
      <c r="E20" s="21" t="s">
        <v>70</v>
      </c>
      <c r="F20" s="20" t="s">
        <v>69</v>
      </c>
      <c r="G20" s="1" t="s">
        <v>142</v>
      </c>
      <c r="H20" s="20">
        <v>21</v>
      </c>
      <c r="I20" s="20">
        <v>21</v>
      </c>
      <c r="J20" s="19">
        <f t="shared" si="6"/>
        <v>21</v>
      </c>
      <c r="K20" s="22">
        <v>192000</v>
      </c>
      <c r="L20" s="23">
        <f t="shared" si="7"/>
        <v>0.46875</v>
      </c>
      <c r="M20" s="22">
        <v>90000</v>
      </c>
      <c r="N20" s="22">
        <v>102000</v>
      </c>
      <c r="O20" s="24">
        <f t="shared" si="8"/>
        <v>0.53125</v>
      </c>
      <c r="P20" s="24" t="str">
        <f t="shared" si="9"/>
        <v>ok</v>
      </c>
      <c r="Q20" s="22">
        <f t="shared" si="10"/>
        <v>102000</v>
      </c>
      <c r="R20" s="22">
        <v>102000</v>
      </c>
      <c r="S20" s="30">
        <f t="shared" si="5"/>
        <v>4608100</v>
      </c>
      <c r="T20" s="25" t="s">
        <v>96</v>
      </c>
    </row>
    <row r="21" spans="1:21" ht="30.75" customHeight="1" x14ac:dyDescent="0.25">
      <c r="A21" s="18">
        <v>99</v>
      </c>
      <c r="B21" s="19">
        <v>61</v>
      </c>
      <c r="C21" s="20" t="s">
        <v>39</v>
      </c>
      <c r="D21" s="20" t="s">
        <v>16</v>
      </c>
      <c r="E21" s="21" t="s">
        <v>151</v>
      </c>
      <c r="F21" s="20" t="s">
        <v>40</v>
      </c>
      <c r="G21" s="1" t="s">
        <v>125</v>
      </c>
      <c r="H21" s="20">
        <v>21</v>
      </c>
      <c r="I21" s="20">
        <v>21</v>
      </c>
      <c r="J21" s="19">
        <f t="shared" si="6"/>
        <v>21</v>
      </c>
      <c r="K21" s="22">
        <v>167000</v>
      </c>
      <c r="L21" s="23">
        <f t="shared" si="7"/>
        <v>0.4</v>
      </c>
      <c r="M21" s="22">
        <v>66800</v>
      </c>
      <c r="N21" s="22">
        <v>100200</v>
      </c>
      <c r="O21" s="24">
        <f t="shared" si="8"/>
        <v>0.6</v>
      </c>
      <c r="P21" s="24" t="str">
        <f t="shared" si="9"/>
        <v>ok</v>
      </c>
      <c r="Q21" s="22">
        <f t="shared" si="10"/>
        <v>100200</v>
      </c>
      <c r="R21" s="22">
        <v>100200</v>
      </c>
      <c r="S21" s="30">
        <f t="shared" si="5"/>
        <v>4708300</v>
      </c>
      <c r="T21" s="25" t="s">
        <v>96</v>
      </c>
    </row>
    <row r="22" spans="1:21" ht="24.95" customHeight="1" x14ac:dyDescent="0.25">
      <c r="A22" s="18">
        <v>100</v>
      </c>
      <c r="B22" s="19">
        <v>15</v>
      </c>
      <c r="C22" s="20" t="s">
        <v>65</v>
      </c>
      <c r="D22" s="20" t="s">
        <v>16</v>
      </c>
      <c r="E22" s="21" t="s">
        <v>66</v>
      </c>
      <c r="F22" s="20" t="s">
        <v>67</v>
      </c>
      <c r="G22" s="1" t="s">
        <v>107</v>
      </c>
      <c r="H22" s="20">
        <v>20</v>
      </c>
      <c r="I22" s="20">
        <v>21</v>
      </c>
      <c r="J22" s="19">
        <f t="shared" si="6"/>
        <v>20.5</v>
      </c>
      <c r="K22" s="22">
        <v>600000</v>
      </c>
      <c r="L22" s="23">
        <f t="shared" si="7"/>
        <v>0.5</v>
      </c>
      <c r="M22" s="22">
        <v>300000</v>
      </c>
      <c r="N22" s="22">
        <v>300000</v>
      </c>
      <c r="O22" s="24">
        <f t="shared" si="8"/>
        <v>0.5</v>
      </c>
      <c r="P22" s="24" t="str">
        <f t="shared" si="9"/>
        <v>ok</v>
      </c>
      <c r="Q22" s="22">
        <f t="shared" si="10"/>
        <v>300000</v>
      </c>
      <c r="R22" s="22">
        <v>300000</v>
      </c>
      <c r="S22" s="30">
        <f t="shared" si="5"/>
        <v>5008300</v>
      </c>
      <c r="T22" s="25" t="s">
        <v>96</v>
      </c>
      <c r="U22" s="2"/>
    </row>
    <row r="23" spans="1:21" ht="24" customHeight="1" x14ac:dyDescent="0.25">
      <c r="A23" s="18">
        <v>101</v>
      </c>
      <c r="B23" s="19">
        <v>18</v>
      </c>
      <c r="C23" s="20" t="s">
        <v>50</v>
      </c>
      <c r="D23" s="20" t="s">
        <v>16</v>
      </c>
      <c r="E23" s="21" t="s">
        <v>51</v>
      </c>
      <c r="F23" s="20" t="s">
        <v>52</v>
      </c>
      <c r="G23" s="1" t="s">
        <v>146</v>
      </c>
      <c r="H23" s="20">
        <v>20</v>
      </c>
      <c r="I23" s="20">
        <v>20</v>
      </c>
      <c r="J23" s="19">
        <f t="shared" si="6"/>
        <v>20</v>
      </c>
      <c r="K23" s="22">
        <v>750000</v>
      </c>
      <c r="L23" s="23">
        <f t="shared" si="7"/>
        <v>0.6</v>
      </c>
      <c r="M23" s="22">
        <v>450000</v>
      </c>
      <c r="N23" s="22">
        <v>300000</v>
      </c>
      <c r="O23" s="24">
        <f t="shared" si="8"/>
        <v>0.4</v>
      </c>
      <c r="P23" s="24" t="str">
        <f t="shared" si="9"/>
        <v>ok</v>
      </c>
      <c r="Q23" s="22">
        <f t="shared" si="10"/>
        <v>300000</v>
      </c>
      <c r="R23" s="22">
        <v>300000</v>
      </c>
      <c r="S23" s="30">
        <f t="shared" si="5"/>
        <v>5308300</v>
      </c>
      <c r="T23" s="25" t="s">
        <v>96</v>
      </c>
    </row>
    <row r="24" spans="1:21" ht="24.95" customHeight="1" x14ac:dyDescent="0.25">
      <c r="A24" s="18">
        <v>102</v>
      </c>
      <c r="B24" s="19">
        <v>52</v>
      </c>
      <c r="C24" s="20" t="s">
        <v>74</v>
      </c>
      <c r="D24" s="20" t="s">
        <v>16</v>
      </c>
      <c r="E24" s="21" t="s">
        <v>75</v>
      </c>
      <c r="F24" s="20" t="s">
        <v>76</v>
      </c>
      <c r="G24" s="1" t="s">
        <v>145</v>
      </c>
      <c r="H24" s="20">
        <v>20</v>
      </c>
      <c r="I24" s="20">
        <v>20</v>
      </c>
      <c r="J24" s="19">
        <f t="shared" si="6"/>
        <v>20</v>
      </c>
      <c r="K24" s="22">
        <v>520300</v>
      </c>
      <c r="L24" s="23">
        <f t="shared" si="7"/>
        <v>0.42340957140111474</v>
      </c>
      <c r="M24" s="22">
        <v>220300</v>
      </c>
      <c r="N24" s="22">
        <v>300000</v>
      </c>
      <c r="O24" s="24">
        <f t="shared" si="8"/>
        <v>0.57659042859888521</v>
      </c>
      <c r="P24" s="24" t="str">
        <f t="shared" si="9"/>
        <v>ok</v>
      </c>
      <c r="Q24" s="22">
        <f t="shared" si="10"/>
        <v>300000</v>
      </c>
      <c r="R24" s="22">
        <v>300000</v>
      </c>
      <c r="S24" s="30">
        <f t="shared" si="5"/>
        <v>5608300</v>
      </c>
      <c r="T24" s="25" t="s">
        <v>96</v>
      </c>
    </row>
    <row r="25" spans="1:21" ht="24.95" customHeight="1" x14ac:dyDescent="0.25">
      <c r="A25" s="18">
        <v>103</v>
      </c>
      <c r="B25" s="19">
        <v>69</v>
      </c>
      <c r="C25" s="20" t="s">
        <v>17</v>
      </c>
      <c r="D25" s="20" t="s">
        <v>16</v>
      </c>
      <c r="E25" s="21" t="s">
        <v>18</v>
      </c>
      <c r="F25" s="20" t="s">
        <v>19</v>
      </c>
      <c r="G25" s="1" t="s">
        <v>133</v>
      </c>
      <c r="H25" s="20">
        <v>20</v>
      </c>
      <c r="I25" s="20">
        <v>20</v>
      </c>
      <c r="J25" s="19">
        <f t="shared" si="6"/>
        <v>20</v>
      </c>
      <c r="K25" s="22">
        <v>250000</v>
      </c>
      <c r="L25" s="23">
        <f t="shared" si="7"/>
        <v>0.4</v>
      </c>
      <c r="M25" s="22">
        <v>100000</v>
      </c>
      <c r="N25" s="22">
        <v>150000</v>
      </c>
      <c r="O25" s="24">
        <f t="shared" si="8"/>
        <v>0.6</v>
      </c>
      <c r="P25" s="24" t="str">
        <f t="shared" si="9"/>
        <v>ok</v>
      </c>
      <c r="Q25" s="22">
        <f t="shared" si="10"/>
        <v>150000</v>
      </c>
      <c r="R25" s="22">
        <v>150000</v>
      </c>
      <c r="S25" s="30">
        <f t="shared" si="5"/>
        <v>5758300</v>
      </c>
      <c r="T25" s="25" t="s">
        <v>96</v>
      </c>
    </row>
    <row r="26" spans="1:21" ht="24.95" customHeight="1" x14ac:dyDescent="0.25">
      <c r="A26" s="18">
        <v>104</v>
      </c>
      <c r="B26" s="19">
        <v>80</v>
      </c>
      <c r="C26" s="20" t="s">
        <v>80</v>
      </c>
      <c r="D26" s="20" t="s">
        <v>16</v>
      </c>
      <c r="E26" s="21" t="s">
        <v>81</v>
      </c>
      <c r="F26" s="20" t="s">
        <v>82</v>
      </c>
      <c r="G26" s="1" t="s">
        <v>136</v>
      </c>
      <c r="H26" s="20">
        <v>20</v>
      </c>
      <c r="I26" s="20">
        <v>20</v>
      </c>
      <c r="J26" s="19">
        <f t="shared" si="6"/>
        <v>20</v>
      </c>
      <c r="K26" s="22">
        <v>500000</v>
      </c>
      <c r="L26" s="23">
        <f t="shared" si="7"/>
        <v>0.4</v>
      </c>
      <c r="M26" s="22">
        <v>200000</v>
      </c>
      <c r="N26" s="22">
        <v>300000</v>
      </c>
      <c r="O26" s="24">
        <f t="shared" si="8"/>
        <v>0.6</v>
      </c>
      <c r="P26" s="24" t="str">
        <f t="shared" si="9"/>
        <v>ok</v>
      </c>
      <c r="Q26" s="22">
        <f t="shared" si="10"/>
        <v>300000</v>
      </c>
      <c r="R26" s="22">
        <v>300000</v>
      </c>
      <c r="S26" s="30">
        <f t="shared" si="5"/>
        <v>6058300</v>
      </c>
      <c r="T26" s="25" t="s">
        <v>96</v>
      </c>
    </row>
    <row r="27" spans="1:21" ht="24.95" customHeight="1" x14ac:dyDescent="0.25">
      <c r="A27" s="18">
        <v>105</v>
      </c>
      <c r="B27" s="19">
        <v>36</v>
      </c>
      <c r="C27" s="20" t="s">
        <v>114</v>
      </c>
      <c r="D27" s="20" t="s">
        <v>16</v>
      </c>
      <c r="E27" s="21" t="s">
        <v>115</v>
      </c>
      <c r="F27" s="20" t="s">
        <v>116</v>
      </c>
      <c r="G27" s="1" t="s">
        <v>117</v>
      </c>
      <c r="H27" s="20">
        <v>20</v>
      </c>
      <c r="I27" s="20">
        <v>19</v>
      </c>
      <c r="J27" s="19">
        <f t="shared" si="6"/>
        <v>19.5</v>
      </c>
      <c r="K27" s="22">
        <v>635795</v>
      </c>
      <c r="L27" s="23">
        <f t="shared" si="7"/>
        <v>0.5281497967112041</v>
      </c>
      <c r="M27" s="22">
        <v>335795</v>
      </c>
      <c r="N27" s="22">
        <v>300000</v>
      </c>
      <c r="O27" s="24">
        <f t="shared" si="8"/>
        <v>0.4718502032887959</v>
      </c>
      <c r="P27" s="24" t="str">
        <f t="shared" si="9"/>
        <v>ok</v>
      </c>
      <c r="Q27" s="22">
        <f t="shared" si="10"/>
        <v>300000</v>
      </c>
      <c r="R27" s="22">
        <v>300000</v>
      </c>
      <c r="S27" s="30">
        <f t="shared" si="5"/>
        <v>6358300</v>
      </c>
      <c r="T27" s="26" t="s">
        <v>96</v>
      </c>
      <c r="U27" s="2"/>
    </row>
    <row r="28" spans="1:21" ht="24.95" customHeight="1" x14ac:dyDescent="0.25">
      <c r="A28" s="18">
        <v>106</v>
      </c>
      <c r="B28" s="19">
        <v>55</v>
      </c>
      <c r="C28" s="20" t="s">
        <v>121</v>
      </c>
      <c r="D28" s="20" t="s">
        <v>16</v>
      </c>
      <c r="E28" s="21" t="s">
        <v>122</v>
      </c>
      <c r="F28" s="20" t="s">
        <v>123</v>
      </c>
      <c r="G28" s="1" t="s">
        <v>124</v>
      </c>
      <c r="H28" s="20">
        <v>20</v>
      </c>
      <c r="I28" s="20">
        <v>19</v>
      </c>
      <c r="J28" s="19">
        <f t="shared" si="6"/>
        <v>19.5</v>
      </c>
      <c r="K28" s="22">
        <v>597705</v>
      </c>
      <c r="L28" s="23">
        <f t="shared" si="7"/>
        <v>0.49808015659899113</v>
      </c>
      <c r="M28" s="22">
        <v>297705</v>
      </c>
      <c r="N28" s="22">
        <v>300000</v>
      </c>
      <c r="O28" s="24">
        <f t="shared" si="8"/>
        <v>0.50191984340100881</v>
      </c>
      <c r="P28" s="24" t="str">
        <f t="shared" si="9"/>
        <v>ok</v>
      </c>
      <c r="Q28" s="22">
        <f t="shared" si="10"/>
        <v>300000</v>
      </c>
      <c r="R28" s="22">
        <v>300000</v>
      </c>
      <c r="S28" s="30">
        <f t="shared" si="5"/>
        <v>6658300</v>
      </c>
      <c r="T28" s="26" t="s">
        <v>96</v>
      </c>
      <c r="U28" s="2"/>
    </row>
    <row r="29" spans="1:21" ht="24.75" customHeight="1" x14ac:dyDescent="0.25">
      <c r="A29" s="18">
        <v>107</v>
      </c>
      <c r="B29" s="19">
        <v>31</v>
      </c>
      <c r="C29" s="20" t="s">
        <v>24</v>
      </c>
      <c r="D29" s="20" t="s">
        <v>16</v>
      </c>
      <c r="E29" s="21" t="s">
        <v>25</v>
      </c>
      <c r="F29" s="20" t="s">
        <v>26</v>
      </c>
      <c r="G29" s="1" t="s">
        <v>113</v>
      </c>
      <c r="H29" s="20">
        <v>19</v>
      </c>
      <c r="I29" s="20">
        <v>20</v>
      </c>
      <c r="J29" s="19">
        <f t="shared" si="6"/>
        <v>19.5</v>
      </c>
      <c r="K29" s="22">
        <v>400000</v>
      </c>
      <c r="L29" s="23">
        <f t="shared" si="7"/>
        <v>0.42</v>
      </c>
      <c r="M29" s="22">
        <v>168000</v>
      </c>
      <c r="N29" s="22">
        <v>232000</v>
      </c>
      <c r="O29" s="24">
        <f t="shared" si="8"/>
        <v>0.57999999999999996</v>
      </c>
      <c r="P29" s="24" t="str">
        <f t="shared" si="9"/>
        <v>ok</v>
      </c>
      <c r="Q29" s="22">
        <f t="shared" si="10"/>
        <v>232000</v>
      </c>
      <c r="R29" s="22">
        <v>232000</v>
      </c>
      <c r="S29" s="30">
        <f t="shared" si="5"/>
        <v>6890300</v>
      </c>
      <c r="T29" s="26" t="s">
        <v>96</v>
      </c>
      <c r="U29" s="2"/>
    </row>
    <row r="30" spans="1:21" ht="24.95" customHeight="1" x14ac:dyDescent="0.25">
      <c r="A30" s="18">
        <v>108</v>
      </c>
      <c r="B30" s="19">
        <v>111</v>
      </c>
      <c r="C30" s="20" t="s">
        <v>77</v>
      </c>
      <c r="D30" s="20" t="s">
        <v>16</v>
      </c>
      <c r="E30" s="21" t="s">
        <v>78</v>
      </c>
      <c r="F30" s="20" t="s">
        <v>79</v>
      </c>
      <c r="G30" s="1" t="s">
        <v>149</v>
      </c>
      <c r="H30" s="20">
        <v>19</v>
      </c>
      <c r="I30" s="20">
        <v>19</v>
      </c>
      <c r="J30" s="19">
        <f t="shared" si="6"/>
        <v>19</v>
      </c>
      <c r="K30" s="22">
        <v>1343485</v>
      </c>
      <c r="L30" s="23">
        <f t="shared" si="7"/>
        <v>0.77670014923873354</v>
      </c>
      <c r="M30" s="22">
        <v>1043485</v>
      </c>
      <c r="N30" s="22">
        <v>300000</v>
      </c>
      <c r="O30" s="24">
        <f t="shared" si="8"/>
        <v>0.22329985076126641</v>
      </c>
      <c r="P30" s="24" t="str">
        <f t="shared" si="9"/>
        <v>ok</v>
      </c>
      <c r="Q30" s="22">
        <f t="shared" si="10"/>
        <v>300000</v>
      </c>
      <c r="R30" s="22">
        <v>300000</v>
      </c>
      <c r="S30" s="30">
        <f t="shared" si="5"/>
        <v>7190300</v>
      </c>
      <c r="T30" s="26" t="s">
        <v>96</v>
      </c>
      <c r="U30" s="2"/>
    </row>
    <row r="31" spans="1:21" ht="24.95" customHeight="1" x14ac:dyDescent="0.25">
      <c r="A31" s="18">
        <v>109</v>
      </c>
      <c r="B31" s="19">
        <v>68</v>
      </c>
      <c r="C31" s="20" t="s">
        <v>129</v>
      </c>
      <c r="D31" s="20" t="s">
        <v>16</v>
      </c>
      <c r="E31" s="21" t="s">
        <v>130</v>
      </c>
      <c r="F31" s="20" t="s">
        <v>131</v>
      </c>
      <c r="G31" s="1" t="s">
        <v>132</v>
      </c>
      <c r="H31" s="20">
        <v>19</v>
      </c>
      <c r="I31" s="20">
        <v>19</v>
      </c>
      <c r="J31" s="19">
        <f t="shared" si="6"/>
        <v>19</v>
      </c>
      <c r="K31" s="22">
        <v>376099</v>
      </c>
      <c r="L31" s="23">
        <f t="shared" si="7"/>
        <v>0.40015793713889164</v>
      </c>
      <c r="M31" s="22">
        <v>150499</v>
      </c>
      <c r="N31" s="22">
        <v>225600</v>
      </c>
      <c r="O31" s="24">
        <f t="shared" si="8"/>
        <v>0.59984206286110842</v>
      </c>
      <c r="P31" s="24" t="str">
        <f t="shared" si="9"/>
        <v>ok</v>
      </c>
      <c r="Q31" s="22">
        <f t="shared" si="10"/>
        <v>225600</v>
      </c>
      <c r="R31" s="22">
        <v>225600</v>
      </c>
      <c r="S31" s="30">
        <f t="shared" si="5"/>
        <v>7415900</v>
      </c>
      <c r="T31" s="26" t="s">
        <v>96</v>
      </c>
      <c r="U31" s="2"/>
    </row>
    <row r="32" spans="1:21" ht="24.95" customHeight="1" x14ac:dyDescent="0.25">
      <c r="A32" s="18">
        <v>110</v>
      </c>
      <c r="B32" s="19">
        <v>29</v>
      </c>
      <c r="C32" s="20" t="s">
        <v>109</v>
      </c>
      <c r="D32" s="20" t="s">
        <v>16</v>
      </c>
      <c r="E32" s="21" t="s">
        <v>110</v>
      </c>
      <c r="F32" s="20" t="s">
        <v>111</v>
      </c>
      <c r="G32" s="1" t="s">
        <v>112</v>
      </c>
      <c r="H32" s="20">
        <v>19</v>
      </c>
      <c r="I32" s="20">
        <v>19</v>
      </c>
      <c r="J32" s="19">
        <f t="shared" si="6"/>
        <v>19</v>
      </c>
      <c r="K32" s="22">
        <v>500000</v>
      </c>
      <c r="L32" s="23">
        <f t="shared" si="7"/>
        <v>0.4</v>
      </c>
      <c r="M32" s="22">
        <v>200000</v>
      </c>
      <c r="N32" s="22">
        <v>300000</v>
      </c>
      <c r="O32" s="24">
        <f t="shared" si="8"/>
        <v>0.6</v>
      </c>
      <c r="P32" s="24" t="str">
        <f t="shared" si="9"/>
        <v>ok</v>
      </c>
      <c r="Q32" s="22">
        <f t="shared" si="10"/>
        <v>300000</v>
      </c>
      <c r="R32" s="22">
        <v>300000</v>
      </c>
      <c r="S32" s="30">
        <f t="shared" si="5"/>
        <v>7715900</v>
      </c>
      <c r="T32" s="26" t="s">
        <v>96</v>
      </c>
      <c r="U32" s="2"/>
    </row>
    <row r="33" spans="1:20" ht="37.5" customHeight="1" x14ac:dyDescent="0.25">
      <c r="A33" s="18">
        <v>111</v>
      </c>
      <c r="B33" s="19">
        <v>9</v>
      </c>
      <c r="C33" s="20" t="s">
        <v>103</v>
      </c>
      <c r="D33" s="20" t="s">
        <v>16</v>
      </c>
      <c r="E33" s="21" t="s">
        <v>104</v>
      </c>
      <c r="F33" s="20" t="s">
        <v>105</v>
      </c>
      <c r="G33" s="1" t="s">
        <v>143</v>
      </c>
      <c r="H33" s="20">
        <v>13</v>
      </c>
      <c r="I33" s="20">
        <v>14</v>
      </c>
      <c r="J33" s="19">
        <f t="shared" si="6"/>
        <v>13.5</v>
      </c>
      <c r="K33" s="22">
        <v>388400</v>
      </c>
      <c r="L33" s="23">
        <f t="shared" si="7"/>
        <v>0.40010298661174049</v>
      </c>
      <c r="M33" s="22">
        <v>155400</v>
      </c>
      <c r="N33" s="22">
        <v>233000</v>
      </c>
      <c r="O33" s="24">
        <f t="shared" si="8"/>
        <v>0.59989701338825951</v>
      </c>
      <c r="P33" s="24" t="str">
        <f t="shared" si="9"/>
        <v>ok</v>
      </c>
      <c r="Q33" s="22">
        <f t="shared" si="10"/>
        <v>233000</v>
      </c>
      <c r="R33" s="22">
        <v>233000</v>
      </c>
      <c r="S33" s="30">
        <f t="shared" si="5"/>
        <v>7948900</v>
      </c>
      <c r="T33" s="25" t="s">
        <v>96</v>
      </c>
    </row>
    <row r="34" spans="1:20" ht="24.95" customHeight="1" x14ac:dyDescent="0.25">
      <c r="A34" s="18">
        <v>112</v>
      </c>
      <c r="B34" s="19">
        <v>4</v>
      </c>
      <c r="C34" s="20" t="s">
        <v>97</v>
      </c>
      <c r="D34" s="20" t="s">
        <v>16</v>
      </c>
      <c r="E34" s="21" t="s">
        <v>98</v>
      </c>
      <c r="F34" s="20" t="s">
        <v>99</v>
      </c>
      <c r="G34" s="1" t="s">
        <v>100</v>
      </c>
      <c r="H34" s="20">
        <v>12</v>
      </c>
      <c r="I34" s="20">
        <v>13</v>
      </c>
      <c r="J34" s="19">
        <f t="shared" si="6"/>
        <v>12.5</v>
      </c>
      <c r="K34" s="22">
        <v>366717</v>
      </c>
      <c r="L34" s="23">
        <f t="shared" si="7"/>
        <v>0.40008235233163447</v>
      </c>
      <c r="M34" s="22">
        <v>146717</v>
      </c>
      <c r="N34" s="22">
        <v>220000</v>
      </c>
      <c r="O34" s="24">
        <f t="shared" si="8"/>
        <v>0.59991764766836553</v>
      </c>
      <c r="P34" s="24" t="str">
        <f t="shared" si="9"/>
        <v>ok</v>
      </c>
      <c r="Q34" s="22">
        <f t="shared" si="10"/>
        <v>220000</v>
      </c>
      <c r="R34" s="22">
        <v>220000</v>
      </c>
      <c r="S34" s="30">
        <f t="shared" si="5"/>
        <v>8168900</v>
      </c>
      <c r="T34" s="26" t="s">
        <v>96</v>
      </c>
    </row>
    <row r="35" spans="1:20" x14ac:dyDescent="0.25">
      <c r="A35" s="27"/>
      <c r="B35" s="28"/>
      <c r="C35" s="29"/>
      <c r="D35" s="29"/>
      <c r="E35" s="29"/>
      <c r="F35" s="3"/>
      <c r="G35" s="29"/>
      <c r="H35" s="29"/>
      <c r="I35" s="29"/>
      <c r="J35" s="3"/>
      <c r="K35" s="10"/>
      <c r="L35" s="3"/>
      <c r="M35" s="6"/>
      <c r="N35" s="6"/>
      <c r="O35" s="7" t="s">
        <v>147</v>
      </c>
      <c r="P35" s="7"/>
      <c r="Q35" s="8">
        <f>SUM(Q3:Q34)</f>
        <v>8168900</v>
      </c>
      <c r="R35" s="9">
        <f>SUM(R3:R34)</f>
        <v>8168900</v>
      </c>
      <c r="S35" s="6"/>
      <c r="T35" s="3"/>
    </row>
  </sheetData>
  <sortState ref="A3:T114">
    <sortCondition descending="1" ref="J3:J114"/>
    <sortCondition descending="1" ref="L3:L114"/>
  </sortState>
  <pageMargins left="0.70866141732283472" right="0.70866141732283472" top="0.78740157480314965" bottom="0.78740157480314965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 náhradní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2017-01-06T10:05:44Z</cp:lastPrinted>
  <dcterms:created xsi:type="dcterms:W3CDTF">2015-05-12T05:59:26Z</dcterms:created>
  <dcterms:modified xsi:type="dcterms:W3CDTF">2017-03-06T15:19:10Z</dcterms:modified>
</cp:coreProperties>
</file>