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kraj-my.sharepoint.com/personal/zuzana_kabelkova_msk_cz/Documents/Dokumenty/POV/POV 2026/9 projednání v komisi/"/>
    </mc:Choice>
  </mc:AlternateContent>
  <xr:revisionPtr revIDLastSave="318" documentId="8_{4F04D53F-2A8E-45C6-BCF4-E8A844E2A878}" xr6:coauthVersionLast="47" xr6:coauthVersionMax="47" xr10:uidLastSave="{03F028B5-D59B-4450-9B7E-01BB08EDC0B1}"/>
  <bookViews>
    <workbookView xWindow="-120" yWindow="-120" windowWidth="51840" windowHeight="21120" xr2:uid="{3C711F67-CAA0-425A-BEC4-2C2236F7E5A7}"/>
  </bookViews>
  <sheets>
    <sheet name="DT1 Podpoření" sheetId="1" r:id="rId1"/>
  </sheets>
  <definedNames>
    <definedName name="_xlnm._FilterDatabase" localSheetId="0" hidden="1">'DT1 Podpoření'!$A$4:$Q$4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8" i="1" l="1"/>
  <c r="M58" i="1"/>
  <c r="H52" i="1"/>
  <c r="K52" i="1" s="1"/>
  <c r="H53" i="1"/>
  <c r="K53" i="1" s="1"/>
  <c r="H54" i="1"/>
  <c r="K54" i="1" s="1"/>
  <c r="H56" i="1"/>
  <c r="K56" i="1" s="1"/>
  <c r="H57" i="1"/>
  <c r="K57" i="1" s="1"/>
  <c r="H55" i="1"/>
  <c r="K55" i="1" s="1"/>
  <c r="I55" i="1" l="1"/>
  <c r="H6" i="1"/>
  <c r="K6" i="1" s="1"/>
  <c r="H7" i="1"/>
  <c r="K7" i="1" s="1"/>
  <c r="H8" i="1"/>
  <c r="K8" i="1" s="1"/>
  <c r="H11" i="1"/>
  <c r="K11" i="1" s="1"/>
  <c r="H10" i="1"/>
  <c r="K10" i="1" s="1"/>
  <c r="H9" i="1"/>
  <c r="K9" i="1" s="1"/>
  <c r="H12" i="1"/>
  <c r="K12" i="1" s="1"/>
  <c r="H13" i="1"/>
  <c r="K13" i="1" s="1"/>
  <c r="H14" i="1"/>
  <c r="K14" i="1" s="1"/>
  <c r="H15" i="1"/>
  <c r="K15" i="1" s="1"/>
  <c r="H18" i="1"/>
  <c r="K18" i="1" s="1"/>
  <c r="H17" i="1"/>
  <c r="K17" i="1" s="1"/>
  <c r="H16" i="1"/>
  <c r="K16" i="1" s="1"/>
  <c r="H22" i="1"/>
  <c r="K22" i="1" s="1"/>
  <c r="H20" i="1"/>
  <c r="K20" i="1" s="1"/>
  <c r="H21" i="1"/>
  <c r="K21" i="1" s="1"/>
  <c r="H23" i="1"/>
  <c r="K23" i="1" s="1"/>
  <c r="H19" i="1"/>
  <c r="K19" i="1" s="1"/>
  <c r="H28" i="1"/>
  <c r="K28" i="1" s="1"/>
  <c r="H26" i="1"/>
  <c r="K26" i="1" s="1"/>
  <c r="H27" i="1"/>
  <c r="K27" i="1" s="1"/>
  <c r="H24" i="1"/>
  <c r="K24" i="1" s="1"/>
  <c r="H25" i="1"/>
  <c r="K25" i="1" s="1"/>
  <c r="H29" i="1"/>
  <c r="K29" i="1" s="1"/>
  <c r="H30" i="1"/>
  <c r="K30" i="1" s="1"/>
  <c r="H31" i="1"/>
  <c r="K31" i="1" s="1"/>
  <c r="H32" i="1"/>
  <c r="K32" i="1" s="1"/>
  <c r="H33" i="1"/>
  <c r="K33" i="1" s="1"/>
  <c r="H34" i="1"/>
  <c r="K34" i="1" s="1"/>
  <c r="H35" i="1"/>
  <c r="K35" i="1" s="1"/>
  <c r="H37" i="1"/>
  <c r="K37" i="1" s="1"/>
  <c r="H38" i="1"/>
  <c r="K38" i="1" s="1"/>
  <c r="H39" i="1"/>
  <c r="K39" i="1" s="1"/>
  <c r="H36" i="1"/>
  <c r="K36" i="1" s="1"/>
  <c r="H40" i="1"/>
  <c r="K40" i="1" s="1"/>
  <c r="H45" i="1"/>
  <c r="K45" i="1" s="1"/>
  <c r="H42" i="1"/>
  <c r="K42" i="1" s="1"/>
  <c r="H43" i="1"/>
  <c r="K43" i="1" s="1"/>
  <c r="H44" i="1"/>
  <c r="K44" i="1" s="1"/>
  <c r="H41" i="1"/>
  <c r="K41" i="1" s="1"/>
  <c r="H46" i="1"/>
  <c r="K46" i="1" s="1"/>
  <c r="H50" i="1"/>
  <c r="K50" i="1" s="1"/>
  <c r="H49" i="1"/>
  <c r="K49" i="1" s="1"/>
  <c r="H48" i="1"/>
  <c r="H47" i="1"/>
  <c r="K47" i="1" s="1"/>
  <c r="H51" i="1"/>
  <c r="K51" i="1" s="1"/>
  <c r="H5" i="1"/>
  <c r="K5" i="1" s="1"/>
  <c r="K48" i="1" l="1"/>
  <c r="I48" i="1"/>
  <c r="H58" i="1"/>
</calcChain>
</file>

<file path=xl/sharedStrings.xml><?xml version="1.0" encoding="utf-8"?>
<sst xmlns="http://schemas.openxmlformats.org/spreadsheetml/2006/main" count="440" uniqueCount="329">
  <si>
    <t>Pořadí</t>
  </si>
  <si>
    <t>Pořadí žádosti ve VFP</t>
  </si>
  <si>
    <t>Žadatel</t>
  </si>
  <si>
    <t>Právní forma</t>
  </si>
  <si>
    <t>IČ</t>
  </si>
  <si>
    <t>Adresa žadatele</t>
  </si>
  <si>
    <t>Název proj</t>
  </si>
  <si>
    <t>Celkové uznatelné náklady projektu (Kč)</t>
  </si>
  <si>
    <t>Podíl žadatele na uznatelných nákladech projektu (%)</t>
  </si>
  <si>
    <t>Podíl žadatele na uznatelných nákladech projektu (Kč)</t>
  </si>
  <si>
    <t>Podíl dotace na uznatelných nákladech projektu (Kč)</t>
  </si>
  <si>
    <t>Podíl dotace na uznatelných nákladech projektu (%)</t>
  </si>
  <si>
    <t>Dotace investiční (Kč)</t>
  </si>
  <si>
    <t>Maximální časová použitelnost dotace od - do</t>
  </si>
  <si>
    <t>hodnotitel 1</t>
  </si>
  <si>
    <t>hodnotitel 2</t>
  </si>
  <si>
    <t>CELKEM BODŮ průměr</t>
  </si>
  <si>
    <t>obec</t>
  </si>
  <si>
    <t>00296392</t>
  </si>
  <si>
    <t>00635529</t>
  </si>
  <si>
    <t>00296422</t>
  </si>
  <si>
    <t>Úvalno 58, 793 91 Úvalno</t>
  </si>
  <si>
    <t>00300608</t>
  </si>
  <si>
    <t>00299898</t>
  </si>
  <si>
    <t>00300462</t>
  </si>
  <si>
    <t>Pavla Křížkovského 158, 747 62 Mokré Lazce</t>
  </si>
  <si>
    <t>00297658</t>
  </si>
  <si>
    <t>00577031</t>
  </si>
  <si>
    <t>00535125</t>
  </si>
  <si>
    <t>00576905</t>
  </si>
  <si>
    <t>00297976</t>
  </si>
  <si>
    <t>72086718</t>
  </si>
  <si>
    <t>00296333</t>
  </si>
  <si>
    <t>00298158</t>
  </si>
  <si>
    <t>00299880</t>
  </si>
  <si>
    <t>Březová 106, 747 44 Březová</t>
  </si>
  <si>
    <t>00576034</t>
  </si>
  <si>
    <t>00849961</t>
  </si>
  <si>
    <t>Celkem</t>
  </si>
  <si>
    <t>72</t>
  </si>
  <si>
    <t>120</t>
  </si>
  <si>
    <t>88</t>
  </si>
  <si>
    <t>152</t>
  </si>
  <si>
    <t>34</t>
  </si>
  <si>
    <t>109</t>
  </si>
  <si>
    <t>45</t>
  </si>
  <si>
    <t>74</t>
  </si>
  <si>
    <t>58</t>
  </si>
  <si>
    <t>115</t>
  </si>
  <si>
    <t>49</t>
  </si>
  <si>
    <t>23</t>
  </si>
  <si>
    <t>118</t>
  </si>
  <si>
    <t>98</t>
  </si>
  <si>
    <t>42</t>
  </si>
  <si>
    <t>146</t>
  </si>
  <si>
    <t>71</t>
  </si>
  <si>
    <t>7</t>
  </si>
  <si>
    <t>15</t>
  </si>
  <si>
    <t>132</t>
  </si>
  <si>
    <t>136</t>
  </si>
  <si>
    <t>114</t>
  </si>
  <si>
    <t>147</t>
  </si>
  <si>
    <t>50</t>
  </si>
  <si>
    <t>94</t>
  </si>
  <si>
    <t>75</t>
  </si>
  <si>
    <t>89</t>
  </si>
  <si>
    <t>106</t>
  </si>
  <si>
    <t>31</t>
  </si>
  <si>
    <t>53</t>
  </si>
  <si>
    <t>64</t>
  </si>
  <si>
    <t>28</t>
  </si>
  <si>
    <t>57</t>
  </si>
  <si>
    <t>110</t>
  </si>
  <si>
    <t>100</t>
  </si>
  <si>
    <t>130</t>
  </si>
  <si>
    <t>56</t>
  </si>
  <si>
    <t>55</t>
  </si>
  <si>
    <t>95</t>
  </si>
  <si>
    <t>127</t>
  </si>
  <si>
    <t>111</t>
  </si>
  <si>
    <t>123</t>
  </si>
  <si>
    <t>133</t>
  </si>
  <si>
    <t>18</t>
  </si>
  <si>
    <t>54</t>
  </si>
  <si>
    <t>138</t>
  </si>
  <si>
    <t>112</t>
  </si>
  <si>
    <t>Obec Stonava</t>
  </si>
  <si>
    <t>Obec Vražné</t>
  </si>
  <si>
    <t>Obec Těškovice</t>
  </si>
  <si>
    <t>Obec Staré Těchanovice</t>
  </si>
  <si>
    <t>Obec Melč</t>
  </si>
  <si>
    <t>Obec Horní Lhota</t>
  </si>
  <si>
    <t>Obec Písek</t>
  </si>
  <si>
    <t>Obec Liptaň</t>
  </si>
  <si>
    <t>Obec Luboměř</t>
  </si>
  <si>
    <t>Obec Petřvald</t>
  </si>
  <si>
    <t>Obec Mokré Lazce</t>
  </si>
  <si>
    <t>Městys Březová</t>
  </si>
  <si>
    <t>Obec Pustá Polom</t>
  </si>
  <si>
    <t>Obec Pržno</t>
  </si>
  <si>
    <t>Obec Valšov</t>
  </si>
  <si>
    <t>Obec Staré Heřminovy</t>
  </si>
  <si>
    <t>Obec Raškovice</t>
  </si>
  <si>
    <t>Obec Závišice</t>
  </si>
  <si>
    <t>Obec Kozmice</t>
  </si>
  <si>
    <t>Obec Slezské Rudoltice</t>
  </si>
  <si>
    <t>Obec Hrabyně</t>
  </si>
  <si>
    <t>OBEC SMILOVICE</t>
  </si>
  <si>
    <t>Obec Zbyslavice</t>
  </si>
  <si>
    <t>Obec Ženklava</t>
  </si>
  <si>
    <t>Obec Světlá Hora</t>
  </si>
  <si>
    <t>Obec Vyšní Lhoty</t>
  </si>
  <si>
    <t>Obec Větřkovice</t>
  </si>
  <si>
    <t>Obec Jiříkov</t>
  </si>
  <si>
    <t>Obec Vělopolí</t>
  </si>
  <si>
    <t>Obec Bratříkovice</t>
  </si>
  <si>
    <t>Obec Osoblaha</t>
  </si>
  <si>
    <t>Obec Bartošovice</t>
  </si>
  <si>
    <t>Obec Mořkov</t>
  </si>
  <si>
    <t>Obec Vřesina</t>
  </si>
  <si>
    <t>Obec Chlebičov</t>
  </si>
  <si>
    <t>Obec Radkov</t>
  </si>
  <si>
    <t>Obec Lichnov</t>
  </si>
  <si>
    <t>Obec Slavkov</t>
  </si>
  <si>
    <t>Obec Stěbořice</t>
  </si>
  <si>
    <t>Obec Děhylov</t>
  </si>
  <si>
    <t>Obec Olbramice</t>
  </si>
  <si>
    <t>Obec Chotěbuz</t>
  </si>
  <si>
    <t>Obec Křišťanovice</t>
  </si>
  <si>
    <t>Městys Litultovice</t>
  </si>
  <si>
    <t>Obec Řepiště</t>
  </si>
  <si>
    <t>Obec Oborná</t>
  </si>
  <si>
    <t>Obec Úvalno</t>
  </si>
  <si>
    <t>Obec Hukvaldy</t>
  </si>
  <si>
    <t>62351290</t>
  </si>
  <si>
    <t>00535117</t>
  </si>
  <si>
    <t>00300420</t>
  </si>
  <si>
    <t>00535982</t>
  </si>
  <si>
    <t>00296180</t>
  </si>
  <si>
    <t>00298263</t>
  </si>
  <si>
    <t>00494216</t>
  </si>
  <si>
    <t>00576077</t>
  </si>
  <si>
    <t>00577006</t>
  </si>
  <si>
    <t>00600709</t>
  </si>
  <si>
    <t>00300136</t>
  </si>
  <si>
    <t>00600695</t>
  </si>
  <si>
    <t>00600831</t>
  </si>
  <si>
    <t>00577014</t>
  </si>
  <si>
    <t>00849740</t>
  </si>
  <si>
    <t>00296082</t>
  </si>
  <si>
    <t>00576930</t>
  </si>
  <si>
    <t>00635600</t>
  </si>
  <si>
    <t>00296279</t>
  </si>
  <si>
    <t>00297721</t>
  </si>
  <si>
    <t>00298191</t>
  </si>
  <si>
    <t>00298581</t>
  </si>
  <si>
    <t>00533947</t>
  </si>
  <si>
    <t>00635383</t>
  </si>
  <si>
    <t>00296163</t>
  </si>
  <si>
    <t>00300667</t>
  </si>
  <si>
    <t>00300691</t>
  </si>
  <si>
    <t>00635464</t>
  </si>
  <si>
    <t>60798416</t>
  </si>
  <si>
    <t>67339158</t>
  </si>
  <si>
    <t>00296147</t>
  </si>
  <si>
    <t>00300381</t>
  </si>
  <si>
    <t>00846520</t>
  </si>
  <si>
    <t>00297194</t>
  </si>
  <si>
    <t>Stonava 944, 735 34 Stonava</t>
  </si>
  <si>
    <t>Vražné 37</t>
  </si>
  <si>
    <t>Těškovice 170, 747 64, okr. Opava</t>
  </si>
  <si>
    <t>Staré Těchanovice 48, 749 01 Vítkov</t>
  </si>
  <si>
    <t>Melč č. p. 6, 747 84 Melč</t>
  </si>
  <si>
    <t>Záhumení 44, Horní Lhota, 747 64</t>
  </si>
  <si>
    <t>Písek 51, 739 84 Písek</t>
  </si>
  <si>
    <t>Liptaň 149, 793 99 Liptaň</t>
  </si>
  <si>
    <t>Luboměř 93</t>
  </si>
  <si>
    <t>Petřvald 175, 742 60 Petřvald</t>
  </si>
  <si>
    <t>Pustá Polom, Slezská 94</t>
  </si>
  <si>
    <t>Pržno 201, 739 11 Pržno</t>
  </si>
  <si>
    <t>Valšov 72, 79201 Bruntál</t>
  </si>
  <si>
    <t>Staré Heřminovy 129, 793 12 Horní Benešov</t>
  </si>
  <si>
    <t>Raškovic 207, 739 04 Raškovice</t>
  </si>
  <si>
    <t>Závišice 331, 742 21</t>
  </si>
  <si>
    <t>Poručíka Hoši 528/2C, 747 11 Kozmice</t>
  </si>
  <si>
    <t>Slezské Rudoltice 64, 793 97</t>
  </si>
  <si>
    <t>Hrabyně 70, 747 63 Hrabyně</t>
  </si>
  <si>
    <t>Smilovice č.p. 215, 739 55 Smilovice u Třince</t>
  </si>
  <si>
    <t>Obec Zbyslavice, Ve Dvoře 81, Zbyslavice</t>
  </si>
  <si>
    <t>Ženklava č. p. 243, 742 67 Ženklava</t>
  </si>
  <si>
    <t>Světlá Hora 374, 79331 Světlá Hora</t>
  </si>
  <si>
    <t>Vyšní Lhoty 244, 739 51 Vyšní Lhoty</t>
  </si>
  <si>
    <t>Větřkovice 197, 747 43 Větřkovice</t>
  </si>
  <si>
    <t>Jiříkov 86, 793 51 Jiříkov</t>
  </si>
  <si>
    <t>Vělopolí 48</t>
  </si>
  <si>
    <t>Bratříkovice 33, 747 52 Bratříkovice</t>
  </si>
  <si>
    <t>Na Náměstí 106, 793 99 Osoblaha</t>
  </si>
  <si>
    <t>Bartošovice 135, 742 54 Bartošovice</t>
  </si>
  <si>
    <t>Nová 617, Mořkov 742 72</t>
  </si>
  <si>
    <t>Hlavní 24, 742 85 Vřesina</t>
  </si>
  <si>
    <t>Hlavní 65, 747 32 Chlebičov</t>
  </si>
  <si>
    <t>Radkov 58, 747 84 Radkov</t>
  </si>
  <si>
    <t>Lichnov 42, 793 15 Lichnov</t>
  </si>
  <si>
    <t>Zámecká 156, 747 57 Slavkov</t>
  </si>
  <si>
    <t>Stěbořice 28, 747 51 Stěbořice</t>
  </si>
  <si>
    <t>Výstavní 179, 747 94 Děhylov</t>
  </si>
  <si>
    <t>Hlavní 20, 742 83 Olbramice</t>
  </si>
  <si>
    <t>Zemědělská 470, Chotěbuz</t>
  </si>
  <si>
    <t>Křišťanovice 92, Křišťanovice 793 68</t>
  </si>
  <si>
    <t>Litultovice č.p. 1, 747 55 Litultovice</t>
  </si>
  <si>
    <t>Nad Datyňkou 210, 739 32 Řepiště</t>
  </si>
  <si>
    <t>Oborná 80, 792 01 Oborná</t>
  </si>
  <si>
    <t>Rekonstrukce zahrady polské ZŠ v obci Stonava</t>
  </si>
  <si>
    <t>Přírodní učebna pro všechny generace v ZŠ Vražné</t>
  </si>
  <si>
    <t>ENERGETICKÉ ÚSPORY OBJEKTU MATEŘSKÁ ŠKOLA TĚŠKOVICE</t>
  </si>
  <si>
    <t>Rekonstrukce a rozšíření prvků veřejného prostranství ve Starých Těchanovicích - III. etapa</t>
  </si>
  <si>
    <t>Rekonstrukce sociálních zařízení na zdravotním středisku v Melči</t>
  </si>
  <si>
    <t>Rekonstrukce prostor Obecního domu Horní Lhota - II. etapa</t>
  </si>
  <si>
    <t>Modernizace obecního objektu v Písku</t>
  </si>
  <si>
    <t>Modernizace zázemí sportovního areálu v Liptani</t>
  </si>
  <si>
    <t>Výstavba víceúčelového hřiště</t>
  </si>
  <si>
    <t>Vybudování zázemí obecní knihovny v Petřvaldu</t>
  </si>
  <si>
    <t>Rekonstrukce sociálních zařízení mateřské školky Mokré Lazce</t>
  </si>
  <si>
    <t>Modernizace hygienického zázemí ZŠ Březová</t>
  </si>
  <si>
    <t>Technické a prodejní zázemí multifunkčního hasičského areálu</t>
  </si>
  <si>
    <t>Rekonstrukce propustku a mostního objektu v Pržně</t>
  </si>
  <si>
    <t>Rekonstrukce veřejného osvětlení v obci Valšov</t>
  </si>
  <si>
    <t>Vybudování ČOV pro objekty občanské vybavenosti</t>
  </si>
  <si>
    <t>Stavební úpravy zdravotního střediska v Raškovicích formou přístavby výtahu</t>
  </si>
  <si>
    <t>Přírodní zahrada u ZŠ a MŠ Závišice</t>
  </si>
  <si>
    <t>Rekonstrukce střechy obecního objektu č.p. 60/3, ul. Poručíka Hoši v Kozmicích</t>
  </si>
  <si>
    <t>Modernizace veřejného prostranství v obci Slezské Rudoltice II. etapa</t>
  </si>
  <si>
    <t>Výměna osobního výtahu v obecním bytovém domě v Hrabyni</t>
  </si>
  <si>
    <t>KULTURNÍ ZÁZEMÍ - SC 2026</t>
  </si>
  <si>
    <t>Místo pro hru a setkávání – dětské hřiště Zbyslavice</t>
  </si>
  <si>
    <t>Rekonstrukce víceúčelového sportoviště v obci Ženklava</t>
  </si>
  <si>
    <t>Stavební úpravy obecního majetku ve Světlé Hoře</t>
  </si>
  <si>
    <t>Modernizace obecního objektu Višňovka ve Vyšních Lhotách</t>
  </si>
  <si>
    <t>Rekonstrukce mateřské školy Větřkovice – sanace zdiva</t>
  </si>
  <si>
    <t>Rekonstrukce místní komunikace u hradu Sovince</t>
  </si>
  <si>
    <t>Vybudování dětského a workoutového hřiště v obci Vělopolí</t>
  </si>
  <si>
    <t>Veřejné prostranství obce Bratříkovice</t>
  </si>
  <si>
    <t>Rekonstrukce fotbalových kabin a jejich zázemí v Osoblaze</t>
  </si>
  <si>
    <t>Odvodnění zámeckého dvora v Bartošovicích</t>
  </si>
  <si>
    <t>Rekonstrukce střechy zdravotního střediska</t>
  </si>
  <si>
    <t>Rekonstrukce obecního sálu v Domě zahrádkářů ve Vřesině</t>
  </si>
  <si>
    <t>Rekonstrukce asfaltového víceúčelového hřiště se sportovní infrastrukturou v obci Chlebičov</t>
  </si>
  <si>
    <t>Rekonstrukce budovy obecní prodejny v obci Radkov</t>
  </si>
  <si>
    <t>Rekonstrukce lávek v obci Lichnov</t>
  </si>
  <si>
    <t>Oprava chodníku ulice Olomoucká – Slavkov u Opavy</t>
  </si>
  <si>
    <t>Rekonstrukce otopné soustavy Základní školy Stěbořice</t>
  </si>
  <si>
    <t>Rekonstrukce chodníkových těles ulice Porubská v obci Děhylov</t>
  </si>
  <si>
    <t>Chodník v obci Olbramice podél ulice Klimkovická - 1. etapa</t>
  </si>
  <si>
    <t>Modernizace technologie školní kuchyně</t>
  </si>
  <si>
    <t>Revitalizace veřejného prostranství v obci Křišťanovice</t>
  </si>
  <si>
    <t>Výměna povrchu točny autobusů v Litultovicích</t>
  </si>
  <si>
    <t>Rekonstrukce vstupních prostor OÚ Řepiště - Centrum služeb</t>
  </si>
  <si>
    <t>Rekonstrukce střechy budovy OÚ v Oborné</t>
  </si>
  <si>
    <t>Rekonstrukce dětského hřiště</t>
  </si>
  <si>
    <t>60,01 %</t>
  </si>
  <si>
    <t>55,04 %</t>
  </si>
  <si>
    <t>69,00 %</t>
  </si>
  <si>
    <t>30,16 %</t>
  </si>
  <si>
    <t>41,00 %</t>
  </si>
  <si>
    <t>61,25 %</t>
  </si>
  <si>
    <t>88,89 %</t>
  </si>
  <si>
    <t>68,75 %</t>
  </si>
  <si>
    <t>90,91 %</t>
  </si>
  <si>
    <t>90,00 %</t>
  </si>
  <si>
    <t>62,88 %</t>
  </si>
  <si>
    <t>66,67 %</t>
  </si>
  <si>
    <t>68,55 %</t>
  </si>
  <si>
    <t>75,00 %</t>
  </si>
  <si>
    <t>55,20 %</t>
  </si>
  <si>
    <t>56,00 %</t>
  </si>
  <si>
    <t>55,01 %</t>
  </si>
  <si>
    <t>55,11 %</t>
  </si>
  <si>
    <t>64,29 %</t>
  </si>
  <si>
    <t>61,00 %</t>
  </si>
  <si>
    <t>79,25 %</t>
  </si>
  <si>
    <t>69,05 %</t>
  </si>
  <si>
    <t>59,10 %</t>
  </si>
  <si>
    <t>55,25 %</t>
  </si>
  <si>
    <t>40,14 %</t>
  </si>
  <si>
    <t>60,71 %</t>
  </si>
  <si>
    <t>60,05 %</t>
  </si>
  <si>
    <t>40,05 %</t>
  </si>
  <si>
    <t>85,71 %</t>
  </si>
  <si>
    <t>63,73 %</t>
  </si>
  <si>
    <t>61,54 %</t>
  </si>
  <si>
    <t>68,46 %</t>
  </si>
  <si>
    <t>45,89 %</t>
  </si>
  <si>
    <t>48,98 %</t>
  </si>
  <si>
    <t>77,70 %</t>
  </si>
  <si>
    <t>67,20 %</t>
  </si>
  <si>
    <t>57,92 %</t>
  </si>
  <si>
    <t>89,01 %</t>
  </si>
  <si>
    <t>41,18 %</t>
  </si>
  <si>
    <t>41,01 %</t>
  </si>
  <si>
    <t>56,08 %</t>
  </si>
  <si>
    <t>60,16 %</t>
  </si>
  <si>
    <t>83,87 %</t>
  </si>
  <si>
    <t>1.1.2026-31.12.2026</t>
  </si>
  <si>
    <t>Podpora obnovy a rozvoje venkova Moravskoslezského kraje 2026 DT1 - poskytnutí dotace</t>
  </si>
  <si>
    <t>Město Budišov nad Budišovkou</t>
  </si>
  <si>
    <t>Obec Jeseník nad Odrou</t>
  </si>
  <si>
    <t>Městys Spálov</t>
  </si>
  <si>
    <t>Obec Kujavy</t>
  </si>
  <si>
    <t>Obec Libhošť</t>
  </si>
  <si>
    <t>76</t>
  </si>
  <si>
    <t>33</t>
  </si>
  <si>
    <t>77</t>
  </si>
  <si>
    <t>52</t>
  </si>
  <si>
    <t>104</t>
  </si>
  <si>
    <t>00298387</t>
  </si>
  <si>
    <t>67340474</t>
  </si>
  <si>
    <t>Rekonstrukce chodníků v centrální části města Budišov nad Budišovkou</t>
  </si>
  <si>
    <t>Obnova vodního trkače v k.ú. Hrabětice nad Odrou</t>
  </si>
  <si>
    <t>Obnova zpevněné plochy MŠ, Spálov</t>
  </si>
  <si>
    <t>Výstavba workoutového a fitness hřiště v obci Kujavy</t>
  </si>
  <si>
    <t>Rekonstrukce místních komunikací v obci Libhošť</t>
  </si>
  <si>
    <t>72,21 %</t>
  </si>
  <si>
    <t>70,59 %</t>
  </si>
  <si>
    <t>40,00 %</t>
  </si>
  <si>
    <t>Partyzánská 229, 747 87 Budišov nad Budišovkou</t>
  </si>
  <si>
    <t>742 33 Jeseník nad Odrou 98</t>
  </si>
  <si>
    <t>742 37 Spálov 62</t>
  </si>
  <si>
    <t>Kujavy 86, 742 45 Kujavy</t>
  </si>
  <si>
    <t>Libhošť 540, 742 57 Libhošť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</si>
</sst>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2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i/>
      <sz val="10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8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rgb="FF000000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10" fontId="5" fillId="2" borderId="3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right" vertical="center"/>
    </xf>
    <xf numFmtId="14" fontId="6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right" vertical="center"/>
    </xf>
    <xf numFmtId="14" fontId="6" fillId="0" borderId="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2" fillId="0" borderId="6" xfId="0" applyFont="1" applyBorder="1"/>
    <xf numFmtId="3" fontId="2" fillId="0" borderId="6" xfId="0" applyNumberFormat="1" applyFont="1" applyBorder="1"/>
    <xf numFmtId="0" fontId="2" fillId="0" borderId="8" xfId="0" applyFont="1" applyBorder="1"/>
    <xf numFmtId="14" fontId="6" fillId="0" borderId="9" xfId="0" applyNumberFormat="1" applyFont="1" applyBorder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6" xfId="0" applyFont="1" applyBorder="1"/>
    <xf numFmtId="0" fontId="7" fillId="0" borderId="6" xfId="0" applyFont="1" applyBorder="1" applyAlignment="1">
      <alignment horizontal="left"/>
    </xf>
    <xf numFmtId="10" fontId="7" fillId="0" borderId="4" xfId="2" applyNumberFormat="1" applyFont="1" applyBorder="1"/>
    <xf numFmtId="3" fontId="7" fillId="0" borderId="6" xfId="0" applyNumberFormat="1" applyFont="1" applyBorder="1" applyAlignment="1">
      <alignment horizontal="right"/>
    </xf>
    <xf numFmtId="10" fontId="5" fillId="3" borderId="3" xfId="0" applyNumberFormat="1" applyFont="1" applyFill="1" applyBorder="1" applyAlignment="1">
      <alignment horizontal="center" vertical="center" wrapText="1"/>
    </xf>
    <xf numFmtId="3" fontId="7" fillId="0" borderId="6" xfId="1" applyNumberFormat="1" applyFont="1" applyBorder="1"/>
    <xf numFmtId="3" fontId="7" fillId="0" borderId="7" xfId="0" applyNumberFormat="1" applyFont="1" applyBorder="1" applyAlignment="1">
      <alignment horizontal="right"/>
    </xf>
    <xf numFmtId="49" fontId="4" fillId="2" borderId="9" xfId="0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7" fillId="0" borderId="7" xfId="0" applyFont="1" applyBorder="1" applyAlignment="1">
      <alignment horizontal="right"/>
    </xf>
    <xf numFmtId="0" fontId="7" fillId="0" borderId="7" xfId="0" applyFont="1" applyBorder="1"/>
    <xf numFmtId="0" fontId="7" fillId="0" borderId="7" xfId="0" applyFont="1" applyBorder="1" applyAlignment="1">
      <alignment horizontal="left"/>
    </xf>
    <xf numFmtId="3" fontId="7" fillId="0" borderId="7" xfId="1" applyNumberFormat="1" applyFont="1" applyBorder="1"/>
    <xf numFmtId="0" fontId="7" fillId="0" borderId="10" xfId="0" applyFont="1" applyBorder="1" applyAlignment="1">
      <alignment horizontal="left"/>
    </xf>
    <xf numFmtId="10" fontId="7" fillId="0" borderId="3" xfId="2" applyNumberFormat="1" applyFont="1" applyBorder="1" applyAlignment="1">
      <alignment horizontal="right"/>
    </xf>
    <xf numFmtId="3" fontId="7" fillId="0" borderId="6" xfId="1" applyNumberFormat="1" applyFont="1" applyBorder="1" applyAlignment="1">
      <alignment horizontal="right"/>
    </xf>
    <xf numFmtId="10" fontId="7" fillId="0" borderId="4" xfId="2" applyNumberFormat="1" applyFont="1" applyBorder="1" applyAlignment="1">
      <alignment horizontal="right"/>
    </xf>
    <xf numFmtId="3" fontId="7" fillId="0" borderId="7" xfId="1" applyNumberFormat="1" applyFont="1" applyBorder="1" applyAlignment="1">
      <alignment horizontal="right"/>
    </xf>
    <xf numFmtId="3" fontId="0" fillId="0" borderId="6" xfId="0" applyNumberFormat="1" applyBorder="1"/>
    <xf numFmtId="0" fontId="4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right"/>
    </xf>
    <xf numFmtId="0" fontId="7" fillId="0" borderId="4" xfId="0" applyFont="1" applyBorder="1"/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/>
    </xf>
    <xf numFmtId="3" fontId="6" fillId="0" borderId="4" xfId="0" applyNumberFormat="1" applyFont="1" applyBorder="1" applyAlignment="1">
      <alignment horizontal="right" vertical="center"/>
    </xf>
    <xf numFmtId="3" fontId="7" fillId="0" borderId="4" xfId="1" applyNumberFormat="1" applyFont="1" applyBorder="1"/>
    <xf numFmtId="3" fontId="7" fillId="0" borderId="4" xfId="0" applyNumberFormat="1" applyFont="1" applyBorder="1" applyAlignment="1">
      <alignment horizontal="right"/>
    </xf>
    <xf numFmtId="14" fontId="6" fillId="0" borderId="4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left"/>
    </xf>
    <xf numFmtId="4" fontId="0" fillId="0" borderId="6" xfId="0" applyNumberFormat="1" applyBorder="1"/>
    <xf numFmtId="10" fontId="7" fillId="0" borderId="6" xfId="2" applyNumberFormat="1" applyFont="1" applyBorder="1" applyAlignment="1">
      <alignment horizontal="left"/>
    </xf>
  </cellXfs>
  <cellStyles count="3">
    <cellStyle name="Měna" xfId="1" builtinId="4"/>
    <cellStyle name="Normální" xfId="0" builtinId="0"/>
    <cellStyle name="Procenta" xfId="2" builtinId="5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4" formatCode="0.00%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0" formatCode="@"/>
      <fill>
        <patternFill patternType="solid">
          <fgColor indexed="64"/>
          <bgColor indexed="2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373D44-0CE4-400D-B4AD-CC18AC421D3E}" name="Tabulka1" displayName="Tabulka1" ref="A4:Q57" totalsRowShown="0" headerRowDxfId="18" tableBorderDxfId="17">
  <autoFilter ref="A4:Q57" xr:uid="{6D373D44-0CE4-400D-B4AD-CC18AC421D3E}"/>
  <sortState xmlns:xlrd2="http://schemas.microsoft.com/office/spreadsheetml/2017/richdata2" ref="A5:Q57">
    <sortCondition descending="1" ref="Q5:Q57"/>
    <sortCondition descending="1" ref="I5:I57"/>
  </sortState>
  <tableColumns count="17">
    <tableColumn id="1" xr3:uid="{3DB9FE20-AB80-4BFD-9519-897EECE9F524}" name="Pořadí" dataDxfId="16"/>
    <tableColumn id="2" xr3:uid="{4ED688CF-04B5-4DEF-AC9A-B10EE0A03B40}" name="Pořadí žádosti ve VFP" dataDxfId="15"/>
    <tableColumn id="3" xr3:uid="{C1D1CA15-CCE6-4B1C-A9CC-38DBBF80BA05}" name="Žadatel" dataDxfId="14"/>
    <tableColumn id="4" xr3:uid="{1F1A4F19-1D3B-43C4-AD20-F8E31FEA475F}" name="Právní forma" dataDxfId="13"/>
    <tableColumn id="5" xr3:uid="{114BC7D1-5F71-42A1-8486-C25520B21BFE}" name="IČ" dataDxfId="12"/>
    <tableColumn id="6" xr3:uid="{0AE36F7A-4F15-4BD8-A4A8-3B116B86C224}" name="Adresa žadatele" dataDxfId="11"/>
    <tableColumn id="7" xr3:uid="{53AF5B3D-1806-4F21-814F-099B572DFFAD}" name="Název proj" dataDxfId="10"/>
    <tableColumn id="8" xr3:uid="{B8916ACD-667D-49A1-955D-A9DD5991ABDA}" name="Celkové uznatelné náklady projektu (Kč)" dataDxfId="9">
      <calculatedColumnFormula>SUM(J5,L5)</calculatedColumnFormula>
    </tableColumn>
    <tableColumn id="9" xr3:uid="{8BF37F3F-F4A9-41B1-8246-CF428A31A525}" name="Podíl žadatele na uznatelných nákladech projektu (%)" dataDxfId="8"/>
    <tableColumn id="10" xr3:uid="{0E89ACD0-73EE-4557-8B68-84DAA50EB16C}" name="Podíl žadatele na uznatelných nákladech projektu (Kč)" dataDxfId="7" dataCellStyle="Měna"/>
    <tableColumn id="11" xr3:uid="{E3A012F9-EB9B-407E-8A9B-062AFFF1D77F}" name="Podíl dotace na uznatelných nákladech projektu (%)" dataDxfId="6" dataCellStyle="Procenta">
      <calculatedColumnFormula>Tabulka1[[#This Row],[Podíl dotace na uznatelných nákladech projektu (Kč)]]/Tabulka1[[#This Row],[Celkové uznatelné náklady projektu (Kč)]]</calculatedColumnFormula>
    </tableColumn>
    <tableColumn id="12" xr3:uid="{2D7BF81A-47A3-49D5-B94B-E5C937175033}" name="Podíl dotace na uznatelných nákladech projektu (Kč)" dataDxfId="5"/>
    <tableColumn id="13" xr3:uid="{11F62AFD-269B-42BE-92DA-7554227AF6CA}" name="Dotace investiční (Kč)" dataDxfId="4"/>
    <tableColumn id="14" xr3:uid="{FB72C559-AC80-44FF-8CAE-3B1CAA1FF965}" name="Maximální časová použitelnost dotace od - do" dataDxfId="3"/>
    <tableColumn id="15" xr3:uid="{D525DFA3-1EE0-45A7-9F9B-EBD7B6A2B6E7}" name="hodnotitel 1" dataDxfId="2"/>
    <tableColumn id="16" xr3:uid="{10F3158E-9ADF-4FA3-8BAA-84025C4CB9EF}" name="hodnotitel 2" dataDxfId="1"/>
    <tableColumn id="17" xr3:uid="{C484EA7E-50C1-464B-9E4B-5F64B6F6DE87}" name="CELKEM BODŮ průměr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7978C-2B55-4ED0-91D2-09DE3839E028}">
  <dimension ref="A1:Q58"/>
  <sheetViews>
    <sheetView tabSelected="1" zoomScale="85" zoomScaleNormal="85" workbookViewId="0">
      <selection activeCell="G62" sqref="G62"/>
    </sheetView>
  </sheetViews>
  <sheetFormatPr defaultRowHeight="15" x14ac:dyDescent="0.25"/>
  <cols>
    <col min="1" max="1" width="9" customWidth="1"/>
    <col min="2" max="2" width="23.28515625" customWidth="1"/>
    <col min="3" max="3" width="21.28515625" bestFit="1" customWidth="1"/>
    <col min="4" max="4" width="15.140625" customWidth="1"/>
    <col min="6" max="6" width="38.7109375" bestFit="1" customWidth="1"/>
    <col min="7" max="7" width="76.7109375" bestFit="1" customWidth="1"/>
    <col min="8" max="13" width="12.5703125" customWidth="1"/>
    <col min="14" max="14" width="21.140625" customWidth="1"/>
    <col min="15" max="17" width="9.7109375" customWidth="1"/>
    <col min="32" max="32" width="9.5703125" bestFit="1" customWidth="1"/>
    <col min="33" max="33" width="23.85546875" bestFit="1" customWidth="1"/>
    <col min="34" max="34" width="32.140625" bestFit="1" customWidth="1"/>
    <col min="35" max="35" width="17.28515625" bestFit="1" customWidth="1"/>
    <col min="36" max="36" width="37.5703125" bestFit="1" customWidth="1"/>
    <col min="37" max="37" width="25.28515625" bestFit="1" customWidth="1"/>
    <col min="38" max="38" width="31.42578125" bestFit="1" customWidth="1"/>
    <col min="39" max="39" width="31.42578125" customWidth="1"/>
    <col min="40" max="40" width="28.28515625" bestFit="1" customWidth="1"/>
    <col min="41" max="41" width="26.28515625" customWidth="1"/>
    <col min="42" max="42" width="22.28515625" bestFit="1" customWidth="1"/>
    <col min="43" max="43" width="9.85546875" bestFit="1" customWidth="1"/>
  </cols>
  <sheetData>
    <row r="1" spans="1:17" x14ac:dyDescent="0.25">
      <c r="A1" s="1"/>
      <c r="B1" s="1"/>
    </row>
    <row r="2" spans="1:17" x14ac:dyDescent="0.25">
      <c r="A2" t="s">
        <v>303</v>
      </c>
      <c r="B2" s="1"/>
    </row>
    <row r="3" spans="1:17" ht="15.75" x14ac:dyDescent="0.25">
      <c r="A3" s="2"/>
      <c r="B3" s="2"/>
    </row>
    <row r="4" spans="1:17" ht="76.5" x14ac:dyDescent="0.25">
      <c r="A4" s="3" t="s">
        <v>0</v>
      </c>
      <c r="B4" s="4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6" t="s">
        <v>7</v>
      </c>
      <c r="I4" s="7" t="s">
        <v>8</v>
      </c>
      <c r="J4" s="8" t="s">
        <v>9</v>
      </c>
      <c r="K4" s="29" t="s">
        <v>11</v>
      </c>
      <c r="L4" s="8" t="s">
        <v>10</v>
      </c>
      <c r="M4" s="9" t="s">
        <v>12</v>
      </c>
      <c r="N4" s="10" t="s">
        <v>13</v>
      </c>
      <c r="O4" s="5" t="s">
        <v>14</v>
      </c>
      <c r="P4" s="5" t="s">
        <v>15</v>
      </c>
      <c r="Q4" s="32" t="s">
        <v>16</v>
      </c>
    </row>
    <row r="5" spans="1:17" x14ac:dyDescent="0.25">
      <c r="A5" s="44">
        <v>1</v>
      </c>
      <c r="B5" s="45" t="s">
        <v>39</v>
      </c>
      <c r="C5" s="46" t="s">
        <v>86</v>
      </c>
      <c r="D5" s="47" t="s">
        <v>17</v>
      </c>
      <c r="E5" s="45" t="s">
        <v>26</v>
      </c>
      <c r="F5" s="46" t="s">
        <v>168</v>
      </c>
      <c r="G5" s="48" t="s">
        <v>212</v>
      </c>
      <c r="H5" s="49">
        <f>SUM(J5,L5)</f>
        <v>1250400</v>
      </c>
      <c r="I5" s="46" t="s">
        <v>259</v>
      </c>
      <c r="J5" s="50">
        <v>750400</v>
      </c>
      <c r="K5" s="27">
        <f>Tabulka1[[#This Row],[Podíl dotace na uznatelných nákladech projektu (Kč)]]/Tabulka1[[#This Row],[Celkové uznatelné náklady projektu (Kč)]]</f>
        <v>0.39987204094689699</v>
      </c>
      <c r="L5" s="51">
        <v>500000</v>
      </c>
      <c r="M5" s="51">
        <v>500000</v>
      </c>
      <c r="N5" s="52" t="s">
        <v>302</v>
      </c>
      <c r="O5" s="48">
        <v>44</v>
      </c>
      <c r="P5" s="48">
        <v>46</v>
      </c>
      <c r="Q5" s="53">
        <v>45</v>
      </c>
    </row>
    <row r="6" spans="1:17" x14ac:dyDescent="0.25">
      <c r="A6" s="11">
        <v>2</v>
      </c>
      <c r="B6" s="24" t="s">
        <v>40</v>
      </c>
      <c r="C6" s="25" t="s">
        <v>87</v>
      </c>
      <c r="D6" s="12" t="s">
        <v>17</v>
      </c>
      <c r="E6" s="24" t="s">
        <v>134</v>
      </c>
      <c r="F6" s="25" t="s">
        <v>169</v>
      </c>
      <c r="G6" s="26" t="s">
        <v>213</v>
      </c>
      <c r="H6" s="13">
        <f>SUM(J6,L6)</f>
        <v>1112000</v>
      </c>
      <c r="I6" s="25" t="s">
        <v>260</v>
      </c>
      <c r="J6" s="30">
        <v>612000</v>
      </c>
      <c r="K6" s="27">
        <f>Tabulka1[[#This Row],[Podíl dotace na uznatelných nákladech projektu (Kč)]]/Tabulka1[[#This Row],[Celkové uznatelné náklady projektu (Kč)]]</f>
        <v>0.44964028776978415</v>
      </c>
      <c r="L6" s="28">
        <v>500000</v>
      </c>
      <c r="M6" s="28">
        <v>500000</v>
      </c>
      <c r="N6" s="14" t="s">
        <v>302</v>
      </c>
      <c r="O6" s="26">
        <v>44</v>
      </c>
      <c r="P6" s="26">
        <v>44</v>
      </c>
      <c r="Q6" s="33">
        <v>44</v>
      </c>
    </row>
    <row r="7" spans="1:17" x14ac:dyDescent="0.25">
      <c r="A7" s="11">
        <v>3</v>
      </c>
      <c r="B7" s="24" t="s">
        <v>41</v>
      </c>
      <c r="C7" s="25" t="s">
        <v>88</v>
      </c>
      <c r="D7" s="12" t="s">
        <v>17</v>
      </c>
      <c r="E7" s="24" t="s">
        <v>135</v>
      </c>
      <c r="F7" s="25" t="s">
        <v>170</v>
      </c>
      <c r="G7" s="26" t="s">
        <v>214</v>
      </c>
      <c r="H7" s="13">
        <f>SUM(J7,L7)</f>
        <v>1580000</v>
      </c>
      <c r="I7" s="25" t="s">
        <v>261</v>
      </c>
      <c r="J7" s="30">
        <v>1090200</v>
      </c>
      <c r="K7" s="27">
        <f>Tabulka1[[#This Row],[Podíl dotace na uznatelných nákladech projektu (Kč)]]/Tabulka1[[#This Row],[Celkové uznatelné náklady projektu (Kč)]]</f>
        <v>0.31</v>
      </c>
      <c r="L7" s="28">
        <v>489800</v>
      </c>
      <c r="M7" s="28">
        <v>489800</v>
      </c>
      <c r="N7" s="14" t="s">
        <v>302</v>
      </c>
      <c r="O7" s="26">
        <v>43</v>
      </c>
      <c r="P7" s="26">
        <v>42</v>
      </c>
      <c r="Q7" s="33">
        <v>42.5</v>
      </c>
    </row>
    <row r="8" spans="1:17" x14ac:dyDescent="0.25">
      <c r="A8" s="44">
        <v>4</v>
      </c>
      <c r="B8" s="24" t="s">
        <v>42</v>
      </c>
      <c r="C8" s="25" t="s">
        <v>89</v>
      </c>
      <c r="D8" s="12" t="s">
        <v>17</v>
      </c>
      <c r="E8" s="24" t="s">
        <v>19</v>
      </c>
      <c r="F8" s="25" t="s">
        <v>171</v>
      </c>
      <c r="G8" s="26" t="s">
        <v>215</v>
      </c>
      <c r="H8" s="13">
        <f>SUM(J8,L8)</f>
        <v>715000</v>
      </c>
      <c r="I8" s="25" t="s">
        <v>262</v>
      </c>
      <c r="J8" s="30">
        <v>215000</v>
      </c>
      <c r="K8" s="27">
        <f>Tabulka1[[#This Row],[Podíl dotace na uznatelných nákladech projektu (Kč)]]/Tabulka1[[#This Row],[Celkové uznatelné náklady projektu (Kč)]]</f>
        <v>0.69930069930069927</v>
      </c>
      <c r="L8" s="28">
        <v>500000</v>
      </c>
      <c r="M8" s="28">
        <v>500000</v>
      </c>
      <c r="N8" s="14" t="s">
        <v>302</v>
      </c>
      <c r="O8" s="26">
        <v>43</v>
      </c>
      <c r="P8" s="26">
        <v>41</v>
      </c>
      <c r="Q8" s="33">
        <v>42</v>
      </c>
    </row>
    <row r="9" spans="1:17" x14ac:dyDescent="0.25">
      <c r="A9" s="11">
        <v>5</v>
      </c>
      <c r="B9" s="24" t="s">
        <v>45</v>
      </c>
      <c r="C9" s="25" t="s">
        <v>92</v>
      </c>
      <c r="D9" s="12" t="s">
        <v>17</v>
      </c>
      <c r="E9" s="24" t="s">
        <v>137</v>
      </c>
      <c r="F9" s="25" t="s">
        <v>174</v>
      </c>
      <c r="G9" s="26" t="s">
        <v>218</v>
      </c>
      <c r="H9" s="13">
        <f>SUM(J9,L9)</f>
        <v>4500000</v>
      </c>
      <c r="I9" s="25" t="s">
        <v>265</v>
      </c>
      <c r="J9" s="30">
        <v>4000000</v>
      </c>
      <c r="K9" s="27">
        <f>Tabulka1[[#This Row],[Podíl dotace na uznatelných nákladech projektu (Kč)]]/Tabulka1[[#This Row],[Celkové uznatelné náklady projektu (Kč)]]</f>
        <v>0.1111111111111111</v>
      </c>
      <c r="L9" s="28">
        <v>500000</v>
      </c>
      <c r="M9" s="28">
        <v>500000</v>
      </c>
      <c r="N9" s="14" t="s">
        <v>302</v>
      </c>
      <c r="O9" s="26">
        <v>40</v>
      </c>
      <c r="P9" s="26">
        <v>42</v>
      </c>
      <c r="Q9" s="33">
        <v>41</v>
      </c>
    </row>
    <row r="10" spans="1:17" x14ac:dyDescent="0.25">
      <c r="A10" s="11">
        <v>6</v>
      </c>
      <c r="B10" s="24" t="s">
        <v>44</v>
      </c>
      <c r="C10" s="25" t="s">
        <v>91</v>
      </c>
      <c r="D10" s="12" t="s">
        <v>17</v>
      </c>
      <c r="E10" s="24" t="s">
        <v>28</v>
      </c>
      <c r="F10" s="25" t="s">
        <v>173</v>
      </c>
      <c r="G10" s="26" t="s">
        <v>217</v>
      </c>
      <c r="H10" s="13">
        <f>SUM(J10,L10)</f>
        <v>1290284</v>
      </c>
      <c r="I10" s="25" t="s">
        <v>264</v>
      </c>
      <c r="J10" s="30">
        <v>790284</v>
      </c>
      <c r="K10" s="27">
        <f>Tabulka1[[#This Row],[Podíl dotace na uznatelných nákladech projektu (Kč)]]/Tabulka1[[#This Row],[Celkové uznatelné náklady projektu (Kč)]]</f>
        <v>0.38751158659643925</v>
      </c>
      <c r="L10" s="28">
        <v>500000</v>
      </c>
      <c r="M10" s="28">
        <v>500000</v>
      </c>
      <c r="N10" s="14" t="s">
        <v>302</v>
      </c>
      <c r="O10" s="26">
        <v>41</v>
      </c>
      <c r="P10" s="26">
        <v>41</v>
      </c>
      <c r="Q10" s="33">
        <v>41</v>
      </c>
    </row>
    <row r="11" spans="1:17" x14ac:dyDescent="0.25">
      <c r="A11" s="44">
        <v>7</v>
      </c>
      <c r="B11" s="24" t="s">
        <v>43</v>
      </c>
      <c r="C11" s="25" t="s">
        <v>90</v>
      </c>
      <c r="D11" s="12" t="s">
        <v>17</v>
      </c>
      <c r="E11" s="24" t="s">
        <v>136</v>
      </c>
      <c r="F11" s="25" t="s">
        <v>172</v>
      </c>
      <c r="G11" s="26" t="s">
        <v>216</v>
      </c>
      <c r="H11" s="13">
        <f>SUM(J11,L11)</f>
        <v>573246</v>
      </c>
      <c r="I11" s="25" t="s">
        <v>263</v>
      </c>
      <c r="J11" s="30">
        <v>235046</v>
      </c>
      <c r="K11" s="27">
        <f>Tabulka1[[#This Row],[Podíl dotace na uznatelných nákladech projektu (Kč)]]/Tabulka1[[#This Row],[Celkové uznatelné náklady projektu (Kč)]]</f>
        <v>0.58997358900018493</v>
      </c>
      <c r="L11" s="28">
        <v>338200</v>
      </c>
      <c r="M11" s="28">
        <v>338200</v>
      </c>
      <c r="N11" s="14" t="s">
        <v>302</v>
      </c>
      <c r="O11" s="26">
        <v>42</v>
      </c>
      <c r="P11" s="26">
        <v>40</v>
      </c>
      <c r="Q11" s="33">
        <v>41</v>
      </c>
    </row>
    <row r="12" spans="1:17" x14ac:dyDescent="0.25">
      <c r="A12" s="11">
        <v>8</v>
      </c>
      <c r="B12" s="24" t="s">
        <v>46</v>
      </c>
      <c r="C12" s="25" t="s">
        <v>93</v>
      </c>
      <c r="D12" s="12" t="s">
        <v>17</v>
      </c>
      <c r="E12" s="24" t="s">
        <v>138</v>
      </c>
      <c r="F12" s="25" t="s">
        <v>175</v>
      </c>
      <c r="G12" s="26" t="s">
        <v>219</v>
      </c>
      <c r="H12" s="13">
        <f>SUM(J12,L12)</f>
        <v>1600000</v>
      </c>
      <c r="I12" s="25" t="s">
        <v>266</v>
      </c>
      <c r="J12" s="30">
        <v>1100000</v>
      </c>
      <c r="K12" s="27">
        <f>Tabulka1[[#This Row],[Podíl dotace na uznatelných nákladech projektu (Kč)]]/Tabulka1[[#This Row],[Celkové uznatelné náklady projektu (Kč)]]</f>
        <v>0.3125</v>
      </c>
      <c r="L12" s="28">
        <v>500000</v>
      </c>
      <c r="M12" s="28">
        <v>500000</v>
      </c>
      <c r="N12" s="14" t="s">
        <v>302</v>
      </c>
      <c r="O12" s="26">
        <v>40</v>
      </c>
      <c r="P12" s="26">
        <v>41</v>
      </c>
      <c r="Q12" s="33">
        <v>40.5</v>
      </c>
    </row>
    <row r="13" spans="1:17" x14ac:dyDescent="0.25">
      <c r="A13" s="11">
        <v>9</v>
      </c>
      <c r="B13" s="24" t="s">
        <v>47</v>
      </c>
      <c r="C13" s="25" t="s">
        <v>94</v>
      </c>
      <c r="D13" s="12" t="s">
        <v>17</v>
      </c>
      <c r="E13" s="24" t="s">
        <v>33</v>
      </c>
      <c r="F13" s="25" t="s">
        <v>176</v>
      </c>
      <c r="G13" s="26" t="s">
        <v>220</v>
      </c>
      <c r="H13" s="13">
        <f>SUM(J13,L13)</f>
        <v>5500000</v>
      </c>
      <c r="I13" s="25" t="s">
        <v>267</v>
      </c>
      <c r="J13" s="30">
        <v>5000000</v>
      </c>
      <c r="K13" s="27">
        <f>Tabulka1[[#This Row],[Podíl dotace na uznatelných nákladech projektu (Kč)]]/Tabulka1[[#This Row],[Celkové uznatelné náklady projektu (Kč)]]</f>
        <v>9.0909090909090912E-2</v>
      </c>
      <c r="L13" s="28">
        <v>500000</v>
      </c>
      <c r="M13" s="28">
        <v>500000</v>
      </c>
      <c r="N13" s="14" t="s">
        <v>302</v>
      </c>
      <c r="O13" s="26">
        <v>39</v>
      </c>
      <c r="P13" s="26">
        <v>41</v>
      </c>
      <c r="Q13" s="33">
        <v>40</v>
      </c>
    </row>
    <row r="14" spans="1:17" x14ac:dyDescent="0.25">
      <c r="A14" s="44">
        <v>10</v>
      </c>
      <c r="B14" s="24" t="s">
        <v>48</v>
      </c>
      <c r="C14" s="25" t="s">
        <v>95</v>
      </c>
      <c r="D14" s="12" t="s">
        <v>17</v>
      </c>
      <c r="E14" s="24" t="s">
        <v>139</v>
      </c>
      <c r="F14" s="25" t="s">
        <v>177</v>
      </c>
      <c r="G14" s="26" t="s">
        <v>221</v>
      </c>
      <c r="H14" s="13">
        <f>SUM(J14,L14)</f>
        <v>5000000</v>
      </c>
      <c r="I14" s="25" t="s">
        <v>268</v>
      </c>
      <c r="J14" s="30">
        <v>4500000</v>
      </c>
      <c r="K14" s="27">
        <f>Tabulka1[[#This Row],[Podíl dotace na uznatelných nákladech projektu (Kč)]]/Tabulka1[[#This Row],[Celkové uznatelné náklady projektu (Kč)]]</f>
        <v>0.1</v>
      </c>
      <c r="L14" s="28">
        <v>500000</v>
      </c>
      <c r="M14" s="28">
        <v>500000</v>
      </c>
      <c r="N14" s="14" t="s">
        <v>302</v>
      </c>
      <c r="O14" s="26">
        <v>40</v>
      </c>
      <c r="P14" s="26">
        <v>40</v>
      </c>
      <c r="Q14" s="33">
        <v>40</v>
      </c>
    </row>
    <row r="15" spans="1:17" x14ac:dyDescent="0.25">
      <c r="A15" s="11">
        <v>11</v>
      </c>
      <c r="B15" s="24" t="s">
        <v>49</v>
      </c>
      <c r="C15" s="25" t="s">
        <v>96</v>
      </c>
      <c r="D15" s="12" t="s">
        <v>17</v>
      </c>
      <c r="E15" s="24" t="s">
        <v>24</v>
      </c>
      <c r="F15" s="25" t="s">
        <v>25</v>
      </c>
      <c r="G15" s="26" t="s">
        <v>222</v>
      </c>
      <c r="H15" s="13">
        <f>SUM(J15,L15)</f>
        <v>1346942</v>
      </c>
      <c r="I15" s="25" t="s">
        <v>269</v>
      </c>
      <c r="J15" s="30">
        <v>846942</v>
      </c>
      <c r="K15" s="27">
        <f>Tabulka1[[#This Row],[Podíl dotace na uznatelných nákladech projektu (Kč)]]/Tabulka1[[#This Row],[Celkové uznatelné náklady projektu (Kč)]]</f>
        <v>0.37121123255492811</v>
      </c>
      <c r="L15" s="28">
        <v>500000</v>
      </c>
      <c r="M15" s="28">
        <v>500000</v>
      </c>
      <c r="N15" s="14" t="s">
        <v>302</v>
      </c>
      <c r="O15" s="26">
        <v>40</v>
      </c>
      <c r="P15" s="26">
        <v>40</v>
      </c>
      <c r="Q15" s="33">
        <v>40</v>
      </c>
    </row>
    <row r="16" spans="1:17" x14ac:dyDescent="0.25">
      <c r="A16" s="11">
        <v>12</v>
      </c>
      <c r="B16" s="24" t="s">
        <v>52</v>
      </c>
      <c r="C16" s="25" t="s">
        <v>99</v>
      </c>
      <c r="D16" s="12" t="s">
        <v>17</v>
      </c>
      <c r="E16" s="24" t="s">
        <v>140</v>
      </c>
      <c r="F16" s="25" t="s">
        <v>179</v>
      </c>
      <c r="G16" s="26" t="s">
        <v>225</v>
      </c>
      <c r="H16" s="13">
        <f>SUM(J16,L16)</f>
        <v>1999820</v>
      </c>
      <c r="I16" s="25" t="s">
        <v>272</v>
      </c>
      <c r="J16" s="30">
        <v>1499820</v>
      </c>
      <c r="K16" s="27">
        <f>Tabulka1[[#This Row],[Podíl dotace na uznatelných nákladech projektu (Kč)]]/Tabulka1[[#This Row],[Celkové uznatelné náklady projektu (Kč)]]</f>
        <v>0.25002250202518228</v>
      </c>
      <c r="L16" s="28">
        <v>500000</v>
      </c>
      <c r="M16" s="28">
        <v>500000</v>
      </c>
      <c r="N16" s="14" t="s">
        <v>302</v>
      </c>
      <c r="O16" s="26">
        <v>40</v>
      </c>
      <c r="P16" s="26">
        <v>39</v>
      </c>
      <c r="Q16" s="33">
        <v>39.5</v>
      </c>
    </row>
    <row r="17" spans="1:17" x14ac:dyDescent="0.25">
      <c r="A17" s="44">
        <v>13</v>
      </c>
      <c r="B17" s="24" t="s">
        <v>51</v>
      </c>
      <c r="C17" s="25" t="s">
        <v>98</v>
      </c>
      <c r="D17" s="12" t="s">
        <v>17</v>
      </c>
      <c r="E17" s="24" t="s">
        <v>22</v>
      </c>
      <c r="F17" s="25" t="s">
        <v>178</v>
      </c>
      <c r="G17" s="26" t="s">
        <v>224</v>
      </c>
      <c r="H17" s="13">
        <f>SUM(J17,L17)</f>
        <v>1590000</v>
      </c>
      <c r="I17" s="25" t="s">
        <v>271</v>
      </c>
      <c r="J17" s="30">
        <v>1090000</v>
      </c>
      <c r="K17" s="27">
        <f>Tabulka1[[#This Row],[Podíl dotace na uznatelných nákladech projektu (Kč)]]/Tabulka1[[#This Row],[Celkové uznatelné náklady projektu (Kč)]]</f>
        <v>0.31446540880503143</v>
      </c>
      <c r="L17" s="28">
        <v>500000</v>
      </c>
      <c r="M17" s="28">
        <v>500000</v>
      </c>
      <c r="N17" s="14" t="s">
        <v>302</v>
      </c>
      <c r="O17" s="26">
        <v>39</v>
      </c>
      <c r="P17" s="26">
        <v>40</v>
      </c>
      <c r="Q17" s="33">
        <v>39.5</v>
      </c>
    </row>
    <row r="18" spans="1:17" x14ac:dyDescent="0.25">
      <c r="A18" s="11">
        <v>14</v>
      </c>
      <c r="B18" s="24" t="s">
        <v>50</v>
      </c>
      <c r="C18" s="25" t="s">
        <v>97</v>
      </c>
      <c r="D18" s="12" t="s">
        <v>17</v>
      </c>
      <c r="E18" s="24" t="s">
        <v>34</v>
      </c>
      <c r="F18" s="25" t="s">
        <v>35</v>
      </c>
      <c r="G18" s="26" t="s">
        <v>223</v>
      </c>
      <c r="H18" s="13">
        <f>SUM(J18,L18)</f>
        <v>1500000</v>
      </c>
      <c r="I18" s="25" t="s">
        <v>270</v>
      </c>
      <c r="J18" s="30">
        <v>1000000</v>
      </c>
      <c r="K18" s="27">
        <f>Tabulka1[[#This Row],[Podíl dotace na uznatelných nákladech projektu (Kč)]]/Tabulka1[[#This Row],[Celkové uznatelné náklady projektu (Kč)]]</f>
        <v>0.33333333333333331</v>
      </c>
      <c r="L18" s="28">
        <v>500000</v>
      </c>
      <c r="M18" s="28">
        <v>500000</v>
      </c>
      <c r="N18" s="14" t="s">
        <v>302</v>
      </c>
      <c r="O18" s="26">
        <v>42</v>
      </c>
      <c r="P18" s="26">
        <v>37</v>
      </c>
      <c r="Q18" s="33">
        <v>39.5</v>
      </c>
    </row>
    <row r="19" spans="1:17" x14ac:dyDescent="0.25">
      <c r="A19" s="11">
        <v>15</v>
      </c>
      <c r="B19" s="24" t="s">
        <v>57</v>
      </c>
      <c r="C19" s="25" t="s">
        <v>104</v>
      </c>
      <c r="D19" s="12" t="s">
        <v>17</v>
      </c>
      <c r="E19" s="24" t="s">
        <v>37</v>
      </c>
      <c r="F19" s="25" t="s">
        <v>184</v>
      </c>
      <c r="G19" s="26" t="s">
        <v>230</v>
      </c>
      <c r="H19" s="13">
        <f>SUM(J19,L19)</f>
        <v>1500000</v>
      </c>
      <c r="I19" s="25" t="s">
        <v>270</v>
      </c>
      <c r="J19" s="30">
        <v>1000000</v>
      </c>
      <c r="K19" s="27">
        <f>Tabulka1[[#This Row],[Podíl dotace na uznatelných nákladech projektu (Kč)]]/Tabulka1[[#This Row],[Celkové uznatelné náklady projektu (Kč)]]</f>
        <v>0.33333333333333331</v>
      </c>
      <c r="L19" s="28">
        <v>500000</v>
      </c>
      <c r="M19" s="28">
        <v>500000</v>
      </c>
      <c r="N19" s="14" t="s">
        <v>302</v>
      </c>
      <c r="O19" s="26">
        <v>42</v>
      </c>
      <c r="P19" s="26">
        <v>37</v>
      </c>
      <c r="Q19" s="33">
        <v>39.5</v>
      </c>
    </row>
    <row r="20" spans="1:17" x14ac:dyDescent="0.25">
      <c r="A20" s="44">
        <v>16</v>
      </c>
      <c r="B20" s="24" t="s">
        <v>54</v>
      </c>
      <c r="C20" s="25" t="s">
        <v>101</v>
      </c>
      <c r="D20" s="12" t="s">
        <v>17</v>
      </c>
      <c r="E20" s="24" t="s">
        <v>141</v>
      </c>
      <c r="F20" s="25" t="s">
        <v>181</v>
      </c>
      <c r="G20" s="26" t="s">
        <v>227</v>
      </c>
      <c r="H20" s="13">
        <f>SUM(J20,L20)</f>
        <v>1133000</v>
      </c>
      <c r="I20" s="25" t="s">
        <v>274</v>
      </c>
      <c r="J20" s="30">
        <v>634500</v>
      </c>
      <c r="K20" s="27">
        <f>Tabulka1[[#This Row],[Podíl dotace na uznatelných nákladech projektu (Kč)]]/Tabulka1[[#This Row],[Celkové uznatelné náklady projektu (Kč)]]</f>
        <v>0.43998234774933803</v>
      </c>
      <c r="L20" s="28">
        <v>498500</v>
      </c>
      <c r="M20" s="28">
        <v>498500</v>
      </c>
      <c r="N20" s="14" t="s">
        <v>302</v>
      </c>
      <c r="O20" s="26">
        <v>40</v>
      </c>
      <c r="P20" s="26">
        <v>39</v>
      </c>
      <c r="Q20" s="33">
        <v>39.5</v>
      </c>
    </row>
    <row r="21" spans="1:17" x14ac:dyDescent="0.25">
      <c r="A21" s="11">
        <v>17</v>
      </c>
      <c r="B21" s="24" t="s">
        <v>55</v>
      </c>
      <c r="C21" s="25" t="s">
        <v>102</v>
      </c>
      <c r="D21" s="12" t="s">
        <v>17</v>
      </c>
      <c r="E21" s="24" t="s">
        <v>142</v>
      </c>
      <c r="F21" s="25" t="s">
        <v>182</v>
      </c>
      <c r="G21" s="26" t="s">
        <v>228</v>
      </c>
      <c r="H21" s="13">
        <f>SUM(J21,L21)</f>
        <v>1136363</v>
      </c>
      <c r="I21" s="25" t="s">
        <v>274</v>
      </c>
      <c r="J21" s="30">
        <v>636363</v>
      </c>
      <c r="K21" s="27">
        <f>Tabulka1[[#This Row],[Podíl dotace na uznatelných nákladech projektu (Kč)]]/Tabulka1[[#This Row],[Celkové uznatelné náklady projektu (Kč)]]</f>
        <v>0.44000024640013796</v>
      </c>
      <c r="L21" s="28">
        <v>500000</v>
      </c>
      <c r="M21" s="28">
        <v>500000</v>
      </c>
      <c r="N21" s="14" t="s">
        <v>302</v>
      </c>
      <c r="O21" s="26">
        <v>39</v>
      </c>
      <c r="P21" s="26">
        <v>40</v>
      </c>
      <c r="Q21" s="33">
        <v>39.5</v>
      </c>
    </row>
    <row r="22" spans="1:17" x14ac:dyDescent="0.25">
      <c r="A22" s="11">
        <v>18</v>
      </c>
      <c r="B22" s="24" t="s">
        <v>53</v>
      </c>
      <c r="C22" s="25" t="s">
        <v>100</v>
      </c>
      <c r="D22" s="12" t="s">
        <v>17</v>
      </c>
      <c r="E22" s="24" t="s">
        <v>36</v>
      </c>
      <c r="F22" s="25" t="s">
        <v>180</v>
      </c>
      <c r="G22" s="26" t="s">
        <v>226</v>
      </c>
      <c r="H22" s="13">
        <f>SUM(J22,L22)</f>
        <v>993410</v>
      </c>
      <c r="I22" s="25" t="s">
        <v>273</v>
      </c>
      <c r="J22" s="30">
        <v>548410</v>
      </c>
      <c r="K22" s="27">
        <f>Tabulka1[[#This Row],[Podíl dotace na uznatelných nákladech projektu (Kč)]]/Tabulka1[[#This Row],[Celkové uznatelné náklady projektu (Kč)]]</f>
        <v>0.44795200370441207</v>
      </c>
      <c r="L22" s="28">
        <v>445000</v>
      </c>
      <c r="M22" s="28">
        <v>445000</v>
      </c>
      <c r="N22" s="14" t="s">
        <v>302</v>
      </c>
      <c r="O22" s="26">
        <v>39</v>
      </c>
      <c r="P22" s="26">
        <v>40</v>
      </c>
      <c r="Q22" s="33">
        <v>39.5</v>
      </c>
    </row>
    <row r="23" spans="1:17" x14ac:dyDescent="0.25">
      <c r="A23" s="44">
        <v>19</v>
      </c>
      <c r="B23" s="24" t="s">
        <v>56</v>
      </c>
      <c r="C23" s="25" t="s">
        <v>103</v>
      </c>
      <c r="D23" s="12" t="s">
        <v>17</v>
      </c>
      <c r="E23" s="24" t="s">
        <v>143</v>
      </c>
      <c r="F23" s="25" t="s">
        <v>183</v>
      </c>
      <c r="G23" s="26" t="s">
        <v>229</v>
      </c>
      <c r="H23" s="13">
        <f>SUM(J23,L23)</f>
        <v>1111333</v>
      </c>
      <c r="I23" s="25" t="s">
        <v>275</v>
      </c>
      <c r="J23" s="30">
        <v>611333</v>
      </c>
      <c r="K23" s="27">
        <f>Tabulka1[[#This Row],[Podíl dotace na uznatelných nákladech projektu (Kč)]]/Tabulka1[[#This Row],[Celkové uznatelné náklady projektu (Kč)]]</f>
        <v>0.4499101529424574</v>
      </c>
      <c r="L23" s="28">
        <v>500000</v>
      </c>
      <c r="M23" s="28">
        <v>500000</v>
      </c>
      <c r="N23" s="14" t="s">
        <v>302</v>
      </c>
      <c r="O23" s="26">
        <v>41</v>
      </c>
      <c r="P23" s="26">
        <v>38</v>
      </c>
      <c r="Q23" s="33">
        <v>39.5</v>
      </c>
    </row>
    <row r="24" spans="1:17" x14ac:dyDescent="0.25">
      <c r="A24" s="11">
        <v>20</v>
      </c>
      <c r="B24" s="24" t="s">
        <v>61</v>
      </c>
      <c r="C24" s="25" t="s">
        <v>108</v>
      </c>
      <c r="D24" s="12" t="s">
        <v>17</v>
      </c>
      <c r="E24" s="24" t="s">
        <v>145</v>
      </c>
      <c r="F24" s="25" t="s">
        <v>188</v>
      </c>
      <c r="G24" s="26" t="s">
        <v>234</v>
      </c>
      <c r="H24" s="13">
        <f>SUM(J24,L24)</f>
        <v>2410000</v>
      </c>
      <c r="I24" s="25" t="s">
        <v>279</v>
      </c>
      <c r="J24" s="30">
        <v>1910000</v>
      </c>
      <c r="K24" s="27">
        <f>Tabulka1[[#This Row],[Podíl dotace na uznatelných nákladech projektu (Kč)]]/Tabulka1[[#This Row],[Celkové uznatelné náklady projektu (Kč)]]</f>
        <v>0.2074688796680498</v>
      </c>
      <c r="L24" s="28">
        <v>500000</v>
      </c>
      <c r="M24" s="28">
        <v>500000</v>
      </c>
      <c r="N24" s="14" t="s">
        <v>302</v>
      </c>
      <c r="O24" s="26">
        <v>40</v>
      </c>
      <c r="P24" s="26">
        <v>38</v>
      </c>
      <c r="Q24" s="33">
        <v>39</v>
      </c>
    </row>
    <row r="25" spans="1:17" x14ac:dyDescent="0.25">
      <c r="A25" s="11">
        <v>21</v>
      </c>
      <c r="B25" s="24" t="s">
        <v>62</v>
      </c>
      <c r="C25" s="25" t="s">
        <v>109</v>
      </c>
      <c r="D25" s="12" t="s">
        <v>17</v>
      </c>
      <c r="E25" s="24" t="s">
        <v>146</v>
      </c>
      <c r="F25" s="25" t="s">
        <v>189</v>
      </c>
      <c r="G25" s="26" t="s">
        <v>235</v>
      </c>
      <c r="H25" s="13">
        <f>SUM(J25,L25)</f>
        <v>1615505</v>
      </c>
      <c r="I25" s="25" t="s">
        <v>280</v>
      </c>
      <c r="J25" s="30">
        <v>1115505</v>
      </c>
      <c r="K25" s="27">
        <f>Tabulka1[[#This Row],[Podíl dotace na uznatelných nákladech projektu (Kč)]]/Tabulka1[[#This Row],[Celkové uznatelné náklady projektu (Kč)]]</f>
        <v>0.30950074434929015</v>
      </c>
      <c r="L25" s="28">
        <v>500000</v>
      </c>
      <c r="M25" s="28">
        <v>500000</v>
      </c>
      <c r="N25" s="14" t="s">
        <v>302</v>
      </c>
      <c r="O25" s="26">
        <v>38</v>
      </c>
      <c r="P25" s="26">
        <v>40</v>
      </c>
      <c r="Q25" s="33">
        <v>39</v>
      </c>
    </row>
    <row r="26" spans="1:17" x14ac:dyDescent="0.25">
      <c r="A26" s="44">
        <v>22</v>
      </c>
      <c r="B26" s="24" t="s">
        <v>59</v>
      </c>
      <c r="C26" s="25" t="s">
        <v>106</v>
      </c>
      <c r="D26" s="12" t="s">
        <v>17</v>
      </c>
      <c r="E26" s="24" t="s">
        <v>144</v>
      </c>
      <c r="F26" s="25" t="s">
        <v>186</v>
      </c>
      <c r="G26" s="26" t="s">
        <v>232</v>
      </c>
      <c r="H26" s="13">
        <f>SUM(J26,L26)</f>
        <v>1400000</v>
      </c>
      <c r="I26" s="25" t="s">
        <v>277</v>
      </c>
      <c r="J26" s="30">
        <v>900000</v>
      </c>
      <c r="K26" s="27">
        <f>Tabulka1[[#This Row],[Podíl dotace na uznatelných nákladech projektu (Kč)]]/Tabulka1[[#This Row],[Celkové uznatelné náklady projektu (Kč)]]</f>
        <v>0.35714285714285715</v>
      </c>
      <c r="L26" s="28">
        <v>500000</v>
      </c>
      <c r="M26" s="28">
        <v>500000</v>
      </c>
      <c r="N26" s="14" t="s">
        <v>302</v>
      </c>
      <c r="O26" s="26">
        <v>38</v>
      </c>
      <c r="P26" s="26">
        <v>40</v>
      </c>
      <c r="Q26" s="33">
        <v>39</v>
      </c>
    </row>
    <row r="27" spans="1:17" x14ac:dyDescent="0.25">
      <c r="A27" s="11">
        <v>23</v>
      </c>
      <c r="B27" s="24" t="s">
        <v>60</v>
      </c>
      <c r="C27" s="25" t="s">
        <v>107</v>
      </c>
      <c r="D27" s="12" t="s">
        <v>17</v>
      </c>
      <c r="E27" s="24" t="s">
        <v>29</v>
      </c>
      <c r="F27" s="25" t="s">
        <v>187</v>
      </c>
      <c r="G27" s="26" t="s">
        <v>233</v>
      </c>
      <c r="H27" s="13">
        <f>SUM(J27,L27)</f>
        <v>1282000</v>
      </c>
      <c r="I27" s="25" t="s">
        <v>278</v>
      </c>
      <c r="J27" s="30">
        <v>782000</v>
      </c>
      <c r="K27" s="27">
        <f>Tabulka1[[#This Row],[Podíl dotace na uznatelných nákladech projektu (Kč)]]/Tabulka1[[#This Row],[Celkové uznatelné náklady projektu (Kč)]]</f>
        <v>0.39001560062402496</v>
      </c>
      <c r="L27" s="28">
        <v>500000</v>
      </c>
      <c r="M27" s="28">
        <v>500000</v>
      </c>
      <c r="N27" s="14" t="s">
        <v>302</v>
      </c>
      <c r="O27" s="26">
        <v>39</v>
      </c>
      <c r="P27" s="26">
        <v>39</v>
      </c>
      <c r="Q27" s="33">
        <v>39</v>
      </c>
    </row>
    <row r="28" spans="1:17" x14ac:dyDescent="0.25">
      <c r="A28" s="11">
        <v>24</v>
      </c>
      <c r="B28" s="24" t="s">
        <v>58</v>
      </c>
      <c r="C28" s="25" t="s">
        <v>105</v>
      </c>
      <c r="D28" s="12" t="s">
        <v>17</v>
      </c>
      <c r="E28" s="24" t="s">
        <v>32</v>
      </c>
      <c r="F28" s="25" t="s">
        <v>185</v>
      </c>
      <c r="G28" s="26" t="s">
        <v>231</v>
      </c>
      <c r="H28" s="13">
        <f>SUM(J28,L28)</f>
        <v>1112000</v>
      </c>
      <c r="I28" s="25" t="s">
        <v>276</v>
      </c>
      <c r="J28" s="30">
        <v>612800</v>
      </c>
      <c r="K28" s="27">
        <f>Tabulka1[[#This Row],[Podíl dotace na uznatelných nákladech projektu (Kč)]]/Tabulka1[[#This Row],[Celkové uznatelné náklady projektu (Kč)]]</f>
        <v>0.44892086330935249</v>
      </c>
      <c r="L28" s="28">
        <v>499200</v>
      </c>
      <c r="M28" s="28">
        <v>499200</v>
      </c>
      <c r="N28" s="14" t="s">
        <v>302</v>
      </c>
      <c r="O28" s="26">
        <v>39</v>
      </c>
      <c r="P28" s="26">
        <v>39</v>
      </c>
      <c r="Q28" s="33">
        <v>39</v>
      </c>
    </row>
    <row r="29" spans="1:17" x14ac:dyDescent="0.25">
      <c r="A29" s="44">
        <v>25</v>
      </c>
      <c r="B29" s="24" t="s">
        <v>63</v>
      </c>
      <c r="C29" s="25" t="s">
        <v>110</v>
      </c>
      <c r="D29" s="12" t="s">
        <v>17</v>
      </c>
      <c r="E29" s="24" t="s">
        <v>18</v>
      </c>
      <c r="F29" s="25" t="s">
        <v>190</v>
      </c>
      <c r="G29" s="26" t="s">
        <v>236</v>
      </c>
      <c r="H29" s="13">
        <f>SUM(J29,L29)</f>
        <v>1210304</v>
      </c>
      <c r="I29" s="25" t="s">
        <v>281</v>
      </c>
      <c r="J29" s="30">
        <v>715304</v>
      </c>
      <c r="K29" s="27">
        <f>Tabulka1[[#This Row],[Podíl dotace na uznatelných nákladech projektu (Kč)]]/Tabulka1[[#This Row],[Celkové uznatelné náklady projektu (Kč)]]</f>
        <v>0.408988155042039</v>
      </c>
      <c r="L29" s="28">
        <v>495000</v>
      </c>
      <c r="M29" s="28">
        <v>495000</v>
      </c>
      <c r="N29" s="14" t="s">
        <v>302</v>
      </c>
      <c r="O29" s="26">
        <v>40</v>
      </c>
      <c r="P29" s="26">
        <v>37</v>
      </c>
      <c r="Q29" s="33">
        <v>38.5</v>
      </c>
    </row>
    <row r="30" spans="1:17" x14ac:dyDescent="0.25">
      <c r="A30" s="11">
        <v>26</v>
      </c>
      <c r="B30" s="24" t="s">
        <v>64</v>
      </c>
      <c r="C30" s="25" t="s">
        <v>111</v>
      </c>
      <c r="D30" s="12" t="s">
        <v>17</v>
      </c>
      <c r="E30" s="24" t="s">
        <v>147</v>
      </c>
      <c r="F30" s="25" t="s">
        <v>191</v>
      </c>
      <c r="G30" s="26" t="s">
        <v>237</v>
      </c>
      <c r="H30" s="13">
        <f>SUM(J30,L30)</f>
        <v>400000</v>
      </c>
      <c r="I30" s="25" t="s">
        <v>282</v>
      </c>
      <c r="J30" s="30">
        <v>221000</v>
      </c>
      <c r="K30" s="27">
        <f>Tabulka1[[#This Row],[Podíl dotace na uznatelných nákladech projektu (Kč)]]/Tabulka1[[#This Row],[Celkové uznatelné náklady projektu (Kč)]]</f>
        <v>0.44750000000000001</v>
      </c>
      <c r="L30" s="28">
        <v>179000</v>
      </c>
      <c r="M30" s="28">
        <v>179000</v>
      </c>
      <c r="N30" s="14" t="s">
        <v>302</v>
      </c>
      <c r="O30" s="26">
        <v>38</v>
      </c>
      <c r="P30" s="26">
        <v>39</v>
      </c>
      <c r="Q30" s="33">
        <v>38.5</v>
      </c>
    </row>
    <row r="31" spans="1:17" x14ac:dyDescent="0.25">
      <c r="A31" s="11">
        <v>27</v>
      </c>
      <c r="B31" s="24" t="s">
        <v>65</v>
      </c>
      <c r="C31" s="25" t="s">
        <v>112</v>
      </c>
      <c r="D31" s="12" t="s">
        <v>17</v>
      </c>
      <c r="E31" s="24" t="s">
        <v>148</v>
      </c>
      <c r="F31" s="25" t="s">
        <v>192</v>
      </c>
      <c r="G31" s="26" t="s">
        <v>238</v>
      </c>
      <c r="H31" s="13">
        <f>SUM(J31,L31)</f>
        <v>572977</v>
      </c>
      <c r="I31" s="25" t="s">
        <v>283</v>
      </c>
      <c r="J31" s="30">
        <v>229977</v>
      </c>
      <c r="K31" s="27">
        <f>Tabulka1[[#This Row],[Podíl dotace na uznatelných nákladech projektu (Kč)]]/Tabulka1[[#This Row],[Celkové uznatelné náklady projektu (Kč)]]</f>
        <v>0.598627868134323</v>
      </c>
      <c r="L31" s="28">
        <v>343000</v>
      </c>
      <c r="M31" s="28">
        <v>343000</v>
      </c>
      <c r="N31" s="14" t="s">
        <v>302</v>
      </c>
      <c r="O31" s="26">
        <v>38</v>
      </c>
      <c r="P31" s="26">
        <v>39</v>
      </c>
      <c r="Q31" s="33">
        <v>38.5</v>
      </c>
    </row>
    <row r="32" spans="1:17" x14ac:dyDescent="0.25">
      <c r="A32" s="44">
        <v>28</v>
      </c>
      <c r="B32" s="24" t="s">
        <v>66</v>
      </c>
      <c r="C32" s="25" t="s">
        <v>113</v>
      </c>
      <c r="D32" s="12" t="s">
        <v>17</v>
      </c>
      <c r="E32" s="24" t="s">
        <v>149</v>
      </c>
      <c r="F32" s="25" t="s">
        <v>193</v>
      </c>
      <c r="G32" s="26" t="s">
        <v>239</v>
      </c>
      <c r="H32" s="13">
        <f>SUM(J32,L32)</f>
        <v>560000</v>
      </c>
      <c r="I32" s="25" t="s">
        <v>284</v>
      </c>
      <c r="J32" s="30">
        <v>340000</v>
      </c>
      <c r="K32" s="27">
        <f>Tabulka1[[#This Row],[Podíl dotace na uznatelných nákladech projektu (Kč)]]/Tabulka1[[#This Row],[Celkové uznatelné náklady projektu (Kč)]]</f>
        <v>0.39285714285714285</v>
      </c>
      <c r="L32" s="28">
        <v>220000</v>
      </c>
      <c r="M32" s="28">
        <v>220000</v>
      </c>
      <c r="N32" s="14" t="s">
        <v>302</v>
      </c>
      <c r="O32" s="26">
        <v>38</v>
      </c>
      <c r="P32" s="26">
        <v>38</v>
      </c>
      <c r="Q32" s="33">
        <v>38</v>
      </c>
    </row>
    <row r="33" spans="1:17" x14ac:dyDescent="0.25">
      <c r="A33" s="11">
        <v>29</v>
      </c>
      <c r="B33" s="24" t="s">
        <v>67</v>
      </c>
      <c r="C33" s="25" t="s">
        <v>114</v>
      </c>
      <c r="D33" s="12" t="s">
        <v>17</v>
      </c>
      <c r="E33" s="24" t="s">
        <v>150</v>
      </c>
      <c r="F33" s="25" t="s">
        <v>194</v>
      </c>
      <c r="G33" s="26" t="s">
        <v>240</v>
      </c>
      <c r="H33" s="13">
        <f>SUM(J33,L33)</f>
        <v>694100</v>
      </c>
      <c r="I33" s="25" t="s">
        <v>285</v>
      </c>
      <c r="J33" s="30">
        <v>416800</v>
      </c>
      <c r="K33" s="27">
        <f>Tabulka1[[#This Row],[Podíl dotace na uznatelných nákladech projektu (Kč)]]/Tabulka1[[#This Row],[Celkové uznatelné náklady projektu (Kč)]]</f>
        <v>0.39951015703789078</v>
      </c>
      <c r="L33" s="28">
        <v>277300</v>
      </c>
      <c r="M33" s="28">
        <v>277300</v>
      </c>
      <c r="N33" s="14" t="s">
        <v>302</v>
      </c>
      <c r="O33" s="26">
        <v>39</v>
      </c>
      <c r="P33" s="26">
        <v>37</v>
      </c>
      <c r="Q33" s="33">
        <v>38</v>
      </c>
    </row>
    <row r="34" spans="1:17" x14ac:dyDescent="0.25">
      <c r="A34" s="11">
        <v>30</v>
      </c>
      <c r="B34" s="24" t="s">
        <v>68</v>
      </c>
      <c r="C34" s="25" t="s">
        <v>115</v>
      </c>
      <c r="D34" s="12" t="s">
        <v>17</v>
      </c>
      <c r="E34" s="24" t="s">
        <v>151</v>
      </c>
      <c r="F34" s="25" t="s">
        <v>195</v>
      </c>
      <c r="G34" s="26" t="s">
        <v>241</v>
      </c>
      <c r="H34" s="13">
        <f>SUM(J34,L34)</f>
        <v>834000</v>
      </c>
      <c r="I34" s="25" t="s">
        <v>286</v>
      </c>
      <c r="J34" s="30">
        <v>334000</v>
      </c>
      <c r="K34" s="27">
        <f>Tabulka1[[#This Row],[Podíl dotace na uznatelných nákladech projektu (Kč)]]/Tabulka1[[#This Row],[Celkové uznatelné náklady projektu (Kč)]]</f>
        <v>0.59952038369304561</v>
      </c>
      <c r="L34" s="28">
        <v>500000</v>
      </c>
      <c r="M34" s="28">
        <v>500000</v>
      </c>
      <c r="N34" s="14" t="s">
        <v>302</v>
      </c>
      <c r="O34" s="26">
        <v>38</v>
      </c>
      <c r="P34" s="26">
        <v>38</v>
      </c>
      <c r="Q34" s="33">
        <v>38</v>
      </c>
    </row>
    <row r="35" spans="1:17" x14ac:dyDescent="0.25">
      <c r="A35" s="44">
        <v>31</v>
      </c>
      <c r="B35" s="24" t="s">
        <v>69</v>
      </c>
      <c r="C35" s="25" t="s">
        <v>116</v>
      </c>
      <c r="D35" s="12" t="s">
        <v>17</v>
      </c>
      <c r="E35" s="24" t="s">
        <v>152</v>
      </c>
      <c r="F35" s="25" t="s">
        <v>196</v>
      </c>
      <c r="G35" s="26" t="s">
        <v>242</v>
      </c>
      <c r="H35" s="13">
        <f>SUM(J35,L35)</f>
        <v>3500000</v>
      </c>
      <c r="I35" s="25" t="s">
        <v>287</v>
      </c>
      <c r="J35" s="30">
        <v>3000000</v>
      </c>
      <c r="K35" s="27">
        <f>Tabulka1[[#This Row],[Podíl dotace na uznatelných nákladech projektu (Kč)]]/Tabulka1[[#This Row],[Celkové uznatelné náklady projektu (Kč)]]</f>
        <v>0.14285714285714285</v>
      </c>
      <c r="L35" s="28">
        <v>500000</v>
      </c>
      <c r="M35" s="28">
        <v>500000</v>
      </c>
      <c r="N35" s="14" t="s">
        <v>302</v>
      </c>
      <c r="O35" s="26">
        <v>40</v>
      </c>
      <c r="P35" s="26">
        <v>35</v>
      </c>
      <c r="Q35" s="33">
        <v>37.5</v>
      </c>
    </row>
    <row r="36" spans="1:17" x14ac:dyDescent="0.25">
      <c r="A36" s="11">
        <v>32</v>
      </c>
      <c r="B36" s="24" t="s">
        <v>73</v>
      </c>
      <c r="C36" s="25" t="s">
        <v>120</v>
      </c>
      <c r="D36" s="12" t="s">
        <v>17</v>
      </c>
      <c r="E36" s="24" t="s">
        <v>156</v>
      </c>
      <c r="F36" s="25" t="s">
        <v>200</v>
      </c>
      <c r="G36" s="26" t="s">
        <v>246</v>
      </c>
      <c r="H36" s="13">
        <f>SUM(J36,L36)</f>
        <v>1585323.58</v>
      </c>
      <c r="I36" s="25" t="s">
        <v>290</v>
      </c>
      <c r="J36" s="30">
        <v>1085323.58</v>
      </c>
      <c r="K36" s="27">
        <f>Tabulka1[[#This Row],[Podíl dotace na uznatelných nákladech projektu (Kč)]]/Tabulka1[[#This Row],[Celkové uznatelné náklady projektu (Kč)]]</f>
        <v>0.31539302531537439</v>
      </c>
      <c r="L36" s="28">
        <v>500000</v>
      </c>
      <c r="M36" s="28">
        <v>500000</v>
      </c>
      <c r="N36" s="14" t="s">
        <v>302</v>
      </c>
      <c r="O36" s="26">
        <v>38</v>
      </c>
      <c r="P36" s="26">
        <v>37</v>
      </c>
      <c r="Q36" s="33">
        <v>37.5</v>
      </c>
    </row>
    <row r="37" spans="1:17" x14ac:dyDescent="0.25">
      <c r="A37" s="11">
        <v>33</v>
      </c>
      <c r="B37" s="24" t="s">
        <v>70</v>
      </c>
      <c r="C37" s="25" t="s">
        <v>117</v>
      </c>
      <c r="D37" s="12" t="s">
        <v>17</v>
      </c>
      <c r="E37" s="24" t="s">
        <v>153</v>
      </c>
      <c r="F37" s="25" t="s">
        <v>197</v>
      </c>
      <c r="G37" s="26" t="s">
        <v>243</v>
      </c>
      <c r="H37" s="13">
        <f>SUM(J37,L37)</f>
        <v>1500000</v>
      </c>
      <c r="I37" s="25" t="s">
        <v>270</v>
      </c>
      <c r="J37" s="30">
        <v>1000000</v>
      </c>
      <c r="K37" s="27">
        <f>Tabulka1[[#This Row],[Podíl dotace na uznatelných nákladech projektu (Kč)]]/Tabulka1[[#This Row],[Celkové uznatelné náklady projektu (Kč)]]</f>
        <v>0.33333333333333331</v>
      </c>
      <c r="L37" s="28">
        <v>500000</v>
      </c>
      <c r="M37" s="28">
        <v>500000</v>
      </c>
      <c r="N37" s="14" t="s">
        <v>302</v>
      </c>
      <c r="O37" s="26">
        <v>39</v>
      </c>
      <c r="P37" s="26">
        <v>36</v>
      </c>
      <c r="Q37" s="33">
        <v>37.5</v>
      </c>
    </row>
    <row r="38" spans="1:17" x14ac:dyDescent="0.25">
      <c r="A38" s="44">
        <v>34</v>
      </c>
      <c r="B38" s="24" t="s">
        <v>71</v>
      </c>
      <c r="C38" s="25" t="s">
        <v>118</v>
      </c>
      <c r="D38" s="12" t="s">
        <v>17</v>
      </c>
      <c r="E38" s="24" t="s">
        <v>154</v>
      </c>
      <c r="F38" s="25" t="s">
        <v>198</v>
      </c>
      <c r="G38" s="26" t="s">
        <v>244</v>
      </c>
      <c r="H38" s="13">
        <f>SUM(J38,L38)</f>
        <v>1102972</v>
      </c>
      <c r="I38" s="25" t="s">
        <v>288</v>
      </c>
      <c r="J38" s="30">
        <v>702972</v>
      </c>
      <c r="K38" s="27">
        <f>Tabulka1[[#This Row],[Podíl dotace na uznatelných nákladech projektu (Kč)]]/Tabulka1[[#This Row],[Celkové uznatelné náklady projektu (Kč)]]</f>
        <v>0.36265653162546285</v>
      </c>
      <c r="L38" s="28">
        <v>400000</v>
      </c>
      <c r="M38" s="28">
        <v>400000</v>
      </c>
      <c r="N38" s="14" t="s">
        <v>302</v>
      </c>
      <c r="O38" s="26">
        <v>38</v>
      </c>
      <c r="P38" s="26">
        <v>37</v>
      </c>
      <c r="Q38" s="33">
        <v>37.5</v>
      </c>
    </row>
    <row r="39" spans="1:17" x14ac:dyDescent="0.25">
      <c r="A39" s="11">
        <v>35</v>
      </c>
      <c r="B39" s="24" t="s">
        <v>72</v>
      </c>
      <c r="C39" s="25" t="s">
        <v>119</v>
      </c>
      <c r="D39" s="12" t="s">
        <v>17</v>
      </c>
      <c r="E39" s="24" t="s">
        <v>155</v>
      </c>
      <c r="F39" s="25" t="s">
        <v>199</v>
      </c>
      <c r="G39" s="26" t="s">
        <v>245</v>
      </c>
      <c r="H39" s="13">
        <f>SUM(J39,L39)</f>
        <v>1300000</v>
      </c>
      <c r="I39" s="25" t="s">
        <v>289</v>
      </c>
      <c r="J39" s="30">
        <v>800000</v>
      </c>
      <c r="K39" s="27">
        <f>Tabulka1[[#This Row],[Podíl dotace na uznatelných nákladech projektu (Kč)]]/Tabulka1[[#This Row],[Celkové uznatelné náklady projektu (Kč)]]</f>
        <v>0.38461538461538464</v>
      </c>
      <c r="L39" s="28">
        <v>500000</v>
      </c>
      <c r="M39" s="28">
        <v>500000</v>
      </c>
      <c r="N39" s="14" t="s">
        <v>302</v>
      </c>
      <c r="O39" s="26">
        <v>37</v>
      </c>
      <c r="P39" s="26">
        <v>38</v>
      </c>
      <c r="Q39" s="33">
        <v>37.5</v>
      </c>
    </row>
    <row r="40" spans="1:17" x14ac:dyDescent="0.25">
      <c r="A40" s="11">
        <v>36</v>
      </c>
      <c r="B40" s="24" t="s">
        <v>74</v>
      </c>
      <c r="C40" s="25" t="s">
        <v>121</v>
      </c>
      <c r="D40" s="12" t="s">
        <v>17</v>
      </c>
      <c r="E40" s="24" t="s">
        <v>157</v>
      </c>
      <c r="F40" s="25" t="s">
        <v>201</v>
      </c>
      <c r="G40" s="26" t="s">
        <v>247</v>
      </c>
      <c r="H40" s="13">
        <f>SUM(J40,L40)</f>
        <v>924000</v>
      </c>
      <c r="I40" s="25" t="s">
        <v>291</v>
      </c>
      <c r="J40" s="30">
        <v>424000</v>
      </c>
      <c r="K40" s="27">
        <f>Tabulka1[[#This Row],[Podíl dotace na uznatelných nákladech projektu (Kč)]]/Tabulka1[[#This Row],[Celkové uznatelné náklady projektu (Kč)]]</f>
        <v>0.54112554112554112</v>
      </c>
      <c r="L40" s="28">
        <v>500000</v>
      </c>
      <c r="M40" s="28">
        <v>500000</v>
      </c>
      <c r="N40" s="14" t="s">
        <v>302</v>
      </c>
      <c r="O40" s="26">
        <v>36</v>
      </c>
      <c r="P40" s="26">
        <v>39</v>
      </c>
      <c r="Q40" s="33">
        <v>37.5</v>
      </c>
    </row>
    <row r="41" spans="1:17" x14ac:dyDescent="0.25">
      <c r="A41" s="44">
        <v>37</v>
      </c>
      <c r="B41" s="24" t="s">
        <v>79</v>
      </c>
      <c r="C41" s="25" t="s">
        <v>126</v>
      </c>
      <c r="D41" s="12" t="s">
        <v>17</v>
      </c>
      <c r="E41" s="24" t="s">
        <v>162</v>
      </c>
      <c r="F41" s="25" t="s">
        <v>206</v>
      </c>
      <c r="G41" s="26" t="s">
        <v>252</v>
      </c>
      <c r="H41" s="13">
        <f>SUM(J41,L41)</f>
        <v>4550000</v>
      </c>
      <c r="I41" s="25" t="s">
        <v>296</v>
      </c>
      <c r="J41" s="30">
        <v>4050000</v>
      </c>
      <c r="K41" s="27">
        <f>Tabulka1[[#This Row],[Podíl dotace na uznatelných nákladech projektu (Kč)]]/Tabulka1[[#This Row],[Celkové uznatelné náklady projektu (Kč)]]</f>
        <v>0.10989010989010989</v>
      </c>
      <c r="L41" s="28">
        <v>500000</v>
      </c>
      <c r="M41" s="28">
        <v>500000</v>
      </c>
      <c r="N41" s="14" t="s">
        <v>302</v>
      </c>
      <c r="O41" s="26">
        <v>36</v>
      </c>
      <c r="P41" s="26">
        <v>38</v>
      </c>
      <c r="Q41" s="33">
        <v>37</v>
      </c>
    </row>
    <row r="42" spans="1:17" x14ac:dyDescent="0.25">
      <c r="A42" s="11">
        <v>38</v>
      </c>
      <c r="B42" s="24" t="s">
        <v>76</v>
      </c>
      <c r="C42" s="25" t="s">
        <v>123</v>
      </c>
      <c r="D42" s="12" t="s">
        <v>17</v>
      </c>
      <c r="E42" s="24" t="s">
        <v>159</v>
      </c>
      <c r="F42" s="25" t="s">
        <v>203</v>
      </c>
      <c r="G42" s="26" t="s">
        <v>249</v>
      </c>
      <c r="H42" s="13">
        <f>SUM(J42,L42)</f>
        <v>2242244</v>
      </c>
      <c r="I42" s="25" t="s">
        <v>293</v>
      </c>
      <c r="J42" s="30">
        <v>1742244</v>
      </c>
      <c r="K42" s="27">
        <f>Tabulka1[[#This Row],[Podíl dotace na uznatelných nákladech projektu (Kč)]]/Tabulka1[[#This Row],[Celkové uznatelné náklady projektu (Kč)]]</f>
        <v>0.22299089661963639</v>
      </c>
      <c r="L42" s="28">
        <v>500000</v>
      </c>
      <c r="M42" s="28">
        <v>500000</v>
      </c>
      <c r="N42" s="14" t="s">
        <v>302</v>
      </c>
      <c r="O42" s="26">
        <v>36</v>
      </c>
      <c r="P42" s="26">
        <v>38</v>
      </c>
      <c r="Q42" s="33">
        <v>37</v>
      </c>
    </row>
    <row r="43" spans="1:17" x14ac:dyDescent="0.25">
      <c r="A43" s="11">
        <v>39</v>
      </c>
      <c r="B43" s="24" t="s">
        <v>77</v>
      </c>
      <c r="C43" s="25" t="s">
        <v>124</v>
      </c>
      <c r="D43" s="12" t="s">
        <v>17</v>
      </c>
      <c r="E43" s="24" t="s">
        <v>160</v>
      </c>
      <c r="F43" s="25" t="s">
        <v>204</v>
      </c>
      <c r="G43" s="26" t="s">
        <v>250</v>
      </c>
      <c r="H43" s="13">
        <f>SUM(J43,L43)</f>
        <v>1524303.15</v>
      </c>
      <c r="I43" s="25" t="s">
        <v>294</v>
      </c>
      <c r="J43" s="30">
        <v>1024303.15</v>
      </c>
      <c r="K43" s="27">
        <f>Tabulka1[[#This Row],[Podíl dotace na uznatelných nákladech projektu (Kč)]]/Tabulka1[[#This Row],[Celkové uznatelné náklady projektu (Kč)]]</f>
        <v>0.3280187408915346</v>
      </c>
      <c r="L43" s="28">
        <v>500000</v>
      </c>
      <c r="M43" s="28">
        <v>500000</v>
      </c>
      <c r="N43" s="14" t="s">
        <v>302</v>
      </c>
      <c r="O43" s="26">
        <v>37</v>
      </c>
      <c r="P43" s="26">
        <v>37</v>
      </c>
      <c r="Q43" s="33">
        <v>37</v>
      </c>
    </row>
    <row r="44" spans="1:17" x14ac:dyDescent="0.25">
      <c r="A44" s="44">
        <v>40</v>
      </c>
      <c r="B44" s="24" t="s">
        <v>78</v>
      </c>
      <c r="C44" s="25" t="s">
        <v>125</v>
      </c>
      <c r="D44" s="12" t="s">
        <v>17</v>
      </c>
      <c r="E44" s="24" t="s">
        <v>161</v>
      </c>
      <c r="F44" s="25" t="s">
        <v>205</v>
      </c>
      <c r="G44" s="26" t="s">
        <v>251</v>
      </c>
      <c r="H44" s="13">
        <f>SUM(J44,L44)</f>
        <v>1188124.58</v>
      </c>
      <c r="I44" s="25" t="s">
        <v>295</v>
      </c>
      <c r="J44" s="30">
        <v>688124.58</v>
      </c>
      <c r="K44" s="27">
        <f>Tabulka1[[#This Row],[Podíl dotace na uznatelných nákladech projektu (Kč)]]/Tabulka1[[#This Row],[Celkové uznatelné náklady projektu (Kč)]]</f>
        <v>0.42083129026755761</v>
      </c>
      <c r="L44" s="28">
        <v>500000</v>
      </c>
      <c r="M44" s="28">
        <v>500000</v>
      </c>
      <c r="N44" s="14" t="s">
        <v>302</v>
      </c>
      <c r="O44" s="26">
        <v>35</v>
      </c>
      <c r="P44" s="26">
        <v>39</v>
      </c>
      <c r="Q44" s="33">
        <v>37</v>
      </c>
    </row>
    <row r="45" spans="1:17" x14ac:dyDescent="0.25">
      <c r="A45" s="11">
        <v>41</v>
      </c>
      <c r="B45" s="24" t="s">
        <v>75</v>
      </c>
      <c r="C45" s="25" t="s">
        <v>122</v>
      </c>
      <c r="D45" s="12" t="s">
        <v>17</v>
      </c>
      <c r="E45" s="24" t="s">
        <v>158</v>
      </c>
      <c r="F45" s="25" t="s">
        <v>202</v>
      </c>
      <c r="G45" s="26" t="s">
        <v>248</v>
      </c>
      <c r="H45" s="13">
        <f>SUM(J45,L45)</f>
        <v>980000</v>
      </c>
      <c r="I45" s="25" t="s">
        <v>292</v>
      </c>
      <c r="J45" s="30">
        <v>480000</v>
      </c>
      <c r="K45" s="27">
        <f>Tabulka1[[#This Row],[Podíl dotace na uznatelných nákladech projektu (Kč)]]/Tabulka1[[#This Row],[Celkové uznatelné náklady projektu (Kč)]]</f>
        <v>0.51020408163265307</v>
      </c>
      <c r="L45" s="28">
        <v>500000</v>
      </c>
      <c r="M45" s="28">
        <v>500000</v>
      </c>
      <c r="N45" s="14" t="s">
        <v>302</v>
      </c>
      <c r="O45" s="26">
        <v>36</v>
      </c>
      <c r="P45" s="26">
        <v>38</v>
      </c>
      <c r="Q45" s="33">
        <v>37</v>
      </c>
    </row>
    <row r="46" spans="1:17" x14ac:dyDescent="0.25">
      <c r="A46" s="11">
        <v>42</v>
      </c>
      <c r="B46" s="24" t="s">
        <v>80</v>
      </c>
      <c r="C46" s="25" t="s">
        <v>127</v>
      </c>
      <c r="D46" s="12" t="s">
        <v>17</v>
      </c>
      <c r="E46" s="24" t="s">
        <v>163</v>
      </c>
      <c r="F46" s="25" t="s">
        <v>207</v>
      </c>
      <c r="G46" s="26" t="s">
        <v>253</v>
      </c>
      <c r="H46" s="13">
        <f>SUM(J46,L46)</f>
        <v>850000</v>
      </c>
      <c r="I46" s="25" t="s">
        <v>297</v>
      </c>
      <c r="J46" s="30">
        <v>350000</v>
      </c>
      <c r="K46" s="27">
        <f>Tabulka1[[#This Row],[Podíl dotace na uznatelných nákladech projektu (Kč)]]/Tabulka1[[#This Row],[Celkové uznatelné náklady projektu (Kč)]]</f>
        <v>0.58823529411764708</v>
      </c>
      <c r="L46" s="28">
        <v>500000</v>
      </c>
      <c r="M46" s="28">
        <v>500000</v>
      </c>
      <c r="N46" s="14" t="s">
        <v>302</v>
      </c>
      <c r="O46" s="26">
        <v>38</v>
      </c>
      <c r="P46" s="26">
        <v>36</v>
      </c>
      <c r="Q46" s="33">
        <v>37</v>
      </c>
    </row>
    <row r="47" spans="1:17" x14ac:dyDescent="0.25">
      <c r="A47" s="44">
        <v>43</v>
      </c>
      <c r="B47" s="24" t="s">
        <v>83</v>
      </c>
      <c r="C47" s="25" t="s">
        <v>131</v>
      </c>
      <c r="D47" s="12" t="s">
        <v>17</v>
      </c>
      <c r="E47" s="24" t="s">
        <v>166</v>
      </c>
      <c r="F47" s="25" t="s">
        <v>211</v>
      </c>
      <c r="G47" s="26" t="s">
        <v>257</v>
      </c>
      <c r="H47" s="13">
        <f>SUM(J47,L47)</f>
        <v>1255000</v>
      </c>
      <c r="I47" s="25" t="s">
        <v>300</v>
      </c>
      <c r="J47" s="30">
        <v>755000</v>
      </c>
      <c r="K47" s="27">
        <f>Tabulka1[[#This Row],[Podíl dotace na uznatelných nákladech projektu (Kč)]]/Tabulka1[[#This Row],[Celkové uznatelné náklady projektu (Kč)]]</f>
        <v>0.39840637450199201</v>
      </c>
      <c r="L47" s="28">
        <v>500000</v>
      </c>
      <c r="M47" s="28">
        <v>500000</v>
      </c>
      <c r="N47" s="14" t="s">
        <v>302</v>
      </c>
      <c r="O47" s="26">
        <v>35</v>
      </c>
      <c r="P47" s="26">
        <v>38</v>
      </c>
      <c r="Q47" s="33">
        <v>36.5</v>
      </c>
    </row>
    <row r="48" spans="1:17" x14ac:dyDescent="0.25">
      <c r="A48" s="11">
        <v>44</v>
      </c>
      <c r="B48" s="24">
        <v>19</v>
      </c>
      <c r="C48" s="25" t="s">
        <v>130</v>
      </c>
      <c r="D48" s="12" t="s">
        <v>17</v>
      </c>
      <c r="E48" s="24" t="s">
        <v>27</v>
      </c>
      <c r="F48" s="25" t="s">
        <v>210</v>
      </c>
      <c r="G48" s="26" t="s">
        <v>256</v>
      </c>
      <c r="H48" s="13">
        <f>SUM(J48,L48)</f>
        <v>1171835.9300000002</v>
      </c>
      <c r="I48" s="55">
        <f>Tabulka1[[#This Row],[Podíl žadatele na uznatelných nákladech projektu (Kč)]]/Tabulka1[[#This Row],[Celkové uznatelné náklady projektu (Kč)]]</f>
        <v>0.57331910790617246</v>
      </c>
      <c r="J48" s="30">
        <v>671835.93</v>
      </c>
      <c r="K48" s="27">
        <f>Tabulka1[[#This Row],[Podíl dotace na uznatelných nákladech projektu (Kč)]]/Tabulka1[[#This Row],[Celkové uznatelné náklady projektu (Kč)]]</f>
        <v>0.42668089209382742</v>
      </c>
      <c r="L48" s="28">
        <v>500000</v>
      </c>
      <c r="M48" s="28">
        <v>500000</v>
      </c>
      <c r="N48" s="14" t="s">
        <v>302</v>
      </c>
      <c r="O48" s="26">
        <v>38</v>
      </c>
      <c r="P48" s="26">
        <v>35</v>
      </c>
      <c r="Q48" s="33">
        <v>36.5</v>
      </c>
    </row>
    <row r="49" spans="1:17" x14ac:dyDescent="0.25">
      <c r="A49" s="11">
        <v>45</v>
      </c>
      <c r="B49" s="24" t="s">
        <v>82</v>
      </c>
      <c r="C49" s="25" t="s">
        <v>129</v>
      </c>
      <c r="D49" s="12" t="s">
        <v>17</v>
      </c>
      <c r="E49" s="24" t="s">
        <v>165</v>
      </c>
      <c r="F49" s="25" t="s">
        <v>209</v>
      </c>
      <c r="G49" s="26" t="s">
        <v>255</v>
      </c>
      <c r="H49" s="13">
        <f>SUM(J49,L49)</f>
        <v>1138400</v>
      </c>
      <c r="I49" s="25" t="s">
        <v>299</v>
      </c>
      <c r="J49" s="30">
        <v>638400</v>
      </c>
      <c r="K49" s="27">
        <f>Tabulka1[[#This Row],[Podíl dotace na uznatelných nákladech projektu (Kč)]]/Tabulka1[[#This Row],[Celkové uznatelné náklady projektu (Kč)]]</f>
        <v>0.43921293042867182</v>
      </c>
      <c r="L49" s="28">
        <v>500000</v>
      </c>
      <c r="M49" s="28">
        <v>500000</v>
      </c>
      <c r="N49" s="14" t="s">
        <v>302</v>
      </c>
      <c r="O49" s="26">
        <v>39</v>
      </c>
      <c r="P49" s="26">
        <v>34</v>
      </c>
      <c r="Q49" s="33">
        <v>36.5</v>
      </c>
    </row>
    <row r="50" spans="1:17" x14ac:dyDescent="0.25">
      <c r="A50" s="44">
        <v>46</v>
      </c>
      <c r="B50" s="24" t="s">
        <v>81</v>
      </c>
      <c r="C50" s="25" t="s">
        <v>128</v>
      </c>
      <c r="D50" s="12" t="s">
        <v>17</v>
      </c>
      <c r="E50" s="24" t="s">
        <v>164</v>
      </c>
      <c r="F50" s="25" t="s">
        <v>208</v>
      </c>
      <c r="G50" s="26" t="s">
        <v>254</v>
      </c>
      <c r="H50" s="13">
        <f>SUM(J50,L50)</f>
        <v>605502</v>
      </c>
      <c r="I50" s="25" t="s">
        <v>298</v>
      </c>
      <c r="J50" s="30">
        <v>248302</v>
      </c>
      <c r="K50" s="27">
        <f>Tabulka1[[#This Row],[Podíl dotace na uznatelných nákladech projektu (Kč)]]/Tabulka1[[#This Row],[Celkové uznatelné náklady projektu (Kč)]]</f>
        <v>0.58992373270443366</v>
      </c>
      <c r="L50" s="28">
        <v>357200</v>
      </c>
      <c r="M50" s="28">
        <v>357200</v>
      </c>
      <c r="N50" s="14" t="s">
        <v>302</v>
      </c>
      <c r="O50" s="26">
        <v>35</v>
      </c>
      <c r="P50" s="26">
        <v>38</v>
      </c>
      <c r="Q50" s="33">
        <v>36.5</v>
      </c>
    </row>
    <row r="51" spans="1:17" x14ac:dyDescent="0.25">
      <c r="A51" s="11">
        <v>47</v>
      </c>
      <c r="B51" s="24" t="s">
        <v>85</v>
      </c>
      <c r="C51" s="25" t="s">
        <v>133</v>
      </c>
      <c r="D51" s="15" t="s">
        <v>17</v>
      </c>
      <c r="E51" s="24" t="s">
        <v>167</v>
      </c>
      <c r="F51" s="35" t="s">
        <v>21</v>
      </c>
      <c r="G51" s="36" t="s">
        <v>258</v>
      </c>
      <c r="H51" s="16">
        <f>SUM(J51,L51)</f>
        <v>3100000</v>
      </c>
      <c r="I51" s="25" t="s">
        <v>301</v>
      </c>
      <c r="J51" s="37">
        <v>2600000</v>
      </c>
      <c r="K51" s="39">
        <f>Tabulka1[[#This Row],[Podíl dotace na uznatelných nákladech projektu (Kč)]]/Tabulka1[[#This Row],[Celkové uznatelné náklady projektu (Kč)]]</f>
        <v>0.16129032258064516</v>
      </c>
      <c r="L51" s="28">
        <v>500000</v>
      </c>
      <c r="M51" s="28">
        <v>500000</v>
      </c>
      <c r="N51" s="17" t="s">
        <v>302</v>
      </c>
      <c r="O51" s="36">
        <v>35</v>
      </c>
      <c r="P51" s="36">
        <v>37</v>
      </c>
      <c r="Q51" s="38">
        <v>36</v>
      </c>
    </row>
    <row r="52" spans="1:17" x14ac:dyDescent="0.25">
      <c r="A52" s="11">
        <v>48</v>
      </c>
      <c r="B52" s="24" t="s">
        <v>309</v>
      </c>
      <c r="C52" s="25" t="s">
        <v>304</v>
      </c>
      <c r="D52" s="12" t="s">
        <v>17</v>
      </c>
      <c r="E52" s="24" t="s">
        <v>23</v>
      </c>
      <c r="F52" s="25" t="s">
        <v>324</v>
      </c>
      <c r="G52" s="26" t="s">
        <v>316</v>
      </c>
      <c r="H52" s="13">
        <f>SUM(J52,L52)</f>
        <v>1799200</v>
      </c>
      <c r="I52" s="26" t="s">
        <v>321</v>
      </c>
      <c r="J52" s="40">
        <v>1299200</v>
      </c>
      <c r="K52" s="41">
        <f>Tabulka1[[#This Row],[Podíl dotace na uznatelných nákladech projektu (Kč)]]/Tabulka1[[#This Row],[Celkové uznatelné náklady projektu (Kč)]]</f>
        <v>0.27790128946198311</v>
      </c>
      <c r="L52" s="28">
        <v>500000</v>
      </c>
      <c r="M52" s="28">
        <v>500000</v>
      </c>
      <c r="N52" s="14" t="s">
        <v>302</v>
      </c>
      <c r="O52" s="26">
        <v>35</v>
      </c>
      <c r="P52" s="26">
        <v>37</v>
      </c>
      <c r="Q52" s="33">
        <v>36</v>
      </c>
    </row>
    <row r="53" spans="1:17" x14ac:dyDescent="0.25">
      <c r="A53" s="44">
        <v>49</v>
      </c>
      <c r="B53" s="24" t="s">
        <v>310</v>
      </c>
      <c r="C53" s="25" t="s">
        <v>305</v>
      </c>
      <c r="D53" s="12" t="s">
        <v>17</v>
      </c>
      <c r="E53" s="24" t="s">
        <v>30</v>
      </c>
      <c r="F53" s="25" t="s">
        <v>325</v>
      </c>
      <c r="G53" s="26" t="s">
        <v>317</v>
      </c>
      <c r="H53" s="13">
        <f>SUM(J53,L53)</f>
        <v>1700000</v>
      </c>
      <c r="I53" s="26" t="s">
        <v>322</v>
      </c>
      <c r="J53" s="40">
        <v>1200000</v>
      </c>
      <c r="K53" s="41">
        <f>Tabulka1[[#This Row],[Podíl dotace na uznatelných nákladech projektu (Kč)]]/Tabulka1[[#This Row],[Celkové uznatelné náklady projektu (Kč)]]</f>
        <v>0.29411764705882354</v>
      </c>
      <c r="L53" s="28">
        <v>500000</v>
      </c>
      <c r="M53" s="28">
        <v>500000</v>
      </c>
      <c r="N53" s="14" t="s">
        <v>302</v>
      </c>
      <c r="O53" s="26">
        <v>38</v>
      </c>
      <c r="P53" s="26">
        <v>34</v>
      </c>
      <c r="Q53" s="33">
        <v>36</v>
      </c>
    </row>
    <row r="54" spans="1:17" x14ac:dyDescent="0.25">
      <c r="A54" s="11">
        <v>50</v>
      </c>
      <c r="B54" s="24" t="s">
        <v>311</v>
      </c>
      <c r="C54" s="25" t="s">
        <v>306</v>
      </c>
      <c r="D54" s="12" t="s">
        <v>17</v>
      </c>
      <c r="E54" s="24" t="s">
        <v>314</v>
      </c>
      <c r="F54" s="25" t="s">
        <v>326</v>
      </c>
      <c r="G54" s="26" t="s">
        <v>318</v>
      </c>
      <c r="H54" s="13">
        <f>SUM(J54,L54)</f>
        <v>1255000</v>
      </c>
      <c r="I54" s="26" t="s">
        <v>300</v>
      </c>
      <c r="J54" s="40">
        <v>755000</v>
      </c>
      <c r="K54" s="41">
        <f>Tabulka1[[#This Row],[Podíl dotace na uznatelných nákladech projektu (Kč)]]/Tabulka1[[#This Row],[Celkové uznatelné náklady projektu (Kč)]]</f>
        <v>0.39840637450199201</v>
      </c>
      <c r="L54" s="28">
        <v>500000</v>
      </c>
      <c r="M54" s="28">
        <v>500000</v>
      </c>
      <c r="N54" s="14" t="s">
        <v>302</v>
      </c>
      <c r="O54" s="26">
        <v>35</v>
      </c>
      <c r="P54" s="26">
        <v>37</v>
      </c>
      <c r="Q54" s="33">
        <v>36</v>
      </c>
    </row>
    <row r="55" spans="1:17" x14ac:dyDescent="0.25">
      <c r="A55" s="11">
        <v>51</v>
      </c>
      <c r="B55" s="24" t="s">
        <v>313</v>
      </c>
      <c r="C55" s="25" t="s">
        <v>308</v>
      </c>
      <c r="D55" s="12" t="s">
        <v>17</v>
      </c>
      <c r="E55" s="24" t="s">
        <v>31</v>
      </c>
      <c r="F55" s="25" t="s">
        <v>328</v>
      </c>
      <c r="G55" s="26" t="s">
        <v>320</v>
      </c>
      <c r="H55" s="13">
        <f>SUM(J55,L55)</f>
        <v>1250400</v>
      </c>
      <c r="I55" s="55">
        <f>Tabulka1[[#This Row],[Podíl žadatele na uznatelných nákladech projektu (Kč)]]/Tabulka1[[#This Row],[Celkové uznatelné náklady projektu (Kč)]]</f>
        <v>0.60012795905310301</v>
      </c>
      <c r="J55" s="40">
        <v>750400</v>
      </c>
      <c r="K55" s="41">
        <f>Tabulka1[[#This Row],[Podíl dotace na uznatelných nákladech projektu (Kč)]]/Tabulka1[[#This Row],[Celkové uznatelné náklady projektu (Kč)]]</f>
        <v>0.39987204094689699</v>
      </c>
      <c r="L55" s="28">
        <v>500000</v>
      </c>
      <c r="M55" s="28">
        <v>500000</v>
      </c>
      <c r="N55" s="14" t="s">
        <v>302</v>
      </c>
      <c r="O55" s="26">
        <v>35</v>
      </c>
      <c r="P55" s="26">
        <v>37</v>
      </c>
      <c r="Q55" s="33">
        <v>36</v>
      </c>
    </row>
    <row r="56" spans="1:17" x14ac:dyDescent="0.25">
      <c r="A56" s="44">
        <v>52</v>
      </c>
      <c r="B56" s="24" t="s">
        <v>84</v>
      </c>
      <c r="C56" s="25" t="s">
        <v>132</v>
      </c>
      <c r="D56" s="12" t="s">
        <v>17</v>
      </c>
      <c r="E56" s="24" t="s">
        <v>20</v>
      </c>
      <c r="F56" s="25" t="s">
        <v>21</v>
      </c>
      <c r="G56" s="26" t="s">
        <v>258</v>
      </c>
      <c r="H56" s="13">
        <f>SUM(J56,L56)</f>
        <v>847000</v>
      </c>
      <c r="I56" s="26" t="s">
        <v>263</v>
      </c>
      <c r="J56" s="40">
        <v>347300</v>
      </c>
      <c r="K56" s="41">
        <f>Tabulka1[[#This Row],[Podíl dotace na uznatelných nákladech projektu (Kč)]]/Tabulka1[[#This Row],[Celkové uznatelné náklady projektu (Kč)]]</f>
        <v>0.58996458087367176</v>
      </c>
      <c r="L56" s="28">
        <v>499700</v>
      </c>
      <c r="M56" s="28">
        <v>499700</v>
      </c>
      <c r="N56" s="14" t="s">
        <v>302</v>
      </c>
      <c r="O56" s="26">
        <v>36</v>
      </c>
      <c r="P56" s="26">
        <v>36</v>
      </c>
      <c r="Q56" s="33">
        <v>36</v>
      </c>
    </row>
    <row r="57" spans="1:17" x14ac:dyDescent="0.25">
      <c r="A57" s="11">
        <v>53</v>
      </c>
      <c r="B57" s="34" t="s">
        <v>312</v>
      </c>
      <c r="C57" s="35" t="s">
        <v>307</v>
      </c>
      <c r="D57" s="15" t="s">
        <v>17</v>
      </c>
      <c r="E57" s="34" t="s">
        <v>315</v>
      </c>
      <c r="F57" s="35" t="s">
        <v>327</v>
      </c>
      <c r="G57" s="36" t="s">
        <v>319</v>
      </c>
      <c r="H57" s="16">
        <f>SUM(J57,L57)</f>
        <v>608000</v>
      </c>
      <c r="I57" s="36" t="s">
        <v>323</v>
      </c>
      <c r="J57" s="42">
        <v>243200</v>
      </c>
      <c r="K57" s="39">
        <f>Tabulka1[[#This Row],[Podíl dotace na uznatelných nákladech projektu (Kč)]]/Tabulka1[[#This Row],[Celkové uznatelné náklady projektu (Kč)]]</f>
        <v>0.6</v>
      </c>
      <c r="L57" s="31">
        <v>364800</v>
      </c>
      <c r="M57" s="31">
        <v>364800</v>
      </c>
      <c r="N57" s="17" t="s">
        <v>302</v>
      </c>
      <c r="O57" s="36">
        <v>36</v>
      </c>
      <c r="P57" s="36">
        <v>36</v>
      </c>
      <c r="Q57" s="38">
        <v>36</v>
      </c>
    </row>
    <row r="58" spans="1:17" x14ac:dyDescent="0.25">
      <c r="G58" s="18" t="s">
        <v>38</v>
      </c>
      <c r="H58" s="54">
        <f>SUM(H5:H57)</f>
        <v>83499989.24000001</v>
      </c>
      <c r="I58" s="19"/>
      <c r="J58" s="54">
        <f>SUM(J5:J57)</f>
        <v>58593289.239999995</v>
      </c>
      <c r="K58" s="20"/>
      <c r="L58" s="21"/>
      <c r="M58" s="43">
        <f>SUM(M5:M57)</f>
        <v>24906700</v>
      </c>
      <c r="N58" s="22"/>
      <c r="O58" s="23"/>
      <c r="P58" s="23"/>
      <c r="Q58" s="23"/>
    </row>
  </sheetData>
  <phoneticPr fontId="8" type="noConversion"/>
  <pageMargins left="0.7" right="0.7" top="0.78740157499999996" bottom="0.78740157499999996" header="0.3" footer="0.3"/>
  <headerFooter>
    <oddFooter>&amp;L_x000D_&amp;1#&amp;"Calibri"&amp;9&amp;K000000 Klasifikace informací: Neveřejné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DT1 Podpoření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Kabelková Zuzana</dc:creator>
  <cp:lastModifiedBy>Kabelková Zuzana</cp:lastModifiedBy>
  <dcterms:created xsi:type="dcterms:W3CDTF">2026-01-29T13:42:20Z</dcterms:created>
  <dcterms:modified xsi:type="dcterms:W3CDTF">2026-02-11T12:26:34Z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2026-01-29T14:05:31Z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074f0ff0-50a2-4c99-b603-f4ee633b5fad</vt:lpwstr>
  </property>
  <property fmtid="{D5CDD505-2E9C-101B-9397-08002B2CF9AE}" pid="8" name="MSIP_Label_215ad6d0-798b-44f9-b3fd-112ad6275fb4_ContentBits">
    <vt:lpwstr>2</vt:lpwstr>
  </property>
</Properties>
</file>