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6-06-15 (RK 2025-05-25)/RK 2026-05-25/"/>
    </mc:Choice>
  </mc:AlternateContent>
  <xr:revisionPtr revIDLastSave="60" documentId="8_{6969DF61-2269-494D-8BC6-D5C3E42A8D8C}" xr6:coauthVersionLast="47" xr6:coauthVersionMax="47" xr10:uidLastSave="{E6DAC648-03B9-4BAF-8AE1-C6BCE5AF454D}"/>
  <bookViews>
    <workbookView xWindow="-120" yWindow="-120" windowWidth="38640" windowHeight="21120" xr2:uid="{45E5189A-E5C4-401C-B027-E4D49406CFDA}"/>
  </bookViews>
  <sheets>
    <sheet name="RMK 30_04_2026 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'RMK 30_04_2026 '!$A$5:$Z$5</definedName>
    <definedName name="DF_GRID_1">#REF!</definedName>
    <definedName name="DF_GRID_2">#REF!</definedName>
    <definedName name="DF_GRID_3">#REF!</definedName>
    <definedName name="j">#REF!</definedName>
    <definedName name="kurz">[1]rozhodnutí!$N$31</definedName>
    <definedName name="kurz2">#REF!</definedName>
    <definedName name="_xlnm.Print_Titles" localSheetId="0">'RMK 30_04_2026 '!$3:$5</definedName>
    <definedName name="_xlnm.Print_Area" localSheetId="0">'RMK 30_04_2026 '!$A$1:$N$247</definedName>
    <definedName name="R_2025">#REF!</definedName>
    <definedName name="SAPBEXhrIndnt" hidden="1">"Wide"</definedName>
    <definedName name="SAPsysID" hidden="1">"708C5W7SBKP804JT78WJ0JNKI"</definedName>
    <definedName name="SAPwbID" hidden="1">"ARS"</definedName>
    <definedName name="vš">[2]rozhodnutí!$L$26</definedName>
    <definedName name="výhl">#REF!</definedName>
    <definedName name="výhled">#REF!</definedName>
    <definedName name="xx">#REF!</definedName>
    <definedName name="xxxx">#REF!</definedName>
    <definedName name="Z_038CF6B2_7B3F_4A01_A462_2733E395149B_.wvu.Cols" localSheetId="0" hidden="1">'RMK 30_04_2026 '!$A:$A</definedName>
    <definedName name="Z_038CF6B2_7B3F_4A01_A462_2733E395149B_.wvu.PrintArea" localSheetId="0" hidden="1">'RMK 30_04_2026 '!$A$2:$N$244</definedName>
    <definedName name="Z_038CF6B2_7B3F_4A01_A462_2733E395149B_.wvu.PrintTitles" localSheetId="0" hidden="1">'RMK 30_04_2026 '!$3:$5</definedName>
    <definedName name="Z_06955F1B_5DDC_4ACB_AC47_06215168C130_.wvu.Cols" localSheetId="0" hidden="1">'RMK 30_04_2026 '!$A:$A</definedName>
    <definedName name="Z_06955F1B_5DDC_4ACB_AC47_06215168C130_.wvu.PrintArea" localSheetId="0" hidden="1">'RMK 30_04_2026 '!$A$2:$N$244</definedName>
    <definedName name="Z_06955F1B_5DDC_4ACB_AC47_06215168C130_.wvu.PrintTitles" localSheetId="0" hidden="1">'RMK 30_04_2026 '!$3:$5</definedName>
    <definedName name="Z_61B615FA_A35B_4CBE_9433_E2564F62A4F7_.wvu.Cols" localSheetId="0" hidden="1">'RMK 30_04_2026 '!$A:$A</definedName>
    <definedName name="Z_61B615FA_A35B_4CBE_9433_E2564F62A4F7_.wvu.PrintArea" localSheetId="0" hidden="1">'RMK 30_04_2026 '!$A$2:$N$244</definedName>
    <definedName name="Z_61B615FA_A35B_4CBE_9433_E2564F62A4F7_.wvu.PrintTitles" localSheetId="0" hidden="1">'RMK 30_04_2026 '!$3:$5</definedName>
    <definedName name="Z_8135008D_FA09_47D0_A3D6_431443FF0074_.wvu.Cols" localSheetId="0" hidden="1">'RMK 30_04_2026 '!$A:$A</definedName>
    <definedName name="Z_8135008D_FA09_47D0_A3D6_431443FF0074_.wvu.PrintArea" localSheetId="0" hidden="1">'RMK 30_04_2026 '!$A$2:$N$244</definedName>
    <definedName name="Z_8135008D_FA09_47D0_A3D6_431443FF0074_.wvu.PrintTitles" localSheetId="0" hidden="1">'RMK 30_04_2026 '!$3:$5</definedName>
    <definedName name="Z_816DCA7E_FC41_44AE_85AF_FE12F0BC4BE0_.wvu.Cols" localSheetId="0" hidden="1">'RMK 30_04_2026 '!$A:$A,'RMK 30_04_2026 '!#REF!</definedName>
    <definedName name="Z_816DCA7E_FC41_44AE_85AF_FE12F0BC4BE0_.wvu.PrintArea" localSheetId="0" hidden="1">'RMK 30_04_2026 '!$A$2:$N$244</definedName>
    <definedName name="Z_816DCA7E_FC41_44AE_85AF_FE12F0BC4BE0_.wvu.PrintTitles" localSheetId="0" hidden="1">'RMK 30_04_2026 '!$3:$5</definedName>
    <definedName name="Z_A45EA3DE_5B96_4607_A0C5_478ED8E5C5A2_.wvu.Cols" localSheetId="0" hidden="1">'RMK 30_04_2026 '!$A:$A,'RMK 30_04_2026 '!#REF!</definedName>
    <definedName name="Z_A45EA3DE_5B96_4607_A0C5_478ED8E5C5A2_.wvu.PrintArea" localSheetId="0" hidden="1">'RMK 30_04_2026 '!$A$2:$N$244</definedName>
    <definedName name="Z_A45EA3DE_5B96_4607_A0C5_478ED8E5C5A2_.wvu.PrintTitles" localSheetId="0" hidden="1">'RMK 30_04_2026 '!$3:$5</definedName>
    <definedName name="Z_A75D8D73_D84E_45ED_81CC_3AB447ABD77C_.wvu.Cols" localSheetId="0" hidden="1">'RMK 30_04_2026 '!#REF!</definedName>
    <definedName name="Z_A75D8D73_D84E_45ED_81CC_3AB447ABD77C_.wvu.PrintArea" localSheetId="0" hidden="1">'RMK 30_04_2026 '!$A$2:$N$244</definedName>
    <definedName name="Z_A75D8D73_D84E_45ED_81CC_3AB447ABD77C_.wvu.PrintTitles" localSheetId="0" hidden="1">'RMK 30_04_2026 '!$3:$5</definedName>
    <definedName name="Z_AF65B0D2_A89B_4D75_B4AE_5BFEE1615BA9_.wvu.Cols" localSheetId="0" hidden="1">'RMK 30_04_2026 '!$A:$A</definedName>
    <definedName name="Z_AF65B0D2_A89B_4D75_B4AE_5BFEE1615BA9_.wvu.PrintArea" localSheetId="0" hidden="1">'RMK 30_04_2026 '!$A$2:$N$244</definedName>
    <definedName name="Z_AF65B0D2_A89B_4D75_B4AE_5BFEE1615BA9_.wvu.PrintTitles" localSheetId="0" hidden="1">'RMK 30_04_2026 '!$3:$5</definedName>
    <definedName name="Z_C49FCFC9_CF51_484E_9F6E_E5FACC7A48A4_.wvu.Cols" localSheetId="0" hidden="1">'RMK 30_04_2026 '!$A:$A,'RMK 30_04_2026 '!#REF!</definedName>
    <definedName name="Z_C49FCFC9_CF51_484E_9F6E_E5FACC7A48A4_.wvu.PrintArea" localSheetId="0" hidden="1">'RMK 30_04_2026 '!$A$2:$N$244</definedName>
    <definedName name="Z_C49FCFC9_CF51_484E_9F6E_E5FACC7A48A4_.wvu.PrintTitles" localSheetId="0" hidden="1">'RMK 30_04_2026 '!$3:$5</definedName>
    <definedName name="Z_EBE613F2_32CB_4E3D_B0BB_2E9DFB67D43D_.wvu.Cols" localSheetId="0" hidden="1">'RMK 30_04_2026 '!$A:$A</definedName>
    <definedName name="Z_EBE613F2_32CB_4E3D_B0BB_2E9DFB67D43D_.wvu.PrintArea" localSheetId="0" hidden="1">'RMK 30_04_2026 '!$A$2:$N$243</definedName>
    <definedName name="Z_EBE613F2_32CB_4E3D_B0BB_2E9DFB67D43D_.wvu.PrintTitles" localSheetId="0" hidden="1">'RMK 30_04_2026 '!$3:$5</definedName>
    <definedName name="Zálohovky">[3]rozhodnutí!$N$31</definedName>
    <definedName name="ZU">#REF!</definedName>
    <definedName name="ZÚ">#REF!</definedName>
    <definedName name="ZU_2024_EU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0" i="6" l="1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0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2" i="6"/>
  <c r="I59" i="6"/>
  <c r="I58" i="6"/>
  <c r="I57" i="6"/>
  <c r="I56" i="6"/>
  <c r="I55" i="6"/>
  <c r="I54" i="6"/>
  <c r="I53" i="6"/>
  <c r="I52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2" i="6"/>
  <c r="I11" i="6"/>
  <c r="I8" i="6"/>
  <c r="I7" i="6"/>
  <c r="H241" i="6"/>
  <c r="H238" i="6"/>
  <c r="H207" i="6"/>
  <c r="H96" i="6"/>
  <c r="H81" i="6"/>
  <c r="H78" i="6"/>
  <c r="H63" i="6"/>
  <c r="H60" i="6"/>
  <c r="H50" i="6"/>
  <c r="H13" i="6"/>
  <c r="H9" i="6"/>
  <c r="D9" i="6"/>
  <c r="E9" i="6"/>
  <c r="F9" i="6"/>
  <c r="G9" i="6"/>
  <c r="J9" i="6"/>
  <c r="K9" i="6"/>
  <c r="L9" i="6"/>
  <c r="D241" i="6"/>
  <c r="E241" i="6"/>
  <c r="F241" i="6"/>
  <c r="G241" i="6"/>
  <c r="J241" i="6"/>
  <c r="K241" i="6"/>
  <c r="L241" i="6"/>
  <c r="M241" i="6"/>
  <c r="C241" i="6"/>
  <c r="D238" i="6"/>
  <c r="E238" i="6"/>
  <c r="F238" i="6"/>
  <c r="G238" i="6"/>
  <c r="J238" i="6"/>
  <c r="K238" i="6"/>
  <c r="L238" i="6"/>
  <c r="M238" i="6"/>
  <c r="C238" i="6"/>
  <c r="D207" i="6"/>
  <c r="E207" i="6"/>
  <c r="F207" i="6"/>
  <c r="G207" i="6"/>
  <c r="J207" i="6"/>
  <c r="K207" i="6"/>
  <c r="L207" i="6"/>
  <c r="M207" i="6"/>
  <c r="C207" i="6"/>
  <c r="D96" i="6"/>
  <c r="E96" i="6"/>
  <c r="F96" i="6"/>
  <c r="G96" i="6"/>
  <c r="J96" i="6"/>
  <c r="K96" i="6"/>
  <c r="L96" i="6"/>
  <c r="M96" i="6"/>
  <c r="C96" i="6"/>
  <c r="D78" i="6"/>
  <c r="E78" i="6"/>
  <c r="F78" i="6"/>
  <c r="G78" i="6"/>
  <c r="J78" i="6"/>
  <c r="K78" i="6"/>
  <c r="L78" i="6"/>
  <c r="M78" i="6"/>
  <c r="C78" i="6"/>
  <c r="C7" i="6"/>
  <c r="C9" i="6" s="1"/>
  <c r="D63" i="6"/>
  <c r="E63" i="6"/>
  <c r="F63" i="6"/>
  <c r="G63" i="6"/>
  <c r="J63" i="6"/>
  <c r="K63" i="6"/>
  <c r="L63" i="6"/>
  <c r="M63" i="6"/>
  <c r="C63" i="6"/>
  <c r="D60" i="6"/>
  <c r="E60" i="6"/>
  <c r="F60" i="6"/>
  <c r="G60" i="6"/>
  <c r="J60" i="6"/>
  <c r="K60" i="6"/>
  <c r="L60" i="6"/>
  <c r="M60" i="6"/>
  <c r="C60" i="6"/>
  <c r="D13" i="6"/>
  <c r="E13" i="6"/>
  <c r="F13" i="6"/>
  <c r="G13" i="6"/>
  <c r="J13" i="6"/>
  <c r="K13" i="6"/>
  <c r="L13" i="6"/>
  <c r="M13" i="6"/>
  <c r="C13" i="6"/>
  <c r="D50" i="6"/>
  <c r="E50" i="6"/>
  <c r="F50" i="6"/>
  <c r="G50" i="6"/>
  <c r="J50" i="6"/>
  <c r="K50" i="6"/>
  <c r="L50" i="6"/>
  <c r="M50" i="6"/>
  <c r="C50" i="6"/>
  <c r="D81" i="6"/>
  <c r="E81" i="6"/>
  <c r="F81" i="6"/>
  <c r="G81" i="6"/>
  <c r="J81" i="6"/>
  <c r="K81" i="6"/>
  <c r="L81" i="6"/>
  <c r="M81" i="6"/>
  <c r="C81" i="6"/>
  <c r="I60" i="6" l="1"/>
  <c r="I63" i="6"/>
  <c r="I78" i="6"/>
  <c r="I238" i="6"/>
  <c r="I81" i="6"/>
  <c r="I96" i="6"/>
  <c r="I9" i="6"/>
  <c r="I207" i="6"/>
  <c r="I13" i="6"/>
  <c r="I50" i="6"/>
  <c r="H243" i="6"/>
  <c r="I241" i="6"/>
  <c r="G243" i="6"/>
  <c r="C243" i="6"/>
  <c r="M243" i="6"/>
  <c r="D243" i="6"/>
  <c r="J243" i="6"/>
  <c r="L243" i="6"/>
  <c r="K243" i="6"/>
  <c r="F243" i="6"/>
  <c r="E243" i="6"/>
  <c r="I24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A104" authorId="0" shapeId="0" xr:uid="{646E3FCF-B8E9-461F-ADA8-BE04A6328C29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3518</t>
        </r>
      </text>
    </comment>
  </commentList>
</comments>
</file>

<file path=xl/sharedStrings.xml><?xml version="1.0" encoding="utf-8"?>
<sst xmlns="http://schemas.openxmlformats.org/spreadsheetml/2006/main" count="284" uniqueCount="266">
  <si>
    <t>Příloha č. 4</t>
  </si>
  <si>
    <t>v tis. Kč</t>
  </si>
  <si>
    <t>ORG</t>
  </si>
  <si>
    <t>Název akce</t>
  </si>
  <si>
    <t>Výdaje na akci celkem</t>
  </si>
  <si>
    <t>Vlastní zdroje PO</t>
  </si>
  <si>
    <t>Výdaje v předchozích letech</t>
  </si>
  <si>
    <t>Plánované výdaje v letech</t>
  </si>
  <si>
    <t>Poznámka</t>
  </si>
  <si>
    <t>2027</t>
  </si>
  <si>
    <t>ODVĚTVÍ VLASTNÍ SPRÁVNÍ ČINNOST KRAJE A ČINNOST ZASTUPITELSTVA KRAJE:</t>
  </si>
  <si>
    <t>Ostatní kapitálové výdaje - činnost krajského úřadu</t>
  </si>
  <si>
    <t>ODVĚTVÍ VLASTNÍ SPRÁVNÍ ČINNOST KRAJE A ČINNOST ZASTUPITELSTVA KRAJE CELKEM</t>
  </si>
  <si>
    <t>ODVĚTVÍ FINANCÍ A SPRÁVY MAJETKU:</t>
  </si>
  <si>
    <t>Nákup pozemků a ostatních nemovitostí</t>
  </si>
  <si>
    <t xml:space="preserve">Zajištění přípravy, realizace a havárie v rámci akcí reprodukce majetku </t>
  </si>
  <si>
    <t>ODVĚTVÍ FINANCÍ A SPRÁVY MAJETKU CELKEM</t>
  </si>
  <si>
    <t>ODVĚTVÍ DOPRAVY:</t>
  </si>
  <si>
    <t>-</t>
  </si>
  <si>
    <t>Výstavba nové haly soli včetně demolice stávající haly – CM Rýmařov (Správa silnic Moravskoslezského kraje, příspěvková organizace, Ostrava)</t>
  </si>
  <si>
    <t>Oprava havarijních úseků (Správa silnic Moravskoslezského kraje, příspěvková organizace, Ostrava)</t>
  </si>
  <si>
    <t>Silnice II/478 Nová Krmelínská Ostrava a Mostní II. Etapa</t>
  </si>
  <si>
    <t>Protihluková opatření na silnicích II. a III. tříd (Správa silnic Moravskoslezského kraje, příspěvková organizace, Ostrava)</t>
  </si>
  <si>
    <t>Přeložka silnice II/467 Štítina – obchvat a napojení na silnici I/11 (Správa silnic Moravskoslezského kraje, příspěvková organizace, Ostrava)</t>
  </si>
  <si>
    <t>HUB Mošnov, výstavba okružní křižovatky na sil. I/58, a úprava křižovatek na sil. II/464 pro nadměrnou dopravu (Správa silnic Moravskoslezského kraje, příspěvková organizace, Ostrava)</t>
  </si>
  <si>
    <t>Rekonstrukce objektu dílen a garáží CM Krnov (Správa silnic Moravskoslezského kraje, příspěvková organizace, Ostrava)</t>
  </si>
  <si>
    <t>Vypořádání pozemků pod stavbami silnic II. a III.třídy</t>
  </si>
  <si>
    <t>Živel 1 – povodňové škody na silnicích (Správa silnic Moravskoslezského kraje, příspěvková organizace)</t>
  </si>
  <si>
    <t>Opravy majetku realizované z pojistných náhrad v odvětví dopravy</t>
  </si>
  <si>
    <t>Letiště Leoše Janáčka Ostrava, ostatní reprodukce majetku kraje</t>
  </si>
  <si>
    <t>ODVĚTVÍ DOPRAVY CELKEM</t>
  </si>
  <si>
    <t>ODVĚTVÍ INFORMATIKY A KYBERNETICKÉ BEZPEČNOSTI:</t>
  </si>
  <si>
    <t>Reprodukce majetku kraje (Moravskoslezské datové centrum, příspěvková organizace)</t>
  </si>
  <si>
    <t>Informační a komunikační technologie KÚ - kapitálové výdaje</t>
  </si>
  <si>
    <t>Informační a komunikační technologie ZK - kapitálové výdaje</t>
  </si>
  <si>
    <t>Vysokorychlostní datová síť (Moravskoslezské datové centrum, příspěvková organizace, Ostrava)</t>
  </si>
  <si>
    <t>ODVĚTVÍ  INFORMATIKY A KYBERNETICKÉ BEZPEČNOSTI CELKEM</t>
  </si>
  <si>
    <t>ODVĚTVÍ KRIZOVÉHO ŘÍZENÍ:</t>
  </si>
  <si>
    <t>IBC MSK – rozšíření prostor pro tísňové volání</t>
  </si>
  <si>
    <t>ODVĚTVÍ KRIZOVÉHO ŘÍZENÍ CELKEM</t>
  </si>
  <si>
    <t>ODVĚTVÍ KULTURY:</t>
  </si>
  <si>
    <t>Reprodukce movitého hmotného majetku kraje v odvětví kultury</t>
  </si>
  <si>
    <t>Zámek Bruntál - revitalizace objektu II (Muzeum v Bruntále, příspěvková organizace)</t>
  </si>
  <si>
    <t>Hrad Sovinec - Revitalizace vstupní části objektu (Muzeum v Bruntále, příspěvková organizace)</t>
  </si>
  <si>
    <t>Revitalizace frýdeckého zámku (Muzeum Beskyd Frýdek-Místek, příspěvková organizace)</t>
  </si>
  <si>
    <t>Oprava střechy Žerotínského zámku (Muzeum Novojičínska, příspěvková organizace)</t>
  </si>
  <si>
    <t>Muzeum osobních automobilů Tatra Kopřivnice - příprava (Muzeum Novojičínska, příspěvková organizace)</t>
  </si>
  <si>
    <t>Hydroizolace, odvodnění a odvětrání podstřeší sala terreny (Muzeum v Bruntále, příspěvková organizace)</t>
  </si>
  <si>
    <t>Podpora rozvoje muzejnictví v Moravskoslezském kraji - příspěvkové organizace MSK</t>
  </si>
  <si>
    <t>Hrad Hukvaldy - dobudování infrastruktury (Muzeum Beskyd Frýdek-Místek, příspěvková organizace)</t>
  </si>
  <si>
    <t>ODVĚTVÍ KULTURY CELKEM</t>
  </si>
  <si>
    <t>ODVĚTVÍ CESTOVNÍHO RUCHU:</t>
  </si>
  <si>
    <t xml:space="preserve">Dotační program-Program na podporu technických atraktivit - příspěvkové organizace MSK </t>
  </si>
  <si>
    <t>ODVĚTVÍ CESTOVNÍHO RUCHU CELKEM</t>
  </si>
  <si>
    <t>ODVĚTVÍ SOCIÁLNÍCH VĚCÍ:</t>
  </si>
  <si>
    <t xml:space="preserve">Venkovní úpravy ploch, ul. Rybářská (Domov Bílá Opava, příspěvková organizace, Opava) </t>
  </si>
  <si>
    <t>Oprava střechy, fasády a sanace zdí  (Domov Bílá Opava, příspěvková organizace, Opava)</t>
  </si>
  <si>
    <t>Revitalizace suterénu pavilonu E (Domov Březiny, příspěvková organizace, Petřvald)</t>
  </si>
  <si>
    <t>Rekonstrukce správní budovy (Domov Březiny, příspěvková organizace, Petřvald)</t>
  </si>
  <si>
    <t>Výstavba nového objektu v Bruntále (Centrum psychologické pomoci, příspěvková organizace, Karviná)</t>
  </si>
  <si>
    <t>Revitalizace zahrady (Domov Příbor, příspěvková organizace)</t>
  </si>
  <si>
    <t>Odstranění havarijního stavu střechy (Centrum psychologické pomoci, příspěvková organizace)</t>
  </si>
  <si>
    <t>Obnova majetku po povodních v odvětví sociálních věcí</t>
  </si>
  <si>
    <t>Nákup automobilů pro příspěvkové organizace v odvětví sociálních věcí</t>
  </si>
  <si>
    <t>Rekonstrukce budovy a spojovací chodby Máchova (Domov Duha, příspěvková organizace, Nový Jičín)</t>
  </si>
  <si>
    <t>Výstavba administrativní budovy  (Fontána, příspěvková organizace, Hlučín)</t>
  </si>
  <si>
    <t>ODVĚTVÍ SOCIÁLNÍCH VĚCÍ CELKEM</t>
  </si>
  <si>
    <t>ODVĚTVÍ ŠKOLSTVÍ:</t>
  </si>
  <si>
    <t>Vybudování systému čištění odpadních vod (Dětský domov a Školní jídelna, Radkov-Dubová 141, příspěvková organizace)</t>
  </si>
  <si>
    <t>Rekonstrukce elektroinstalace (Gymnázium, Krnov, příspěvková organizace)</t>
  </si>
  <si>
    <t>Novostavba školní družiny (Střední škola, Základní škola a Mateřská škola, Karviná, příspěvková organizace)</t>
  </si>
  <si>
    <t>Výstavba ředitelství včetně spojovacích chodeb (Střední škola technická a dopravní, Ostrava-Vítkovice, příspěvková organizace)</t>
  </si>
  <si>
    <t>Obnova movitého majetku škol a školských zařízení</t>
  </si>
  <si>
    <t>Stavební úpravy tělocvičny (Mendelovo gymnázium, Opava, příspěvková organizace)</t>
  </si>
  <si>
    <t>Rekonstrukce školní kuchyně a výdejny (Střední škola techniky a služeb, Karviná, příspěvková organizace)</t>
  </si>
  <si>
    <t>Revitalizace Slezského gymnázia Slezské gymnázium, Opava, příspěvková organizace</t>
  </si>
  <si>
    <t>Novostavba výukových prostor včetně venkovních úprav (Střední škola teleinformatiky, Ostrava, příspěvková organizace)</t>
  </si>
  <si>
    <t>Optimalizace využívaných prostor SŠP Krnov (Střední škola průmyslová, Krnov, příspěvková organizace)</t>
  </si>
  <si>
    <t>Vybudování hřiště (Střední škola prof. Zdeňka Matějčka, Ostrava-Poruba, příspěvková organizace)</t>
  </si>
  <si>
    <t>Oprava obvodové kamenné zdi (Dětský domov a Školní jídelna, Melč 4, příspěvková organizace)</t>
  </si>
  <si>
    <t>Rekonstrukce zdroje vytápění – tepelné čerpadlo (Dětský domov a Školní jídelna, Frýdek-Místek, příspěvková organizace)</t>
  </si>
  <si>
    <t>Rekonstrukce elektroinstalace (Matiční gymnázium, Ostrava, příspěvková organizace)</t>
  </si>
  <si>
    <t>Rekonstrukce elektroinstalace a hygienických zařízení (Základní škola a Mateřská škola pro sluchově postižené a vady řeči, Ostrava-Poruba, příspěvková organizace)</t>
  </si>
  <si>
    <t>Rekonstrukce elektroinstalace (Gymnázium Hladnov a Jazyková škola s právem státní jazykové zkoušky, Ostrava, příspěvková organizace)</t>
  </si>
  <si>
    <t>Rekonstrukce elektroinstalace budovy A1 (Střední škola a Základní škola, Havířov-Šumbark, příspěvková organizace)</t>
  </si>
  <si>
    <t>Rekonstrukce venkovního hřiště (Gymnázium Petra Bezruče, Frýdek-Místek, příspěvková organizace)</t>
  </si>
  <si>
    <t>Rekonstrukce kuchyně a jídelny (Střední škola a Vyšší odborná škola, Kopřivnice, příspěvková organizace)</t>
  </si>
  <si>
    <t>Rekonstrukce školní kuchyně a jídelny (Gymnázium, Nový Jičín, příspěvková organizace)</t>
  </si>
  <si>
    <t>Rekonstrukce zdroje vytápění centrální kotelny (Střední škola technická, Opava, Kolofíkovo nábřeží 51, příspěvková organizace)</t>
  </si>
  <si>
    <t>Rekonstrukce zdroje vytápění budovy na ul. Sokolská třída (Základní umělecká škola, Ostrava - Moravská Ostrava, Sokolská třída 15, příspěvková organizace)</t>
  </si>
  <si>
    <t>Sanace budovy a zastřešení schodiště – pracoviště Otická (Obchodní akademie a Střední odborná škola logistická, Opava, příspěvková organizace)</t>
  </si>
  <si>
    <t>Hala na řezivo (Střední škola řemesel, Frýdek-Místek, příspěvková organizace)</t>
  </si>
  <si>
    <t>Demolice objektu Domova mládeže (Střední odborná škola a Základní škola, Město Albrechtice, příspěvková organizace)</t>
  </si>
  <si>
    <t>Revitalizace zahrady a zpevněných ploch (Základní škola, Dětský domov, Školní družina a Školní jídelna, Vrbno p. Pradědem, nám. Sv. Michala 17, příspěvková organizace)</t>
  </si>
  <si>
    <t>Rekonstrukce střechy tělocvičny (Střední škola služeb a podnikání, Ostrava-Poruba, příspěvková organizace)</t>
  </si>
  <si>
    <t>Rekonstrukce elektroinstalace (Základní škola speciální, Ostrava-Slezská Ostrava, příspěvková organizace)</t>
  </si>
  <si>
    <t>Oprava objektů po požáru (Obchodní akademie, Český Těšín, příspěvková organizace,  Základní umělecká škola Pavla Kalety, Český Těšín, příspěvková organizace)</t>
  </si>
  <si>
    <t>Rekonstrukce zdravotechniky (Obchodní akademie, Ostrava-Poruba, příspěvková organizace)</t>
  </si>
  <si>
    <t>Oprava střech vybraných objektů školy (Střední škola stavební a dřevozpracující, Ostrava, příspěvková organizace)</t>
  </si>
  <si>
    <t>Rekonstrukce zdravotechniky a elektroinstalace v budově A (Střední škola prof. Zdeňka Matějčka, Ostrava-Poruba, příspěvková organizace)</t>
  </si>
  <si>
    <t>Revitalizace tělocvičny (Střední průmyslová škola elektrotechnická, Havířov, příspěvková organizace)</t>
  </si>
  <si>
    <t>Rekonstrukce podlahy v tělocvičně (Střední průmyslová škola, Karviná, příspěvková organizace)</t>
  </si>
  <si>
    <t>Rekonstrukce elektroinstalace včetně výměny osvětlovacích těles (Střední škola, Základní škola a Mateřská škola, Karviná, příspěvková organizace)</t>
  </si>
  <si>
    <t>Rekonstrukce podhledů a osvětlení v tělocvičně (Albrechtova střední škola, Český Těšín, příspěvková organizace)</t>
  </si>
  <si>
    <t>Rekonstrukce sociálních zařízení a zdravotechniky (Střední škola, Havířov-Prostřední Suchá, příspěvková organizace)</t>
  </si>
  <si>
    <t>Rekonstrukce elektroinstalace (Střední škola techniky a služeb, Karviná, příspěvková organizace)</t>
  </si>
  <si>
    <t>Rekonstrukce systému ochrany před bleskem (Základní umělecká škola J. A. Komenského, Studénka, příspěvková organizace)</t>
  </si>
  <si>
    <t>Rekonstrukce obvodového pláště (Mendelova střední škola, Nový Jičín,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</si>
  <si>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</si>
  <si>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</si>
  <si>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oplocení (Základní škola, Bruntál, Rýmařovská 15, příspěvková organizace)</t>
  </si>
  <si>
    <t>Demolice staré kotelny (Základní škola, Bruntál, Rýmařovská 15, příspěvková organizace)</t>
  </si>
  <si>
    <t>Vybudování kanalizační přípojky (Základní škola a Mateřská škola, Frýdlant nad Ostravicí, Náměstí 7, příspěvková organizace)</t>
  </si>
  <si>
    <t>Rekonstrukce střech dílen (Střední odborná škola a Základní škola, Město Albrechtice, příspěvková organizace)</t>
  </si>
  <si>
    <t>Obnova majetku po povodních v odvětví školství</t>
  </si>
  <si>
    <t>Modernizace venkovních ploch gymnázia (Gymnázium Olgy Havlové, Ostrava-Poruba, příspěvková organizace)</t>
  </si>
  <si>
    <t>Vybudování hřiště (Gymnázium a Střední průmyslová škola elektrotechniky a informatiky, Frenštát pod Radhoštěm, příspěvková organizace)</t>
  </si>
  <si>
    <t>Výměna oken (Gymnázium, Karviná, příspěvková organizace)</t>
  </si>
  <si>
    <t>Rekonstrukce elektroinstalace v Domově mládeže (Masarykova střední škola zemědělská a přírodovědná, Opava, příspěvková organizace)</t>
  </si>
  <si>
    <t>Rekonstrukce kuchyně_gymnázium Bílovec (Gymnázium Mikuláše Koperníka, Bílovec, příspěvková organizace)</t>
  </si>
  <si>
    <t>Úprava zpevněných ploch (Střední škola průmyslová a umělecká, Opava, příspěvková organizace)</t>
  </si>
  <si>
    <t>Vybudování školního hřiště (Základní škola, Ostrava-Mariánské Hory, Karasova 6, příspěvková organizace)</t>
  </si>
  <si>
    <t>Rekonstrukce domova mládeže (Střední průmyslová škola a Obchodní akademie, Bruntál, příspěvková organizace)</t>
  </si>
  <si>
    <t>Rekonstrukce objektu plaveckého bazénu a sportovní haly (Střední škola řemesel, Frýdek-Místek, příspěvková organizace)</t>
  </si>
  <si>
    <t>Rekonstrukce topného systému v budově tělocvičny (Obchodní akademie, Český Těšín,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</si>
  <si>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</si>
  <si>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Modernizace ICT, implementace standardu konektivity a metodická podpora v oblasti ICT - příspěvkové organizace MSK</t>
  </si>
  <si>
    <t xml:space="preserve">Podpora odborného vzdělávání v Moravskoslezském kraji </t>
  </si>
  <si>
    <t>Sportovní areál na ul. Komenského, Opava (Mendelovo gymnázium, Opava, příspěvková organizace)</t>
  </si>
  <si>
    <t>Vybudování dílen pro praktické vyučování (Střední odborná škola, Frýdek-Místek, příspěvková organizace)</t>
  </si>
  <si>
    <t>ODVĚTVÍ ŠKOLSTVÍ CELKEM</t>
  </si>
  <si>
    <t>ODVĚTVÍ ZDRAVOTNICTVÍ:</t>
  </si>
  <si>
    <t>Rekonstrukce kanalizace - Karviná (Nemocnice Karviná-Ráj, příspěvková organizace)</t>
  </si>
  <si>
    <t>Zřízení LDN pro pacienty se zvýšeným hygienickým režimem a přesun očního centra (Nemocnice Karviná – Ráj, příspěvková organizace)</t>
  </si>
  <si>
    <t>Rekonstrukce dětského oddělení vč. DIP (Nemocnice ve Frýdku - Místku, příspěvková organizace)</t>
  </si>
  <si>
    <t>Demolice balkonu dětského oddělení - Karviná (Nemocnice Karviná-Ráj, příspěvková organizace)</t>
  </si>
  <si>
    <t>Pavilon A - stavební úpravy a přístavba - urgentní příjem (Sdružené zdravotnické zařízení Krnov, příspěvková organizace)</t>
  </si>
  <si>
    <t>Pavilon G - vnitřní stavební úpravy (Slezská nemocnice v Opavě, příspěvková organizace)</t>
  </si>
  <si>
    <t>Středisko krizového řízení s heliportem pro noční přistávání (Sdružené zdravotnické zařízení Krnov, příspěvková organizace)</t>
  </si>
  <si>
    <t>Výtah budova C (Nemocnice ve Frýdku-Místku, příspěvková organizace)</t>
  </si>
  <si>
    <t>Rekonstrukce kanalizace (Nemocnice Třinec, příspěvková organizace)</t>
  </si>
  <si>
    <t>Rekonstrukce fasády a střech objektu kotelny a přístřešku (Nemocnice Třinec, příspěvková organizace)</t>
  </si>
  <si>
    <t>Odvětrávání výtahů monoblok Orlová (Nemocnice Karviná - Ráj, příspěvková organizace)</t>
  </si>
  <si>
    <t>Rekonstrukce páteřních rozvodů vody v nemocnici Orlová (Nemocnice Karviná - Ráj, příspěvková organizace)</t>
  </si>
  <si>
    <t>Protipožární opatření nemocnice Orlová (Nemocnice Karviná - Ráj, příspěvková organizace)</t>
  </si>
  <si>
    <t>Oprava zatopených prostorů 1. PP v budově A areálu SZZ Krnov (Sdružené zdravotnické zařízení Krnov, příspěvková organizace)</t>
  </si>
  <si>
    <t>Vzduchotechnika - prádelna (Odborný léčebný ústav Metylovice-Moravskoslezské sanatorium, příspěvková organizace)</t>
  </si>
  <si>
    <t>Přípojka splaškové kanalizace (Odborný léčebný ústav Metylovice-Moravskoslezské sanatorium, příspěvková organizace)</t>
  </si>
  <si>
    <t>Nemocnice Nový Jičín - reinvestiční část nájemného a opravy</t>
  </si>
  <si>
    <t>Elektronizace zdravotnických procesů – příspěvkové organizace v odvětví zdravotnictví</t>
  </si>
  <si>
    <t>Pořízení zdravotnických přístrojů a zdravotnické techniky</t>
  </si>
  <si>
    <t>Obnova vozového parku - příspěvkové organizace v odvětví zdravotnictví</t>
  </si>
  <si>
    <t>ODVĚTVÍ ZDRAVOTNICTVÍ CELKEM</t>
  </si>
  <si>
    <t>ODVĚTVÍ ŽIVOTNÍHO PROSTŘEDÍ:</t>
  </si>
  <si>
    <t>Plán rozvoje vodovodů a kanalizací Moravskoslezského kraje-webová aplikace</t>
  </si>
  <si>
    <t>ODVĚTVÍ ŽIVOTNÍ PROSTŘEDÍ CELKEM</t>
  </si>
  <si>
    <t>CELKEM</t>
  </si>
  <si>
    <t>Povodňová škoda na silnici III/4585 Brantice - Krnov</t>
  </si>
  <si>
    <t>Povodňová škoda na silnici III/45814 Bohušov</t>
  </si>
  <si>
    <t>Povodňová škoda na silnici III/45713  Petrovice</t>
  </si>
  <si>
    <t>Bezpečnostní dohledové centrum (Moravskoslezské datové centrum, příspěvková organizace)</t>
  </si>
  <si>
    <t>Vybudování parkoviště (Gymnázium Cihelní, Frýdek-Místek, příspěvková organizace)</t>
  </si>
  <si>
    <t>Oprava hydroizolace (Základní škola, Ostrava-Poruba, Čkalovova 942, příspěvková organizace kraje)</t>
  </si>
  <si>
    <t>Dotace z programu MPSV „Rozvoj a obnova materiálně-technické základny sociálních služeb“  ve výši 34.774 tis. Kč.</t>
  </si>
  <si>
    <t>Závazek financování 19.377 tis. Kč (projektová příprava); 560.000 tis. Kč - odhadované náklady pro stavbu/realizaci akce.</t>
  </si>
  <si>
    <t xml:space="preserve">Na financování akce se bude podílet Statutární město Frýdek-Místek ve výši 50 % výdajů, maximálně do výše 100 mil. Kč. </t>
  </si>
  <si>
    <t>Závazek financování 50.007 tis. Kč (projektová příprava); 1.600.000 tis. Kč - odhadované náklady pro stavbu/realizaci akce.</t>
  </si>
  <si>
    <t xml:space="preserve">Podprogram ŽIVEL 1 - Obnova obecního a krajského majetku po krizových stavech. </t>
  </si>
  <si>
    <t>Rekonstrukce nevyužitých budov obchodní akademie pro ZUŠ Orlová (Základní umělecká škola J. R. Míši, Orlová, příspěvková organizace)</t>
  </si>
  <si>
    <t>před r. 2025</t>
  </si>
  <si>
    <t>2028</t>
  </si>
  <si>
    <t>2029</t>
  </si>
  <si>
    <t>po r. 2029</t>
  </si>
  <si>
    <t>Silnice II/470, příprava stavby „Komunikace – Severní spoj“ v Ostravě - PŘÍPRAVA (Správa silnic Moravskoslezského kraje, příspěvková organizace, Ostrava)</t>
  </si>
  <si>
    <t>Příprava výstavby tramvajové tratě Ostrava – Orlová – Karviná PŘÍPRAVA (Správa silnic Moravskoslezského kraje, příspěvková organizace, Ostrava)</t>
  </si>
  <si>
    <t>Rekonstrukce provozní budovy cestmistrovství Hlučín, středisko Opava Správy silnic Moravskoslezského kraje, p. o. (Správa silnic Moravskoslezského kraje, příspěvková organizace, Ostrava)</t>
  </si>
  <si>
    <t>Novostavba garáží a dílen v areálu cestmistrovství Frýdek-Místek Správy silnic Moravskoslezského kraje, p. o. (Správa silnic Moravskoslezského kraje, příspěvková organizace, Ostrava)</t>
  </si>
  <si>
    <t>Souvislé opravy silnic II. a III. tříd, včetně mostních objektů (Správa silnic Moravskoslezského kraje, příspěvková organizace, Ostrava)</t>
  </si>
  <si>
    <t>Mostní program (Správa silnic Moravskoslezského kraje, příspěvková organizace, Ostrava)</t>
  </si>
  <si>
    <t>Povodňová škoda na silnici II/457 Petrovice - Jindřichov – Osoblaha</t>
  </si>
  <si>
    <t>Povodňová škoda na silnici II/453 Heřmanovice – Město Albrechtice</t>
  </si>
  <si>
    <t>Povodňová škoda na silnici II/450 Karlova Studánka - Vidly - hr. Olomouckého kraje</t>
  </si>
  <si>
    <t>Povodňová škoda na silnici III/48312 Čeladná - Podolánky</t>
  </si>
  <si>
    <t>Povodňová škoda na silnici III/4521 Krásné Loučky - Purkartice - Karlovice</t>
  </si>
  <si>
    <t>Povodňová škoda na silnici III/45720 Slezské Rudoltice</t>
  </si>
  <si>
    <t>Povodňová škoda na silnici II/459 Krnov – Horní Benešov</t>
  </si>
  <si>
    <t>Povodňová škoda na silnici III/4583 Čaková</t>
  </si>
  <si>
    <t>Povodňová škoda na silnici III/44521 Mnichov - Drakov</t>
  </si>
  <si>
    <t>Povodňová škoda na silnici III/45813 Město Albrechtice - Opavice</t>
  </si>
  <si>
    <t>Povodňová škoda na silnici III/4593 Úvalno – hr. Polsko</t>
  </si>
  <si>
    <t>Obnova majetku po povodních v odvětví dopravy</t>
  </si>
  <si>
    <t>Připravované akce reprodukce majetku kraje v odvětví dopravy</t>
  </si>
  <si>
    <t>Modernizace silnice I/56 Ostrava - prodloužená Místecká, III. Stavba</t>
  </si>
  <si>
    <t xml:space="preserve">Rekonstrukce vzletové a přistávací dráhy a navazujících provozních ploch Letiště Leoše Janáčka Ostrava </t>
  </si>
  <si>
    <t>Generační obnova koncových stanic výpočetní techniky v rámci krajské korporace</t>
  </si>
  <si>
    <t>Systém jednotného zálohování krajské korporace</t>
  </si>
  <si>
    <t>Výpočetní technika a informační systémy (Moravskoslezské datové centrum, příspěvková organizace, Ostrava)</t>
  </si>
  <si>
    <t>Rekonstrukce budovy krajského úřadu</t>
  </si>
  <si>
    <t>Nová expozice Technického muzea Tatra v Kopřivnici - muzeum osobních vozidel (Muzeum Novojičínska, příspěvková organizace)</t>
  </si>
  <si>
    <t>Revitalizace zámeckého parku Nová Horka - I. Etapa (Muzeum Novojičínska, příspěvková organizace)</t>
  </si>
  <si>
    <t>Krajský depozitář pro kulturní organizace – příprava (Muzeum Beskyd Frýdek-Místek, příspěvková organizace)</t>
  </si>
  <si>
    <t>Připravované akce reprodukce majetku kraje v odvětví kultury</t>
  </si>
  <si>
    <t>Připravované akce reprodukce majetku kraje v odvětví sociálních věcí</t>
  </si>
  <si>
    <t>Vybudování objektů pro volnočasové aktivity – příprava (Domov Březiny, příspěvková organizace)</t>
  </si>
  <si>
    <t>Modernizace Školního statku Opava II. (Školní statek, Opava, příspěvková organizace)</t>
  </si>
  <si>
    <t>Výstavba sportovního plaveckého bazénu při Sportovním gymnáziu Dany a Emila Zátopkových v Ostravě</t>
  </si>
  <si>
    <t>Fotovoltaický systém pro Střední škola řemesel, Frýdek-Místek</t>
  </si>
  <si>
    <t>Sanace obvodového zdiva (Základní škola, Ostrava-Zábřeh, příspěvková organizace)</t>
  </si>
  <si>
    <t>Oprava zídky (Základní škola speciální, Ostrava-Slezská Ostrava, příspěvková organizace)</t>
  </si>
  <si>
    <t>Rekonstrukce elektroinstalace (Gymnázium, Ostrava-Hrabůvka, příspěvková organizace)</t>
  </si>
  <si>
    <t>Rekonstrukce elektroinstalace (Střední zdravotnická škola a Vyšší odborná škola zdravotnická, příspěvková organizace)</t>
  </si>
  <si>
    <t>Rekonstrukce suterénu školy (Střední odborná škola a Základní škola, Město Albrechtice, příspěvková organizace)</t>
  </si>
  <si>
    <t>Rekonstrukce sociálního zařízení (Základní škola, Ostrava-Slezská Ostrava, Na Vizině 28, příspěvková organizace)</t>
  </si>
  <si>
    <t>Rekonstrukce elektroinstalace (Obchodní akademie a Vyšší odborná škola sociální, Ostrava-Mariánské Hory, příspěvková organizace)</t>
  </si>
  <si>
    <t>Stavební úpravy objektu domova mládeže pro potřeby VOŠ (Obchodní akademie a Vyšší odborná škola sociální, Ostrava-Mariánské Hory, příspěvková organizace)</t>
  </si>
  <si>
    <t>Vybudování učeben pro CLS (Gymnázium a Střední průmyslová škola elektrotechniky a informatiky, Frenštát pod Radhoštěm, příspěvková organizace)</t>
  </si>
  <si>
    <t>Stavební úpravy na Divadelní ulici (Základní umělecká škola, Rýmařov, Čapkova 6, příspěvková organizace)</t>
  </si>
  <si>
    <t>Sanace komínu a přilehlých konstrukcí  (Dětský domov a Školní jídelna, Radkov-Dubová 141, příspěvková organizace)</t>
  </si>
  <si>
    <t>Odstranění havarijního stavu ležaté kanalizace (Základní škola a Mateřská škola pro sluchově postižené a vady řeči, Ostrava-Poruba, příspěvková organizace)</t>
  </si>
  <si>
    <t>Rekonstrukce střech a instalace FVE – příprava (Základní škola a Mateřská škola Motýlek, Kopřivnice, Smetanova 1122, příspěvková organizace)</t>
  </si>
  <si>
    <t>Výměna střešní krytiny a instalace FVE – příprava (Gymnázium Josefa Kainara, Hlučín, příspěvková organizace)</t>
  </si>
  <si>
    <t>Rekonstrukce střešního pláště tělocvičny – příprava (Střední odborná škola, Frýdek-Místek, příspěvková organizace)</t>
  </si>
  <si>
    <t>Rekonstrukce zdravotechniky (Matiční gymnázium, Ostrava, příspěvková organizace)</t>
  </si>
  <si>
    <t>Přístavba mateřské školy (Mateřská škola Eliška, příspěvková organizace)</t>
  </si>
  <si>
    <t>Rekonstrukce budovy (Střední průmyslová škola elektrotechniky a informatiky, Ostrava, příspěvková organizace)</t>
  </si>
  <si>
    <t>Povodňová škoda na tělocvičně Slezské gymnázium Opava</t>
  </si>
  <si>
    <t>Připravované akce reprodukce majetku kraje v odvětví školství</t>
  </si>
  <si>
    <t>Běžecký areál Bílá</t>
  </si>
  <si>
    <t>Rekonstrukce vchodu a chodeb školy - příprava (Střední průmyslová škola elektrotechnická, Havířov, příspěvková organizace)</t>
  </si>
  <si>
    <t>Rekonstrukce střechy tělocvičny – příprava (Střední škola polytechnická, Havířov-Šumbark, příspěvková organizace)</t>
  </si>
  <si>
    <t>Rekonstrukce zdravotechniky a elektroinstalace - příprava (Základní umělecká škola Leoše Janáčka, Frýdlant nad Ostravicí, příspěvková organizace)</t>
  </si>
  <si>
    <t>Oprava chodeb - stará budova - příprava (Gymnázium Petra Bezruče, Frýdek-Místek, příspěvková organizace)</t>
  </si>
  <si>
    <t>Odstranění havárie teplovodu (Střední škola stavební a dřevozpracující, Ostrava, příspěvková organizace)</t>
  </si>
  <si>
    <t>Zlepšení kvality vnitřního prostředí budovy Gymnázia M. Koperníka, Bílovec</t>
  </si>
  <si>
    <t>Rekonstrukce střechy a instalace FVE – příprava (Základní umělecká škola Leoše Janáčka, Havířov, příspěvková organizace)</t>
  </si>
  <si>
    <t>Odstranění havarijního stavu střechy spojovacího krčku (Střední škola a Vyšší odborná škola, Kopřivnice, příspěvková organizace)</t>
  </si>
  <si>
    <t>Rekonstrukce oplocení  (Střední zdravotnická škola, Karviná, příspěvková organizace)</t>
  </si>
  <si>
    <t>Rekonstrukce předávací stanice – příprava (Střední průmyslová škola stavební, Ostrava, příspěvková organizace)</t>
  </si>
  <si>
    <t>Optimalizace prostor školy (Gymnázium a Střední průmyslová škola elektrotechniky a informatiky, Frenštát pod Radhoštěm, příspěvková organizace)</t>
  </si>
  <si>
    <t>Zahradní herní prvky (Střední škola, Základní škola a Mateřská škola, Frýdek-Místek, příspěvková organizace)</t>
  </si>
  <si>
    <t>Oprava fasády objektu včetně terasy - příprava (Základní umělecká škola Bohuslava Martinů, Havířov - Město, Na Schodech 1, příspěvková organizace)</t>
  </si>
  <si>
    <t>Rekonstrukce výdejny jídel – příprava (Střední průmyslová škola, Karviná, příspěvková organizace)</t>
  </si>
  <si>
    <t>Rekonstrukce oplocení kolem areálu (Dětský domov a Školní jídelna, Čeladná 87, příspěvková organizace)</t>
  </si>
  <si>
    <t>Stínící technika (Gymnázium Františka Živného, Bohumín, Jana Palacha 794, příspěvková organizace)</t>
  </si>
  <si>
    <t>Stavební úpravy hygienického zařízení pavilonu A (Střední průmyslová škola stavební, Havířov, příspěvková organizace)</t>
  </si>
  <si>
    <t>Využití objektu v Bílé (Vzdělávací a sportovní centrum Bílá, příspěvková organizace)</t>
  </si>
  <si>
    <t>Přístavba tělocvičny Sportovního gymnázia Dany a Emila Zátopkových(Sportovní gymnázium Dany a Emila Zátopkových, Ostrava, příspěvková organizace, Ostrava)</t>
  </si>
  <si>
    <t>Rekonstrukce objektu SŠ a domova mládeže (Střední škola společného stravování, Ostrava-Hrabůvka, příspěvková organizace)</t>
  </si>
  <si>
    <t>Rekonstrukce stravovacího provozu - Karviná (Nemocnice Karviná-Ráj, příspěvková organizace)</t>
  </si>
  <si>
    <t>Modernizace Odborného léčebného ústavu Metylovice (Odborný léčebný ústav Metylovice - Moravskoslezské sanatorium, příspěvková organizace)</t>
  </si>
  <si>
    <t>Novostavba parkovacího domu v areálu - příprava (Slezská nemocnice v Opavě, příspěvková organizace)</t>
  </si>
  <si>
    <t>Úpravy vnitřních prostor výjezdových skupin Orlová  (Zdravotnická záchranná služba Moravskoslezského kraje, příspěvková organizace)</t>
  </si>
  <si>
    <t>Rekonstrukce zdroje vytápění rekreačního objektu (Moravskoslezská nemocnice Krnov, příspěvková organizace)</t>
  </si>
  <si>
    <t>Nemocnice Bruntál a Rýmařov (Moravskoslezská nemocnice Krnov, příspěvková organizace)</t>
  </si>
  <si>
    <t>Připravované akce reprodukce majetku kraje v odvětví zdravotnictví</t>
  </si>
  <si>
    <t>Rekonstrukce oddělení klinické biochemie (Moravskoslezská nemocnice Havířov, příspěvková organizace)</t>
  </si>
  <si>
    <t>Pavilon F - venkovní sanace základového zdiva -1.PP  (Moravskoslezská nemocnice Opava, příspěvková organizace)</t>
  </si>
  <si>
    <t>Závazek financování 31.150 tis. Kč (projektová příprava); 600 mil. Kč - odhadované náklady pro stavbu/realizaci akce.</t>
  </si>
  <si>
    <t>Závazek financování 74 mil. Kč (projektová příprava); 2,3 mld. Kč - odhadované náklady pro stavbu/realizaci akce.</t>
  </si>
  <si>
    <t>Závazek financování 10,82 mil. Kč (projektová příprava); 8 mld. Kč - odhadované náklady pro stavbu/realizaci akce.</t>
  </si>
  <si>
    <t>Upravený rozpočet
k 30.04.2026</t>
  </si>
  <si>
    <t>Skutečné 
čerpání 
k 30.04.2026</t>
  </si>
  <si>
    <t>Plnění
(%)</t>
  </si>
  <si>
    <t xml:space="preserve">Přehled akcí reprodukce majetku kraje v roce 2026  </t>
  </si>
  <si>
    <t>Sloupec Výdaje na akci celkemi se rovná sloupci Upravený rozpočet k 30.04.2026, jelikož nenavazuje na výdaje ostatních let.</t>
  </si>
  <si>
    <t>Akce budou realizovány společností Letiště Ostrava, a. s. Sloupec Výdaje na akci celkemi se rovná sloupci Upravený rozpočet k 30.04.2026, jelikož nenavazuje na výdaje ostatních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</si>
</sst>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1"/>
      <name val="Aptos Narrow"/>
      <family val="2"/>
      <charset val="238"/>
      <scheme val="minor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sz val="10"/>
      <name val="Aptos Narrow"/>
      <family val="2"/>
      <charset val="238"/>
      <scheme val="minor"/>
    </font>
    <font>
      <sz val="10"/>
      <name val="Times New Roman CE"/>
      <family val="1"/>
      <charset val="238"/>
    </font>
    <font>
      <i/>
      <sz val="10"/>
      <name val="Tahoma"/>
      <family val="2"/>
      <charset val="238"/>
    </font>
    <font>
      <b/>
      <sz val="1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5" fillId="0" borderId="0"/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justify"/>
    </xf>
    <xf numFmtId="0" fontId="2" fillId="0" borderId="0" xfId="1" applyFont="1" applyAlignment="1">
      <alignment horizontal="right" vertical="justify"/>
    </xf>
    <xf numFmtId="0" fontId="3" fillId="0" borderId="0" xfId="1" applyFont="1" applyAlignment="1">
      <alignment vertical="center"/>
    </xf>
    <xf numFmtId="49" fontId="3" fillId="3" borderId="7" xfId="1" applyNumberFormat="1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horizontal="center" vertical="center" wrapText="1"/>
    </xf>
    <xf numFmtId="1" fontId="3" fillId="3" borderId="8" xfId="1" applyNumberFormat="1" applyFont="1" applyFill="1" applyBorder="1" applyAlignment="1">
      <alignment horizontal="center" vertical="center" wrapText="1"/>
    </xf>
    <xf numFmtId="49" fontId="3" fillId="3" borderId="8" xfId="1" applyNumberFormat="1" applyFont="1" applyFill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3" fontId="2" fillId="0" borderId="13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vertical="center"/>
    </xf>
    <xf numFmtId="0" fontId="2" fillId="0" borderId="14" xfId="2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2" fillId="0" borderId="18" xfId="1" applyFont="1" applyBorder="1" applyAlignment="1">
      <alignment horizontal="justify"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justify" vertical="justify"/>
    </xf>
    <xf numFmtId="3" fontId="5" fillId="0" borderId="0" xfId="0" applyNumberFormat="1" applyFont="1"/>
    <xf numFmtId="0" fontId="2" fillId="0" borderId="0" xfId="1" applyFont="1" applyAlignment="1">
      <alignment horizontal="justify" vertical="justify"/>
    </xf>
    <xf numFmtId="0" fontId="12" fillId="0" borderId="0" xfId="4" applyFont="1" applyAlignment="1" applyProtection="1">
      <alignment vertical="center"/>
      <protection locked="0"/>
    </xf>
    <xf numFmtId="0" fontId="3" fillId="0" borderId="19" xfId="1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" fontId="11" fillId="0" borderId="12" xfId="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3" fillId="2" borderId="25" xfId="1" applyFont="1" applyFill="1" applyBorder="1" applyAlignment="1">
      <alignment vertical="center" wrapText="1"/>
    </xf>
    <xf numFmtId="3" fontId="3" fillId="2" borderId="26" xfId="1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justify" vertical="center"/>
    </xf>
    <xf numFmtId="3" fontId="2" fillId="0" borderId="13" xfId="1" applyNumberFormat="1" applyFont="1" applyBorder="1" applyAlignment="1">
      <alignment vertical="center"/>
    </xf>
    <xf numFmtId="3" fontId="2" fillId="2" borderId="13" xfId="2" applyNumberFormat="1" applyFont="1" applyFill="1" applyBorder="1" applyAlignment="1">
      <alignment vertical="center"/>
    </xf>
    <xf numFmtId="3" fontId="3" fillId="2" borderId="13" xfId="1" applyNumberFormat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 wrapText="1"/>
    </xf>
    <xf numFmtId="3" fontId="3" fillId="2" borderId="8" xfId="1" applyNumberFormat="1" applyFont="1" applyFill="1" applyBorder="1" applyAlignment="1">
      <alignment vertical="center"/>
    </xf>
    <xf numFmtId="3" fontId="3" fillId="2" borderId="29" xfId="1" applyNumberFormat="1" applyFont="1" applyFill="1" applyBorder="1" applyAlignment="1">
      <alignment horizontal="justify" vertical="center"/>
    </xf>
    <xf numFmtId="3" fontId="2" fillId="0" borderId="14" xfId="1" applyNumberFormat="1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3" fontId="2" fillId="0" borderId="14" xfId="1" applyNumberFormat="1" applyFont="1" applyBorder="1" applyAlignment="1">
      <alignment horizontal="justify" vertical="center"/>
    </xf>
    <xf numFmtId="0" fontId="3" fillId="2" borderId="11" xfId="1" applyFont="1" applyFill="1" applyBorder="1" applyAlignment="1">
      <alignment vertical="center" wrapText="1"/>
    </xf>
    <xf numFmtId="3" fontId="3" fillId="2" borderId="14" xfId="1" applyNumberFormat="1" applyFont="1" applyFill="1" applyBorder="1" applyAlignment="1">
      <alignment horizontal="justify" vertical="center"/>
    </xf>
    <xf numFmtId="1" fontId="2" fillId="0" borderId="16" xfId="1" applyNumberFormat="1" applyFont="1" applyBorder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 wrapText="1"/>
    </xf>
    <xf numFmtId="1" fontId="2" fillId="0" borderId="17" xfId="1" applyNumberFormat="1" applyFont="1" applyBorder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1" fontId="2" fillId="0" borderId="12" xfId="1" applyNumberFormat="1" applyFont="1" applyBorder="1" applyAlignment="1">
      <alignment horizontal="center" vertical="center" wrapText="1"/>
    </xf>
    <xf numFmtId="1" fontId="2" fillId="0" borderId="17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6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2" fillId="0" borderId="24" xfId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16" xfId="1" applyNumberFormat="1" applyFont="1" applyBorder="1" applyAlignment="1">
      <alignment horizontal="center" wrapText="1"/>
    </xf>
    <xf numFmtId="1" fontId="2" fillId="0" borderId="12" xfId="1" applyNumberFormat="1" applyFont="1" applyBorder="1" applyAlignment="1">
      <alignment horizontal="center" wrapText="1"/>
    </xf>
    <xf numFmtId="1" fontId="11" fillId="0" borderId="12" xfId="3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1" fontId="3" fillId="2" borderId="8" xfId="1" applyNumberFormat="1" applyFont="1" applyFill="1" applyBorder="1" applyAlignment="1">
      <alignment vertical="center"/>
    </xf>
    <xf numFmtId="1" fontId="3" fillId="2" borderId="13" xfId="1" applyNumberFormat="1" applyFont="1" applyFill="1" applyBorder="1" applyAlignment="1">
      <alignment vertical="center"/>
    </xf>
    <xf numFmtId="1" fontId="3" fillId="2" borderId="26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3" fontId="14" fillId="0" borderId="0" xfId="0" applyNumberFormat="1" applyFont="1"/>
    <xf numFmtId="164" fontId="3" fillId="2" borderId="13" xfId="1" applyNumberFormat="1" applyFont="1" applyFill="1" applyBorder="1" applyAlignment="1">
      <alignment vertical="center"/>
    </xf>
    <xf numFmtId="0" fontId="2" fillId="0" borderId="14" xfId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1" fontId="3" fillId="0" borderId="9" xfId="1" applyNumberFormat="1" applyFont="1" applyBorder="1" applyAlignment="1">
      <alignment horizontal="center" vertical="center"/>
    </xf>
    <xf numFmtId="1" fontId="3" fillId="0" borderId="20" xfId="1" applyNumberFormat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3" borderId="10" xfId="1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</cellXfs>
  <cellStyles count="8">
    <cellStyle name="Normální" xfId="0" builtinId="0"/>
    <cellStyle name="Normální 2 2" xfId="5" xr:uid="{02651008-25FE-40E8-A163-A7B75CB18A45}"/>
    <cellStyle name="Normální 2 2 2" xfId="6" xr:uid="{81E92CEE-7855-46D5-98DD-97C92A9AF867}"/>
    <cellStyle name="Normální 3" xfId="1" xr:uid="{A89405EE-33E9-4B15-B728-5127EED7B3E9}"/>
    <cellStyle name="Normální 6" xfId="7" xr:uid="{D154782A-D0CD-4543-AECE-DCED5F49C583}"/>
    <cellStyle name="normální_číselníky MSK" xfId="3" xr:uid="{3619DD85-C3BA-4FEE-86B0-BD4237F44F50}"/>
    <cellStyle name="normální_List1" xfId="2" xr:uid="{012D277B-74E8-4893-82F6-289D0D2DC05E}"/>
    <cellStyle name="normální_Z024_004_05" xfId="4" xr:uid="{9B888B39-051C-4948-8D2C-60F6CDE20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_rozpocet\_N\evropsk&#233;%20projekty\TABULE\ORJ14_P&#345;ehled%20projekt&#367;%202014-2020_n&#225;vrh%202019_v3_201811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u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 refreshError="1"/>
      <sheetData sheetId="4">
        <row r="26">
          <cell r="L26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A7F4-1783-4101-B329-AD4AB90D952A}">
  <sheetPr>
    <tabColor theme="9" tint="0.79998168889431442"/>
    <pageSetUpPr fitToPage="1"/>
  </sheetPr>
  <dimension ref="A1:Z247"/>
  <sheetViews>
    <sheetView tabSelected="1" topLeftCell="B1" zoomScale="98" zoomScaleNormal="98" workbookViewId="0">
      <pane ySplit="5" topLeftCell="A6" activePane="bottomLeft" state="frozen"/>
      <selection activeCell="B1" sqref="B1"/>
      <selection pane="bottomLeft" activeCell="E16" sqref="E16"/>
    </sheetView>
  </sheetViews>
  <sheetFormatPr defaultColWidth="14.28515625" defaultRowHeight="12.75" x14ac:dyDescent="0.25"/>
  <cols>
    <col min="1" max="1" width="10.5703125" style="44" hidden="1" customWidth="1"/>
    <col min="2" max="2" width="45.42578125" style="1" customWidth="1"/>
    <col min="3" max="3" width="14.28515625" style="1"/>
    <col min="4" max="4" width="10" style="1" bestFit="1" customWidth="1"/>
    <col min="5" max="5" width="12.7109375" style="1" bestFit="1" customWidth="1"/>
    <col min="6" max="6" width="12.7109375" style="1" customWidth="1"/>
    <col min="7" max="7" width="15" style="1" customWidth="1"/>
    <col min="8" max="8" width="14.28515625" style="4" customWidth="1"/>
    <col min="9" max="9" width="6.5703125" style="4" bestFit="1" customWidth="1"/>
    <col min="10" max="10" width="12.28515625" style="1" customWidth="1"/>
    <col min="11" max="11" width="12.85546875" style="1" customWidth="1"/>
    <col min="12" max="12" width="13.140625" style="1" customWidth="1"/>
    <col min="13" max="13" width="10.5703125" style="1" bestFit="1" customWidth="1"/>
    <col min="14" max="14" width="41.140625" style="19" customWidth="1"/>
    <col min="15" max="21" width="14.28515625" style="1"/>
    <col min="22" max="22" width="14.28515625" style="9"/>
    <col min="23" max="16384" width="14.28515625" style="1"/>
  </cols>
  <sheetData>
    <row r="1" spans="1:26" x14ac:dyDescent="0.25">
      <c r="N1" s="2" t="s">
        <v>0</v>
      </c>
    </row>
    <row r="2" spans="1:26" ht="15" x14ac:dyDescent="0.25">
      <c r="A2" s="69" t="s">
        <v>263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26" ht="13.5" thickBot="1" x14ac:dyDescent="0.3">
      <c r="B3" s="4"/>
      <c r="N3" s="3" t="s">
        <v>1</v>
      </c>
    </row>
    <row r="4" spans="1:26" ht="27" customHeight="1" x14ac:dyDescent="0.25">
      <c r="A4" s="70" t="s">
        <v>2</v>
      </c>
      <c r="B4" s="72" t="s">
        <v>3</v>
      </c>
      <c r="C4" s="74" t="s">
        <v>4</v>
      </c>
      <c r="D4" s="74" t="s">
        <v>5</v>
      </c>
      <c r="E4" s="77" t="s">
        <v>6</v>
      </c>
      <c r="F4" s="78"/>
      <c r="G4" s="74" t="s">
        <v>260</v>
      </c>
      <c r="H4" s="74" t="s">
        <v>261</v>
      </c>
      <c r="I4" s="74" t="s">
        <v>262</v>
      </c>
      <c r="J4" s="77" t="s">
        <v>7</v>
      </c>
      <c r="K4" s="79"/>
      <c r="L4" s="79"/>
      <c r="M4" s="80"/>
      <c r="N4" s="81" t="s">
        <v>8</v>
      </c>
    </row>
    <row r="5" spans="1:26" ht="31.5" customHeight="1" thickBot="1" x14ac:dyDescent="0.3">
      <c r="A5" s="71"/>
      <c r="B5" s="73"/>
      <c r="C5" s="75"/>
      <c r="D5" s="76"/>
      <c r="E5" s="6" t="s">
        <v>169</v>
      </c>
      <c r="F5" s="7">
        <v>2025</v>
      </c>
      <c r="G5" s="76"/>
      <c r="H5" s="76"/>
      <c r="I5" s="76"/>
      <c r="J5" s="5" t="s">
        <v>9</v>
      </c>
      <c r="K5" s="5" t="s">
        <v>170</v>
      </c>
      <c r="L5" s="5" t="s">
        <v>171</v>
      </c>
      <c r="M5" s="8" t="s">
        <v>172</v>
      </c>
      <c r="N5" s="82"/>
    </row>
    <row r="6" spans="1:26" ht="13.5" x14ac:dyDescent="0.25">
      <c r="A6" s="45"/>
      <c r="B6" s="21" t="s">
        <v>10</v>
      </c>
      <c r="C6" s="27"/>
      <c r="D6" s="27"/>
      <c r="E6" s="27"/>
      <c r="F6" s="27"/>
      <c r="G6" s="27"/>
      <c r="H6" s="63"/>
      <c r="I6" s="63"/>
      <c r="J6" s="27"/>
      <c r="K6" s="27"/>
      <c r="L6" s="27"/>
      <c r="M6" s="27"/>
      <c r="N6" s="22"/>
      <c r="Z6" s="1">
        <v>1000</v>
      </c>
    </row>
    <row r="7" spans="1:26" x14ac:dyDescent="0.25">
      <c r="A7" s="46">
        <v>4077</v>
      </c>
      <c r="B7" s="10" t="s">
        <v>197</v>
      </c>
      <c r="C7" s="32">
        <f>SUM(D7:G7)</f>
        <v>34130.329250000003</v>
      </c>
      <c r="D7" s="32">
        <v>0</v>
      </c>
      <c r="E7" s="11">
        <v>0</v>
      </c>
      <c r="F7" s="11">
        <v>1196.59925</v>
      </c>
      <c r="G7" s="33">
        <v>32933.730000000003</v>
      </c>
      <c r="H7" s="34">
        <v>962.19</v>
      </c>
      <c r="I7" s="34">
        <f>(H7/G7)*100</f>
        <v>2.9215943654119956</v>
      </c>
      <c r="J7" s="11">
        <v>0</v>
      </c>
      <c r="K7" s="11">
        <v>0</v>
      </c>
      <c r="L7" s="11">
        <v>0</v>
      </c>
      <c r="M7" s="11">
        <v>0</v>
      </c>
      <c r="N7" s="13"/>
    </row>
    <row r="8" spans="1:26" ht="38.25" x14ac:dyDescent="0.25">
      <c r="A8" s="47">
        <v>5338</v>
      </c>
      <c r="B8" s="10" t="s">
        <v>11</v>
      </c>
      <c r="C8" s="32">
        <v>27350</v>
      </c>
      <c r="D8" s="32">
        <v>0</v>
      </c>
      <c r="E8" s="11">
        <v>47267.997759999998</v>
      </c>
      <c r="F8" s="11">
        <v>7257.26</v>
      </c>
      <c r="G8" s="33">
        <v>27349.9</v>
      </c>
      <c r="H8" s="34">
        <v>12595.597229999999</v>
      </c>
      <c r="I8" s="61">
        <f t="shared" ref="I8:I9" si="0">(H8/G8)*100</f>
        <v>46.053540342012219</v>
      </c>
      <c r="J8" s="11">
        <v>0</v>
      </c>
      <c r="K8" s="11">
        <v>0</v>
      </c>
      <c r="L8" s="11">
        <v>0</v>
      </c>
      <c r="M8" s="11">
        <v>0</v>
      </c>
      <c r="N8" s="13" t="s">
        <v>264</v>
      </c>
    </row>
    <row r="9" spans="1:26" ht="26.25" thickBot="1" x14ac:dyDescent="0.3">
      <c r="A9" s="43"/>
      <c r="B9" s="35" t="s">
        <v>12</v>
      </c>
      <c r="C9" s="36">
        <f>SUM(C7:C8)</f>
        <v>61480.329250000003</v>
      </c>
      <c r="D9" s="36">
        <f t="shared" ref="D9:L9" si="1">SUM(D7:D8)</f>
        <v>0</v>
      </c>
      <c r="E9" s="36">
        <f t="shared" si="1"/>
        <v>47267.997759999998</v>
      </c>
      <c r="F9" s="36">
        <f t="shared" si="1"/>
        <v>8453.8592499999995</v>
      </c>
      <c r="G9" s="36">
        <f t="shared" si="1"/>
        <v>60283.630000000005</v>
      </c>
      <c r="H9" s="36">
        <f t="shared" si="1"/>
        <v>13557.78723</v>
      </c>
      <c r="I9" s="60">
        <f t="shared" si="0"/>
        <v>22.48999808073933</v>
      </c>
      <c r="J9" s="36">
        <f t="shared" si="1"/>
        <v>0</v>
      </c>
      <c r="K9" s="36">
        <f t="shared" si="1"/>
        <v>0</v>
      </c>
      <c r="L9" s="36">
        <f t="shared" si="1"/>
        <v>0</v>
      </c>
      <c r="M9" s="36">
        <v>0</v>
      </c>
      <c r="N9" s="37"/>
    </row>
    <row r="10" spans="1:26" ht="13.5" x14ac:dyDescent="0.25">
      <c r="A10" s="45"/>
      <c r="B10" s="21" t="s">
        <v>13</v>
      </c>
      <c r="C10" s="27"/>
      <c r="D10" s="27"/>
      <c r="E10" s="27"/>
      <c r="F10" s="27"/>
      <c r="G10" s="27"/>
      <c r="H10" s="63"/>
      <c r="I10" s="63"/>
      <c r="J10" s="27"/>
      <c r="K10" s="27"/>
      <c r="L10" s="27"/>
      <c r="M10" s="27"/>
      <c r="N10" s="22"/>
    </row>
    <row r="11" spans="1:26" ht="38.25" x14ac:dyDescent="0.25">
      <c r="A11" s="48">
        <v>4707</v>
      </c>
      <c r="B11" s="10" t="s">
        <v>14</v>
      </c>
      <c r="C11" s="32">
        <v>16107</v>
      </c>
      <c r="D11" s="32">
        <v>0</v>
      </c>
      <c r="E11" s="11">
        <v>73019.799999999988</v>
      </c>
      <c r="F11" s="11">
        <v>7819.3</v>
      </c>
      <c r="G11" s="33">
        <v>16106.9</v>
      </c>
      <c r="H11" s="34">
        <v>14294.841</v>
      </c>
      <c r="I11" s="61">
        <f t="shared" ref="I11:I13" si="2">(H11/G11)*100</f>
        <v>88.749796670991941</v>
      </c>
      <c r="J11" s="11">
        <v>0</v>
      </c>
      <c r="K11" s="11">
        <v>0</v>
      </c>
      <c r="L11" s="11">
        <v>0</v>
      </c>
      <c r="M11" s="11">
        <v>0</v>
      </c>
      <c r="N11" s="13" t="s">
        <v>264</v>
      </c>
    </row>
    <row r="12" spans="1:26" ht="38.25" x14ac:dyDescent="0.25">
      <c r="A12" s="49">
        <v>5344</v>
      </c>
      <c r="B12" s="10" t="s">
        <v>15</v>
      </c>
      <c r="C12" s="32">
        <v>33021</v>
      </c>
      <c r="D12" s="32">
        <v>0</v>
      </c>
      <c r="E12" s="11">
        <v>796.41000000000008</v>
      </c>
      <c r="F12" s="11">
        <v>1094.57</v>
      </c>
      <c r="G12" s="33">
        <v>33020.949999999997</v>
      </c>
      <c r="H12" s="34">
        <v>0</v>
      </c>
      <c r="I12" s="61">
        <f t="shared" si="2"/>
        <v>0</v>
      </c>
      <c r="J12" s="11">
        <v>50000</v>
      </c>
      <c r="K12" s="11">
        <v>50000</v>
      </c>
      <c r="L12" s="11">
        <v>50000</v>
      </c>
      <c r="M12" s="11">
        <v>50000</v>
      </c>
      <c r="N12" s="13" t="s">
        <v>264</v>
      </c>
    </row>
    <row r="13" spans="1:26" ht="26.25" customHeight="1" thickBot="1" x14ac:dyDescent="0.3">
      <c r="A13" s="43"/>
      <c r="B13" s="35" t="s">
        <v>16</v>
      </c>
      <c r="C13" s="36">
        <f>SUM(C11:C12)</f>
        <v>49128</v>
      </c>
      <c r="D13" s="36">
        <f t="shared" ref="D13:M13" si="3">SUM(D11:D12)</f>
        <v>0</v>
      </c>
      <c r="E13" s="36">
        <f t="shared" si="3"/>
        <v>73816.209999999992</v>
      </c>
      <c r="F13" s="36">
        <f t="shared" si="3"/>
        <v>8913.8700000000008</v>
      </c>
      <c r="G13" s="36">
        <f t="shared" si="3"/>
        <v>49127.85</v>
      </c>
      <c r="H13" s="36">
        <f t="shared" si="3"/>
        <v>14294.841</v>
      </c>
      <c r="I13" s="60">
        <f t="shared" si="2"/>
        <v>29.097224893822954</v>
      </c>
      <c r="J13" s="36">
        <f t="shared" si="3"/>
        <v>50000</v>
      </c>
      <c r="K13" s="36">
        <f t="shared" si="3"/>
        <v>50000</v>
      </c>
      <c r="L13" s="36">
        <f t="shared" si="3"/>
        <v>50000</v>
      </c>
      <c r="M13" s="36">
        <f t="shared" si="3"/>
        <v>50000</v>
      </c>
      <c r="N13" s="37"/>
    </row>
    <row r="14" spans="1:26" ht="13.5" x14ac:dyDescent="0.25">
      <c r="A14" s="45"/>
      <c r="B14" s="23" t="s">
        <v>17</v>
      </c>
      <c r="C14" s="24"/>
      <c r="D14" s="24"/>
      <c r="E14" s="24"/>
      <c r="F14" s="24"/>
      <c r="G14" s="24"/>
      <c r="H14" s="64"/>
      <c r="I14" s="64"/>
      <c r="J14" s="24"/>
      <c r="K14" s="24"/>
      <c r="L14" s="24"/>
      <c r="M14" s="24"/>
      <c r="N14" s="25"/>
    </row>
    <row r="15" spans="1:26" ht="51" x14ac:dyDescent="0.25">
      <c r="A15" s="43">
        <v>4246</v>
      </c>
      <c r="B15" s="10" t="s">
        <v>19</v>
      </c>
      <c r="C15" s="32">
        <v>36809.697999999997</v>
      </c>
      <c r="D15" s="32">
        <v>5709.69</v>
      </c>
      <c r="E15" s="11">
        <v>14148.099999999999</v>
      </c>
      <c r="F15" s="11">
        <v>7673.2280000000001</v>
      </c>
      <c r="G15" s="33">
        <v>9278.68</v>
      </c>
      <c r="H15" s="34">
        <v>1318.9</v>
      </c>
      <c r="I15" s="61">
        <f t="shared" ref="I15:I50" si="4">(H15/G15)*100</f>
        <v>14.214306345299116</v>
      </c>
      <c r="J15" s="11">
        <v>0</v>
      </c>
      <c r="K15" s="11">
        <v>0</v>
      </c>
      <c r="L15" s="11">
        <v>0</v>
      </c>
      <c r="M15" s="11">
        <v>0</v>
      </c>
      <c r="N15" s="13"/>
    </row>
    <row r="16" spans="1:26" ht="51" x14ac:dyDescent="0.25">
      <c r="A16" s="43">
        <v>4334</v>
      </c>
      <c r="B16" s="10" t="s">
        <v>173</v>
      </c>
      <c r="C16" s="32">
        <v>74000</v>
      </c>
      <c r="D16" s="32">
        <v>0</v>
      </c>
      <c r="E16" s="11">
        <v>228.69</v>
      </c>
      <c r="F16" s="11">
        <v>0</v>
      </c>
      <c r="G16" s="33">
        <v>8771.31</v>
      </c>
      <c r="H16" s="34">
        <v>0</v>
      </c>
      <c r="I16" s="61">
        <f t="shared" si="4"/>
        <v>0</v>
      </c>
      <c r="J16" s="11">
        <v>30000</v>
      </c>
      <c r="K16" s="11">
        <v>35000</v>
      </c>
      <c r="L16" s="11">
        <v>0</v>
      </c>
      <c r="M16" s="11">
        <v>0</v>
      </c>
      <c r="N16" s="13" t="s">
        <v>258</v>
      </c>
    </row>
    <row r="17" spans="1:14" ht="51" x14ac:dyDescent="0.25">
      <c r="A17" s="43">
        <v>4335</v>
      </c>
      <c r="B17" s="10" t="s">
        <v>174</v>
      </c>
      <c r="C17" s="32">
        <v>10819.61</v>
      </c>
      <c r="D17" s="32">
        <v>0.03</v>
      </c>
      <c r="E17" s="11">
        <v>1513.5900000000001</v>
      </c>
      <c r="F17" s="11">
        <v>3155.99</v>
      </c>
      <c r="G17" s="33">
        <v>6150</v>
      </c>
      <c r="H17" s="34">
        <v>2170.0140000000001</v>
      </c>
      <c r="I17" s="61">
        <f t="shared" si="4"/>
        <v>35.284780487804881</v>
      </c>
      <c r="J17" s="11">
        <v>0</v>
      </c>
      <c r="K17" s="11">
        <v>0</v>
      </c>
      <c r="L17" s="11">
        <v>0</v>
      </c>
      <c r="M17" s="11">
        <v>0</v>
      </c>
      <c r="N17" s="13" t="s">
        <v>259</v>
      </c>
    </row>
    <row r="18" spans="1:14" ht="38.25" x14ac:dyDescent="0.25">
      <c r="A18" s="43">
        <v>4340</v>
      </c>
      <c r="B18" s="10" t="s">
        <v>20</v>
      </c>
      <c r="C18" s="32">
        <v>30000</v>
      </c>
      <c r="D18" s="32">
        <v>2845.5439999999999</v>
      </c>
      <c r="E18" s="11">
        <v>110000</v>
      </c>
      <c r="F18" s="11">
        <v>30000</v>
      </c>
      <c r="G18" s="33">
        <v>30000</v>
      </c>
      <c r="H18" s="34">
        <v>0</v>
      </c>
      <c r="I18" s="61">
        <f t="shared" si="4"/>
        <v>0</v>
      </c>
      <c r="J18" s="11">
        <v>10000</v>
      </c>
      <c r="K18" s="11">
        <v>10000</v>
      </c>
      <c r="L18" s="11">
        <v>10000</v>
      </c>
      <c r="M18" s="11">
        <v>10000</v>
      </c>
      <c r="N18" s="13" t="s">
        <v>264</v>
      </c>
    </row>
    <row r="19" spans="1:14" ht="25.5" x14ac:dyDescent="0.25">
      <c r="A19" s="43">
        <v>4341</v>
      </c>
      <c r="B19" s="10" t="s">
        <v>21</v>
      </c>
      <c r="C19" s="32">
        <v>303820.45682999998</v>
      </c>
      <c r="D19" s="32">
        <v>0</v>
      </c>
      <c r="E19" s="11">
        <v>12155.366829999999</v>
      </c>
      <c r="F19" s="11">
        <v>4843.8599999999997</v>
      </c>
      <c r="G19" s="33">
        <v>31511.23</v>
      </c>
      <c r="H19" s="34">
        <v>4000</v>
      </c>
      <c r="I19" s="61">
        <f t="shared" si="4"/>
        <v>12.693887226871182</v>
      </c>
      <c r="J19" s="11">
        <v>50000</v>
      </c>
      <c r="K19" s="11">
        <v>50000</v>
      </c>
      <c r="L19" s="11">
        <v>155310</v>
      </c>
      <c r="M19" s="11">
        <v>0</v>
      </c>
      <c r="N19" s="38"/>
    </row>
    <row r="20" spans="1:14" ht="51" x14ac:dyDescent="0.25">
      <c r="A20" s="43">
        <v>4342</v>
      </c>
      <c r="B20" s="10" t="s">
        <v>175</v>
      </c>
      <c r="C20" s="32">
        <v>13900.34</v>
      </c>
      <c r="D20" s="32">
        <v>0</v>
      </c>
      <c r="E20" s="11">
        <v>88.33</v>
      </c>
      <c r="F20" s="11">
        <v>309.58</v>
      </c>
      <c r="G20" s="33">
        <v>12502.43</v>
      </c>
      <c r="H20" s="34">
        <v>0</v>
      </c>
      <c r="I20" s="61">
        <f t="shared" si="4"/>
        <v>0</v>
      </c>
      <c r="J20" s="11">
        <v>1000</v>
      </c>
      <c r="K20" s="11">
        <v>0</v>
      </c>
      <c r="L20" s="11">
        <v>0</v>
      </c>
      <c r="M20" s="11">
        <v>0</v>
      </c>
      <c r="N20" s="13"/>
    </row>
    <row r="21" spans="1:14" ht="51" x14ac:dyDescent="0.25">
      <c r="A21" s="43">
        <v>4343</v>
      </c>
      <c r="B21" s="10" t="s">
        <v>176</v>
      </c>
      <c r="C21" s="32">
        <v>119684.94</v>
      </c>
      <c r="D21" s="32">
        <v>84.94</v>
      </c>
      <c r="E21" s="11">
        <v>980.18</v>
      </c>
      <c r="F21" s="11">
        <v>711.72</v>
      </c>
      <c r="G21" s="33">
        <v>63308.1</v>
      </c>
      <c r="H21" s="34">
        <v>62.92</v>
      </c>
      <c r="I21" s="66">
        <f t="shared" si="4"/>
        <v>9.9386966280776076E-2</v>
      </c>
      <c r="J21" s="11">
        <v>54600</v>
      </c>
      <c r="K21" s="11">
        <v>0</v>
      </c>
      <c r="L21" s="11">
        <v>0</v>
      </c>
      <c r="M21" s="11">
        <v>0</v>
      </c>
      <c r="N21" s="13"/>
    </row>
    <row r="22" spans="1:14" ht="38.25" x14ac:dyDescent="0.25">
      <c r="A22" s="43">
        <v>4355</v>
      </c>
      <c r="B22" s="10" t="s">
        <v>177</v>
      </c>
      <c r="C22" s="32">
        <v>316496</v>
      </c>
      <c r="D22" s="32">
        <v>80222.17</v>
      </c>
      <c r="E22" s="11">
        <v>3450183.983</v>
      </c>
      <c r="F22" s="11">
        <v>383858</v>
      </c>
      <c r="G22" s="33">
        <v>316495.7</v>
      </c>
      <c r="H22" s="34">
        <v>0</v>
      </c>
      <c r="I22" s="61">
        <f t="shared" si="4"/>
        <v>0</v>
      </c>
      <c r="J22" s="11">
        <v>50000</v>
      </c>
      <c r="K22" s="11">
        <v>50000</v>
      </c>
      <c r="L22" s="11">
        <v>50000</v>
      </c>
      <c r="M22" s="11">
        <v>50000</v>
      </c>
      <c r="N22" s="13" t="s">
        <v>264</v>
      </c>
    </row>
    <row r="23" spans="1:14" ht="38.25" x14ac:dyDescent="0.25">
      <c r="A23" s="50">
        <v>4450</v>
      </c>
      <c r="B23" s="10" t="s">
        <v>22</v>
      </c>
      <c r="C23" s="32">
        <v>4000</v>
      </c>
      <c r="D23" s="32">
        <v>0</v>
      </c>
      <c r="E23" s="11">
        <v>8000</v>
      </c>
      <c r="F23" s="11">
        <v>4000</v>
      </c>
      <c r="G23" s="33">
        <v>4000</v>
      </c>
      <c r="H23" s="34">
        <v>0</v>
      </c>
      <c r="I23" s="61">
        <f t="shared" si="4"/>
        <v>0</v>
      </c>
      <c r="J23" s="11">
        <v>4000</v>
      </c>
      <c r="K23" s="11">
        <v>4000</v>
      </c>
      <c r="L23" s="11">
        <v>4000</v>
      </c>
      <c r="M23" s="11">
        <v>4000</v>
      </c>
      <c r="N23" s="13" t="s">
        <v>264</v>
      </c>
    </row>
    <row r="24" spans="1:14" ht="38.25" x14ac:dyDescent="0.25">
      <c r="A24" s="43">
        <v>4571</v>
      </c>
      <c r="B24" s="10" t="s">
        <v>23</v>
      </c>
      <c r="C24" s="32">
        <v>403012.1</v>
      </c>
      <c r="D24" s="32">
        <v>12.1</v>
      </c>
      <c r="E24" s="11">
        <v>4719</v>
      </c>
      <c r="F24" s="11">
        <v>1381</v>
      </c>
      <c r="G24" s="33">
        <v>6900</v>
      </c>
      <c r="H24" s="34">
        <v>0</v>
      </c>
      <c r="I24" s="61">
        <f t="shared" si="4"/>
        <v>0</v>
      </c>
      <c r="J24" s="11">
        <v>40000</v>
      </c>
      <c r="K24" s="11">
        <v>50000</v>
      </c>
      <c r="L24" s="11">
        <v>300000</v>
      </c>
      <c r="M24" s="11">
        <v>0</v>
      </c>
      <c r="N24" s="38"/>
    </row>
    <row r="25" spans="1:14" ht="51" x14ac:dyDescent="0.25">
      <c r="A25" s="43">
        <v>4572</v>
      </c>
      <c r="B25" s="10" t="s">
        <v>24</v>
      </c>
      <c r="C25" s="32">
        <v>60000</v>
      </c>
      <c r="D25" s="32">
        <v>0</v>
      </c>
      <c r="E25" s="11">
        <v>1245.82</v>
      </c>
      <c r="F25" s="11">
        <v>28754.18</v>
      </c>
      <c r="G25" s="33">
        <v>30000</v>
      </c>
      <c r="H25" s="34">
        <v>0</v>
      </c>
      <c r="I25" s="61">
        <f t="shared" si="4"/>
        <v>0</v>
      </c>
      <c r="J25" s="11">
        <v>0</v>
      </c>
      <c r="K25" s="11">
        <v>0</v>
      </c>
      <c r="L25" s="11">
        <v>0</v>
      </c>
      <c r="M25" s="11">
        <v>0</v>
      </c>
      <c r="N25" s="38"/>
    </row>
    <row r="26" spans="1:14" ht="38.25" x14ac:dyDescent="0.25">
      <c r="A26" s="43">
        <v>4633</v>
      </c>
      <c r="B26" s="10" t="s">
        <v>25</v>
      </c>
      <c r="C26" s="32">
        <v>31460.49</v>
      </c>
      <c r="D26" s="32">
        <v>1460.49</v>
      </c>
      <c r="E26" s="11">
        <v>5785.34</v>
      </c>
      <c r="F26" s="11">
        <v>18830.7</v>
      </c>
      <c r="G26" s="33">
        <v>5383.96</v>
      </c>
      <c r="H26" s="34">
        <v>834.29495999999995</v>
      </c>
      <c r="I26" s="61">
        <f t="shared" si="4"/>
        <v>15.495935333843489</v>
      </c>
      <c r="J26" s="11">
        <v>0</v>
      </c>
      <c r="K26" s="11">
        <v>0</v>
      </c>
      <c r="L26" s="11">
        <v>0</v>
      </c>
      <c r="M26" s="11">
        <v>0</v>
      </c>
      <c r="N26" s="13"/>
    </row>
    <row r="27" spans="1:14" ht="38.25" x14ac:dyDescent="0.25">
      <c r="A27" s="43">
        <v>4700</v>
      </c>
      <c r="B27" s="10" t="s">
        <v>178</v>
      </c>
      <c r="C27" s="32">
        <v>300000</v>
      </c>
      <c r="D27" s="32">
        <v>168225.72</v>
      </c>
      <c r="E27" s="11">
        <v>188904.76</v>
      </c>
      <c r="F27" s="11">
        <v>239800</v>
      </c>
      <c r="G27" s="33">
        <v>300000</v>
      </c>
      <c r="H27" s="34">
        <v>0</v>
      </c>
      <c r="I27" s="61">
        <f t="shared" si="4"/>
        <v>0</v>
      </c>
      <c r="J27" s="11">
        <v>0</v>
      </c>
      <c r="K27" s="11">
        <v>0</v>
      </c>
      <c r="L27" s="11">
        <v>0</v>
      </c>
      <c r="M27" s="11">
        <v>0</v>
      </c>
      <c r="N27" s="13" t="s">
        <v>264</v>
      </c>
    </row>
    <row r="28" spans="1:14" ht="25.5" x14ac:dyDescent="0.25">
      <c r="A28" s="43">
        <v>4779</v>
      </c>
      <c r="B28" s="10" t="s">
        <v>179</v>
      </c>
      <c r="C28" s="32">
        <v>312162.70999999996</v>
      </c>
      <c r="D28" s="32">
        <v>0</v>
      </c>
      <c r="E28" s="11">
        <v>0</v>
      </c>
      <c r="F28" s="11">
        <v>116.64</v>
      </c>
      <c r="G28" s="33">
        <v>3946.07</v>
      </c>
      <c r="H28" s="34">
        <v>716.92499999999995</v>
      </c>
      <c r="I28" s="61">
        <f t="shared" si="4"/>
        <v>18.168076085827163</v>
      </c>
      <c r="J28" s="11">
        <v>1100</v>
      </c>
      <c r="K28" s="11">
        <v>307000</v>
      </c>
      <c r="L28" s="11">
        <v>0</v>
      </c>
      <c r="M28" s="11">
        <v>0</v>
      </c>
      <c r="N28" s="67" t="s">
        <v>167</v>
      </c>
    </row>
    <row r="29" spans="1:14" ht="25.5" x14ac:dyDescent="0.25">
      <c r="A29" s="43">
        <v>4780</v>
      </c>
      <c r="B29" s="10" t="s">
        <v>180</v>
      </c>
      <c r="C29" s="32">
        <v>140999.97999999998</v>
      </c>
      <c r="D29" s="32">
        <v>0</v>
      </c>
      <c r="E29" s="11">
        <v>0</v>
      </c>
      <c r="F29" s="11">
        <v>858.13</v>
      </c>
      <c r="G29" s="33">
        <v>15150.85</v>
      </c>
      <c r="H29" s="34">
        <v>133.1</v>
      </c>
      <c r="I29" s="61">
        <f t="shared" si="4"/>
        <v>0.87849856608705112</v>
      </c>
      <c r="J29" s="11">
        <v>80991</v>
      </c>
      <c r="K29" s="11">
        <v>44000</v>
      </c>
      <c r="L29" s="11">
        <v>0</v>
      </c>
      <c r="M29" s="11">
        <v>0</v>
      </c>
      <c r="N29" s="68"/>
    </row>
    <row r="30" spans="1:14" ht="25.5" x14ac:dyDescent="0.25">
      <c r="A30" s="43">
        <v>4781</v>
      </c>
      <c r="B30" s="10" t="s">
        <v>181</v>
      </c>
      <c r="C30" s="32">
        <v>140999.43</v>
      </c>
      <c r="D30" s="32">
        <v>0</v>
      </c>
      <c r="E30" s="11">
        <v>0</v>
      </c>
      <c r="F30" s="11">
        <v>687.28</v>
      </c>
      <c r="G30" s="33">
        <v>3028.15</v>
      </c>
      <c r="H30" s="34">
        <v>226.512</v>
      </c>
      <c r="I30" s="61">
        <f t="shared" si="4"/>
        <v>7.4802106896950287</v>
      </c>
      <c r="J30" s="11">
        <v>59220</v>
      </c>
      <c r="K30" s="11">
        <v>30000</v>
      </c>
      <c r="L30" s="11">
        <v>48064</v>
      </c>
      <c r="M30" s="11">
        <v>0</v>
      </c>
      <c r="N30" s="68"/>
    </row>
    <row r="31" spans="1:14" x14ac:dyDescent="0.25">
      <c r="A31" s="43">
        <v>4782</v>
      </c>
      <c r="B31" s="10" t="s">
        <v>157</v>
      </c>
      <c r="C31" s="32">
        <v>123991.44</v>
      </c>
      <c r="D31" s="32">
        <v>0</v>
      </c>
      <c r="E31" s="11">
        <v>0</v>
      </c>
      <c r="F31" s="11">
        <v>61.47</v>
      </c>
      <c r="G31" s="33">
        <v>1929.97</v>
      </c>
      <c r="H31" s="34">
        <v>0</v>
      </c>
      <c r="I31" s="61">
        <f t="shared" si="4"/>
        <v>0</v>
      </c>
      <c r="J31" s="11">
        <v>33000</v>
      </c>
      <c r="K31" s="11">
        <v>45000</v>
      </c>
      <c r="L31" s="11">
        <v>44000</v>
      </c>
      <c r="M31" s="11">
        <v>0</v>
      </c>
      <c r="N31" s="68"/>
    </row>
    <row r="32" spans="1:14" ht="25.5" x14ac:dyDescent="0.25">
      <c r="A32" s="43">
        <v>4783</v>
      </c>
      <c r="B32" s="10" t="s">
        <v>182</v>
      </c>
      <c r="C32" s="32">
        <v>99845.2</v>
      </c>
      <c r="D32" s="32">
        <v>0</v>
      </c>
      <c r="E32" s="11">
        <v>0</v>
      </c>
      <c r="F32" s="11">
        <v>555.39</v>
      </c>
      <c r="G32" s="33">
        <v>675.81</v>
      </c>
      <c r="H32" s="34">
        <v>0</v>
      </c>
      <c r="I32" s="61">
        <f t="shared" si="4"/>
        <v>0</v>
      </c>
      <c r="J32" s="11">
        <v>40114</v>
      </c>
      <c r="K32" s="11">
        <v>40000</v>
      </c>
      <c r="L32" s="11">
        <v>18500</v>
      </c>
      <c r="M32" s="11">
        <v>0</v>
      </c>
      <c r="N32" s="68"/>
    </row>
    <row r="33" spans="1:14" ht="25.5" x14ac:dyDescent="0.25">
      <c r="A33" s="43">
        <v>4784</v>
      </c>
      <c r="B33" s="10" t="s">
        <v>183</v>
      </c>
      <c r="C33" s="32">
        <v>78419.41</v>
      </c>
      <c r="D33" s="32">
        <v>0</v>
      </c>
      <c r="E33" s="11">
        <v>0</v>
      </c>
      <c r="F33" s="11">
        <v>1082.22</v>
      </c>
      <c r="G33" s="33">
        <v>1779.19</v>
      </c>
      <c r="H33" s="34">
        <v>108.9</v>
      </c>
      <c r="I33" s="61">
        <f t="shared" si="4"/>
        <v>6.1207628190356287</v>
      </c>
      <c r="J33" s="11">
        <v>75558</v>
      </c>
      <c r="K33" s="11">
        <v>0</v>
      </c>
      <c r="L33" s="11">
        <v>0</v>
      </c>
      <c r="M33" s="11">
        <v>0</v>
      </c>
      <c r="N33" s="68"/>
    </row>
    <row r="34" spans="1:14" x14ac:dyDescent="0.25">
      <c r="A34" s="43">
        <v>4785</v>
      </c>
      <c r="B34" s="10" t="s">
        <v>158</v>
      </c>
      <c r="C34" s="32">
        <v>69999.399999999994</v>
      </c>
      <c r="D34" s="32">
        <v>0</v>
      </c>
      <c r="E34" s="11">
        <v>0</v>
      </c>
      <c r="F34" s="11">
        <v>0</v>
      </c>
      <c r="G34" s="33">
        <v>1131.4000000000001</v>
      </c>
      <c r="H34" s="34">
        <v>24.2</v>
      </c>
      <c r="I34" s="61">
        <f t="shared" si="4"/>
        <v>2.1389429025985502</v>
      </c>
      <c r="J34" s="11">
        <v>68868</v>
      </c>
      <c r="K34" s="11">
        <v>0</v>
      </c>
      <c r="L34" s="11">
        <v>0</v>
      </c>
      <c r="M34" s="11">
        <v>0</v>
      </c>
      <c r="N34" s="68"/>
    </row>
    <row r="35" spans="1:14" x14ac:dyDescent="0.25">
      <c r="A35" s="43">
        <v>4786</v>
      </c>
      <c r="B35" s="10" t="s">
        <v>159</v>
      </c>
      <c r="C35" s="32">
        <v>50183.37</v>
      </c>
      <c r="D35" s="32">
        <v>0</v>
      </c>
      <c r="E35" s="11">
        <v>0</v>
      </c>
      <c r="F35" s="11">
        <v>59.77</v>
      </c>
      <c r="G35" s="33">
        <v>2008.6</v>
      </c>
      <c r="H35" s="34">
        <v>629.20000000000005</v>
      </c>
      <c r="I35" s="61">
        <f t="shared" si="4"/>
        <v>31.325301204819279</v>
      </c>
      <c r="J35" s="11">
        <v>48115</v>
      </c>
      <c r="K35" s="11">
        <v>0</v>
      </c>
      <c r="L35" s="11">
        <v>0</v>
      </c>
      <c r="M35" s="11">
        <v>0</v>
      </c>
      <c r="N35" s="68"/>
    </row>
    <row r="36" spans="1:14" ht="38.25" x14ac:dyDescent="0.25">
      <c r="A36" s="43">
        <v>4788</v>
      </c>
      <c r="B36" s="10" t="s">
        <v>26</v>
      </c>
      <c r="C36" s="32">
        <v>5000</v>
      </c>
      <c r="D36" s="32">
        <v>0</v>
      </c>
      <c r="E36" s="11">
        <v>74493.095729999986</v>
      </c>
      <c r="F36" s="11">
        <v>125.71</v>
      </c>
      <c r="G36" s="33">
        <v>5000</v>
      </c>
      <c r="H36" s="34">
        <v>63.36</v>
      </c>
      <c r="I36" s="61">
        <f t="shared" si="4"/>
        <v>1.2671999999999999</v>
      </c>
      <c r="J36" s="11">
        <v>5000</v>
      </c>
      <c r="K36" s="11">
        <v>5000</v>
      </c>
      <c r="L36" s="11">
        <v>5000</v>
      </c>
      <c r="M36" s="11">
        <v>5000</v>
      </c>
      <c r="N36" s="13" t="s">
        <v>264</v>
      </c>
    </row>
    <row r="37" spans="1:14" ht="25.5" x14ac:dyDescent="0.25">
      <c r="A37" s="43">
        <v>4789</v>
      </c>
      <c r="B37" s="10" t="s">
        <v>184</v>
      </c>
      <c r="C37" s="32">
        <v>36000.720000000001</v>
      </c>
      <c r="D37" s="32">
        <v>0</v>
      </c>
      <c r="E37" s="11">
        <v>0</v>
      </c>
      <c r="F37" s="11">
        <v>122.94</v>
      </c>
      <c r="G37" s="33">
        <v>998.78</v>
      </c>
      <c r="H37" s="34">
        <v>133.1</v>
      </c>
      <c r="I37" s="61">
        <f t="shared" si="4"/>
        <v>13.326258034802461</v>
      </c>
      <c r="J37" s="11">
        <v>34879</v>
      </c>
      <c r="K37" s="11">
        <v>0</v>
      </c>
      <c r="L37" s="11">
        <v>0</v>
      </c>
      <c r="M37" s="11">
        <v>0</v>
      </c>
      <c r="N37" s="67" t="s">
        <v>167</v>
      </c>
    </row>
    <row r="38" spans="1:14" ht="25.5" x14ac:dyDescent="0.25">
      <c r="A38" s="43">
        <v>4790</v>
      </c>
      <c r="B38" s="10" t="s">
        <v>185</v>
      </c>
      <c r="C38" s="32">
        <v>36001.410000000003</v>
      </c>
      <c r="D38" s="32">
        <v>0</v>
      </c>
      <c r="E38" s="11">
        <v>0</v>
      </c>
      <c r="F38" s="11">
        <v>34.61</v>
      </c>
      <c r="G38" s="33">
        <v>966.8</v>
      </c>
      <c r="H38" s="34">
        <v>0</v>
      </c>
      <c r="I38" s="61">
        <f t="shared" si="4"/>
        <v>0</v>
      </c>
      <c r="J38" s="11">
        <v>30000</v>
      </c>
      <c r="K38" s="11">
        <v>5000</v>
      </c>
      <c r="L38" s="11">
        <v>0</v>
      </c>
      <c r="M38" s="11">
        <v>0</v>
      </c>
      <c r="N38" s="68"/>
    </row>
    <row r="39" spans="1:14" x14ac:dyDescent="0.25">
      <c r="A39" s="43">
        <v>4803</v>
      </c>
      <c r="B39" s="10" t="s">
        <v>186</v>
      </c>
      <c r="C39" s="32">
        <v>29553.78</v>
      </c>
      <c r="D39" s="32">
        <v>0</v>
      </c>
      <c r="E39" s="11">
        <v>0</v>
      </c>
      <c r="F39" s="11">
        <v>0</v>
      </c>
      <c r="G39" s="33">
        <v>3553.7799999999997</v>
      </c>
      <c r="H39" s="34">
        <v>0</v>
      </c>
      <c r="I39" s="61">
        <f t="shared" si="4"/>
        <v>0</v>
      </c>
      <c r="J39" s="11">
        <v>26000</v>
      </c>
      <c r="K39" s="11">
        <v>0</v>
      </c>
      <c r="L39" s="11">
        <v>0</v>
      </c>
      <c r="M39" s="11">
        <v>0</v>
      </c>
      <c r="N39" s="68"/>
    </row>
    <row r="40" spans="1:14" ht="25.5" x14ac:dyDescent="0.25">
      <c r="A40" s="43">
        <v>4804</v>
      </c>
      <c r="B40" s="10" t="s">
        <v>187</v>
      </c>
      <c r="C40" s="32">
        <v>14826.23</v>
      </c>
      <c r="D40" s="32">
        <v>0</v>
      </c>
      <c r="E40" s="11">
        <v>0</v>
      </c>
      <c r="F40" s="11">
        <v>0</v>
      </c>
      <c r="G40" s="33">
        <v>14826.23</v>
      </c>
      <c r="H40" s="34">
        <v>0</v>
      </c>
      <c r="I40" s="61">
        <f t="shared" si="4"/>
        <v>0</v>
      </c>
      <c r="J40" s="11">
        <v>0</v>
      </c>
      <c r="K40" s="11">
        <v>0</v>
      </c>
      <c r="L40" s="11">
        <v>0</v>
      </c>
      <c r="M40" s="11">
        <v>0</v>
      </c>
      <c r="N40" s="68"/>
    </row>
    <row r="41" spans="1:14" ht="25.5" x14ac:dyDescent="0.25">
      <c r="A41" s="43">
        <v>4805</v>
      </c>
      <c r="B41" s="10" t="s">
        <v>188</v>
      </c>
      <c r="C41" s="32">
        <v>19358.62</v>
      </c>
      <c r="D41" s="32">
        <v>0</v>
      </c>
      <c r="E41" s="11">
        <v>0</v>
      </c>
      <c r="F41" s="11">
        <v>129.47</v>
      </c>
      <c r="G41" s="33">
        <v>19229.150000000001</v>
      </c>
      <c r="H41" s="34">
        <v>0</v>
      </c>
      <c r="I41" s="61">
        <f t="shared" si="4"/>
        <v>0</v>
      </c>
      <c r="J41" s="11">
        <v>0</v>
      </c>
      <c r="K41" s="11">
        <v>0</v>
      </c>
      <c r="L41" s="11">
        <v>0</v>
      </c>
      <c r="M41" s="11">
        <v>0</v>
      </c>
      <c r="N41" s="68"/>
    </row>
    <row r="42" spans="1:14" ht="25.5" x14ac:dyDescent="0.25">
      <c r="A42" s="43">
        <v>4806</v>
      </c>
      <c r="B42" s="10" t="s">
        <v>189</v>
      </c>
      <c r="C42" s="32">
        <v>20100.05</v>
      </c>
      <c r="D42" s="32">
        <v>0</v>
      </c>
      <c r="E42" s="11">
        <v>0</v>
      </c>
      <c r="F42" s="11">
        <v>0</v>
      </c>
      <c r="G42" s="33">
        <v>4644.05</v>
      </c>
      <c r="H42" s="34">
        <v>0</v>
      </c>
      <c r="I42" s="61">
        <f t="shared" si="4"/>
        <v>0</v>
      </c>
      <c r="J42" s="11">
        <v>10456</v>
      </c>
      <c r="K42" s="11">
        <v>0</v>
      </c>
      <c r="L42" s="11">
        <v>5000</v>
      </c>
      <c r="M42" s="11">
        <v>0</v>
      </c>
      <c r="N42" s="68"/>
    </row>
    <row r="43" spans="1:14" ht="15" x14ac:dyDescent="0.25">
      <c r="A43" s="43">
        <v>4807</v>
      </c>
      <c r="B43" s="10" t="s">
        <v>190</v>
      </c>
      <c r="C43" s="32">
        <v>1622</v>
      </c>
      <c r="D43" s="32">
        <v>0</v>
      </c>
      <c r="E43" s="11">
        <v>0</v>
      </c>
      <c r="F43" s="11">
        <v>0</v>
      </c>
      <c r="G43" s="33">
        <v>1622</v>
      </c>
      <c r="H43" s="34">
        <v>0</v>
      </c>
      <c r="I43" s="61">
        <f t="shared" si="4"/>
        <v>0</v>
      </c>
      <c r="J43" s="11">
        <v>0</v>
      </c>
      <c r="K43" s="11">
        <v>0</v>
      </c>
      <c r="L43" s="11">
        <v>0</v>
      </c>
      <c r="M43" s="11">
        <v>0</v>
      </c>
      <c r="N43" s="39"/>
    </row>
    <row r="44" spans="1:14" ht="25.5" x14ac:dyDescent="0.25">
      <c r="A44" s="43">
        <v>4808</v>
      </c>
      <c r="B44" s="10" t="s">
        <v>191</v>
      </c>
      <c r="C44" s="32">
        <v>8750</v>
      </c>
      <c r="D44" s="32">
        <v>0</v>
      </c>
      <c r="E44" s="11">
        <v>0</v>
      </c>
      <c r="F44" s="11">
        <v>0</v>
      </c>
      <c r="G44" s="33">
        <v>8750</v>
      </c>
      <c r="H44" s="34">
        <v>0</v>
      </c>
      <c r="I44" s="61">
        <f t="shared" si="4"/>
        <v>0</v>
      </c>
      <c r="J44" s="11">
        <v>0</v>
      </c>
      <c r="K44" s="11">
        <v>0</v>
      </c>
      <c r="L44" s="11">
        <v>0</v>
      </c>
      <c r="M44" s="11">
        <v>0</v>
      </c>
      <c r="N44" s="39"/>
    </row>
    <row r="45" spans="1:14" ht="25.5" x14ac:dyDescent="0.25">
      <c r="A45" s="43">
        <v>4809</v>
      </c>
      <c r="B45" s="10" t="s">
        <v>192</v>
      </c>
      <c r="C45" s="32">
        <v>83000</v>
      </c>
      <c r="D45" s="32">
        <v>0</v>
      </c>
      <c r="E45" s="11">
        <v>0</v>
      </c>
      <c r="F45" s="11">
        <v>0</v>
      </c>
      <c r="G45" s="33">
        <v>3000</v>
      </c>
      <c r="H45" s="34">
        <v>0</v>
      </c>
      <c r="I45" s="61">
        <f t="shared" si="4"/>
        <v>0</v>
      </c>
      <c r="J45" s="11">
        <v>0</v>
      </c>
      <c r="K45" s="11">
        <v>20000</v>
      </c>
      <c r="L45" s="11">
        <v>60000</v>
      </c>
      <c r="M45" s="11">
        <v>0</v>
      </c>
      <c r="N45" s="39"/>
    </row>
    <row r="46" spans="1:14" ht="25.5" x14ac:dyDescent="0.25">
      <c r="A46" s="43">
        <v>4850</v>
      </c>
      <c r="B46" s="10" t="s">
        <v>27</v>
      </c>
      <c r="C46" s="32">
        <v>10000</v>
      </c>
      <c r="D46" s="32">
        <v>0</v>
      </c>
      <c r="E46" s="11">
        <v>0</v>
      </c>
      <c r="F46" s="11">
        <v>6000</v>
      </c>
      <c r="G46" s="33">
        <v>4000</v>
      </c>
      <c r="H46" s="34">
        <v>0</v>
      </c>
      <c r="I46" s="61">
        <f t="shared" si="4"/>
        <v>0</v>
      </c>
      <c r="J46" s="11">
        <v>0</v>
      </c>
      <c r="K46" s="11">
        <v>0</v>
      </c>
      <c r="L46" s="11">
        <v>0</v>
      </c>
      <c r="M46" s="11">
        <v>0</v>
      </c>
      <c r="N46" s="38"/>
    </row>
    <row r="47" spans="1:14" ht="38.25" x14ac:dyDescent="0.25">
      <c r="A47" s="26">
        <v>5180</v>
      </c>
      <c r="B47" s="10" t="s">
        <v>28</v>
      </c>
      <c r="C47" s="32">
        <v>544</v>
      </c>
      <c r="D47" s="32">
        <v>0</v>
      </c>
      <c r="E47" s="11">
        <v>8773.4287700000004</v>
      </c>
      <c r="F47" s="11">
        <v>9223.06</v>
      </c>
      <c r="G47" s="33">
        <v>544</v>
      </c>
      <c r="H47" s="34">
        <v>0</v>
      </c>
      <c r="I47" s="61">
        <f t="shared" si="4"/>
        <v>0</v>
      </c>
      <c r="J47" s="11">
        <v>0</v>
      </c>
      <c r="K47" s="11">
        <v>0</v>
      </c>
      <c r="L47" s="11">
        <v>0</v>
      </c>
      <c r="M47" s="11">
        <v>0</v>
      </c>
      <c r="N47" s="13" t="s">
        <v>264</v>
      </c>
    </row>
    <row r="48" spans="1:14" ht="63.75" x14ac:dyDescent="0.25">
      <c r="A48" s="26">
        <v>5752</v>
      </c>
      <c r="B48" s="10" t="s">
        <v>29</v>
      </c>
      <c r="C48" s="32">
        <v>1554</v>
      </c>
      <c r="D48" s="32">
        <v>0</v>
      </c>
      <c r="E48" s="11">
        <v>1032.13202</v>
      </c>
      <c r="F48" s="11">
        <v>462.66</v>
      </c>
      <c r="G48" s="33">
        <v>1554</v>
      </c>
      <c r="H48" s="34">
        <v>0</v>
      </c>
      <c r="I48" s="61">
        <f t="shared" si="4"/>
        <v>0</v>
      </c>
      <c r="J48" s="11">
        <v>8954</v>
      </c>
      <c r="K48" s="11">
        <v>8954</v>
      </c>
      <c r="L48" s="11">
        <v>8954</v>
      </c>
      <c r="M48" s="11">
        <v>8954</v>
      </c>
      <c r="N48" s="13" t="s">
        <v>265</v>
      </c>
    </row>
    <row r="49" spans="1:23" ht="38.25" x14ac:dyDescent="0.25">
      <c r="A49" s="26">
        <v>5954</v>
      </c>
      <c r="B49" s="10" t="s">
        <v>193</v>
      </c>
      <c r="C49" s="32">
        <v>4053093.7500700001</v>
      </c>
      <c r="D49" s="32">
        <v>0</v>
      </c>
      <c r="E49" s="11">
        <v>33118.150070000003</v>
      </c>
      <c r="F49" s="11">
        <v>33797.81</v>
      </c>
      <c r="G49" s="33">
        <v>506177.79</v>
      </c>
      <c r="H49" s="34">
        <v>3070.98</v>
      </c>
      <c r="I49" s="61">
        <f t="shared" si="4"/>
        <v>0.60669987120533286</v>
      </c>
      <c r="J49" s="11">
        <v>1888000</v>
      </c>
      <c r="K49" s="11">
        <v>1592000</v>
      </c>
      <c r="L49" s="11">
        <v>0</v>
      </c>
      <c r="M49" s="11">
        <v>0</v>
      </c>
      <c r="N49" s="40"/>
    </row>
    <row r="50" spans="1:23" ht="13.5" thickBot="1" x14ac:dyDescent="0.3">
      <c r="A50" s="43"/>
      <c r="B50" s="35" t="s">
        <v>30</v>
      </c>
      <c r="C50" s="36">
        <f>SUM(C15:C49)</f>
        <v>7040009.1349000009</v>
      </c>
      <c r="D50" s="36">
        <f t="shared" ref="D50:M50" si="5">SUM(D15:D49)</f>
        <v>258560.68400000001</v>
      </c>
      <c r="E50" s="36">
        <f t="shared" si="5"/>
        <v>3915369.9664199995</v>
      </c>
      <c r="F50" s="36">
        <f t="shared" si="5"/>
        <v>776635.41800000006</v>
      </c>
      <c r="G50" s="36">
        <f t="shared" si="5"/>
        <v>1428818.03</v>
      </c>
      <c r="H50" s="36">
        <f t="shared" si="5"/>
        <v>13492.405960000002</v>
      </c>
      <c r="I50" s="60">
        <f t="shared" si="4"/>
        <v>0.94430541025577641</v>
      </c>
      <c r="J50" s="36">
        <f t="shared" si="5"/>
        <v>2649855</v>
      </c>
      <c r="K50" s="36">
        <f t="shared" si="5"/>
        <v>2295954</v>
      </c>
      <c r="L50" s="36">
        <f t="shared" si="5"/>
        <v>708828</v>
      </c>
      <c r="M50" s="36">
        <f t="shared" si="5"/>
        <v>77954</v>
      </c>
      <c r="N50" s="37"/>
    </row>
    <row r="51" spans="1:23" s="4" customFormat="1" ht="13.5" x14ac:dyDescent="0.25">
      <c r="A51" s="45"/>
      <c r="B51" s="23" t="s">
        <v>31</v>
      </c>
      <c r="C51" s="24"/>
      <c r="D51" s="24"/>
      <c r="E51" s="24"/>
      <c r="F51" s="24"/>
      <c r="G51" s="24"/>
      <c r="H51" s="64"/>
      <c r="I51" s="64"/>
      <c r="J51" s="24"/>
      <c r="K51" s="24"/>
      <c r="L51" s="24"/>
      <c r="M51" s="24"/>
      <c r="N51" s="25"/>
      <c r="V51" s="9"/>
      <c r="W51" s="1"/>
    </row>
    <row r="52" spans="1:23" s="4" customFormat="1" ht="25.5" x14ac:dyDescent="0.25">
      <c r="A52" s="26">
        <v>4626</v>
      </c>
      <c r="B52" s="10" t="s">
        <v>160</v>
      </c>
      <c r="C52" s="32">
        <v>39500</v>
      </c>
      <c r="D52" s="32">
        <v>0</v>
      </c>
      <c r="E52" s="11">
        <v>0</v>
      </c>
      <c r="F52" s="11"/>
      <c r="G52" s="33">
        <v>39500</v>
      </c>
      <c r="H52" s="34">
        <v>0</v>
      </c>
      <c r="I52" s="61">
        <f t="shared" ref="I52:I60" si="6">(H52/G52)*100</f>
        <v>0</v>
      </c>
      <c r="J52" s="11">
        <v>0</v>
      </c>
      <c r="K52" s="11">
        <v>0</v>
      </c>
      <c r="L52" s="11">
        <v>0</v>
      </c>
      <c r="M52" s="11">
        <v>0</v>
      </c>
      <c r="N52" s="38"/>
      <c r="V52" s="9"/>
      <c r="W52" s="1"/>
    </row>
    <row r="53" spans="1:23" s="4" customFormat="1" ht="25.5" x14ac:dyDescent="0.25">
      <c r="A53" s="26">
        <v>4769</v>
      </c>
      <c r="B53" s="10" t="s">
        <v>32</v>
      </c>
      <c r="C53" s="32">
        <v>3763.71</v>
      </c>
      <c r="D53" s="32">
        <v>0</v>
      </c>
      <c r="E53" s="11">
        <v>89.83</v>
      </c>
      <c r="F53" s="11">
        <v>173.88</v>
      </c>
      <c r="G53" s="33">
        <v>3500</v>
      </c>
      <c r="H53" s="34">
        <v>1811.1179999999999</v>
      </c>
      <c r="I53" s="61">
        <f t="shared" si="6"/>
        <v>51.746228571428567</v>
      </c>
      <c r="J53" s="11">
        <v>0</v>
      </c>
      <c r="K53" s="11">
        <v>0</v>
      </c>
      <c r="L53" s="11">
        <v>0</v>
      </c>
      <c r="M53" s="11">
        <v>0</v>
      </c>
      <c r="N53" s="13"/>
      <c r="V53" s="9"/>
      <c r="W53" s="1"/>
    </row>
    <row r="54" spans="1:23" s="4" customFormat="1" ht="25.5" x14ac:dyDescent="0.25">
      <c r="A54" s="26">
        <v>5334</v>
      </c>
      <c r="B54" s="10" t="s">
        <v>194</v>
      </c>
      <c r="C54" s="32">
        <v>190307</v>
      </c>
      <c r="D54" s="32">
        <v>0</v>
      </c>
      <c r="E54" s="11">
        <v>0</v>
      </c>
      <c r="F54" s="11"/>
      <c r="G54" s="33">
        <v>190307</v>
      </c>
      <c r="H54" s="34">
        <v>0</v>
      </c>
      <c r="I54" s="61">
        <f t="shared" si="6"/>
        <v>0</v>
      </c>
      <c r="J54" s="11">
        <v>0</v>
      </c>
      <c r="K54" s="11">
        <v>0</v>
      </c>
      <c r="L54" s="11">
        <v>0</v>
      </c>
      <c r="M54" s="11">
        <v>0</v>
      </c>
      <c r="N54" s="38"/>
      <c r="V54" s="9"/>
      <c r="W54" s="1"/>
    </row>
    <row r="55" spans="1:23" s="4" customFormat="1" x14ac:dyDescent="0.25">
      <c r="A55" s="26">
        <v>5335</v>
      </c>
      <c r="B55" s="10" t="s">
        <v>195</v>
      </c>
      <c r="C55" s="32">
        <v>100000</v>
      </c>
      <c r="D55" s="32">
        <v>0</v>
      </c>
      <c r="E55" s="32">
        <v>0</v>
      </c>
      <c r="F55" s="11"/>
      <c r="G55" s="33">
        <v>100000</v>
      </c>
      <c r="H55" s="34">
        <v>0</v>
      </c>
      <c r="I55" s="61">
        <f t="shared" si="6"/>
        <v>0</v>
      </c>
      <c r="J55" s="11">
        <v>0</v>
      </c>
      <c r="K55" s="11">
        <v>0</v>
      </c>
      <c r="L55" s="11">
        <v>0</v>
      </c>
      <c r="M55" s="11">
        <v>0</v>
      </c>
      <c r="N55" s="38"/>
      <c r="V55" s="9"/>
      <c r="W55" s="1"/>
    </row>
    <row r="56" spans="1:23" s="4" customFormat="1" ht="38.25" x14ac:dyDescent="0.25">
      <c r="A56" s="26">
        <v>5336</v>
      </c>
      <c r="B56" s="10" t="s">
        <v>196</v>
      </c>
      <c r="C56" s="32">
        <v>3100</v>
      </c>
      <c r="D56" s="32">
        <v>0</v>
      </c>
      <c r="E56" s="11">
        <v>0</v>
      </c>
      <c r="F56" s="11"/>
      <c r="G56" s="33">
        <v>3100</v>
      </c>
      <c r="H56" s="34">
        <v>0</v>
      </c>
      <c r="I56" s="61">
        <f t="shared" si="6"/>
        <v>0</v>
      </c>
      <c r="J56" s="11">
        <v>0</v>
      </c>
      <c r="K56" s="11">
        <v>0</v>
      </c>
      <c r="L56" s="11">
        <v>0</v>
      </c>
      <c r="M56" s="11">
        <v>0</v>
      </c>
      <c r="N56" s="38"/>
      <c r="V56" s="9"/>
      <c r="W56" s="1"/>
    </row>
    <row r="57" spans="1:23" s="4" customFormat="1" ht="38.25" x14ac:dyDescent="0.25">
      <c r="A57" s="14">
        <v>5337</v>
      </c>
      <c r="B57" s="10" t="s">
        <v>33</v>
      </c>
      <c r="C57" s="32">
        <v>19634</v>
      </c>
      <c r="D57" s="32">
        <v>0</v>
      </c>
      <c r="E57" s="11">
        <v>86265.631169999993</v>
      </c>
      <c r="F57" s="11">
        <v>5458.47</v>
      </c>
      <c r="G57" s="33">
        <v>19633.580000000002</v>
      </c>
      <c r="H57" s="34">
        <v>5681.8209999999999</v>
      </c>
      <c r="I57" s="61">
        <f t="shared" si="6"/>
        <v>28.939301951045092</v>
      </c>
      <c r="J57" s="11">
        <v>0</v>
      </c>
      <c r="K57" s="11">
        <v>0</v>
      </c>
      <c r="L57" s="11">
        <v>0</v>
      </c>
      <c r="M57" s="11">
        <v>0</v>
      </c>
      <c r="N57" s="13" t="s">
        <v>264</v>
      </c>
      <c r="V57" s="9"/>
      <c r="W57" s="1"/>
    </row>
    <row r="58" spans="1:23" s="4" customFormat="1" ht="38.25" x14ac:dyDescent="0.25">
      <c r="A58" s="26">
        <v>5829</v>
      </c>
      <c r="B58" s="10" t="s">
        <v>34</v>
      </c>
      <c r="C58" s="32">
        <v>250</v>
      </c>
      <c r="D58" s="32">
        <v>0</v>
      </c>
      <c r="E58" s="11">
        <v>0</v>
      </c>
      <c r="F58" s="11">
        <v>49.61</v>
      </c>
      <c r="G58" s="33">
        <v>250</v>
      </c>
      <c r="H58" s="34">
        <v>0</v>
      </c>
      <c r="I58" s="61">
        <f t="shared" si="6"/>
        <v>0</v>
      </c>
      <c r="J58" s="11">
        <v>0</v>
      </c>
      <c r="K58" s="11">
        <v>0</v>
      </c>
      <c r="L58" s="11">
        <v>0</v>
      </c>
      <c r="M58" s="11">
        <v>0</v>
      </c>
      <c r="N58" s="13" t="s">
        <v>264</v>
      </c>
      <c r="V58" s="9"/>
      <c r="W58" s="1"/>
    </row>
    <row r="59" spans="1:23" s="4" customFormat="1" ht="25.5" x14ac:dyDescent="0.25">
      <c r="A59" s="26">
        <v>5878</v>
      </c>
      <c r="B59" s="10" t="s">
        <v>35</v>
      </c>
      <c r="C59" s="32">
        <v>142173.07355</v>
      </c>
      <c r="D59" s="32">
        <v>0</v>
      </c>
      <c r="E59" s="11">
        <v>49623.793550000002</v>
      </c>
      <c r="F59" s="11">
        <v>6228.89</v>
      </c>
      <c r="G59" s="33">
        <v>37942.39</v>
      </c>
      <c r="H59" s="34">
        <v>1941.3041499999999</v>
      </c>
      <c r="I59" s="61">
        <f t="shared" si="6"/>
        <v>5.116451942009979</v>
      </c>
      <c r="J59" s="11">
        <v>16126</v>
      </c>
      <c r="K59" s="11">
        <v>16126</v>
      </c>
      <c r="L59" s="11">
        <v>16126</v>
      </c>
      <c r="M59" s="11">
        <v>0</v>
      </c>
      <c r="N59" s="38"/>
      <c r="V59" s="9"/>
      <c r="W59" s="1"/>
    </row>
    <row r="60" spans="1:23" ht="26.25" thickBot="1" x14ac:dyDescent="0.3">
      <c r="A60" s="43"/>
      <c r="B60" s="35" t="s">
        <v>36</v>
      </c>
      <c r="C60" s="36">
        <f>SUM(C52:C59)</f>
        <v>498727.78354999993</v>
      </c>
      <c r="D60" s="36">
        <f t="shared" ref="D60:M60" si="7">SUM(D52:D59)</f>
        <v>0</v>
      </c>
      <c r="E60" s="36">
        <f t="shared" si="7"/>
        <v>135979.25472</v>
      </c>
      <c r="F60" s="36">
        <f t="shared" si="7"/>
        <v>11910.85</v>
      </c>
      <c r="G60" s="36">
        <f t="shared" si="7"/>
        <v>394232.97000000003</v>
      </c>
      <c r="H60" s="36">
        <f t="shared" si="7"/>
        <v>9434.2431500000002</v>
      </c>
      <c r="I60" s="60">
        <f t="shared" si="6"/>
        <v>2.3930629520915003</v>
      </c>
      <c r="J60" s="36">
        <f t="shared" si="7"/>
        <v>16126</v>
      </c>
      <c r="K60" s="36">
        <f t="shared" si="7"/>
        <v>16126</v>
      </c>
      <c r="L60" s="36">
        <f t="shared" si="7"/>
        <v>16126</v>
      </c>
      <c r="M60" s="36">
        <f t="shared" si="7"/>
        <v>0</v>
      </c>
      <c r="N60" s="37"/>
    </row>
    <row r="61" spans="1:23" s="4" customFormat="1" ht="13.5" x14ac:dyDescent="0.25">
      <c r="A61" s="45"/>
      <c r="B61" s="23" t="s">
        <v>37</v>
      </c>
      <c r="C61" s="24"/>
      <c r="D61" s="24"/>
      <c r="E61" s="24"/>
      <c r="F61" s="24"/>
      <c r="G61" s="24"/>
      <c r="H61" s="64"/>
      <c r="I61" s="64"/>
      <c r="J61" s="24"/>
      <c r="K61" s="24"/>
      <c r="L61" s="24"/>
      <c r="M61" s="24"/>
      <c r="N61" s="25"/>
      <c r="V61" s="9"/>
      <c r="W61" s="1"/>
    </row>
    <row r="62" spans="1:23" s="4" customFormat="1" x14ac:dyDescent="0.25">
      <c r="A62" s="49">
        <v>4546</v>
      </c>
      <c r="B62" s="10" t="s">
        <v>38</v>
      </c>
      <c r="C62" s="32">
        <v>2500</v>
      </c>
      <c r="D62" s="32">
        <v>0</v>
      </c>
      <c r="E62" s="11">
        <v>0</v>
      </c>
      <c r="F62" s="11">
        <v>310</v>
      </c>
      <c r="G62" s="33">
        <v>2190</v>
      </c>
      <c r="H62" s="34">
        <v>1416.47891</v>
      </c>
      <c r="I62" s="61">
        <f t="shared" ref="I62:I63" si="8">(H62/G62)*100</f>
        <v>64.67940228310502</v>
      </c>
      <c r="J62" s="11">
        <v>0</v>
      </c>
      <c r="K62" s="11">
        <v>0</v>
      </c>
      <c r="L62" s="11">
        <v>0</v>
      </c>
      <c r="M62" s="11">
        <v>0</v>
      </c>
      <c r="N62" s="38" t="s">
        <v>18</v>
      </c>
      <c r="V62" s="9"/>
      <c r="W62" s="1"/>
    </row>
    <row r="63" spans="1:23" ht="13.5" thickBot="1" x14ac:dyDescent="0.3">
      <c r="A63" s="43"/>
      <c r="B63" s="35" t="s">
        <v>39</v>
      </c>
      <c r="C63" s="36">
        <f>SUM(C62)</f>
        <v>2500</v>
      </c>
      <c r="D63" s="36">
        <f t="shared" ref="D63:M63" si="9">SUM(D62)</f>
        <v>0</v>
      </c>
      <c r="E63" s="36">
        <f t="shared" si="9"/>
        <v>0</v>
      </c>
      <c r="F63" s="36">
        <f t="shared" si="9"/>
        <v>310</v>
      </c>
      <c r="G63" s="36">
        <f t="shared" si="9"/>
        <v>2190</v>
      </c>
      <c r="H63" s="36">
        <f t="shared" si="9"/>
        <v>1416.47891</v>
      </c>
      <c r="I63" s="60">
        <f t="shared" si="8"/>
        <v>64.67940228310502</v>
      </c>
      <c r="J63" s="36">
        <f t="shared" si="9"/>
        <v>0</v>
      </c>
      <c r="K63" s="36">
        <f t="shared" si="9"/>
        <v>0</v>
      </c>
      <c r="L63" s="36">
        <f t="shared" si="9"/>
        <v>0</v>
      </c>
      <c r="M63" s="36">
        <f t="shared" si="9"/>
        <v>0</v>
      </c>
      <c r="N63" s="37"/>
    </row>
    <row r="64" spans="1:23" ht="13.5" x14ac:dyDescent="0.25">
      <c r="A64" s="45"/>
      <c r="B64" s="23" t="s">
        <v>40</v>
      </c>
      <c r="C64" s="24"/>
      <c r="D64" s="24"/>
      <c r="E64" s="24"/>
      <c r="F64" s="24"/>
      <c r="G64" s="24"/>
      <c r="H64" s="64"/>
      <c r="I64" s="64"/>
      <c r="J64" s="24"/>
      <c r="K64" s="24"/>
      <c r="L64" s="24"/>
      <c r="M64" s="24"/>
      <c r="N64" s="25"/>
    </row>
    <row r="65" spans="1:14" ht="38.25" x14ac:dyDescent="0.25">
      <c r="A65" s="49">
        <v>4136</v>
      </c>
      <c r="B65" s="10" t="s">
        <v>41</v>
      </c>
      <c r="C65" s="32">
        <v>12349</v>
      </c>
      <c r="D65" s="11">
        <v>383.19</v>
      </c>
      <c r="E65" s="11">
        <v>23053.91892</v>
      </c>
      <c r="F65" s="11">
        <v>24140.26</v>
      </c>
      <c r="G65" s="33">
        <v>12349.25</v>
      </c>
      <c r="H65" s="34">
        <v>1855</v>
      </c>
      <c r="I65" s="61">
        <f t="shared" ref="I65:I78" si="10">(H65/G65)*100</f>
        <v>15.021155130878395</v>
      </c>
      <c r="J65" s="11">
        <v>0</v>
      </c>
      <c r="K65" s="11">
        <v>0</v>
      </c>
      <c r="L65" s="11">
        <v>0</v>
      </c>
      <c r="M65" s="11">
        <v>0</v>
      </c>
      <c r="N65" s="13" t="s">
        <v>264</v>
      </c>
    </row>
    <row r="66" spans="1:14" ht="25.5" x14ac:dyDescent="0.25">
      <c r="A66" s="43">
        <v>4347</v>
      </c>
      <c r="B66" s="10" t="s">
        <v>42</v>
      </c>
      <c r="C66" s="32">
        <v>176070.85</v>
      </c>
      <c r="D66" s="11">
        <v>0</v>
      </c>
      <c r="E66" s="11">
        <v>1070.8499999999999</v>
      </c>
      <c r="F66" s="11">
        <v>739.31</v>
      </c>
      <c r="G66" s="33">
        <v>12010.69</v>
      </c>
      <c r="H66" s="34">
        <v>5921.6389600000002</v>
      </c>
      <c r="I66" s="61">
        <f t="shared" si="10"/>
        <v>49.303070514683171</v>
      </c>
      <c r="J66" s="11">
        <v>62250</v>
      </c>
      <c r="K66" s="11">
        <v>100000</v>
      </c>
      <c r="L66" s="11">
        <v>0</v>
      </c>
      <c r="M66" s="11">
        <v>0</v>
      </c>
      <c r="N66" s="38"/>
    </row>
    <row r="67" spans="1:14" ht="25.5" x14ac:dyDescent="0.25">
      <c r="A67" s="51">
        <v>4350</v>
      </c>
      <c r="B67" s="10" t="s">
        <v>43</v>
      </c>
      <c r="C67" s="32">
        <v>14426</v>
      </c>
      <c r="D67" s="11">
        <v>1076</v>
      </c>
      <c r="E67" s="11">
        <v>0</v>
      </c>
      <c r="F67" s="11">
        <v>0</v>
      </c>
      <c r="G67" s="33">
        <v>13350</v>
      </c>
      <c r="H67" s="34">
        <v>0</v>
      </c>
      <c r="I67" s="61">
        <f t="shared" si="10"/>
        <v>0</v>
      </c>
      <c r="J67" s="11">
        <v>0</v>
      </c>
      <c r="K67" s="11">
        <v>0</v>
      </c>
      <c r="L67" s="11">
        <v>0</v>
      </c>
      <c r="M67" s="11">
        <v>0</v>
      </c>
      <c r="N67" s="38"/>
    </row>
    <row r="68" spans="1:14" ht="38.25" x14ac:dyDescent="0.25">
      <c r="A68" s="51">
        <v>4415</v>
      </c>
      <c r="B68" s="10" t="s">
        <v>198</v>
      </c>
      <c r="C68" s="32">
        <v>15324.95</v>
      </c>
      <c r="D68" s="11">
        <v>0</v>
      </c>
      <c r="E68" s="11">
        <v>1324.95</v>
      </c>
      <c r="F68" s="11">
        <v>0</v>
      </c>
      <c r="G68" s="33">
        <v>4000</v>
      </c>
      <c r="H68" s="34">
        <v>0</v>
      </c>
      <c r="I68" s="61">
        <f t="shared" si="10"/>
        <v>0</v>
      </c>
      <c r="J68" s="11">
        <v>10000</v>
      </c>
      <c r="K68" s="11">
        <v>0</v>
      </c>
      <c r="L68" s="11">
        <v>0</v>
      </c>
      <c r="M68" s="11">
        <v>0</v>
      </c>
      <c r="N68" s="40"/>
    </row>
    <row r="69" spans="1:14" ht="25.5" x14ac:dyDescent="0.25">
      <c r="A69" s="51">
        <v>4416</v>
      </c>
      <c r="B69" s="10" t="s">
        <v>44</v>
      </c>
      <c r="C69" s="32">
        <v>32890.26</v>
      </c>
      <c r="D69" s="11">
        <v>227</v>
      </c>
      <c r="E69" s="11">
        <v>3163.26</v>
      </c>
      <c r="F69" s="11">
        <v>114.95</v>
      </c>
      <c r="G69" s="33">
        <v>5885.05</v>
      </c>
      <c r="H69" s="34">
        <v>0</v>
      </c>
      <c r="I69" s="61">
        <f t="shared" si="10"/>
        <v>0</v>
      </c>
      <c r="J69" s="11">
        <v>23500</v>
      </c>
      <c r="K69" s="11">
        <v>0</v>
      </c>
      <c r="L69" s="11">
        <v>0</v>
      </c>
      <c r="M69" s="11">
        <v>0</v>
      </c>
      <c r="N69" s="40"/>
    </row>
    <row r="70" spans="1:14" ht="25.5" x14ac:dyDescent="0.25">
      <c r="A70" s="51">
        <v>4419</v>
      </c>
      <c r="B70" s="10" t="s">
        <v>45</v>
      </c>
      <c r="C70" s="32">
        <v>55000</v>
      </c>
      <c r="D70" s="11">
        <v>0</v>
      </c>
      <c r="E70" s="11">
        <v>0</v>
      </c>
      <c r="F70" s="11">
        <v>0</v>
      </c>
      <c r="G70" s="33">
        <v>35000</v>
      </c>
      <c r="H70" s="34">
        <v>0</v>
      </c>
      <c r="I70" s="61">
        <f t="shared" si="10"/>
        <v>0</v>
      </c>
      <c r="J70" s="11">
        <v>20000</v>
      </c>
      <c r="K70" s="11">
        <v>0</v>
      </c>
      <c r="L70" s="11">
        <v>0</v>
      </c>
      <c r="M70" s="11">
        <v>0</v>
      </c>
      <c r="N70" s="40"/>
    </row>
    <row r="71" spans="1:14" ht="25.5" x14ac:dyDescent="0.25">
      <c r="A71" s="51">
        <v>4468</v>
      </c>
      <c r="B71" s="10" t="s">
        <v>199</v>
      </c>
      <c r="C71" s="32">
        <v>18215.53</v>
      </c>
      <c r="D71" s="11">
        <v>200.36</v>
      </c>
      <c r="E71" s="11">
        <v>1014.17</v>
      </c>
      <c r="F71" s="11">
        <v>745.36</v>
      </c>
      <c r="G71" s="33">
        <v>16255.64</v>
      </c>
      <c r="H71" s="34">
        <v>0</v>
      </c>
      <c r="I71" s="61">
        <f t="shared" si="10"/>
        <v>0</v>
      </c>
      <c r="J71" s="11">
        <v>0</v>
      </c>
      <c r="K71" s="11">
        <v>0</v>
      </c>
      <c r="L71" s="11">
        <v>0</v>
      </c>
      <c r="M71" s="11">
        <v>0</v>
      </c>
      <c r="N71" s="40"/>
    </row>
    <row r="72" spans="1:14" ht="38.25" x14ac:dyDescent="0.25">
      <c r="A72" s="51">
        <v>4469</v>
      </c>
      <c r="B72" s="10" t="s">
        <v>200</v>
      </c>
      <c r="C72" s="32">
        <v>30000</v>
      </c>
      <c r="D72" s="11">
        <v>0</v>
      </c>
      <c r="E72" s="11">
        <v>0</v>
      </c>
      <c r="F72" s="11">
        <v>0</v>
      </c>
      <c r="G72" s="33">
        <v>5150</v>
      </c>
      <c r="H72" s="34">
        <v>0</v>
      </c>
      <c r="I72" s="61">
        <f t="shared" si="10"/>
        <v>0</v>
      </c>
      <c r="J72" s="11">
        <v>24850</v>
      </c>
      <c r="K72" s="11">
        <v>0</v>
      </c>
      <c r="L72" s="11">
        <v>0</v>
      </c>
      <c r="M72" s="11">
        <v>0</v>
      </c>
      <c r="N72" s="38"/>
    </row>
    <row r="73" spans="1:14" ht="38.25" x14ac:dyDescent="0.25">
      <c r="A73" s="51">
        <v>4472</v>
      </c>
      <c r="B73" s="10" t="s">
        <v>46</v>
      </c>
      <c r="C73" s="32">
        <v>31150</v>
      </c>
      <c r="D73" s="11">
        <v>0</v>
      </c>
      <c r="E73" s="11">
        <v>0</v>
      </c>
      <c r="F73" s="11">
        <v>0</v>
      </c>
      <c r="G73" s="33">
        <v>10150</v>
      </c>
      <c r="H73" s="34">
        <v>0</v>
      </c>
      <c r="I73" s="61">
        <f t="shared" si="10"/>
        <v>0</v>
      </c>
      <c r="J73" s="11">
        <v>21000</v>
      </c>
      <c r="K73" s="11">
        <v>0</v>
      </c>
      <c r="L73" s="11">
        <v>0</v>
      </c>
      <c r="M73" s="11">
        <v>0</v>
      </c>
      <c r="N73" s="40" t="s">
        <v>257</v>
      </c>
    </row>
    <row r="74" spans="1:14" ht="38.25" x14ac:dyDescent="0.25">
      <c r="A74" s="52">
        <v>4550</v>
      </c>
      <c r="B74" s="10" t="s">
        <v>47</v>
      </c>
      <c r="C74" s="32">
        <v>2500</v>
      </c>
      <c r="D74" s="11">
        <v>0</v>
      </c>
      <c r="E74" s="11">
        <v>0</v>
      </c>
      <c r="F74" s="11">
        <v>0</v>
      </c>
      <c r="G74" s="33">
        <v>2500</v>
      </c>
      <c r="H74" s="34">
        <v>2330.0098700000003</v>
      </c>
      <c r="I74" s="61">
        <f t="shared" si="10"/>
        <v>93.200394800000012</v>
      </c>
      <c r="J74" s="11">
        <v>0</v>
      </c>
      <c r="K74" s="11">
        <v>0</v>
      </c>
      <c r="L74" s="11">
        <v>0</v>
      </c>
      <c r="M74" s="11">
        <v>0</v>
      </c>
      <c r="N74" s="40"/>
    </row>
    <row r="75" spans="1:14" ht="25.5" x14ac:dyDescent="0.25">
      <c r="A75" s="52">
        <v>4553</v>
      </c>
      <c r="B75" s="10" t="s">
        <v>201</v>
      </c>
      <c r="C75" s="32">
        <v>16100</v>
      </c>
      <c r="D75" s="11">
        <v>0</v>
      </c>
      <c r="E75" s="11">
        <v>0</v>
      </c>
      <c r="F75" s="11">
        <v>0</v>
      </c>
      <c r="G75" s="33">
        <v>11300</v>
      </c>
      <c r="H75" s="34">
        <v>0</v>
      </c>
      <c r="I75" s="61">
        <f t="shared" si="10"/>
        <v>0</v>
      </c>
      <c r="J75" s="11">
        <v>4800</v>
      </c>
      <c r="K75" s="11">
        <v>0</v>
      </c>
      <c r="L75" s="11">
        <v>0</v>
      </c>
      <c r="M75" s="11">
        <v>0</v>
      </c>
      <c r="N75" s="40"/>
    </row>
    <row r="76" spans="1:14" ht="38.25" x14ac:dyDescent="0.25">
      <c r="A76" s="52">
        <v>5254</v>
      </c>
      <c r="B76" s="10" t="s">
        <v>48</v>
      </c>
      <c r="C76" s="32">
        <v>2313</v>
      </c>
      <c r="D76" s="11">
        <v>462.27</v>
      </c>
      <c r="E76" s="11">
        <v>26324.656930000001</v>
      </c>
      <c r="F76" s="11">
        <v>207.35</v>
      </c>
      <c r="G76" s="33">
        <v>2313.0700000000002</v>
      </c>
      <c r="H76" s="34">
        <v>77.137500000000003</v>
      </c>
      <c r="I76" s="61">
        <f t="shared" si="10"/>
        <v>3.3348536793093158</v>
      </c>
      <c r="J76" s="11">
        <v>0</v>
      </c>
      <c r="K76" s="11">
        <v>0</v>
      </c>
      <c r="L76" s="11">
        <v>0</v>
      </c>
      <c r="M76" s="11">
        <v>0</v>
      </c>
      <c r="N76" s="13" t="s">
        <v>264</v>
      </c>
    </row>
    <row r="77" spans="1:14" ht="25.5" x14ac:dyDescent="0.25">
      <c r="A77" s="51">
        <v>5847</v>
      </c>
      <c r="B77" s="10" t="s">
        <v>49</v>
      </c>
      <c r="C77" s="32">
        <v>34913.916680000002</v>
      </c>
      <c r="D77" s="11">
        <v>1041.8000000000002</v>
      </c>
      <c r="E77" s="11">
        <v>33212.236680000002</v>
      </c>
      <c r="F77" s="11">
        <v>186.5</v>
      </c>
      <c r="G77" s="33">
        <v>473.38</v>
      </c>
      <c r="H77" s="34">
        <v>0</v>
      </c>
      <c r="I77" s="61">
        <f t="shared" si="10"/>
        <v>0</v>
      </c>
      <c r="J77" s="11">
        <v>0</v>
      </c>
      <c r="K77" s="11">
        <v>0</v>
      </c>
      <c r="L77" s="11">
        <v>0</v>
      </c>
      <c r="M77" s="11">
        <v>0</v>
      </c>
      <c r="N77" s="40"/>
    </row>
    <row r="78" spans="1:14" ht="13.5" thickBot="1" x14ac:dyDescent="0.3">
      <c r="A78" s="43"/>
      <c r="B78" s="35" t="s">
        <v>50</v>
      </c>
      <c r="C78" s="36">
        <f>SUM(C65:C77)</f>
        <v>441253.50668000011</v>
      </c>
      <c r="D78" s="36">
        <f t="shared" ref="D78:M78" si="11">SUM(D65:D77)</f>
        <v>3390.6200000000003</v>
      </c>
      <c r="E78" s="36">
        <f t="shared" si="11"/>
        <v>89164.042530000006</v>
      </c>
      <c r="F78" s="36">
        <f t="shared" si="11"/>
        <v>26133.73</v>
      </c>
      <c r="G78" s="36">
        <f t="shared" si="11"/>
        <v>130737.08000000002</v>
      </c>
      <c r="H78" s="36">
        <f t="shared" si="11"/>
        <v>10183.786330000001</v>
      </c>
      <c r="I78" s="60">
        <f t="shared" si="10"/>
        <v>7.7895164325224338</v>
      </c>
      <c r="J78" s="36">
        <f t="shared" si="11"/>
        <v>166400</v>
      </c>
      <c r="K78" s="36">
        <f t="shared" si="11"/>
        <v>100000</v>
      </c>
      <c r="L78" s="36">
        <f t="shared" si="11"/>
        <v>0</v>
      </c>
      <c r="M78" s="36">
        <f t="shared" si="11"/>
        <v>0</v>
      </c>
      <c r="N78" s="37"/>
    </row>
    <row r="79" spans="1:14" ht="13.5" x14ac:dyDescent="0.25">
      <c r="A79" s="45"/>
      <c r="B79" s="23" t="s">
        <v>51</v>
      </c>
      <c r="C79" s="24"/>
      <c r="D79" s="24"/>
      <c r="E79" s="24"/>
      <c r="F79" s="24"/>
      <c r="G79" s="24"/>
      <c r="H79" s="64"/>
      <c r="I79" s="64"/>
      <c r="J79" s="24"/>
      <c r="K79" s="24"/>
      <c r="L79" s="24"/>
      <c r="M79" s="24"/>
      <c r="N79" s="25"/>
    </row>
    <row r="80" spans="1:14" ht="25.5" x14ac:dyDescent="0.25">
      <c r="A80" s="48">
        <v>5883</v>
      </c>
      <c r="B80" s="10" t="s">
        <v>52</v>
      </c>
      <c r="C80" s="32">
        <v>927.77</v>
      </c>
      <c r="D80" s="32">
        <v>17.97</v>
      </c>
      <c r="E80" s="11">
        <v>395.8</v>
      </c>
      <c r="F80" s="11">
        <v>180</v>
      </c>
      <c r="G80" s="33">
        <v>334</v>
      </c>
      <c r="H80" s="34">
        <v>0</v>
      </c>
      <c r="I80" s="61">
        <f t="shared" ref="I80:I81" si="12">(H80/G80)*100</f>
        <v>0</v>
      </c>
      <c r="J80" s="11">
        <v>0</v>
      </c>
      <c r="K80" s="11">
        <v>0</v>
      </c>
      <c r="L80" s="11">
        <v>0</v>
      </c>
      <c r="M80" s="11">
        <v>0</v>
      </c>
      <c r="N80" s="38" t="s">
        <v>18</v>
      </c>
    </row>
    <row r="81" spans="1:14" ht="13.5" thickBot="1" x14ac:dyDescent="0.3">
      <c r="A81" s="43"/>
      <c r="B81" s="35" t="s">
        <v>53</v>
      </c>
      <c r="C81" s="36">
        <f>SUM(C80)</f>
        <v>927.77</v>
      </c>
      <c r="D81" s="36">
        <f t="shared" ref="D81:M81" si="13">SUM(D80)</f>
        <v>17.97</v>
      </c>
      <c r="E81" s="36">
        <f t="shared" si="13"/>
        <v>395.8</v>
      </c>
      <c r="F81" s="36">
        <f t="shared" si="13"/>
        <v>180</v>
      </c>
      <c r="G81" s="36">
        <f t="shared" si="13"/>
        <v>334</v>
      </c>
      <c r="H81" s="36">
        <f t="shared" si="13"/>
        <v>0</v>
      </c>
      <c r="I81" s="60">
        <f t="shared" si="12"/>
        <v>0</v>
      </c>
      <c r="J81" s="36">
        <f t="shared" si="13"/>
        <v>0</v>
      </c>
      <c r="K81" s="36">
        <f t="shared" si="13"/>
        <v>0</v>
      </c>
      <c r="L81" s="36">
        <f t="shared" si="13"/>
        <v>0</v>
      </c>
      <c r="M81" s="36">
        <f t="shared" si="13"/>
        <v>0</v>
      </c>
      <c r="N81" s="37"/>
    </row>
    <row r="82" spans="1:14" ht="13.5" x14ac:dyDescent="0.25">
      <c r="A82" s="45"/>
      <c r="B82" s="23" t="s">
        <v>54</v>
      </c>
      <c r="C82" s="24"/>
      <c r="D82" s="24"/>
      <c r="E82" s="24"/>
      <c r="F82" s="24"/>
      <c r="G82" s="24"/>
      <c r="H82" s="64"/>
      <c r="I82" s="64"/>
      <c r="J82" s="24"/>
      <c r="K82" s="24"/>
      <c r="L82" s="24"/>
      <c r="M82" s="24"/>
      <c r="N82" s="25"/>
    </row>
    <row r="83" spans="1:14" ht="25.5" x14ac:dyDescent="0.25">
      <c r="A83" s="48">
        <v>4140</v>
      </c>
      <c r="B83" s="10" t="s">
        <v>55</v>
      </c>
      <c r="C83" s="32">
        <v>1693.6149999999998</v>
      </c>
      <c r="D83" s="32">
        <v>193.6</v>
      </c>
      <c r="E83" s="11">
        <v>1026.085</v>
      </c>
      <c r="F83" s="11">
        <v>336.14</v>
      </c>
      <c r="G83" s="33">
        <v>137.79</v>
      </c>
      <c r="H83" s="34">
        <v>0</v>
      </c>
      <c r="I83" s="61">
        <f t="shared" ref="I83:I96" si="14">(H83/G83)*100</f>
        <v>0</v>
      </c>
      <c r="J83" s="11">
        <v>0</v>
      </c>
      <c r="K83" s="11">
        <v>0</v>
      </c>
      <c r="L83" s="11">
        <v>0</v>
      </c>
      <c r="M83" s="11">
        <v>0</v>
      </c>
      <c r="N83" s="38"/>
    </row>
    <row r="84" spans="1:14" ht="25.5" x14ac:dyDescent="0.25">
      <c r="A84" s="48">
        <v>4143</v>
      </c>
      <c r="B84" s="10" t="s">
        <v>56</v>
      </c>
      <c r="C84" s="32">
        <v>62176.78</v>
      </c>
      <c r="D84" s="32">
        <v>22065.7</v>
      </c>
      <c r="E84" s="11">
        <v>4118.75</v>
      </c>
      <c r="F84" s="11">
        <v>19707.57</v>
      </c>
      <c r="G84" s="33">
        <v>16284.76</v>
      </c>
      <c r="H84" s="34">
        <v>0</v>
      </c>
      <c r="I84" s="61">
        <f t="shared" si="14"/>
        <v>0</v>
      </c>
      <c r="J84" s="11">
        <v>0</v>
      </c>
      <c r="K84" s="11">
        <v>0</v>
      </c>
      <c r="L84" s="11">
        <v>0</v>
      </c>
      <c r="M84" s="11">
        <v>0</v>
      </c>
      <c r="N84" s="38"/>
    </row>
    <row r="85" spans="1:14" ht="25.5" x14ac:dyDescent="0.25">
      <c r="A85" s="48">
        <v>4409</v>
      </c>
      <c r="B85" s="10" t="s">
        <v>57</v>
      </c>
      <c r="C85" s="32">
        <v>15637.69</v>
      </c>
      <c r="D85" s="32">
        <v>0</v>
      </c>
      <c r="E85" s="11">
        <v>9711.8700000000008</v>
      </c>
      <c r="F85" s="11">
        <v>5859.27</v>
      </c>
      <c r="G85" s="33">
        <v>66.55</v>
      </c>
      <c r="H85" s="34">
        <v>66.55</v>
      </c>
      <c r="I85" s="61">
        <f t="shared" si="14"/>
        <v>100</v>
      </c>
      <c r="J85" s="11">
        <v>0</v>
      </c>
      <c r="K85" s="11">
        <v>0</v>
      </c>
      <c r="L85" s="11">
        <v>0</v>
      </c>
      <c r="M85" s="11">
        <v>0</v>
      </c>
      <c r="N85" s="38"/>
    </row>
    <row r="86" spans="1:14" ht="25.5" x14ac:dyDescent="0.25">
      <c r="A86" s="48">
        <v>4421</v>
      </c>
      <c r="B86" s="10" t="s">
        <v>58</v>
      </c>
      <c r="C86" s="32">
        <v>20050.41</v>
      </c>
      <c r="D86" s="32">
        <v>605</v>
      </c>
      <c r="E86" s="11">
        <v>0</v>
      </c>
      <c r="F86" s="11">
        <v>95.41</v>
      </c>
      <c r="G86" s="33">
        <v>19350</v>
      </c>
      <c r="H86" s="34">
        <v>19350</v>
      </c>
      <c r="I86" s="61">
        <f t="shared" si="14"/>
        <v>100</v>
      </c>
      <c r="J86" s="11">
        <v>0</v>
      </c>
      <c r="K86" s="11">
        <v>0</v>
      </c>
      <c r="L86" s="11">
        <v>0</v>
      </c>
      <c r="M86" s="11">
        <v>0</v>
      </c>
      <c r="N86" s="38"/>
    </row>
    <row r="87" spans="1:14" ht="38.25" x14ac:dyDescent="0.25">
      <c r="A87" s="48">
        <v>4424</v>
      </c>
      <c r="B87" s="10" t="s">
        <v>59</v>
      </c>
      <c r="C87" s="32">
        <v>63217.02</v>
      </c>
      <c r="D87" s="32">
        <v>216.59</v>
      </c>
      <c r="E87" s="11">
        <v>0</v>
      </c>
      <c r="F87" s="11">
        <v>405.35</v>
      </c>
      <c r="G87" s="33">
        <v>5095.08</v>
      </c>
      <c r="H87" s="34">
        <v>0</v>
      </c>
      <c r="I87" s="61">
        <f t="shared" si="14"/>
        <v>0</v>
      </c>
      <c r="J87" s="11">
        <v>39900</v>
      </c>
      <c r="K87" s="11">
        <v>17600</v>
      </c>
      <c r="L87" s="11">
        <v>0</v>
      </c>
      <c r="M87" s="11">
        <v>0</v>
      </c>
      <c r="N87" s="38"/>
    </row>
    <row r="88" spans="1:14" ht="25.5" x14ac:dyDescent="0.25">
      <c r="A88" s="48">
        <v>4616</v>
      </c>
      <c r="B88" s="10" t="s">
        <v>60</v>
      </c>
      <c r="C88" s="32">
        <v>6900.97</v>
      </c>
      <c r="D88" s="32">
        <v>900.97</v>
      </c>
      <c r="E88" s="11">
        <v>0</v>
      </c>
      <c r="F88" s="11">
        <v>0</v>
      </c>
      <c r="G88" s="33">
        <v>6000</v>
      </c>
      <c r="H88" s="34">
        <v>0</v>
      </c>
      <c r="I88" s="61">
        <f t="shared" si="14"/>
        <v>0</v>
      </c>
      <c r="J88" s="11">
        <v>0</v>
      </c>
      <c r="K88" s="11">
        <v>0</v>
      </c>
      <c r="L88" s="11">
        <v>0</v>
      </c>
      <c r="M88" s="11">
        <v>0</v>
      </c>
      <c r="N88" s="38"/>
    </row>
    <row r="89" spans="1:14" ht="25.5" x14ac:dyDescent="0.25">
      <c r="A89" s="48">
        <v>4617</v>
      </c>
      <c r="B89" s="10" t="s">
        <v>61</v>
      </c>
      <c r="C89" s="32">
        <v>3000</v>
      </c>
      <c r="D89" s="32">
        <v>0</v>
      </c>
      <c r="E89" s="11">
        <v>0</v>
      </c>
      <c r="F89" s="11">
        <v>0</v>
      </c>
      <c r="G89" s="33">
        <v>3000</v>
      </c>
      <c r="H89" s="34">
        <v>0</v>
      </c>
      <c r="I89" s="61">
        <f t="shared" si="14"/>
        <v>0</v>
      </c>
      <c r="J89" s="11">
        <v>0</v>
      </c>
      <c r="K89" s="11">
        <v>0</v>
      </c>
      <c r="L89" s="11">
        <v>0</v>
      </c>
      <c r="M89" s="11">
        <v>0</v>
      </c>
      <c r="N89" s="38"/>
    </row>
    <row r="90" spans="1:14" ht="25.5" x14ac:dyDescent="0.25">
      <c r="A90" s="48">
        <v>4618</v>
      </c>
      <c r="B90" s="10" t="s">
        <v>202</v>
      </c>
      <c r="C90" s="32">
        <v>37292.1</v>
      </c>
      <c r="D90" s="32">
        <v>0</v>
      </c>
      <c r="E90" s="11">
        <v>0</v>
      </c>
      <c r="F90" s="11">
        <v>0</v>
      </c>
      <c r="G90" s="33">
        <v>25792.1</v>
      </c>
      <c r="H90" s="34">
        <v>0</v>
      </c>
      <c r="I90" s="61">
        <f t="shared" si="14"/>
        <v>0</v>
      </c>
      <c r="J90" s="11">
        <v>11500</v>
      </c>
      <c r="K90" s="11">
        <v>0</v>
      </c>
      <c r="L90" s="11">
        <v>0</v>
      </c>
      <c r="M90" s="11">
        <v>0</v>
      </c>
      <c r="N90" s="38"/>
    </row>
    <row r="91" spans="1:14" ht="25.5" x14ac:dyDescent="0.25">
      <c r="A91" s="48">
        <v>4634</v>
      </c>
      <c r="B91" s="10" t="s">
        <v>203</v>
      </c>
      <c r="C91" s="32">
        <v>592.9</v>
      </c>
      <c r="D91" s="32">
        <v>0</v>
      </c>
      <c r="E91" s="11">
        <v>0</v>
      </c>
      <c r="F91" s="11">
        <v>0</v>
      </c>
      <c r="G91" s="33">
        <v>592.9</v>
      </c>
      <c r="H91" s="34">
        <v>592.9</v>
      </c>
      <c r="I91" s="61">
        <f t="shared" si="14"/>
        <v>100</v>
      </c>
      <c r="J91" s="11">
        <v>0</v>
      </c>
      <c r="K91" s="11">
        <v>0</v>
      </c>
      <c r="L91" s="11">
        <v>0</v>
      </c>
      <c r="M91" s="11">
        <v>0</v>
      </c>
      <c r="N91" s="38"/>
    </row>
    <row r="92" spans="1:14" ht="25.5" x14ac:dyDescent="0.25">
      <c r="A92" s="48">
        <v>4725</v>
      </c>
      <c r="B92" s="10" t="s">
        <v>62</v>
      </c>
      <c r="C92" s="32">
        <v>90408.903999999995</v>
      </c>
      <c r="D92" s="32">
        <v>0</v>
      </c>
      <c r="E92" s="11">
        <v>66692</v>
      </c>
      <c r="F92" s="11">
        <v>22741.46</v>
      </c>
      <c r="G92" s="33">
        <v>975.44399999999996</v>
      </c>
      <c r="H92" s="34">
        <v>3.1150000000000002</v>
      </c>
      <c r="I92" s="66">
        <f t="shared" si="14"/>
        <v>0.31934175616437238</v>
      </c>
      <c r="J92" s="11">
        <v>0</v>
      </c>
      <c r="K92" s="11">
        <v>0</v>
      </c>
      <c r="L92" s="11">
        <v>0</v>
      </c>
      <c r="M92" s="11">
        <v>0</v>
      </c>
      <c r="N92" s="38"/>
    </row>
    <row r="93" spans="1:14" ht="38.25" x14ac:dyDescent="0.25">
      <c r="A93" s="48">
        <v>5347</v>
      </c>
      <c r="B93" s="10" t="s">
        <v>63</v>
      </c>
      <c r="C93" s="32">
        <v>3000</v>
      </c>
      <c r="D93" s="32">
        <v>0</v>
      </c>
      <c r="E93" s="11">
        <v>26026.720999999998</v>
      </c>
      <c r="F93" s="11">
        <v>1930</v>
      </c>
      <c r="G93" s="33">
        <v>3000</v>
      </c>
      <c r="H93" s="34">
        <v>0</v>
      </c>
      <c r="I93" s="61">
        <f t="shared" si="14"/>
        <v>0</v>
      </c>
      <c r="J93" s="11">
        <v>2000</v>
      </c>
      <c r="K93" s="11">
        <v>2000</v>
      </c>
      <c r="L93" s="11">
        <v>2000</v>
      </c>
      <c r="M93" s="11">
        <v>2000</v>
      </c>
      <c r="N93" s="13" t="s">
        <v>264</v>
      </c>
    </row>
    <row r="94" spans="1:14" ht="38.25" x14ac:dyDescent="0.25">
      <c r="A94" s="48">
        <v>5758</v>
      </c>
      <c r="B94" s="10" t="s">
        <v>64</v>
      </c>
      <c r="C94" s="32">
        <v>386999.05999999994</v>
      </c>
      <c r="D94" s="32">
        <v>0</v>
      </c>
      <c r="E94" s="11">
        <v>103682.06</v>
      </c>
      <c r="F94" s="11">
        <v>47716.95</v>
      </c>
      <c r="G94" s="33">
        <v>195600.05</v>
      </c>
      <c r="H94" s="34">
        <v>14099.82826</v>
      </c>
      <c r="I94" s="61">
        <f t="shared" si="14"/>
        <v>7.2084993127558006</v>
      </c>
      <c r="J94" s="11">
        <v>40000</v>
      </c>
      <c r="K94" s="11">
        <v>0</v>
      </c>
      <c r="L94" s="11">
        <v>0</v>
      </c>
      <c r="M94" s="11">
        <v>0</v>
      </c>
      <c r="N94" s="38" t="s">
        <v>163</v>
      </c>
    </row>
    <row r="95" spans="1:14" ht="25.5" x14ac:dyDescent="0.25">
      <c r="A95" s="48">
        <v>5958</v>
      </c>
      <c r="B95" s="10" t="s">
        <v>65</v>
      </c>
      <c r="C95" s="32">
        <v>22463.48</v>
      </c>
      <c r="D95" s="32">
        <v>213.05</v>
      </c>
      <c r="E95" s="11">
        <v>0</v>
      </c>
      <c r="F95" s="11">
        <v>10250.43</v>
      </c>
      <c r="G95" s="33">
        <v>12000</v>
      </c>
      <c r="H95" s="34">
        <v>0</v>
      </c>
      <c r="I95" s="61">
        <f t="shared" si="14"/>
        <v>0</v>
      </c>
      <c r="J95" s="11">
        <v>0</v>
      </c>
      <c r="K95" s="11">
        <v>0</v>
      </c>
      <c r="L95" s="11">
        <v>0</v>
      </c>
      <c r="M95" s="11">
        <v>0</v>
      </c>
      <c r="N95" s="38"/>
    </row>
    <row r="96" spans="1:14" ht="13.5" thickBot="1" x14ac:dyDescent="0.3">
      <c r="A96" s="43"/>
      <c r="B96" s="35" t="s">
        <v>66</v>
      </c>
      <c r="C96" s="36">
        <f>SUM(C83:C95)</f>
        <v>713432.92899999989</v>
      </c>
      <c r="D96" s="36">
        <f t="shared" ref="D96:M96" si="15">SUM(D83:D95)</f>
        <v>24194.91</v>
      </c>
      <c r="E96" s="36">
        <f t="shared" si="15"/>
        <v>211257.486</v>
      </c>
      <c r="F96" s="36">
        <f t="shared" si="15"/>
        <v>109042.57999999999</v>
      </c>
      <c r="G96" s="36">
        <f t="shared" si="15"/>
        <v>287894.674</v>
      </c>
      <c r="H96" s="36">
        <f t="shared" si="15"/>
        <v>34112.393260000004</v>
      </c>
      <c r="I96" s="60">
        <f t="shared" si="14"/>
        <v>11.848914322048209</v>
      </c>
      <c r="J96" s="36">
        <f t="shared" si="15"/>
        <v>93400</v>
      </c>
      <c r="K96" s="36">
        <f t="shared" si="15"/>
        <v>19600</v>
      </c>
      <c r="L96" s="36">
        <f t="shared" si="15"/>
        <v>2000</v>
      </c>
      <c r="M96" s="36">
        <f t="shared" si="15"/>
        <v>2000</v>
      </c>
      <c r="N96" s="37"/>
    </row>
    <row r="97" spans="1:14" ht="13.5" x14ac:dyDescent="0.25">
      <c r="A97" s="45"/>
      <c r="B97" s="23" t="s">
        <v>67</v>
      </c>
      <c r="C97" s="24"/>
      <c r="D97" s="24"/>
      <c r="E97" s="24"/>
      <c r="F97" s="24"/>
      <c r="G97" s="24"/>
      <c r="H97" s="64"/>
      <c r="I97" s="64"/>
      <c r="J97" s="24"/>
      <c r="K97" s="24"/>
      <c r="L97" s="24"/>
      <c r="M97" s="24"/>
      <c r="N97" s="25"/>
    </row>
    <row r="98" spans="1:14" ht="38.25" x14ac:dyDescent="0.25">
      <c r="A98" s="48">
        <v>4031</v>
      </c>
      <c r="B98" s="10" t="s">
        <v>68</v>
      </c>
      <c r="C98" s="32">
        <v>1950.01</v>
      </c>
      <c r="D98" s="11">
        <v>0</v>
      </c>
      <c r="E98" s="11">
        <v>157</v>
      </c>
      <c r="F98" s="11">
        <v>1775.71</v>
      </c>
      <c r="G98" s="33">
        <v>17.3</v>
      </c>
      <c r="H98" s="34">
        <v>0</v>
      </c>
      <c r="I98" s="61">
        <f t="shared" ref="I98:I161" si="16">(H98/G98)*100</f>
        <v>0</v>
      </c>
      <c r="J98" s="11">
        <v>0</v>
      </c>
      <c r="K98" s="11">
        <v>0</v>
      </c>
      <c r="L98" s="11">
        <v>0</v>
      </c>
      <c r="M98" s="11">
        <v>0</v>
      </c>
      <c r="N98" s="38"/>
    </row>
    <row r="99" spans="1:14" ht="25.5" x14ac:dyDescent="0.25">
      <c r="A99" s="48">
        <v>4034</v>
      </c>
      <c r="B99" s="10" t="s">
        <v>69</v>
      </c>
      <c r="C99" s="32">
        <v>20100.27</v>
      </c>
      <c r="D99" s="11">
        <v>0</v>
      </c>
      <c r="E99" s="11">
        <v>4699.47</v>
      </c>
      <c r="F99" s="11">
        <v>9290.94</v>
      </c>
      <c r="G99" s="33">
        <v>6109.86</v>
      </c>
      <c r="H99" s="34">
        <v>0</v>
      </c>
      <c r="I99" s="61">
        <f t="shared" si="16"/>
        <v>0</v>
      </c>
      <c r="J99" s="11">
        <v>0</v>
      </c>
      <c r="K99" s="11">
        <v>0</v>
      </c>
      <c r="L99" s="11">
        <v>0</v>
      </c>
      <c r="M99" s="11">
        <v>0</v>
      </c>
      <c r="N99" s="38"/>
    </row>
    <row r="100" spans="1:14" ht="38.25" x14ac:dyDescent="0.25">
      <c r="A100" s="48">
        <v>4082</v>
      </c>
      <c r="B100" s="10" t="s">
        <v>70</v>
      </c>
      <c r="C100" s="32">
        <v>30150</v>
      </c>
      <c r="D100" s="11">
        <v>0</v>
      </c>
      <c r="E100" s="11">
        <v>1165.3500000000001</v>
      </c>
      <c r="F100" s="11">
        <v>89.54</v>
      </c>
      <c r="G100" s="33">
        <v>28895.11</v>
      </c>
      <c r="H100" s="34">
        <v>0</v>
      </c>
      <c r="I100" s="61">
        <f t="shared" si="16"/>
        <v>0</v>
      </c>
      <c r="J100" s="11">
        <v>0</v>
      </c>
      <c r="K100" s="11">
        <v>0</v>
      </c>
      <c r="L100" s="11">
        <v>0</v>
      </c>
      <c r="M100" s="11">
        <v>0</v>
      </c>
      <c r="N100" s="40"/>
    </row>
    <row r="101" spans="1:14" ht="38.25" x14ac:dyDescent="0.25">
      <c r="A101" s="48">
        <v>4095</v>
      </c>
      <c r="B101" s="10" t="s">
        <v>71</v>
      </c>
      <c r="C101" s="32">
        <v>119928.30699999999</v>
      </c>
      <c r="D101" s="11">
        <v>56.4</v>
      </c>
      <c r="E101" s="11">
        <v>2256.9070000000002</v>
      </c>
      <c r="F101" s="11">
        <v>2820.91</v>
      </c>
      <c r="G101" s="33">
        <v>67294.09</v>
      </c>
      <c r="H101" s="34">
        <v>3233.8506899999998</v>
      </c>
      <c r="I101" s="61">
        <f t="shared" si="16"/>
        <v>4.8055493283288317</v>
      </c>
      <c r="J101" s="11">
        <v>47500</v>
      </c>
      <c r="K101" s="11">
        <v>0</v>
      </c>
      <c r="L101" s="11">
        <v>0</v>
      </c>
      <c r="M101" s="11">
        <v>0</v>
      </c>
      <c r="N101" s="40"/>
    </row>
    <row r="102" spans="1:14" ht="38.25" x14ac:dyDescent="0.25">
      <c r="A102" s="48">
        <v>4102</v>
      </c>
      <c r="B102" s="10" t="s">
        <v>72</v>
      </c>
      <c r="C102" s="32">
        <v>36037</v>
      </c>
      <c r="D102" s="11">
        <v>10941.664999999999</v>
      </c>
      <c r="E102" s="11">
        <v>117942.315</v>
      </c>
      <c r="F102" s="11">
        <v>52871.75</v>
      </c>
      <c r="G102" s="33">
        <v>36037</v>
      </c>
      <c r="H102" s="34">
        <v>0</v>
      </c>
      <c r="I102" s="61">
        <f t="shared" si="16"/>
        <v>0</v>
      </c>
      <c r="J102" s="11">
        <v>10000</v>
      </c>
      <c r="K102" s="11">
        <v>10000</v>
      </c>
      <c r="L102" s="11">
        <v>10000</v>
      </c>
      <c r="M102" s="11">
        <v>10000</v>
      </c>
      <c r="N102" s="13" t="s">
        <v>264</v>
      </c>
    </row>
    <row r="103" spans="1:14" ht="25.5" x14ac:dyDescent="0.25">
      <c r="A103" s="48">
        <v>4151</v>
      </c>
      <c r="B103" s="10" t="s">
        <v>204</v>
      </c>
      <c r="C103" s="32">
        <v>53650.009999999995</v>
      </c>
      <c r="D103" s="11">
        <v>30.02</v>
      </c>
      <c r="E103" s="11">
        <v>1552.31</v>
      </c>
      <c r="F103" s="11">
        <v>7252.09</v>
      </c>
      <c r="G103" s="33">
        <v>44815.59</v>
      </c>
      <c r="H103" s="34">
        <v>21938.507809999999</v>
      </c>
      <c r="I103" s="61">
        <f t="shared" si="16"/>
        <v>48.952848350317382</v>
      </c>
      <c r="J103" s="11">
        <v>0</v>
      </c>
      <c r="K103" s="11">
        <v>0</v>
      </c>
      <c r="L103" s="11">
        <v>0</v>
      </c>
      <c r="M103" s="11">
        <v>0</v>
      </c>
      <c r="N103" s="38"/>
    </row>
    <row r="104" spans="1:14" ht="25.5" x14ac:dyDescent="0.25">
      <c r="A104" s="43">
        <v>4261</v>
      </c>
      <c r="B104" s="10" t="s">
        <v>73</v>
      </c>
      <c r="C104" s="32">
        <v>26655.600000000002</v>
      </c>
      <c r="D104" s="11">
        <v>271.03999999999996</v>
      </c>
      <c r="E104" s="11">
        <v>787.71</v>
      </c>
      <c r="F104" s="11">
        <v>25235.02</v>
      </c>
      <c r="G104" s="33">
        <v>361.83</v>
      </c>
      <c r="H104" s="34">
        <v>361.82207</v>
      </c>
      <c r="I104" s="61">
        <f t="shared" si="16"/>
        <v>99.997808363043418</v>
      </c>
      <c r="J104" s="11">
        <v>0</v>
      </c>
      <c r="K104" s="11">
        <v>0</v>
      </c>
      <c r="L104" s="11">
        <v>0</v>
      </c>
      <c r="M104" s="11">
        <v>0</v>
      </c>
      <c r="N104" s="38"/>
    </row>
    <row r="105" spans="1:14" ht="25.5" x14ac:dyDescent="0.25">
      <c r="A105" s="53">
        <v>4262</v>
      </c>
      <c r="B105" s="10" t="s">
        <v>74</v>
      </c>
      <c r="C105" s="32">
        <v>57630.264000000003</v>
      </c>
      <c r="D105" s="11">
        <v>0</v>
      </c>
      <c r="E105" s="11">
        <v>1804.954</v>
      </c>
      <c r="F105" s="11">
        <v>52345.05</v>
      </c>
      <c r="G105" s="33">
        <v>3480.26</v>
      </c>
      <c r="H105" s="34">
        <v>3480.2532300000003</v>
      </c>
      <c r="I105" s="61">
        <f t="shared" si="16"/>
        <v>99.999805474303656</v>
      </c>
      <c r="J105" s="11">
        <v>0</v>
      </c>
      <c r="K105" s="11">
        <v>0</v>
      </c>
      <c r="L105" s="11">
        <v>0</v>
      </c>
      <c r="M105" s="11">
        <v>0</v>
      </c>
      <c r="N105" s="38"/>
    </row>
    <row r="106" spans="1:14" ht="25.5" x14ac:dyDescent="0.25">
      <c r="A106" s="53">
        <v>4263</v>
      </c>
      <c r="B106" s="10" t="s">
        <v>75</v>
      </c>
      <c r="C106" s="32">
        <v>105036.38</v>
      </c>
      <c r="D106" s="11">
        <v>228.69</v>
      </c>
      <c r="E106" s="11">
        <v>6572.3899999999994</v>
      </c>
      <c r="F106" s="11">
        <v>9441.77</v>
      </c>
      <c r="G106" s="33">
        <v>73293.53</v>
      </c>
      <c r="H106" s="34">
        <v>1036.6246999999998</v>
      </c>
      <c r="I106" s="61">
        <f t="shared" si="16"/>
        <v>1.4143468052364239</v>
      </c>
      <c r="J106" s="11">
        <v>15500</v>
      </c>
      <c r="K106" s="11">
        <v>0</v>
      </c>
      <c r="L106" s="11">
        <v>0</v>
      </c>
      <c r="M106" s="11">
        <v>0</v>
      </c>
      <c r="N106" s="38"/>
    </row>
    <row r="107" spans="1:14" ht="38.25" x14ac:dyDescent="0.25">
      <c r="A107" s="48">
        <v>4264</v>
      </c>
      <c r="B107" s="10" t="s">
        <v>205</v>
      </c>
      <c r="C107" s="32">
        <v>474999.51</v>
      </c>
      <c r="D107" s="11">
        <v>0</v>
      </c>
      <c r="E107" s="11">
        <v>2323.21</v>
      </c>
      <c r="F107" s="11">
        <v>2819.3</v>
      </c>
      <c r="G107" s="33">
        <v>7000</v>
      </c>
      <c r="H107" s="34">
        <v>427.73500000000001</v>
      </c>
      <c r="I107" s="61">
        <f t="shared" si="16"/>
        <v>6.1105</v>
      </c>
      <c r="J107" s="11">
        <v>335000</v>
      </c>
      <c r="K107" s="11">
        <v>127857</v>
      </c>
      <c r="L107" s="11">
        <v>0</v>
      </c>
      <c r="M107" s="11">
        <v>0</v>
      </c>
      <c r="N107" s="38"/>
    </row>
    <row r="108" spans="1:14" ht="25.5" x14ac:dyDescent="0.25">
      <c r="A108" s="44">
        <v>4267</v>
      </c>
      <c r="B108" s="10" t="s">
        <v>206</v>
      </c>
      <c r="C108" s="32">
        <v>17018.78</v>
      </c>
      <c r="D108" s="11">
        <v>218.76999999999998</v>
      </c>
      <c r="E108" s="11">
        <v>779.31999999999994</v>
      </c>
      <c r="F108" s="11">
        <v>13903.71</v>
      </c>
      <c r="G108" s="33">
        <v>2116.98</v>
      </c>
      <c r="H108" s="34">
        <v>1959.1837</v>
      </c>
      <c r="I108" s="61">
        <f t="shared" si="16"/>
        <v>92.546160095985798</v>
      </c>
      <c r="J108" s="11">
        <v>0</v>
      </c>
      <c r="K108" s="11">
        <v>0</v>
      </c>
      <c r="L108" s="11">
        <v>0</v>
      </c>
      <c r="M108" s="11">
        <v>0</v>
      </c>
      <c r="N108" s="38"/>
    </row>
    <row r="109" spans="1:14" ht="38.25" x14ac:dyDescent="0.25">
      <c r="A109" s="44">
        <v>4276</v>
      </c>
      <c r="B109" s="10" t="s">
        <v>76</v>
      </c>
      <c r="C109" s="32">
        <v>64553.289999999994</v>
      </c>
      <c r="D109" s="11">
        <v>102.85</v>
      </c>
      <c r="E109" s="11">
        <v>1380.9</v>
      </c>
      <c r="F109" s="11">
        <v>3421.84</v>
      </c>
      <c r="G109" s="33">
        <v>42647.7</v>
      </c>
      <c r="H109" s="34">
        <v>37546.882990000006</v>
      </c>
      <c r="I109" s="61">
        <f t="shared" si="16"/>
        <v>88.039643380534031</v>
      </c>
      <c r="J109" s="11">
        <v>17000</v>
      </c>
      <c r="K109" s="11">
        <v>0</v>
      </c>
      <c r="L109" s="11">
        <v>0</v>
      </c>
      <c r="M109" s="11">
        <v>0</v>
      </c>
      <c r="N109" s="38"/>
    </row>
    <row r="110" spans="1:14" ht="25.5" x14ac:dyDescent="0.25">
      <c r="A110" s="44">
        <v>4289</v>
      </c>
      <c r="B110" s="10" t="s">
        <v>77</v>
      </c>
      <c r="C110" s="32">
        <v>100000</v>
      </c>
      <c r="D110" s="11">
        <v>0</v>
      </c>
      <c r="E110" s="11">
        <v>0</v>
      </c>
      <c r="F110" s="11">
        <v>100.43</v>
      </c>
      <c r="G110" s="33">
        <v>2849.57</v>
      </c>
      <c r="H110" s="34">
        <v>0</v>
      </c>
      <c r="I110" s="61">
        <f t="shared" si="16"/>
        <v>0</v>
      </c>
      <c r="J110" s="11">
        <v>20000</v>
      </c>
      <c r="K110" s="11">
        <v>77050</v>
      </c>
      <c r="L110" s="11">
        <v>0</v>
      </c>
      <c r="M110" s="11">
        <v>0</v>
      </c>
      <c r="N110" s="38"/>
    </row>
    <row r="111" spans="1:14" ht="25.5" x14ac:dyDescent="0.25">
      <c r="A111" s="44">
        <v>4308</v>
      </c>
      <c r="B111" s="10" t="s">
        <v>78</v>
      </c>
      <c r="C111" s="32">
        <v>13500.010000000002</v>
      </c>
      <c r="D111" s="11">
        <v>0</v>
      </c>
      <c r="E111" s="11">
        <v>362.12</v>
      </c>
      <c r="F111" s="11">
        <v>10728.36</v>
      </c>
      <c r="G111" s="33">
        <v>2409.5300000000002</v>
      </c>
      <c r="H111" s="34">
        <v>770.70333999999991</v>
      </c>
      <c r="I111" s="61">
        <f t="shared" si="16"/>
        <v>31.985629562611788</v>
      </c>
      <c r="J111" s="11">
        <v>0</v>
      </c>
      <c r="K111" s="11">
        <v>0</v>
      </c>
      <c r="L111" s="11">
        <v>0</v>
      </c>
      <c r="M111" s="11">
        <v>0</v>
      </c>
      <c r="N111" s="38"/>
    </row>
    <row r="112" spans="1:14" ht="25.5" x14ac:dyDescent="0.25">
      <c r="A112" s="44">
        <v>4316</v>
      </c>
      <c r="B112" s="10" t="s">
        <v>207</v>
      </c>
      <c r="C112" s="32">
        <v>10698.28</v>
      </c>
      <c r="D112" s="11">
        <v>0</v>
      </c>
      <c r="E112" s="11">
        <v>698.28</v>
      </c>
      <c r="F112" s="11">
        <v>0</v>
      </c>
      <c r="G112" s="33">
        <v>10000</v>
      </c>
      <c r="H112" s="34">
        <v>0</v>
      </c>
      <c r="I112" s="61">
        <f t="shared" si="16"/>
        <v>0</v>
      </c>
      <c r="J112" s="11">
        <v>0</v>
      </c>
      <c r="K112" s="11">
        <v>0</v>
      </c>
      <c r="L112" s="11">
        <v>0</v>
      </c>
      <c r="M112" s="11">
        <v>0</v>
      </c>
      <c r="N112" s="38"/>
    </row>
    <row r="113" spans="1:14" ht="25.5" x14ac:dyDescent="0.25">
      <c r="A113" s="44">
        <v>4330</v>
      </c>
      <c r="B113" s="10" t="s">
        <v>79</v>
      </c>
      <c r="C113" s="32">
        <v>9450.4399999999987</v>
      </c>
      <c r="D113" s="11">
        <v>0</v>
      </c>
      <c r="E113" s="11">
        <v>330.47</v>
      </c>
      <c r="F113" s="11">
        <v>8755.7099999999991</v>
      </c>
      <c r="G113" s="33">
        <v>364.26</v>
      </c>
      <c r="H113" s="34">
        <v>0</v>
      </c>
      <c r="I113" s="61">
        <f t="shared" si="16"/>
        <v>0</v>
      </c>
      <c r="J113" s="11">
        <v>0</v>
      </c>
      <c r="K113" s="11">
        <v>0</v>
      </c>
      <c r="L113" s="11">
        <v>0</v>
      </c>
      <c r="M113" s="11">
        <v>0</v>
      </c>
      <c r="N113" s="38"/>
    </row>
    <row r="114" spans="1:14" ht="25.5" x14ac:dyDescent="0.25">
      <c r="A114" s="44">
        <v>4359</v>
      </c>
      <c r="B114" s="10" t="s">
        <v>208</v>
      </c>
      <c r="C114" s="32">
        <v>2500</v>
      </c>
      <c r="D114" s="11">
        <v>0</v>
      </c>
      <c r="E114" s="11">
        <v>346.92</v>
      </c>
      <c r="F114" s="11">
        <v>241.78</v>
      </c>
      <c r="G114" s="33">
        <v>1911.3</v>
      </c>
      <c r="H114" s="34">
        <v>0</v>
      </c>
      <c r="I114" s="61">
        <f t="shared" si="16"/>
        <v>0</v>
      </c>
      <c r="J114" s="11">
        <v>0</v>
      </c>
      <c r="K114" s="11">
        <v>0</v>
      </c>
      <c r="L114" s="11">
        <v>0</v>
      </c>
      <c r="M114" s="11">
        <v>0</v>
      </c>
      <c r="N114" s="38"/>
    </row>
    <row r="115" spans="1:14" ht="38.25" x14ac:dyDescent="0.25">
      <c r="A115" s="44">
        <v>4364</v>
      </c>
      <c r="B115" s="10" t="s">
        <v>80</v>
      </c>
      <c r="C115" s="32">
        <v>6800</v>
      </c>
      <c r="D115" s="11">
        <v>500</v>
      </c>
      <c r="E115" s="11">
        <v>0</v>
      </c>
      <c r="F115" s="11">
        <v>0</v>
      </c>
      <c r="G115" s="33">
        <v>700</v>
      </c>
      <c r="H115" s="34">
        <v>0</v>
      </c>
      <c r="I115" s="61">
        <f t="shared" si="16"/>
        <v>0</v>
      </c>
      <c r="J115" s="11">
        <v>5600</v>
      </c>
      <c r="K115" s="11">
        <v>0</v>
      </c>
      <c r="L115" s="11">
        <v>0</v>
      </c>
      <c r="M115" s="11">
        <v>0</v>
      </c>
      <c r="N115" s="38"/>
    </row>
    <row r="116" spans="1:14" ht="25.5" x14ac:dyDescent="0.25">
      <c r="A116" s="44">
        <v>4376</v>
      </c>
      <c r="B116" s="10" t="s">
        <v>209</v>
      </c>
      <c r="C116" s="32">
        <v>26702.489999999998</v>
      </c>
      <c r="D116" s="11">
        <v>0</v>
      </c>
      <c r="E116" s="11">
        <v>607.5</v>
      </c>
      <c r="F116" s="11">
        <v>695.76</v>
      </c>
      <c r="G116" s="33">
        <v>25399.23</v>
      </c>
      <c r="H116" s="34">
        <v>0</v>
      </c>
      <c r="I116" s="61">
        <f t="shared" si="16"/>
        <v>0</v>
      </c>
      <c r="J116" s="11">
        <v>0</v>
      </c>
      <c r="K116" s="11">
        <v>0</v>
      </c>
      <c r="L116" s="11">
        <v>0</v>
      </c>
      <c r="M116" s="11">
        <v>0</v>
      </c>
      <c r="N116" s="38"/>
    </row>
    <row r="117" spans="1:14" ht="38.25" x14ac:dyDescent="0.25">
      <c r="A117" s="44">
        <v>4392</v>
      </c>
      <c r="B117" s="10" t="s">
        <v>210</v>
      </c>
      <c r="C117" s="32">
        <v>31881.329999999998</v>
      </c>
      <c r="D117" s="11">
        <v>210.73</v>
      </c>
      <c r="E117" s="11">
        <v>2231.81</v>
      </c>
      <c r="F117" s="11">
        <v>8438.7900000000009</v>
      </c>
      <c r="G117" s="33">
        <v>12000</v>
      </c>
      <c r="H117" s="34">
        <v>0</v>
      </c>
      <c r="I117" s="61">
        <f t="shared" si="16"/>
        <v>0</v>
      </c>
      <c r="J117" s="11">
        <v>9000</v>
      </c>
      <c r="K117" s="11">
        <v>0</v>
      </c>
      <c r="L117" s="11">
        <v>0</v>
      </c>
      <c r="M117" s="11">
        <v>0</v>
      </c>
      <c r="N117" s="38"/>
    </row>
    <row r="118" spans="1:14" ht="25.5" x14ac:dyDescent="0.25">
      <c r="A118" s="44">
        <v>4393</v>
      </c>
      <c r="B118" s="10" t="s">
        <v>81</v>
      </c>
      <c r="C118" s="32">
        <v>36920.699999999997</v>
      </c>
      <c r="D118" s="11">
        <v>0</v>
      </c>
      <c r="E118" s="11">
        <v>1984.4</v>
      </c>
      <c r="F118" s="11">
        <v>380.59</v>
      </c>
      <c r="G118" s="33">
        <v>9555.7099999999991</v>
      </c>
      <c r="H118" s="34">
        <v>0</v>
      </c>
      <c r="I118" s="61">
        <f t="shared" si="16"/>
        <v>0</v>
      </c>
      <c r="J118" s="11">
        <v>25000</v>
      </c>
      <c r="K118" s="11">
        <v>0</v>
      </c>
      <c r="L118" s="11">
        <v>0</v>
      </c>
      <c r="M118" s="11">
        <v>0</v>
      </c>
      <c r="N118" s="38"/>
    </row>
    <row r="119" spans="1:14" ht="51" x14ac:dyDescent="0.25">
      <c r="A119" s="44">
        <v>4396</v>
      </c>
      <c r="B119" s="10" t="s">
        <v>82</v>
      </c>
      <c r="C119" s="32">
        <v>62200</v>
      </c>
      <c r="D119" s="11">
        <v>0</v>
      </c>
      <c r="E119" s="11">
        <v>500.94</v>
      </c>
      <c r="F119" s="11">
        <v>10616.49</v>
      </c>
      <c r="G119" s="33">
        <v>51082.57</v>
      </c>
      <c r="H119" s="34">
        <v>50535.429979999994</v>
      </c>
      <c r="I119" s="61">
        <f t="shared" si="16"/>
        <v>98.928910546199987</v>
      </c>
      <c r="J119" s="11">
        <v>0</v>
      </c>
      <c r="K119" s="11">
        <v>0</v>
      </c>
      <c r="L119" s="11">
        <v>0</v>
      </c>
      <c r="M119" s="11">
        <v>0</v>
      </c>
      <c r="N119" s="38"/>
    </row>
    <row r="120" spans="1:14" ht="38.25" x14ac:dyDescent="0.25">
      <c r="A120" s="44">
        <v>4399</v>
      </c>
      <c r="B120" s="10" t="s">
        <v>211</v>
      </c>
      <c r="C120" s="32">
        <v>29791.9</v>
      </c>
      <c r="D120" s="11">
        <v>0</v>
      </c>
      <c r="E120" s="11">
        <v>339.04</v>
      </c>
      <c r="F120" s="11">
        <v>2536.21</v>
      </c>
      <c r="G120" s="33">
        <v>26916.65</v>
      </c>
      <c r="H120" s="34">
        <v>21399.457170000001</v>
      </c>
      <c r="I120" s="61">
        <f t="shared" si="16"/>
        <v>79.502676484629404</v>
      </c>
      <c r="J120" s="11">
        <v>0</v>
      </c>
      <c r="K120" s="11">
        <v>0</v>
      </c>
      <c r="L120" s="11">
        <v>0</v>
      </c>
      <c r="M120" s="11">
        <v>0</v>
      </c>
      <c r="N120" s="38"/>
    </row>
    <row r="121" spans="1:14" ht="38.25" x14ac:dyDescent="0.25">
      <c r="A121" s="44">
        <v>4401</v>
      </c>
      <c r="B121" s="10" t="s">
        <v>83</v>
      </c>
      <c r="C121" s="32">
        <v>25920.75</v>
      </c>
      <c r="D121" s="11">
        <v>0</v>
      </c>
      <c r="E121" s="11">
        <v>0</v>
      </c>
      <c r="F121" s="11">
        <v>1092.75</v>
      </c>
      <c r="G121" s="33">
        <v>17100</v>
      </c>
      <c r="H121" s="34">
        <v>0</v>
      </c>
      <c r="I121" s="61">
        <f t="shared" si="16"/>
        <v>0</v>
      </c>
      <c r="J121" s="11">
        <v>7728</v>
      </c>
      <c r="K121" s="11">
        <v>0</v>
      </c>
      <c r="L121" s="11">
        <v>0</v>
      </c>
      <c r="M121" s="11">
        <v>0</v>
      </c>
      <c r="N121" s="40"/>
    </row>
    <row r="122" spans="1:14" ht="38.25" x14ac:dyDescent="0.25">
      <c r="A122" s="44">
        <v>4405</v>
      </c>
      <c r="B122" s="10" t="s">
        <v>212</v>
      </c>
      <c r="C122" s="32">
        <v>6400.42</v>
      </c>
      <c r="D122" s="11">
        <v>0</v>
      </c>
      <c r="E122" s="11">
        <v>123.42</v>
      </c>
      <c r="F122" s="11">
        <v>0</v>
      </c>
      <c r="G122" s="33">
        <v>6277</v>
      </c>
      <c r="H122" s="34">
        <v>0</v>
      </c>
      <c r="I122" s="61">
        <f t="shared" si="16"/>
        <v>0</v>
      </c>
      <c r="J122" s="11">
        <v>0</v>
      </c>
      <c r="K122" s="11">
        <v>0</v>
      </c>
      <c r="L122" s="11">
        <v>0</v>
      </c>
      <c r="M122" s="11">
        <v>0</v>
      </c>
      <c r="N122" s="38"/>
    </row>
    <row r="123" spans="1:14" ht="38.25" x14ac:dyDescent="0.25">
      <c r="A123" s="44">
        <v>4412</v>
      </c>
      <c r="B123" s="10" t="s">
        <v>213</v>
      </c>
      <c r="C123" s="32">
        <v>48191.24</v>
      </c>
      <c r="D123" s="11">
        <v>0</v>
      </c>
      <c r="E123" s="11">
        <v>943.8</v>
      </c>
      <c r="F123" s="11">
        <v>9831.83</v>
      </c>
      <c r="G123" s="33">
        <v>26415.61</v>
      </c>
      <c r="H123" s="34">
        <v>0</v>
      </c>
      <c r="I123" s="61">
        <f t="shared" si="16"/>
        <v>0</v>
      </c>
      <c r="J123" s="11">
        <v>11000</v>
      </c>
      <c r="K123" s="11">
        <v>0</v>
      </c>
      <c r="L123" s="11">
        <v>0</v>
      </c>
      <c r="M123" s="11">
        <v>0</v>
      </c>
      <c r="N123" s="38"/>
    </row>
    <row r="124" spans="1:14" ht="38.25" x14ac:dyDescent="0.25">
      <c r="A124" s="44">
        <v>4427</v>
      </c>
      <c r="B124" s="10" t="s">
        <v>84</v>
      </c>
      <c r="C124" s="32">
        <v>31599.58</v>
      </c>
      <c r="D124" s="11">
        <v>99.58</v>
      </c>
      <c r="E124" s="11">
        <v>1350</v>
      </c>
      <c r="F124" s="11">
        <v>0</v>
      </c>
      <c r="G124" s="33">
        <v>10150</v>
      </c>
      <c r="H124" s="34">
        <v>0</v>
      </c>
      <c r="I124" s="61">
        <f t="shared" si="16"/>
        <v>0</v>
      </c>
      <c r="J124" s="11">
        <v>10000</v>
      </c>
      <c r="K124" s="11">
        <v>10000</v>
      </c>
      <c r="L124" s="11">
        <v>0</v>
      </c>
      <c r="M124" s="11">
        <v>0</v>
      </c>
      <c r="N124" s="38"/>
    </row>
    <row r="125" spans="1:14" ht="51" x14ac:dyDescent="0.2">
      <c r="A125" s="54">
        <v>4430</v>
      </c>
      <c r="B125" s="10" t="s">
        <v>214</v>
      </c>
      <c r="C125" s="32">
        <v>115361.82</v>
      </c>
      <c r="D125" s="11">
        <v>161.83000000000001</v>
      </c>
      <c r="E125" s="11">
        <v>200</v>
      </c>
      <c r="F125" s="11">
        <v>109.2</v>
      </c>
      <c r="G125" s="33">
        <v>690.79</v>
      </c>
      <c r="H125" s="34">
        <v>109.2025</v>
      </c>
      <c r="I125" s="61">
        <f t="shared" si="16"/>
        <v>15.808349860304869</v>
      </c>
      <c r="J125" s="11">
        <v>6500</v>
      </c>
      <c r="K125" s="11">
        <v>81000</v>
      </c>
      <c r="L125" s="11">
        <v>26700</v>
      </c>
      <c r="M125" s="11">
        <v>0</v>
      </c>
      <c r="N125" s="38"/>
    </row>
    <row r="126" spans="1:14" ht="38.25" x14ac:dyDescent="0.2">
      <c r="A126" s="54">
        <v>4431</v>
      </c>
      <c r="B126" s="10" t="s">
        <v>215</v>
      </c>
      <c r="C126" s="32">
        <v>5823.58</v>
      </c>
      <c r="D126" s="11">
        <v>823.58</v>
      </c>
      <c r="E126" s="11">
        <v>0</v>
      </c>
      <c r="F126" s="11">
        <v>0</v>
      </c>
      <c r="G126" s="33">
        <v>5000</v>
      </c>
      <c r="H126" s="34">
        <v>0</v>
      </c>
      <c r="I126" s="61">
        <f t="shared" si="16"/>
        <v>0</v>
      </c>
      <c r="J126" s="11">
        <v>0</v>
      </c>
      <c r="K126" s="11">
        <v>0</v>
      </c>
      <c r="L126" s="11">
        <v>0</v>
      </c>
      <c r="M126" s="11">
        <v>0</v>
      </c>
      <c r="N126" s="38"/>
    </row>
    <row r="127" spans="1:14" ht="25.5" x14ac:dyDescent="0.2">
      <c r="A127" s="54">
        <v>4437</v>
      </c>
      <c r="B127" s="10" t="s">
        <v>85</v>
      </c>
      <c r="C127" s="32">
        <v>23881.879999999997</v>
      </c>
      <c r="D127" s="11">
        <v>72.42</v>
      </c>
      <c r="E127" s="11">
        <v>586.42999999999995</v>
      </c>
      <c r="F127" s="11">
        <v>21733.35</v>
      </c>
      <c r="G127" s="33">
        <v>1489.68</v>
      </c>
      <c r="H127" s="34">
        <v>1489.6719800000001</v>
      </c>
      <c r="I127" s="61">
        <f t="shared" si="16"/>
        <v>99.999461629343216</v>
      </c>
      <c r="J127" s="11">
        <v>0</v>
      </c>
      <c r="K127" s="11">
        <v>0</v>
      </c>
      <c r="L127" s="11">
        <v>0</v>
      </c>
      <c r="M127" s="11">
        <v>0</v>
      </c>
      <c r="N127" s="38"/>
    </row>
    <row r="128" spans="1:14" ht="38.25" x14ac:dyDescent="0.2">
      <c r="A128" s="54">
        <v>4438</v>
      </c>
      <c r="B128" s="10" t="s">
        <v>86</v>
      </c>
      <c r="C128" s="32">
        <v>29700</v>
      </c>
      <c r="D128" s="11">
        <v>0</v>
      </c>
      <c r="E128" s="11">
        <v>36.299999999999997</v>
      </c>
      <c r="F128" s="11">
        <v>0</v>
      </c>
      <c r="G128" s="33">
        <v>1163.7</v>
      </c>
      <c r="H128" s="34">
        <v>0</v>
      </c>
      <c r="I128" s="61">
        <f t="shared" si="16"/>
        <v>0</v>
      </c>
      <c r="J128" s="11">
        <v>28500</v>
      </c>
      <c r="K128" s="11">
        <v>0</v>
      </c>
      <c r="L128" s="11">
        <v>0</v>
      </c>
      <c r="M128" s="11">
        <v>0</v>
      </c>
      <c r="N128" s="38"/>
    </row>
    <row r="129" spans="1:14" ht="38.25" x14ac:dyDescent="0.2">
      <c r="A129" s="54">
        <v>4439</v>
      </c>
      <c r="B129" s="10" t="s">
        <v>216</v>
      </c>
      <c r="C129" s="32">
        <v>55500</v>
      </c>
      <c r="D129" s="11">
        <v>0</v>
      </c>
      <c r="E129" s="11">
        <v>205.8</v>
      </c>
      <c r="F129" s="11">
        <v>429.55</v>
      </c>
      <c r="G129" s="33">
        <v>20873.650000000001</v>
      </c>
      <c r="H129" s="34">
        <v>610.22719999999993</v>
      </c>
      <c r="I129" s="61">
        <f t="shared" si="16"/>
        <v>2.9234331322025611</v>
      </c>
      <c r="J129" s="11">
        <v>33991</v>
      </c>
      <c r="K129" s="11">
        <v>0</v>
      </c>
      <c r="L129" s="11">
        <v>0</v>
      </c>
      <c r="M129" s="11">
        <v>0</v>
      </c>
      <c r="N129" s="38"/>
    </row>
    <row r="130" spans="1:14" ht="25.5" x14ac:dyDescent="0.2">
      <c r="A130" s="54">
        <v>4440</v>
      </c>
      <c r="B130" s="10" t="s">
        <v>87</v>
      </c>
      <c r="C130" s="32">
        <v>29785.010000000002</v>
      </c>
      <c r="D130" s="11">
        <v>85</v>
      </c>
      <c r="E130" s="11">
        <v>393.86</v>
      </c>
      <c r="F130" s="11">
        <v>607.72</v>
      </c>
      <c r="G130" s="33">
        <v>28698.43</v>
      </c>
      <c r="H130" s="34">
        <v>0</v>
      </c>
      <c r="I130" s="61">
        <f t="shared" si="16"/>
        <v>0</v>
      </c>
      <c r="J130" s="11">
        <v>0</v>
      </c>
      <c r="K130" s="11">
        <v>0</v>
      </c>
      <c r="L130" s="11">
        <v>0</v>
      </c>
      <c r="M130" s="11">
        <v>0</v>
      </c>
      <c r="N130" s="38"/>
    </row>
    <row r="131" spans="1:14" ht="38.25" x14ac:dyDescent="0.2">
      <c r="A131" s="54">
        <v>4455</v>
      </c>
      <c r="B131" s="10" t="s">
        <v>88</v>
      </c>
      <c r="C131" s="32">
        <v>10102.4</v>
      </c>
      <c r="D131" s="11">
        <v>0</v>
      </c>
      <c r="E131" s="11">
        <v>0</v>
      </c>
      <c r="F131" s="11">
        <v>364.21</v>
      </c>
      <c r="G131" s="33">
        <v>9738.19</v>
      </c>
      <c r="H131" s="34">
        <v>9738.1809100000009</v>
      </c>
      <c r="I131" s="61">
        <f t="shared" si="16"/>
        <v>99.999906656165066</v>
      </c>
      <c r="J131" s="11">
        <v>0</v>
      </c>
      <c r="K131" s="11">
        <v>0</v>
      </c>
      <c r="L131" s="11">
        <v>0</v>
      </c>
      <c r="M131" s="11">
        <v>0</v>
      </c>
      <c r="N131" s="38"/>
    </row>
    <row r="132" spans="1:14" ht="38.25" x14ac:dyDescent="0.2">
      <c r="A132" s="54">
        <v>4497</v>
      </c>
      <c r="B132" s="10" t="s">
        <v>89</v>
      </c>
      <c r="C132" s="32">
        <v>1273.51</v>
      </c>
      <c r="D132" s="11">
        <v>0</v>
      </c>
      <c r="E132" s="11">
        <v>211.75</v>
      </c>
      <c r="F132" s="11">
        <v>966.19</v>
      </c>
      <c r="G132" s="33">
        <v>95.57</v>
      </c>
      <c r="H132" s="34">
        <v>0</v>
      </c>
      <c r="I132" s="61">
        <f t="shared" si="16"/>
        <v>0</v>
      </c>
      <c r="J132" s="11">
        <v>0</v>
      </c>
      <c r="K132" s="11">
        <v>0</v>
      </c>
      <c r="L132" s="11">
        <v>0</v>
      </c>
      <c r="M132" s="11">
        <v>0</v>
      </c>
      <c r="N132" s="38"/>
    </row>
    <row r="133" spans="1:14" ht="38.25" x14ac:dyDescent="0.2">
      <c r="A133" s="54">
        <v>4504</v>
      </c>
      <c r="B133" s="10" t="s">
        <v>90</v>
      </c>
      <c r="C133" s="32">
        <v>2039.325</v>
      </c>
      <c r="D133" s="11">
        <v>39.325000000000003</v>
      </c>
      <c r="E133" s="11">
        <v>0</v>
      </c>
      <c r="F133" s="11">
        <v>0</v>
      </c>
      <c r="G133" s="33">
        <v>2000</v>
      </c>
      <c r="H133" s="34">
        <v>2000</v>
      </c>
      <c r="I133" s="61">
        <f t="shared" si="16"/>
        <v>100</v>
      </c>
      <c r="J133" s="11">
        <v>0</v>
      </c>
      <c r="K133" s="11">
        <v>0</v>
      </c>
      <c r="L133" s="11">
        <v>0</v>
      </c>
      <c r="M133" s="11">
        <v>0</v>
      </c>
      <c r="N133" s="38"/>
    </row>
    <row r="134" spans="1:14" ht="25.5" x14ac:dyDescent="0.2">
      <c r="A134" s="54">
        <v>4505</v>
      </c>
      <c r="B134" s="10" t="s">
        <v>91</v>
      </c>
      <c r="C134" s="32">
        <v>3032.64</v>
      </c>
      <c r="D134" s="11">
        <v>0</v>
      </c>
      <c r="E134" s="11">
        <v>326.83</v>
      </c>
      <c r="F134" s="11">
        <v>0</v>
      </c>
      <c r="G134" s="33">
        <v>2705.81</v>
      </c>
      <c r="H134" s="34">
        <v>2705.8020000000001</v>
      </c>
      <c r="I134" s="61">
        <f t="shared" si="16"/>
        <v>99.999704339920399</v>
      </c>
      <c r="J134" s="11">
        <v>0</v>
      </c>
      <c r="K134" s="11">
        <v>0</v>
      </c>
      <c r="L134" s="11">
        <v>0</v>
      </c>
      <c r="M134" s="11">
        <v>0</v>
      </c>
      <c r="N134" s="38"/>
    </row>
    <row r="135" spans="1:14" ht="38.25" x14ac:dyDescent="0.2">
      <c r="A135" s="54">
        <v>4510</v>
      </c>
      <c r="B135" s="10" t="s">
        <v>92</v>
      </c>
      <c r="C135" s="32">
        <v>3950</v>
      </c>
      <c r="D135" s="11">
        <v>0</v>
      </c>
      <c r="E135" s="11">
        <v>251.49</v>
      </c>
      <c r="F135" s="11">
        <v>19.510000000000002</v>
      </c>
      <c r="G135" s="33">
        <v>3679</v>
      </c>
      <c r="H135" s="34">
        <v>0</v>
      </c>
      <c r="I135" s="61">
        <f t="shared" si="16"/>
        <v>0</v>
      </c>
      <c r="J135" s="11">
        <v>0</v>
      </c>
      <c r="K135" s="11">
        <v>0</v>
      </c>
      <c r="L135" s="11">
        <v>0</v>
      </c>
      <c r="M135" s="11">
        <v>0</v>
      </c>
      <c r="N135" s="38"/>
    </row>
    <row r="136" spans="1:14" ht="51" x14ac:dyDescent="0.2">
      <c r="A136" s="54">
        <v>4512</v>
      </c>
      <c r="B136" s="10" t="s">
        <v>93</v>
      </c>
      <c r="C136" s="32">
        <v>6000</v>
      </c>
      <c r="D136" s="11">
        <v>0</v>
      </c>
      <c r="E136" s="11">
        <v>13.55</v>
      </c>
      <c r="F136" s="11">
        <v>284.11</v>
      </c>
      <c r="G136" s="33">
        <v>5702.34</v>
      </c>
      <c r="H136" s="34">
        <v>1117.71947</v>
      </c>
      <c r="I136" s="61">
        <f t="shared" si="16"/>
        <v>19.601066755051434</v>
      </c>
      <c r="J136" s="11">
        <v>0</v>
      </c>
      <c r="K136" s="11">
        <v>0</v>
      </c>
      <c r="L136" s="11">
        <v>0</v>
      </c>
      <c r="M136" s="11">
        <v>0</v>
      </c>
      <c r="N136" s="38"/>
    </row>
    <row r="137" spans="1:14" ht="38.25" x14ac:dyDescent="0.2">
      <c r="A137" s="54">
        <v>4518</v>
      </c>
      <c r="B137" s="10" t="s">
        <v>94</v>
      </c>
      <c r="C137" s="32">
        <v>7569.24</v>
      </c>
      <c r="D137" s="11">
        <v>0</v>
      </c>
      <c r="E137" s="11">
        <v>190.03</v>
      </c>
      <c r="F137" s="11">
        <v>7344.41</v>
      </c>
      <c r="G137" s="33">
        <v>34.799999999999997</v>
      </c>
      <c r="H137" s="34">
        <v>34.797510000000003</v>
      </c>
      <c r="I137" s="61">
        <f t="shared" si="16"/>
        <v>99.992844827586225</v>
      </c>
      <c r="J137" s="11">
        <v>0</v>
      </c>
      <c r="K137" s="11">
        <v>0</v>
      </c>
      <c r="L137" s="11">
        <v>0</v>
      </c>
      <c r="M137" s="11">
        <v>0</v>
      </c>
      <c r="N137" s="38"/>
    </row>
    <row r="138" spans="1:14" ht="38.25" x14ac:dyDescent="0.2">
      <c r="A138" s="54">
        <v>4519</v>
      </c>
      <c r="B138" s="10" t="s">
        <v>95</v>
      </c>
      <c r="C138" s="32">
        <v>25681.23</v>
      </c>
      <c r="D138" s="11">
        <v>0</v>
      </c>
      <c r="E138" s="11">
        <v>0</v>
      </c>
      <c r="F138" s="11">
        <v>681.23</v>
      </c>
      <c r="G138" s="33">
        <v>25000</v>
      </c>
      <c r="H138" s="34">
        <v>0</v>
      </c>
      <c r="I138" s="61">
        <f t="shared" si="16"/>
        <v>0</v>
      </c>
      <c r="J138" s="11">
        <v>0</v>
      </c>
      <c r="K138" s="11">
        <v>0</v>
      </c>
      <c r="L138" s="11">
        <v>0</v>
      </c>
      <c r="M138" s="11">
        <v>0</v>
      </c>
      <c r="N138" s="38"/>
    </row>
    <row r="139" spans="1:14" ht="51" x14ac:dyDescent="0.2">
      <c r="A139" s="54">
        <v>4536</v>
      </c>
      <c r="B139" s="10" t="s">
        <v>96</v>
      </c>
      <c r="C139" s="32">
        <v>257829.38</v>
      </c>
      <c r="D139" s="11">
        <v>15.79</v>
      </c>
      <c r="E139" s="11">
        <v>23539.99</v>
      </c>
      <c r="F139" s="11">
        <v>32460.379999999997</v>
      </c>
      <c r="G139" s="33">
        <v>41313.22</v>
      </c>
      <c r="H139" s="34">
        <v>4591.1033699999998</v>
      </c>
      <c r="I139" s="61">
        <f t="shared" si="16"/>
        <v>11.112915841466727</v>
      </c>
      <c r="J139" s="11">
        <v>95000</v>
      </c>
      <c r="K139" s="11">
        <v>65500</v>
      </c>
      <c r="L139" s="11">
        <v>0</v>
      </c>
      <c r="M139" s="11">
        <v>0</v>
      </c>
      <c r="N139" s="38"/>
    </row>
    <row r="140" spans="1:14" ht="38.25" x14ac:dyDescent="0.2">
      <c r="A140" s="54">
        <v>4540</v>
      </c>
      <c r="B140" s="10" t="s">
        <v>103</v>
      </c>
      <c r="C140" s="32">
        <v>593.51</v>
      </c>
      <c r="D140" s="11">
        <v>0</v>
      </c>
      <c r="E140" s="11">
        <v>0</v>
      </c>
      <c r="F140" s="11">
        <v>0</v>
      </c>
      <c r="G140" s="33">
        <v>593.51</v>
      </c>
      <c r="H140" s="34">
        <v>589.03399999999999</v>
      </c>
      <c r="I140" s="61">
        <f t="shared" si="16"/>
        <v>99.245842530033187</v>
      </c>
      <c r="J140" s="11">
        <v>0</v>
      </c>
      <c r="K140" s="11">
        <v>0</v>
      </c>
      <c r="L140" s="11">
        <v>0</v>
      </c>
      <c r="M140" s="11">
        <v>0</v>
      </c>
      <c r="N140" s="38"/>
    </row>
    <row r="141" spans="1:14" ht="38.25" x14ac:dyDescent="0.2">
      <c r="A141" s="54">
        <v>4541</v>
      </c>
      <c r="B141" s="10" t="s">
        <v>217</v>
      </c>
      <c r="C141" s="32">
        <v>600</v>
      </c>
      <c r="D141" s="11">
        <v>0</v>
      </c>
      <c r="E141" s="11">
        <v>0</v>
      </c>
      <c r="F141" s="11">
        <v>0</v>
      </c>
      <c r="G141" s="33">
        <v>600</v>
      </c>
      <c r="H141" s="34">
        <v>600</v>
      </c>
      <c r="I141" s="61">
        <f t="shared" si="16"/>
        <v>100</v>
      </c>
      <c r="J141" s="11">
        <v>0</v>
      </c>
      <c r="K141" s="11">
        <v>0</v>
      </c>
      <c r="L141" s="11">
        <v>0</v>
      </c>
      <c r="M141" s="11">
        <v>0</v>
      </c>
      <c r="N141" s="38"/>
    </row>
    <row r="142" spans="1:14" ht="51" x14ac:dyDescent="0.2">
      <c r="A142" s="54">
        <v>4542</v>
      </c>
      <c r="B142" s="10" t="s">
        <v>218</v>
      </c>
      <c r="C142" s="32">
        <v>1567.76</v>
      </c>
      <c r="D142" s="11">
        <v>0</v>
      </c>
      <c r="E142" s="11">
        <v>0</v>
      </c>
      <c r="F142" s="11">
        <v>0</v>
      </c>
      <c r="G142" s="33">
        <v>1567.76</v>
      </c>
      <c r="H142" s="34">
        <v>1567.7563300000002</v>
      </c>
      <c r="I142" s="61">
        <f t="shared" si="16"/>
        <v>99.999765908047152</v>
      </c>
      <c r="J142" s="11">
        <v>0</v>
      </c>
      <c r="K142" s="11">
        <v>0</v>
      </c>
      <c r="L142" s="11">
        <v>0</v>
      </c>
      <c r="M142" s="11">
        <v>0</v>
      </c>
      <c r="N142" s="38"/>
    </row>
    <row r="143" spans="1:14" ht="38.25" x14ac:dyDescent="0.2">
      <c r="A143" s="54">
        <v>4543</v>
      </c>
      <c r="B143" s="10" t="s">
        <v>219</v>
      </c>
      <c r="C143" s="32">
        <v>233.44</v>
      </c>
      <c r="D143" s="11">
        <v>0</v>
      </c>
      <c r="E143" s="11">
        <v>0</v>
      </c>
      <c r="F143" s="11">
        <v>0</v>
      </c>
      <c r="G143" s="33">
        <v>233.44</v>
      </c>
      <c r="H143" s="34">
        <v>0</v>
      </c>
      <c r="I143" s="61">
        <f t="shared" si="16"/>
        <v>0</v>
      </c>
      <c r="J143" s="11">
        <v>0</v>
      </c>
      <c r="K143" s="11">
        <v>0</v>
      </c>
      <c r="L143" s="11">
        <v>0</v>
      </c>
      <c r="M143" s="11">
        <v>0</v>
      </c>
      <c r="N143" s="38"/>
    </row>
    <row r="144" spans="1:14" ht="38.25" x14ac:dyDescent="0.2">
      <c r="A144" s="54">
        <v>4544</v>
      </c>
      <c r="B144" s="10" t="s">
        <v>220</v>
      </c>
      <c r="C144" s="32">
        <v>747.78</v>
      </c>
      <c r="D144" s="11">
        <v>0</v>
      </c>
      <c r="E144" s="11">
        <v>0</v>
      </c>
      <c r="F144" s="11">
        <v>0</v>
      </c>
      <c r="G144" s="33">
        <v>747.78</v>
      </c>
      <c r="H144" s="34">
        <v>747.78</v>
      </c>
      <c r="I144" s="61">
        <f t="shared" si="16"/>
        <v>100</v>
      </c>
      <c r="J144" s="11">
        <v>0</v>
      </c>
      <c r="K144" s="11">
        <v>0</v>
      </c>
      <c r="L144" s="11">
        <v>0</v>
      </c>
      <c r="M144" s="11">
        <v>0</v>
      </c>
      <c r="N144" s="38"/>
    </row>
    <row r="145" spans="1:14" ht="38.25" x14ac:dyDescent="0.2">
      <c r="A145" s="54">
        <v>4545</v>
      </c>
      <c r="B145" s="10" t="s">
        <v>221</v>
      </c>
      <c r="C145" s="32">
        <v>774.4</v>
      </c>
      <c r="D145" s="11">
        <v>0</v>
      </c>
      <c r="E145" s="11">
        <v>0</v>
      </c>
      <c r="F145" s="11">
        <v>0</v>
      </c>
      <c r="G145" s="33">
        <v>774.4</v>
      </c>
      <c r="H145" s="34">
        <v>774.4</v>
      </c>
      <c r="I145" s="61">
        <f t="shared" si="16"/>
        <v>100</v>
      </c>
      <c r="J145" s="11">
        <v>0</v>
      </c>
      <c r="K145" s="11">
        <v>0</v>
      </c>
      <c r="L145" s="11">
        <v>0</v>
      </c>
      <c r="M145" s="11">
        <v>0</v>
      </c>
      <c r="N145" s="38"/>
    </row>
    <row r="146" spans="1:14" ht="25.5" x14ac:dyDescent="0.2">
      <c r="A146" s="54">
        <v>4551</v>
      </c>
      <c r="B146" s="10" t="s">
        <v>97</v>
      </c>
      <c r="C146" s="32">
        <v>21350</v>
      </c>
      <c r="D146" s="11">
        <v>0</v>
      </c>
      <c r="E146" s="11">
        <v>0</v>
      </c>
      <c r="F146" s="11">
        <v>756.25</v>
      </c>
      <c r="G146" s="33">
        <v>7593.75</v>
      </c>
      <c r="H146" s="34">
        <v>0</v>
      </c>
      <c r="I146" s="61">
        <f t="shared" si="16"/>
        <v>0</v>
      </c>
      <c r="J146" s="11">
        <v>13000</v>
      </c>
      <c r="K146" s="11">
        <v>0</v>
      </c>
      <c r="L146" s="11">
        <v>0</v>
      </c>
      <c r="M146" s="11">
        <v>0</v>
      </c>
      <c r="N146" s="38"/>
    </row>
    <row r="147" spans="1:14" ht="25.5" x14ac:dyDescent="0.2">
      <c r="A147" s="54">
        <v>4576</v>
      </c>
      <c r="B147" s="10" t="s">
        <v>222</v>
      </c>
      <c r="C147" s="32">
        <v>20500</v>
      </c>
      <c r="D147" s="11">
        <v>0</v>
      </c>
      <c r="E147" s="11">
        <v>0</v>
      </c>
      <c r="F147" s="11">
        <v>0</v>
      </c>
      <c r="G147" s="33">
        <v>500</v>
      </c>
      <c r="H147" s="34">
        <v>0</v>
      </c>
      <c r="I147" s="61">
        <f t="shared" si="16"/>
        <v>0</v>
      </c>
      <c r="J147" s="11">
        <v>10000</v>
      </c>
      <c r="K147" s="11">
        <v>10000</v>
      </c>
      <c r="L147" s="11">
        <v>0</v>
      </c>
      <c r="M147" s="11">
        <v>0</v>
      </c>
      <c r="N147" s="38"/>
    </row>
    <row r="148" spans="1:14" ht="38.25" x14ac:dyDescent="0.2">
      <c r="A148" s="54">
        <v>4581</v>
      </c>
      <c r="B148" s="10" t="s">
        <v>98</v>
      </c>
      <c r="C148" s="32">
        <v>5000</v>
      </c>
      <c r="D148" s="11">
        <v>0</v>
      </c>
      <c r="E148" s="11">
        <v>0</v>
      </c>
      <c r="F148" s="11">
        <v>0</v>
      </c>
      <c r="G148" s="33">
        <v>5000</v>
      </c>
      <c r="H148" s="34">
        <v>0</v>
      </c>
      <c r="I148" s="61">
        <f t="shared" si="16"/>
        <v>0</v>
      </c>
      <c r="J148" s="11">
        <v>0</v>
      </c>
      <c r="K148" s="11">
        <v>0</v>
      </c>
      <c r="L148" s="11">
        <v>0</v>
      </c>
      <c r="M148" s="11">
        <v>0</v>
      </c>
      <c r="N148" s="38"/>
    </row>
    <row r="149" spans="1:14" ht="38.25" x14ac:dyDescent="0.2">
      <c r="A149" s="54">
        <v>4582</v>
      </c>
      <c r="B149" s="10" t="s">
        <v>99</v>
      </c>
      <c r="C149" s="32">
        <v>17480</v>
      </c>
      <c r="D149" s="11">
        <v>3630</v>
      </c>
      <c r="E149" s="11">
        <v>0</v>
      </c>
      <c r="F149" s="11">
        <v>0</v>
      </c>
      <c r="G149" s="33">
        <v>6850</v>
      </c>
      <c r="H149" s="34">
        <v>0</v>
      </c>
      <c r="I149" s="61">
        <f t="shared" si="16"/>
        <v>0</v>
      </c>
      <c r="J149" s="11">
        <v>7000</v>
      </c>
      <c r="K149" s="11">
        <v>0</v>
      </c>
      <c r="L149" s="11">
        <v>0</v>
      </c>
      <c r="M149" s="11">
        <v>0</v>
      </c>
      <c r="N149" s="38"/>
    </row>
    <row r="150" spans="1:14" ht="25.5" x14ac:dyDescent="0.2">
      <c r="A150" s="54">
        <v>4588</v>
      </c>
      <c r="B150" s="10" t="s">
        <v>100</v>
      </c>
      <c r="C150" s="32">
        <v>35850</v>
      </c>
      <c r="D150" s="11">
        <v>0</v>
      </c>
      <c r="E150" s="11">
        <v>0</v>
      </c>
      <c r="F150" s="11">
        <v>232.32</v>
      </c>
      <c r="G150" s="33">
        <v>10617.68</v>
      </c>
      <c r="H150" s="34">
        <v>1972.3</v>
      </c>
      <c r="I150" s="61">
        <f t="shared" si="16"/>
        <v>18.575621039624473</v>
      </c>
      <c r="J150" s="11">
        <v>25000</v>
      </c>
      <c r="K150" s="11">
        <v>0</v>
      </c>
      <c r="L150" s="11">
        <v>0</v>
      </c>
      <c r="M150" s="11">
        <v>0</v>
      </c>
      <c r="N150" s="38"/>
    </row>
    <row r="151" spans="1:14" ht="25.5" x14ac:dyDescent="0.2">
      <c r="A151" s="54">
        <v>4620</v>
      </c>
      <c r="B151" s="10" t="s">
        <v>101</v>
      </c>
      <c r="C151" s="32">
        <v>4200</v>
      </c>
      <c r="D151" s="11">
        <v>0</v>
      </c>
      <c r="E151" s="11">
        <v>0</v>
      </c>
      <c r="F151" s="11">
        <v>2582.42</v>
      </c>
      <c r="G151" s="33">
        <v>1617.58</v>
      </c>
      <c r="H151" s="34">
        <v>1617.5751499999999</v>
      </c>
      <c r="I151" s="61">
        <f t="shared" si="16"/>
        <v>99.999700169388845</v>
      </c>
      <c r="J151" s="11">
        <v>0</v>
      </c>
      <c r="K151" s="11">
        <v>0</v>
      </c>
      <c r="L151" s="11">
        <v>0</v>
      </c>
      <c r="M151" s="11">
        <v>0</v>
      </c>
      <c r="N151" s="38"/>
    </row>
    <row r="152" spans="1:14" ht="38.25" x14ac:dyDescent="0.2">
      <c r="A152" s="54">
        <v>4630</v>
      </c>
      <c r="B152" s="10" t="s">
        <v>102</v>
      </c>
      <c r="C152" s="32">
        <v>25999.9</v>
      </c>
      <c r="D152" s="11">
        <v>0</v>
      </c>
      <c r="E152" s="11">
        <v>0</v>
      </c>
      <c r="F152" s="11">
        <v>834.9</v>
      </c>
      <c r="G152" s="33">
        <v>1165</v>
      </c>
      <c r="H152" s="34">
        <v>0</v>
      </c>
      <c r="I152" s="61">
        <f t="shared" si="16"/>
        <v>0</v>
      </c>
      <c r="J152" s="11">
        <v>13000</v>
      </c>
      <c r="K152" s="11">
        <v>11000</v>
      </c>
      <c r="L152" s="11">
        <v>0</v>
      </c>
      <c r="M152" s="11">
        <v>0</v>
      </c>
      <c r="N152" s="38"/>
    </row>
    <row r="153" spans="1:14" ht="38.25" x14ac:dyDescent="0.2">
      <c r="A153" s="54">
        <v>4641</v>
      </c>
      <c r="B153" s="10" t="s">
        <v>104</v>
      </c>
      <c r="C153" s="32">
        <v>10000</v>
      </c>
      <c r="D153" s="11">
        <v>0</v>
      </c>
      <c r="E153" s="11">
        <v>0</v>
      </c>
      <c r="F153" s="11">
        <v>424.91</v>
      </c>
      <c r="G153" s="33">
        <v>9575.09</v>
      </c>
      <c r="H153" s="34">
        <v>0</v>
      </c>
      <c r="I153" s="61">
        <f t="shared" si="16"/>
        <v>0</v>
      </c>
      <c r="J153" s="11">
        <v>0</v>
      </c>
      <c r="K153" s="11">
        <v>0</v>
      </c>
      <c r="L153" s="11">
        <v>0</v>
      </c>
      <c r="M153" s="11">
        <v>0</v>
      </c>
      <c r="N153" s="38"/>
    </row>
    <row r="154" spans="1:14" ht="25.5" x14ac:dyDescent="0.2">
      <c r="A154" s="54">
        <v>4642</v>
      </c>
      <c r="B154" s="10" t="s">
        <v>105</v>
      </c>
      <c r="C154" s="32">
        <v>36368.189999999995</v>
      </c>
      <c r="D154" s="11">
        <v>24.2</v>
      </c>
      <c r="E154" s="11">
        <v>0</v>
      </c>
      <c r="F154" s="11">
        <v>11493.99</v>
      </c>
      <c r="G154" s="33">
        <v>24850</v>
      </c>
      <c r="H154" s="34">
        <v>0</v>
      </c>
      <c r="I154" s="61">
        <f t="shared" si="16"/>
        <v>0</v>
      </c>
      <c r="J154" s="11">
        <v>0</v>
      </c>
      <c r="K154" s="11">
        <v>0</v>
      </c>
      <c r="L154" s="11">
        <v>0</v>
      </c>
      <c r="M154" s="11">
        <v>0</v>
      </c>
      <c r="N154" s="38"/>
    </row>
    <row r="155" spans="1:14" ht="38.25" x14ac:dyDescent="0.2">
      <c r="A155" s="54">
        <v>4643</v>
      </c>
      <c r="B155" s="10" t="s">
        <v>106</v>
      </c>
      <c r="C155" s="32">
        <v>500</v>
      </c>
      <c r="D155" s="11">
        <v>0</v>
      </c>
      <c r="E155" s="11">
        <v>0</v>
      </c>
      <c r="F155" s="11">
        <v>0</v>
      </c>
      <c r="G155" s="33">
        <v>500</v>
      </c>
      <c r="H155" s="34">
        <v>0</v>
      </c>
      <c r="I155" s="61">
        <f t="shared" si="16"/>
        <v>0</v>
      </c>
      <c r="J155" s="11">
        <v>0</v>
      </c>
      <c r="K155" s="11">
        <v>0</v>
      </c>
      <c r="L155" s="11">
        <v>0</v>
      </c>
      <c r="M155" s="11">
        <v>0</v>
      </c>
      <c r="N155" s="38"/>
    </row>
    <row r="156" spans="1:14" ht="25.5" x14ac:dyDescent="0.2">
      <c r="A156" s="54">
        <v>4644</v>
      </c>
      <c r="B156" s="10" t="s">
        <v>107</v>
      </c>
      <c r="C156" s="32">
        <v>20173.29</v>
      </c>
      <c r="D156" s="11">
        <v>252.99</v>
      </c>
      <c r="E156" s="11">
        <v>0</v>
      </c>
      <c r="F156" s="11">
        <v>70.3</v>
      </c>
      <c r="G156" s="33">
        <v>19850</v>
      </c>
      <c r="H156" s="34">
        <v>0</v>
      </c>
      <c r="I156" s="61">
        <f t="shared" si="16"/>
        <v>0</v>
      </c>
      <c r="J156" s="11">
        <v>0</v>
      </c>
      <c r="K156" s="11">
        <v>0</v>
      </c>
      <c r="L156" s="11">
        <v>0</v>
      </c>
      <c r="M156" s="11">
        <v>0</v>
      </c>
      <c r="N156" s="38"/>
    </row>
    <row r="157" spans="1:14" ht="38.25" x14ac:dyDescent="0.2">
      <c r="A157" s="54">
        <v>4646</v>
      </c>
      <c r="B157" s="10" t="s">
        <v>108</v>
      </c>
      <c r="C157" s="32">
        <v>20850</v>
      </c>
      <c r="D157" s="11">
        <v>1000</v>
      </c>
      <c r="E157" s="11">
        <v>0</v>
      </c>
      <c r="F157" s="11">
        <v>0</v>
      </c>
      <c r="G157" s="33">
        <v>2000</v>
      </c>
      <c r="H157" s="34">
        <v>0</v>
      </c>
      <c r="I157" s="61">
        <f t="shared" si="16"/>
        <v>0</v>
      </c>
      <c r="J157" s="11">
        <v>0</v>
      </c>
      <c r="K157" s="11">
        <v>17850</v>
      </c>
      <c r="L157" s="11">
        <v>0</v>
      </c>
      <c r="M157" s="11">
        <v>0</v>
      </c>
      <c r="N157" s="38"/>
    </row>
    <row r="158" spans="1:14" ht="25.5" x14ac:dyDescent="0.2">
      <c r="A158" s="54">
        <v>4647</v>
      </c>
      <c r="B158" s="10" t="s">
        <v>109</v>
      </c>
      <c r="C158" s="32">
        <v>14500.29</v>
      </c>
      <c r="D158" s="11">
        <v>0</v>
      </c>
      <c r="E158" s="11">
        <v>0</v>
      </c>
      <c r="F158" s="11">
        <v>301.29000000000002</v>
      </c>
      <c r="G158" s="33">
        <v>9699</v>
      </c>
      <c r="H158" s="34">
        <v>5139.9152800000002</v>
      </c>
      <c r="I158" s="61">
        <f t="shared" si="16"/>
        <v>52.994280647489433</v>
      </c>
      <c r="J158" s="11">
        <v>4500</v>
      </c>
      <c r="K158" s="11">
        <v>0</v>
      </c>
      <c r="L158" s="11">
        <v>0</v>
      </c>
      <c r="M158" s="11">
        <v>0</v>
      </c>
      <c r="N158" s="38"/>
    </row>
    <row r="159" spans="1:14" ht="25.5" x14ac:dyDescent="0.2">
      <c r="A159" s="54">
        <v>4651</v>
      </c>
      <c r="B159" s="10" t="s">
        <v>110</v>
      </c>
      <c r="C159" s="32">
        <v>2886.79</v>
      </c>
      <c r="D159" s="11">
        <v>0</v>
      </c>
      <c r="E159" s="11">
        <v>0</v>
      </c>
      <c r="F159" s="11">
        <v>240.79</v>
      </c>
      <c r="G159" s="33">
        <v>2646</v>
      </c>
      <c r="H159" s="34">
        <v>2645.99955</v>
      </c>
      <c r="I159" s="61">
        <f t="shared" si="16"/>
        <v>99.999982993197278</v>
      </c>
      <c r="J159" s="11">
        <v>0</v>
      </c>
      <c r="K159" s="11">
        <v>0</v>
      </c>
      <c r="L159" s="11">
        <v>0</v>
      </c>
      <c r="M159" s="11">
        <v>0</v>
      </c>
      <c r="N159" s="38"/>
    </row>
    <row r="160" spans="1:14" ht="25.5" x14ac:dyDescent="0.2">
      <c r="A160" s="54">
        <v>4652</v>
      </c>
      <c r="B160" s="10" t="s">
        <v>111</v>
      </c>
      <c r="C160" s="32">
        <v>3300</v>
      </c>
      <c r="D160" s="11">
        <v>0</v>
      </c>
      <c r="E160" s="11">
        <v>0</v>
      </c>
      <c r="F160" s="11">
        <v>95.83</v>
      </c>
      <c r="G160" s="33">
        <v>3204.17</v>
      </c>
      <c r="H160" s="34">
        <v>102.608</v>
      </c>
      <c r="I160" s="61">
        <f t="shared" si="16"/>
        <v>3.2023269676702548</v>
      </c>
      <c r="J160" s="11">
        <v>0</v>
      </c>
      <c r="K160" s="11">
        <v>0</v>
      </c>
      <c r="L160" s="11">
        <v>0</v>
      </c>
      <c r="M160" s="11">
        <v>0</v>
      </c>
      <c r="N160" s="38"/>
    </row>
    <row r="161" spans="1:14" ht="38.25" x14ac:dyDescent="0.2">
      <c r="A161" s="54">
        <v>4653</v>
      </c>
      <c r="B161" s="10" t="s">
        <v>112</v>
      </c>
      <c r="C161" s="32">
        <v>1082.29</v>
      </c>
      <c r="D161" s="11">
        <v>82.28</v>
      </c>
      <c r="E161" s="11">
        <v>0</v>
      </c>
      <c r="F161" s="11">
        <v>891.47</v>
      </c>
      <c r="G161" s="33">
        <v>108.54</v>
      </c>
      <c r="H161" s="34">
        <v>108.53464</v>
      </c>
      <c r="I161" s="61">
        <f t="shared" si="16"/>
        <v>99.995061728395058</v>
      </c>
      <c r="J161" s="11">
        <v>0</v>
      </c>
      <c r="K161" s="11">
        <v>0</v>
      </c>
      <c r="L161" s="11">
        <v>0</v>
      </c>
      <c r="M161" s="11">
        <v>0</v>
      </c>
      <c r="N161" s="38"/>
    </row>
    <row r="162" spans="1:14" ht="38.25" x14ac:dyDescent="0.2">
      <c r="A162" s="54">
        <v>4656</v>
      </c>
      <c r="B162" s="10" t="s">
        <v>113</v>
      </c>
      <c r="C162" s="32">
        <v>4700</v>
      </c>
      <c r="D162" s="11">
        <v>0</v>
      </c>
      <c r="E162" s="11">
        <v>0</v>
      </c>
      <c r="F162" s="11">
        <v>338.8</v>
      </c>
      <c r="G162" s="33">
        <v>4361.2</v>
      </c>
      <c r="H162" s="34">
        <v>568.70000000000005</v>
      </c>
      <c r="I162" s="61">
        <f t="shared" ref="I162:I207" si="17">(H162/G162)*100</f>
        <v>13.039988993854903</v>
      </c>
      <c r="J162" s="11">
        <v>0</v>
      </c>
      <c r="K162" s="11">
        <v>0</v>
      </c>
      <c r="L162" s="11">
        <v>0</v>
      </c>
      <c r="M162" s="11">
        <v>0</v>
      </c>
      <c r="N162" s="38"/>
    </row>
    <row r="163" spans="1:14" x14ac:dyDescent="0.2">
      <c r="A163" s="54">
        <v>4657</v>
      </c>
      <c r="B163" s="10" t="s">
        <v>114</v>
      </c>
      <c r="C163" s="32">
        <v>151407.283</v>
      </c>
      <c r="D163" s="11">
        <v>0.37</v>
      </c>
      <c r="E163" s="11">
        <v>42006.9</v>
      </c>
      <c r="F163" s="11">
        <v>108809.62</v>
      </c>
      <c r="G163" s="33">
        <v>590.39300000000003</v>
      </c>
      <c r="H163" s="34">
        <v>296.113</v>
      </c>
      <c r="I163" s="61">
        <f t="shared" si="17"/>
        <v>50.155235580367652</v>
      </c>
      <c r="J163" s="11">
        <v>0</v>
      </c>
      <c r="K163" s="11">
        <v>0</v>
      </c>
      <c r="L163" s="11">
        <v>0</v>
      </c>
      <c r="M163" s="11">
        <v>0</v>
      </c>
      <c r="N163" s="38"/>
    </row>
    <row r="164" spans="1:14" ht="38.25" x14ac:dyDescent="0.25">
      <c r="A164" s="55">
        <v>4658</v>
      </c>
      <c r="B164" s="10" t="s">
        <v>115</v>
      </c>
      <c r="C164" s="32">
        <v>15650</v>
      </c>
      <c r="D164" s="11">
        <v>0</v>
      </c>
      <c r="E164" s="11">
        <v>0</v>
      </c>
      <c r="F164" s="11">
        <v>174.24</v>
      </c>
      <c r="G164" s="33">
        <v>15475.76</v>
      </c>
      <c r="H164" s="34">
        <v>0</v>
      </c>
      <c r="I164" s="61">
        <f t="shared" si="17"/>
        <v>0</v>
      </c>
      <c r="J164" s="11">
        <v>0</v>
      </c>
      <c r="K164" s="11">
        <v>0</v>
      </c>
      <c r="L164" s="11">
        <v>0</v>
      </c>
      <c r="M164" s="11">
        <v>0</v>
      </c>
      <c r="N164" s="38"/>
    </row>
    <row r="165" spans="1:14" ht="38.25" x14ac:dyDescent="0.25">
      <c r="A165" s="55">
        <v>4659</v>
      </c>
      <c r="B165" s="10" t="s">
        <v>116</v>
      </c>
      <c r="C165" s="32">
        <v>16634.7</v>
      </c>
      <c r="D165" s="11">
        <v>84.7</v>
      </c>
      <c r="E165" s="11">
        <v>0</v>
      </c>
      <c r="F165" s="11">
        <v>556.6</v>
      </c>
      <c r="G165" s="33">
        <v>15993.4</v>
      </c>
      <c r="H165" s="34">
        <v>0</v>
      </c>
      <c r="I165" s="61">
        <f t="shared" si="17"/>
        <v>0</v>
      </c>
      <c r="J165" s="11">
        <v>0</v>
      </c>
      <c r="K165" s="11">
        <v>0</v>
      </c>
      <c r="L165" s="11">
        <v>0</v>
      </c>
      <c r="M165" s="11">
        <v>0</v>
      </c>
      <c r="N165" s="38"/>
    </row>
    <row r="166" spans="1:14" ht="25.5" x14ac:dyDescent="0.25">
      <c r="A166" s="55">
        <v>4661</v>
      </c>
      <c r="B166" s="10" t="s">
        <v>117</v>
      </c>
      <c r="C166" s="32">
        <v>10500</v>
      </c>
      <c r="D166" s="11">
        <v>0</v>
      </c>
      <c r="E166" s="11">
        <v>0</v>
      </c>
      <c r="F166" s="11">
        <v>350</v>
      </c>
      <c r="G166" s="33">
        <v>10150</v>
      </c>
      <c r="H166" s="34">
        <v>9547.5489199999993</v>
      </c>
      <c r="I166" s="61">
        <f t="shared" si="17"/>
        <v>94.064521379310335</v>
      </c>
      <c r="J166" s="11">
        <v>0</v>
      </c>
      <c r="K166" s="11">
        <v>0</v>
      </c>
      <c r="L166" s="11">
        <v>0</v>
      </c>
      <c r="M166" s="11">
        <v>0</v>
      </c>
      <c r="N166" s="38"/>
    </row>
    <row r="167" spans="1:14" ht="38.25" x14ac:dyDescent="0.25">
      <c r="A167" s="55">
        <v>4662</v>
      </c>
      <c r="B167" s="10" t="s">
        <v>118</v>
      </c>
      <c r="C167" s="32">
        <v>18401.440000000002</v>
      </c>
      <c r="D167" s="11">
        <v>1</v>
      </c>
      <c r="E167" s="11">
        <v>0</v>
      </c>
      <c r="F167" s="11">
        <v>9240.69</v>
      </c>
      <c r="G167" s="33">
        <v>9159.75</v>
      </c>
      <c r="H167" s="34">
        <v>0</v>
      </c>
      <c r="I167" s="61">
        <f t="shared" si="17"/>
        <v>0</v>
      </c>
      <c r="J167" s="11">
        <v>0</v>
      </c>
      <c r="K167" s="11">
        <v>0</v>
      </c>
      <c r="L167" s="11">
        <v>0</v>
      </c>
      <c r="M167" s="11">
        <v>0</v>
      </c>
      <c r="N167" s="38"/>
    </row>
    <row r="168" spans="1:14" ht="38.25" x14ac:dyDescent="0.25">
      <c r="A168" s="55">
        <v>4666</v>
      </c>
      <c r="B168" s="10" t="s">
        <v>119</v>
      </c>
      <c r="C168" s="32">
        <v>16521.18</v>
      </c>
      <c r="D168" s="11">
        <v>470.88</v>
      </c>
      <c r="E168" s="11">
        <v>0</v>
      </c>
      <c r="F168" s="11">
        <v>7589.93</v>
      </c>
      <c r="G168" s="33">
        <v>8460.3700000000008</v>
      </c>
      <c r="H168" s="34">
        <v>7701.3185299999996</v>
      </c>
      <c r="I168" s="61">
        <f t="shared" si="17"/>
        <v>91.028152787644018</v>
      </c>
      <c r="J168" s="11">
        <v>0</v>
      </c>
      <c r="K168" s="11">
        <v>0</v>
      </c>
      <c r="L168" s="11">
        <v>0</v>
      </c>
      <c r="M168" s="11">
        <v>0</v>
      </c>
      <c r="N168" s="38"/>
    </row>
    <row r="169" spans="1:14" ht="25.5" x14ac:dyDescent="0.25">
      <c r="A169" s="48">
        <v>4667</v>
      </c>
      <c r="B169" s="10" t="s">
        <v>223</v>
      </c>
      <c r="C169" s="32">
        <v>57637</v>
      </c>
      <c r="D169" s="11">
        <v>87</v>
      </c>
      <c r="E169" s="11">
        <v>0</v>
      </c>
      <c r="F169" s="11">
        <v>0</v>
      </c>
      <c r="G169" s="33">
        <v>4150</v>
      </c>
      <c r="H169" s="34">
        <v>0</v>
      </c>
      <c r="I169" s="61">
        <f t="shared" si="17"/>
        <v>0</v>
      </c>
      <c r="J169" s="11">
        <v>20000</v>
      </c>
      <c r="K169" s="11">
        <v>33400</v>
      </c>
      <c r="L169" s="11">
        <v>0</v>
      </c>
      <c r="M169" s="11">
        <v>0</v>
      </c>
      <c r="N169" s="38"/>
    </row>
    <row r="170" spans="1:14" ht="25.5" x14ac:dyDescent="0.25">
      <c r="A170" s="48">
        <v>4669</v>
      </c>
      <c r="B170" s="10" t="s">
        <v>120</v>
      </c>
      <c r="C170" s="32">
        <v>2500</v>
      </c>
      <c r="D170" s="11">
        <v>0</v>
      </c>
      <c r="E170" s="11">
        <v>0</v>
      </c>
      <c r="F170" s="11">
        <v>240.62</v>
      </c>
      <c r="G170" s="33">
        <v>2259.38</v>
      </c>
      <c r="H170" s="34">
        <v>1761.72585</v>
      </c>
      <c r="I170" s="61">
        <f t="shared" si="17"/>
        <v>77.973862298506674</v>
      </c>
      <c r="J170" s="11">
        <v>0</v>
      </c>
      <c r="K170" s="11">
        <v>0</v>
      </c>
      <c r="L170" s="11">
        <v>0</v>
      </c>
      <c r="M170" s="11">
        <v>0</v>
      </c>
      <c r="N170" s="38"/>
    </row>
    <row r="171" spans="1:14" ht="38.25" x14ac:dyDescent="0.25">
      <c r="A171" s="48">
        <v>4695</v>
      </c>
      <c r="B171" s="10" t="s">
        <v>121</v>
      </c>
      <c r="C171" s="32">
        <v>6904.75</v>
      </c>
      <c r="D171" s="11">
        <v>0</v>
      </c>
      <c r="E171" s="11">
        <v>0</v>
      </c>
      <c r="F171" s="11">
        <v>6817.63</v>
      </c>
      <c r="G171" s="33">
        <v>87.12</v>
      </c>
      <c r="H171" s="34">
        <v>87.12</v>
      </c>
      <c r="I171" s="61">
        <f t="shared" si="17"/>
        <v>100</v>
      </c>
      <c r="J171" s="11">
        <v>0</v>
      </c>
      <c r="K171" s="11">
        <v>0</v>
      </c>
      <c r="L171" s="11">
        <v>0</v>
      </c>
      <c r="M171" s="11">
        <v>0</v>
      </c>
      <c r="N171" s="38"/>
    </row>
    <row r="172" spans="1:14" ht="38.25" x14ac:dyDescent="0.25">
      <c r="A172" s="48">
        <v>4704</v>
      </c>
      <c r="B172" s="10" t="s">
        <v>122</v>
      </c>
      <c r="C172" s="32">
        <v>64495</v>
      </c>
      <c r="D172" s="11">
        <v>45</v>
      </c>
      <c r="E172" s="11">
        <v>0</v>
      </c>
      <c r="F172" s="11">
        <v>0</v>
      </c>
      <c r="G172" s="33">
        <v>4600</v>
      </c>
      <c r="H172" s="34">
        <v>0</v>
      </c>
      <c r="I172" s="61">
        <f t="shared" si="17"/>
        <v>0</v>
      </c>
      <c r="J172" s="11">
        <v>20000</v>
      </c>
      <c r="K172" s="11">
        <v>39850</v>
      </c>
      <c r="L172" s="11">
        <v>0</v>
      </c>
      <c r="M172" s="11">
        <v>0</v>
      </c>
      <c r="N172" s="38"/>
    </row>
    <row r="173" spans="1:14" ht="38.25" x14ac:dyDescent="0.25">
      <c r="A173" s="48">
        <v>4705</v>
      </c>
      <c r="B173" s="10" t="s">
        <v>123</v>
      </c>
      <c r="C173" s="32">
        <v>231680.69</v>
      </c>
      <c r="D173" s="11">
        <v>0</v>
      </c>
      <c r="E173" s="11">
        <v>1680.69</v>
      </c>
      <c r="F173" s="11">
        <v>0</v>
      </c>
      <c r="G173" s="33">
        <v>3150</v>
      </c>
      <c r="H173" s="34">
        <v>0</v>
      </c>
      <c r="I173" s="61">
        <f t="shared" si="17"/>
        <v>0</v>
      </c>
      <c r="J173" s="11">
        <v>50000</v>
      </c>
      <c r="K173" s="11">
        <v>176850</v>
      </c>
      <c r="L173" s="11">
        <v>0</v>
      </c>
      <c r="M173" s="11">
        <v>0</v>
      </c>
      <c r="N173" s="38" t="s">
        <v>165</v>
      </c>
    </row>
    <row r="174" spans="1:14" ht="38.25" x14ac:dyDescent="0.25">
      <c r="A174" s="48">
        <v>4706</v>
      </c>
      <c r="B174" s="10" t="s">
        <v>224</v>
      </c>
      <c r="C174" s="32">
        <v>345843.37</v>
      </c>
      <c r="D174" s="11">
        <v>0</v>
      </c>
      <c r="E174" s="11">
        <v>843.37</v>
      </c>
      <c r="F174" s="11">
        <v>0</v>
      </c>
      <c r="G174" s="33">
        <v>3150</v>
      </c>
      <c r="H174" s="34">
        <v>0</v>
      </c>
      <c r="I174" s="61">
        <f t="shared" si="17"/>
        <v>0</v>
      </c>
      <c r="J174" s="11">
        <v>3000</v>
      </c>
      <c r="K174" s="11">
        <v>100000</v>
      </c>
      <c r="L174" s="11">
        <v>238850</v>
      </c>
      <c r="M174" s="11">
        <v>0</v>
      </c>
      <c r="N174" s="38"/>
    </row>
    <row r="175" spans="1:14" ht="38.25" x14ac:dyDescent="0.25">
      <c r="A175" s="48">
        <v>4718</v>
      </c>
      <c r="B175" s="10" t="s">
        <v>124</v>
      </c>
      <c r="C175" s="32">
        <v>2000.0015100000001</v>
      </c>
      <c r="D175" s="11">
        <v>0</v>
      </c>
      <c r="E175" s="11">
        <v>0</v>
      </c>
      <c r="F175" s="11">
        <v>1071.6315099999999</v>
      </c>
      <c r="G175" s="33">
        <v>928.37</v>
      </c>
      <c r="H175" s="34">
        <v>928.36848999999995</v>
      </c>
      <c r="I175" s="61">
        <f t="shared" si="17"/>
        <v>99.999837349332694</v>
      </c>
      <c r="J175" s="11">
        <v>0</v>
      </c>
      <c r="K175" s="11">
        <v>0</v>
      </c>
      <c r="L175" s="11">
        <v>0</v>
      </c>
      <c r="M175" s="11">
        <v>0</v>
      </c>
      <c r="N175" s="38"/>
    </row>
    <row r="176" spans="1:14" ht="25.5" x14ac:dyDescent="0.25">
      <c r="A176" s="48">
        <v>4719</v>
      </c>
      <c r="B176" s="10" t="s">
        <v>225</v>
      </c>
      <c r="C176" s="32">
        <v>54267.15</v>
      </c>
      <c r="D176" s="11">
        <v>0</v>
      </c>
      <c r="E176" s="11">
        <v>0</v>
      </c>
      <c r="F176" s="11"/>
      <c r="G176" s="33">
        <v>4267.1499999999996</v>
      </c>
      <c r="H176" s="34">
        <v>0</v>
      </c>
      <c r="I176" s="61">
        <f t="shared" si="17"/>
        <v>0</v>
      </c>
      <c r="J176" s="11">
        <v>50000</v>
      </c>
      <c r="K176" s="11">
        <v>0</v>
      </c>
      <c r="L176" s="11">
        <v>0</v>
      </c>
      <c r="M176" s="11">
        <v>0</v>
      </c>
      <c r="N176" s="38"/>
    </row>
    <row r="177" spans="1:14" ht="25.5" x14ac:dyDescent="0.25">
      <c r="A177" s="48">
        <v>4726</v>
      </c>
      <c r="B177" s="10" t="s">
        <v>161</v>
      </c>
      <c r="C177" s="32">
        <v>6000</v>
      </c>
      <c r="D177" s="11">
        <v>0</v>
      </c>
      <c r="E177" s="11">
        <v>0</v>
      </c>
      <c r="F177" s="11">
        <v>0</v>
      </c>
      <c r="G177" s="33">
        <v>6000</v>
      </c>
      <c r="H177" s="34">
        <v>723.58</v>
      </c>
      <c r="I177" s="61">
        <f t="shared" si="17"/>
        <v>12.059666666666667</v>
      </c>
      <c r="J177" s="11">
        <v>0</v>
      </c>
      <c r="K177" s="11">
        <v>0</v>
      </c>
      <c r="L177" s="11">
        <v>0</v>
      </c>
      <c r="M177" s="11">
        <v>0</v>
      </c>
      <c r="N177" s="38"/>
    </row>
    <row r="178" spans="1:14" ht="38.25" x14ac:dyDescent="0.25">
      <c r="A178" s="48">
        <v>4727</v>
      </c>
      <c r="B178" s="10" t="s">
        <v>162</v>
      </c>
      <c r="C178" s="32">
        <v>1000</v>
      </c>
      <c r="D178" s="11">
        <v>0</v>
      </c>
      <c r="E178" s="11">
        <v>0</v>
      </c>
      <c r="F178" s="11">
        <v>0</v>
      </c>
      <c r="G178" s="33">
        <v>1000</v>
      </c>
      <c r="H178" s="34">
        <v>0</v>
      </c>
      <c r="I178" s="61">
        <f t="shared" si="17"/>
        <v>0</v>
      </c>
      <c r="J178" s="11">
        <v>0</v>
      </c>
      <c r="K178" s="11">
        <v>0</v>
      </c>
      <c r="L178" s="11">
        <v>0</v>
      </c>
      <c r="M178" s="11">
        <v>0</v>
      </c>
      <c r="N178" s="38"/>
    </row>
    <row r="179" spans="1:14" ht="25.5" x14ac:dyDescent="0.25">
      <c r="A179" s="48">
        <v>4729</v>
      </c>
      <c r="B179" s="10" t="s">
        <v>226</v>
      </c>
      <c r="C179" s="32">
        <v>417153.23</v>
      </c>
      <c r="D179" s="11">
        <v>0</v>
      </c>
      <c r="E179" s="11">
        <v>0</v>
      </c>
      <c r="F179" s="11">
        <v>0</v>
      </c>
      <c r="G179" s="33">
        <v>143453.23000000001</v>
      </c>
      <c r="H179" s="34">
        <v>0</v>
      </c>
      <c r="I179" s="61">
        <f t="shared" si="17"/>
        <v>0</v>
      </c>
      <c r="J179" s="11">
        <v>188700</v>
      </c>
      <c r="K179" s="11">
        <v>75000</v>
      </c>
      <c r="L179" s="11">
        <v>10000</v>
      </c>
      <c r="M179" s="11">
        <v>0</v>
      </c>
      <c r="N179" s="38"/>
    </row>
    <row r="180" spans="1:14" x14ac:dyDescent="0.25">
      <c r="A180" s="48">
        <v>4730</v>
      </c>
      <c r="B180" s="10" t="s">
        <v>227</v>
      </c>
      <c r="C180" s="32">
        <v>27000</v>
      </c>
      <c r="D180" s="11">
        <v>0</v>
      </c>
      <c r="E180" s="11">
        <v>0</v>
      </c>
      <c r="F180" s="11">
        <v>0</v>
      </c>
      <c r="G180" s="33">
        <v>27000</v>
      </c>
      <c r="H180" s="34">
        <v>0</v>
      </c>
      <c r="I180" s="61">
        <f t="shared" si="17"/>
        <v>0</v>
      </c>
      <c r="J180" s="11">
        <v>0</v>
      </c>
      <c r="K180" s="11">
        <v>0</v>
      </c>
      <c r="L180" s="11">
        <v>0</v>
      </c>
      <c r="M180" s="11">
        <v>0</v>
      </c>
      <c r="N180" s="38"/>
    </row>
    <row r="181" spans="1:14" ht="38.25" x14ac:dyDescent="0.25">
      <c r="A181" s="48">
        <v>4731</v>
      </c>
      <c r="B181" s="10" t="s">
        <v>228</v>
      </c>
      <c r="C181" s="32">
        <v>798.6</v>
      </c>
      <c r="D181" s="11">
        <v>0</v>
      </c>
      <c r="E181" s="11">
        <v>0</v>
      </c>
      <c r="F181" s="11">
        <v>0</v>
      </c>
      <c r="G181" s="33">
        <v>798.6</v>
      </c>
      <c r="H181" s="34">
        <v>798.6</v>
      </c>
      <c r="I181" s="61">
        <f t="shared" si="17"/>
        <v>100</v>
      </c>
      <c r="J181" s="11">
        <v>0</v>
      </c>
      <c r="K181" s="11">
        <v>0</v>
      </c>
      <c r="L181" s="11">
        <v>0</v>
      </c>
      <c r="M181" s="11">
        <v>0</v>
      </c>
      <c r="N181" s="38"/>
    </row>
    <row r="182" spans="1:14" ht="38.25" x14ac:dyDescent="0.25">
      <c r="A182" s="48">
        <v>4732</v>
      </c>
      <c r="B182" s="10" t="s">
        <v>229</v>
      </c>
      <c r="C182" s="32">
        <v>1000</v>
      </c>
      <c r="D182" s="11">
        <v>0</v>
      </c>
      <c r="E182" s="11">
        <v>0</v>
      </c>
      <c r="F182" s="11">
        <v>0</v>
      </c>
      <c r="G182" s="33">
        <v>1000</v>
      </c>
      <c r="H182" s="34">
        <v>1000</v>
      </c>
      <c r="I182" s="61">
        <f t="shared" si="17"/>
        <v>100</v>
      </c>
      <c r="J182" s="11">
        <v>0</v>
      </c>
      <c r="K182" s="11">
        <v>0</v>
      </c>
      <c r="L182" s="11">
        <v>0</v>
      </c>
      <c r="M182" s="11">
        <v>0</v>
      </c>
      <c r="N182" s="38"/>
    </row>
    <row r="183" spans="1:14" ht="38.25" x14ac:dyDescent="0.25">
      <c r="A183" s="48">
        <v>4733</v>
      </c>
      <c r="B183" s="10" t="s">
        <v>230</v>
      </c>
      <c r="C183" s="32">
        <v>565.15</v>
      </c>
      <c r="D183" s="11">
        <v>0</v>
      </c>
      <c r="E183" s="11">
        <v>0</v>
      </c>
      <c r="F183" s="11">
        <v>0</v>
      </c>
      <c r="G183" s="33">
        <v>565.15</v>
      </c>
      <c r="H183" s="34">
        <v>565.15</v>
      </c>
      <c r="I183" s="61">
        <f t="shared" si="17"/>
        <v>100</v>
      </c>
      <c r="J183" s="11">
        <v>0</v>
      </c>
      <c r="K183" s="11">
        <v>0</v>
      </c>
      <c r="L183" s="11">
        <v>0</v>
      </c>
      <c r="M183" s="11">
        <v>0</v>
      </c>
      <c r="N183" s="38"/>
    </row>
    <row r="184" spans="1:14" ht="38.25" x14ac:dyDescent="0.25">
      <c r="A184" s="48">
        <v>4734</v>
      </c>
      <c r="B184" s="10" t="s">
        <v>231</v>
      </c>
      <c r="C184" s="32">
        <v>321.86</v>
      </c>
      <c r="D184" s="11">
        <v>0</v>
      </c>
      <c r="E184" s="11">
        <v>0</v>
      </c>
      <c r="F184" s="11">
        <v>0</v>
      </c>
      <c r="G184" s="33">
        <v>321.86</v>
      </c>
      <c r="H184" s="34">
        <v>321.86</v>
      </c>
      <c r="I184" s="61">
        <f t="shared" si="17"/>
        <v>100</v>
      </c>
      <c r="J184" s="11">
        <v>0</v>
      </c>
      <c r="K184" s="11">
        <v>0</v>
      </c>
      <c r="L184" s="11">
        <v>0</v>
      </c>
      <c r="M184" s="11">
        <v>0</v>
      </c>
      <c r="N184" s="38"/>
    </row>
    <row r="185" spans="1:14" ht="25.5" x14ac:dyDescent="0.25">
      <c r="A185" s="48">
        <v>4735</v>
      </c>
      <c r="B185" s="10" t="s">
        <v>232</v>
      </c>
      <c r="C185" s="32">
        <v>900</v>
      </c>
      <c r="D185" s="11">
        <v>0</v>
      </c>
      <c r="E185" s="11">
        <v>0</v>
      </c>
      <c r="F185" s="11">
        <v>0</v>
      </c>
      <c r="G185" s="33">
        <v>900</v>
      </c>
      <c r="H185" s="34">
        <v>900</v>
      </c>
      <c r="I185" s="61">
        <f t="shared" si="17"/>
        <v>100</v>
      </c>
      <c r="J185" s="11">
        <v>0</v>
      </c>
      <c r="K185" s="11">
        <v>0</v>
      </c>
      <c r="L185" s="11">
        <v>0</v>
      </c>
      <c r="M185" s="11">
        <v>0</v>
      </c>
      <c r="N185" s="38"/>
    </row>
    <row r="186" spans="1:14" ht="25.5" x14ac:dyDescent="0.25">
      <c r="A186" s="48">
        <v>4736</v>
      </c>
      <c r="B186" s="10" t="s">
        <v>233</v>
      </c>
      <c r="C186" s="32">
        <v>5000</v>
      </c>
      <c r="D186" s="11">
        <v>0</v>
      </c>
      <c r="E186" s="11">
        <v>0</v>
      </c>
      <c r="F186" s="11">
        <v>0</v>
      </c>
      <c r="G186" s="33">
        <v>5000</v>
      </c>
      <c r="H186" s="34">
        <v>0</v>
      </c>
      <c r="I186" s="61">
        <f t="shared" si="17"/>
        <v>0</v>
      </c>
      <c r="J186" s="11">
        <v>0</v>
      </c>
      <c r="K186" s="11">
        <v>0</v>
      </c>
      <c r="L186" s="11">
        <v>0</v>
      </c>
      <c r="M186" s="11">
        <v>0</v>
      </c>
      <c r="N186" s="38"/>
    </row>
    <row r="187" spans="1:14" ht="38.25" x14ac:dyDescent="0.25">
      <c r="A187" s="52">
        <v>4737</v>
      </c>
      <c r="B187" s="10" t="s">
        <v>234</v>
      </c>
      <c r="C187" s="32">
        <v>701.8</v>
      </c>
      <c r="D187" s="11">
        <v>0</v>
      </c>
      <c r="E187" s="11">
        <v>0</v>
      </c>
      <c r="F187" s="11">
        <v>0</v>
      </c>
      <c r="G187" s="33">
        <v>701.8</v>
      </c>
      <c r="H187" s="34">
        <v>701.8</v>
      </c>
      <c r="I187" s="61">
        <f t="shared" si="17"/>
        <v>100</v>
      </c>
      <c r="J187" s="11">
        <v>0</v>
      </c>
      <c r="K187" s="11">
        <v>0</v>
      </c>
      <c r="L187" s="11">
        <v>0</v>
      </c>
      <c r="M187" s="11">
        <v>0</v>
      </c>
      <c r="N187" s="38"/>
    </row>
    <row r="188" spans="1:14" ht="38.25" x14ac:dyDescent="0.25">
      <c r="A188" s="52">
        <v>4738</v>
      </c>
      <c r="B188" s="10" t="s">
        <v>235</v>
      </c>
      <c r="C188" s="32">
        <v>724.98</v>
      </c>
      <c r="D188" s="11"/>
      <c r="E188" s="11">
        <v>0</v>
      </c>
      <c r="F188" s="11"/>
      <c r="G188" s="33">
        <v>724.98</v>
      </c>
      <c r="H188" s="34">
        <v>0</v>
      </c>
      <c r="I188" s="61">
        <f t="shared" si="17"/>
        <v>0</v>
      </c>
      <c r="J188" s="11">
        <v>0</v>
      </c>
      <c r="K188" s="11">
        <v>0</v>
      </c>
      <c r="L188" s="11">
        <v>0</v>
      </c>
      <c r="M188" s="11">
        <v>0</v>
      </c>
      <c r="N188" s="38"/>
    </row>
    <row r="189" spans="1:14" ht="25.5" x14ac:dyDescent="0.25">
      <c r="A189" s="52">
        <v>4739</v>
      </c>
      <c r="B189" s="10" t="s">
        <v>236</v>
      </c>
      <c r="C189" s="32">
        <v>2019.97</v>
      </c>
      <c r="D189" s="11"/>
      <c r="E189" s="11">
        <v>0</v>
      </c>
      <c r="F189" s="11"/>
      <c r="G189" s="33">
        <v>2019.97</v>
      </c>
      <c r="H189" s="34">
        <v>2019.9688000000001</v>
      </c>
      <c r="I189" s="61">
        <f t="shared" si="17"/>
        <v>99.999940593177129</v>
      </c>
      <c r="J189" s="11">
        <v>0</v>
      </c>
      <c r="K189" s="11">
        <v>0</v>
      </c>
      <c r="L189" s="11">
        <v>0</v>
      </c>
      <c r="M189" s="11">
        <v>0</v>
      </c>
      <c r="N189" s="38"/>
    </row>
    <row r="190" spans="1:14" ht="38.25" x14ac:dyDescent="0.25">
      <c r="A190" s="52">
        <v>4740</v>
      </c>
      <c r="B190" s="10" t="s">
        <v>237</v>
      </c>
      <c r="C190" s="32">
        <v>630.08000000000004</v>
      </c>
      <c r="D190" s="11"/>
      <c r="E190" s="11">
        <v>0</v>
      </c>
      <c r="F190" s="11"/>
      <c r="G190" s="33">
        <v>630.08000000000004</v>
      </c>
      <c r="H190" s="34">
        <v>630.07100000000003</v>
      </c>
      <c r="I190" s="61">
        <f t="shared" si="17"/>
        <v>99.998571609954297</v>
      </c>
      <c r="J190" s="11">
        <v>0</v>
      </c>
      <c r="K190" s="11">
        <v>0</v>
      </c>
      <c r="L190" s="11">
        <v>0</v>
      </c>
      <c r="M190" s="11">
        <v>0</v>
      </c>
      <c r="N190" s="38"/>
    </row>
    <row r="191" spans="1:14" ht="38.25" x14ac:dyDescent="0.25">
      <c r="A191" s="52">
        <v>4741</v>
      </c>
      <c r="B191" s="10" t="s">
        <v>238</v>
      </c>
      <c r="C191" s="32">
        <v>100</v>
      </c>
      <c r="D191" s="11"/>
      <c r="E191" s="11">
        <v>0</v>
      </c>
      <c r="F191" s="11"/>
      <c r="G191" s="33">
        <v>100</v>
      </c>
      <c r="H191" s="34">
        <v>0</v>
      </c>
      <c r="I191" s="61">
        <f t="shared" si="17"/>
        <v>0</v>
      </c>
      <c r="J191" s="11">
        <v>0</v>
      </c>
      <c r="K191" s="11">
        <v>0</v>
      </c>
      <c r="L191" s="11">
        <v>0</v>
      </c>
      <c r="M191" s="11">
        <v>0</v>
      </c>
      <c r="N191" s="38"/>
    </row>
    <row r="192" spans="1:14" ht="38.25" x14ac:dyDescent="0.25">
      <c r="A192" s="52">
        <v>4742</v>
      </c>
      <c r="B192" s="10" t="s">
        <v>239</v>
      </c>
      <c r="C192" s="32">
        <v>1669.46</v>
      </c>
      <c r="D192" s="11"/>
      <c r="E192" s="11">
        <v>0</v>
      </c>
      <c r="F192" s="11"/>
      <c r="G192" s="33">
        <v>1669.46</v>
      </c>
      <c r="H192" s="34">
        <v>0</v>
      </c>
      <c r="I192" s="61">
        <f t="shared" si="17"/>
        <v>0</v>
      </c>
      <c r="J192" s="11">
        <v>0</v>
      </c>
      <c r="K192" s="11">
        <v>0</v>
      </c>
      <c r="L192" s="11">
        <v>0</v>
      </c>
      <c r="M192" s="11">
        <v>0</v>
      </c>
      <c r="N192" s="38"/>
    </row>
    <row r="193" spans="1:14" ht="38.25" x14ac:dyDescent="0.25">
      <c r="A193" s="52">
        <v>4743</v>
      </c>
      <c r="B193" s="10" t="s">
        <v>240</v>
      </c>
      <c r="C193" s="32">
        <v>480</v>
      </c>
      <c r="D193" s="11"/>
      <c r="E193" s="11">
        <v>0</v>
      </c>
      <c r="F193" s="11"/>
      <c r="G193" s="33">
        <v>480</v>
      </c>
      <c r="H193" s="34">
        <v>0</v>
      </c>
      <c r="I193" s="61">
        <f t="shared" si="17"/>
        <v>0</v>
      </c>
      <c r="J193" s="11">
        <v>0</v>
      </c>
      <c r="K193" s="11">
        <v>0</v>
      </c>
      <c r="L193" s="11">
        <v>0</v>
      </c>
      <c r="M193" s="11">
        <v>0</v>
      </c>
      <c r="N193" s="38"/>
    </row>
    <row r="194" spans="1:14" ht="25.5" x14ac:dyDescent="0.25">
      <c r="A194" s="52">
        <v>4744</v>
      </c>
      <c r="B194" s="10" t="s">
        <v>241</v>
      </c>
      <c r="C194" s="32">
        <v>433.18</v>
      </c>
      <c r="D194" s="11"/>
      <c r="E194" s="11">
        <v>0</v>
      </c>
      <c r="F194" s="11"/>
      <c r="G194" s="33">
        <v>433.18</v>
      </c>
      <c r="H194" s="34">
        <v>433.18</v>
      </c>
      <c r="I194" s="61">
        <f t="shared" si="17"/>
        <v>100</v>
      </c>
      <c r="J194" s="11">
        <v>0</v>
      </c>
      <c r="K194" s="11">
        <v>0</v>
      </c>
      <c r="L194" s="11">
        <v>0</v>
      </c>
      <c r="M194" s="11">
        <v>0</v>
      </c>
      <c r="N194" s="38"/>
    </row>
    <row r="195" spans="1:14" ht="38.25" x14ac:dyDescent="0.25">
      <c r="A195" s="52">
        <v>4745</v>
      </c>
      <c r="B195" s="10" t="s">
        <v>242</v>
      </c>
      <c r="C195" s="32">
        <v>1741.02</v>
      </c>
      <c r="D195" s="11"/>
      <c r="E195" s="11">
        <v>0</v>
      </c>
      <c r="F195" s="11"/>
      <c r="G195" s="33">
        <v>1741.02</v>
      </c>
      <c r="H195" s="34">
        <v>1741.01097</v>
      </c>
      <c r="I195" s="61">
        <f t="shared" si="17"/>
        <v>99.999481338525698</v>
      </c>
      <c r="J195" s="11">
        <v>0</v>
      </c>
      <c r="K195" s="11">
        <v>0</v>
      </c>
      <c r="L195" s="11">
        <v>0</v>
      </c>
      <c r="M195" s="11">
        <v>0</v>
      </c>
      <c r="N195" s="38"/>
    </row>
    <row r="196" spans="1:14" ht="25.5" x14ac:dyDescent="0.25">
      <c r="A196" s="55">
        <v>4746</v>
      </c>
      <c r="B196" s="10" t="s">
        <v>243</v>
      </c>
      <c r="C196" s="32">
        <v>1084.5999999999999</v>
      </c>
      <c r="D196" s="11"/>
      <c r="E196" s="11">
        <v>0</v>
      </c>
      <c r="F196" s="11"/>
      <c r="G196" s="33">
        <v>1084.5999999999999</v>
      </c>
      <c r="H196" s="34">
        <v>0</v>
      </c>
      <c r="I196" s="61">
        <f t="shared" si="17"/>
        <v>0</v>
      </c>
      <c r="J196" s="11">
        <v>0</v>
      </c>
      <c r="K196" s="11">
        <v>0</v>
      </c>
      <c r="L196" s="11">
        <v>0</v>
      </c>
      <c r="M196" s="11">
        <v>0</v>
      </c>
      <c r="N196" s="38"/>
    </row>
    <row r="197" spans="1:14" ht="38.25" x14ac:dyDescent="0.25">
      <c r="A197" s="52">
        <v>4747</v>
      </c>
      <c r="B197" s="10" t="s">
        <v>244</v>
      </c>
      <c r="C197" s="32">
        <v>1798.11</v>
      </c>
      <c r="D197" s="11"/>
      <c r="E197" s="11">
        <v>0</v>
      </c>
      <c r="F197" s="11"/>
      <c r="G197" s="33">
        <v>1798.11</v>
      </c>
      <c r="H197" s="34">
        <v>0</v>
      </c>
      <c r="I197" s="61">
        <f t="shared" si="17"/>
        <v>0</v>
      </c>
      <c r="J197" s="11">
        <v>0</v>
      </c>
      <c r="K197" s="11">
        <v>0</v>
      </c>
      <c r="L197" s="11">
        <v>0</v>
      </c>
      <c r="M197" s="11">
        <v>0</v>
      </c>
      <c r="N197" s="38"/>
    </row>
    <row r="198" spans="1:14" ht="38.25" x14ac:dyDescent="0.25">
      <c r="A198" s="52">
        <v>5681</v>
      </c>
      <c r="B198" s="10" t="s">
        <v>245</v>
      </c>
      <c r="C198" s="32">
        <v>19377.485620000003</v>
      </c>
      <c r="D198" s="11">
        <v>0.22</v>
      </c>
      <c r="E198" s="11">
        <v>4201.2656200000001</v>
      </c>
      <c r="F198" s="11">
        <v>780.32999999999993</v>
      </c>
      <c r="G198" s="33">
        <v>14395.67</v>
      </c>
      <c r="H198" s="34">
        <v>0</v>
      </c>
      <c r="I198" s="61">
        <f t="shared" si="17"/>
        <v>0</v>
      </c>
      <c r="J198" s="11">
        <v>0</v>
      </c>
      <c r="K198" s="11">
        <v>0</v>
      </c>
      <c r="L198" s="11">
        <v>0</v>
      </c>
      <c r="M198" s="11">
        <v>0</v>
      </c>
      <c r="N198" s="38" t="s">
        <v>164</v>
      </c>
    </row>
    <row r="199" spans="1:14" ht="51" x14ac:dyDescent="0.25">
      <c r="A199" s="52">
        <v>5837</v>
      </c>
      <c r="B199" s="10" t="s">
        <v>246</v>
      </c>
      <c r="C199" s="32">
        <v>133709.274</v>
      </c>
      <c r="D199" s="11">
        <v>208.738</v>
      </c>
      <c r="E199" s="11">
        <v>936.54600000000005</v>
      </c>
      <c r="F199" s="11">
        <v>109.2</v>
      </c>
      <c r="G199" s="33">
        <v>6115.79</v>
      </c>
      <c r="H199" s="34">
        <v>109.2025</v>
      </c>
      <c r="I199" s="61">
        <f t="shared" si="17"/>
        <v>1.7855828928069799</v>
      </c>
      <c r="J199" s="11">
        <v>50000</v>
      </c>
      <c r="K199" s="11">
        <v>76339</v>
      </c>
      <c r="L199" s="11">
        <v>0</v>
      </c>
      <c r="M199" s="11">
        <v>0</v>
      </c>
      <c r="N199" s="38"/>
    </row>
    <row r="200" spans="1:14" ht="38.25" x14ac:dyDescent="0.25">
      <c r="A200" s="52">
        <v>5867</v>
      </c>
      <c r="B200" s="10" t="s">
        <v>247</v>
      </c>
      <c r="C200" s="32">
        <v>167630.20000000001</v>
      </c>
      <c r="D200" s="11">
        <v>0</v>
      </c>
      <c r="E200" s="11">
        <v>54950.759999999995</v>
      </c>
      <c r="F200" s="11">
        <v>73200.509999999995</v>
      </c>
      <c r="G200" s="33">
        <v>39478.93</v>
      </c>
      <c r="H200" s="34">
        <v>12509.999330000001</v>
      </c>
      <c r="I200" s="61">
        <f t="shared" si="17"/>
        <v>31.687787206998774</v>
      </c>
      <c r="J200" s="11">
        <v>0</v>
      </c>
      <c r="K200" s="11">
        <v>0</v>
      </c>
      <c r="L200" s="11">
        <v>0</v>
      </c>
      <c r="M200" s="11">
        <v>0</v>
      </c>
      <c r="N200" s="38"/>
    </row>
    <row r="201" spans="1:14" ht="51" x14ac:dyDescent="0.25">
      <c r="A201" s="52">
        <v>5868</v>
      </c>
      <c r="B201" s="10" t="s">
        <v>125</v>
      </c>
      <c r="C201" s="32">
        <v>71999.977199999994</v>
      </c>
      <c r="D201" s="11">
        <v>0</v>
      </c>
      <c r="E201" s="11">
        <v>5449.4871999999996</v>
      </c>
      <c r="F201" s="11">
        <v>2.42</v>
      </c>
      <c r="G201" s="33">
        <v>42548.07</v>
      </c>
      <c r="H201" s="34">
        <v>385.57</v>
      </c>
      <c r="I201" s="61">
        <f t="shared" si="17"/>
        <v>0.90619856552835409</v>
      </c>
      <c r="J201" s="11">
        <v>24000</v>
      </c>
      <c r="K201" s="11">
        <v>0</v>
      </c>
      <c r="L201" s="11">
        <v>0</v>
      </c>
      <c r="M201" s="11">
        <v>0</v>
      </c>
      <c r="N201" s="38"/>
    </row>
    <row r="202" spans="1:14" ht="38.25" x14ac:dyDescent="0.25">
      <c r="A202" s="52">
        <v>5873</v>
      </c>
      <c r="B202" s="10" t="s">
        <v>126</v>
      </c>
      <c r="C202" s="32">
        <v>59262.565999999999</v>
      </c>
      <c r="D202" s="11">
        <v>11027.516000000001</v>
      </c>
      <c r="E202" s="11">
        <v>36400.879999999997</v>
      </c>
      <c r="F202" s="11">
        <v>9699.17</v>
      </c>
      <c r="G202" s="33">
        <v>2135</v>
      </c>
      <c r="H202" s="34">
        <v>2135</v>
      </c>
      <c r="I202" s="61">
        <f t="shared" si="17"/>
        <v>100</v>
      </c>
      <c r="J202" s="11">
        <v>0</v>
      </c>
      <c r="K202" s="11">
        <v>0</v>
      </c>
      <c r="L202" s="11">
        <v>0</v>
      </c>
      <c r="M202" s="11">
        <v>0</v>
      </c>
      <c r="N202" s="38"/>
    </row>
    <row r="203" spans="1:14" ht="25.5" x14ac:dyDescent="0.25">
      <c r="A203" s="52">
        <v>5874</v>
      </c>
      <c r="B203" s="10" t="s">
        <v>127</v>
      </c>
      <c r="C203" s="32">
        <v>15881.208000000001</v>
      </c>
      <c r="D203" s="11">
        <v>2404.7080000000001</v>
      </c>
      <c r="E203" s="11">
        <v>10476.5</v>
      </c>
      <c r="F203" s="11">
        <v>1500</v>
      </c>
      <c r="G203" s="33">
        <v>1500</v>
      </c>
      <c r="H203" s="34">
        <v>0</v>
      </c>
      <c r="I203" s="61">
        <f t="shared" si="17"/>
        <v>0</v>
      </c>
      <c r="J203" s="11">
        <v>0</v>
      </c>
      <c r="K203" s="11">
        <v>0</v>
      </c>
      <c r="L203" s="11">
        <v>0</v>
      </c>
      <c r="M203" s="11">
        <v>0</v>
      </c>
      <c r="N203" s="38"/>
    </row>
    <row r="204" spans="1:14" ht="38.25" x14ac:dyDescent="0.25">
      <c r="A204" s="52">
        <v>5879</v>
      </c>
      <c r="B204" s="10" t="s">
        <v>128</v>
      </c>
      <c r="C204" s="32">
        <v>65300.46</v>
      </c>
      <c r="D204" s="11">
        <v>0</v>
      </c>
      <c r="E204" s="11">
        <v>2046.3500000000001</v>
      </c>
      <c r="F204" s="11">
        <v>5455.01</v>
      </c>
      <c r="G204" s="33">
        <v>57799.1</v>
      </c>
      <c r="H204" s="34">
        <v>182.71</v>
      </c>
      <c r="I204" s="66">
        <f t="shared" si="17"/>
        <v>0.31611218859809237</v>
      </c>
      <c r="J204" s="11">
        <v>0</v>
      </c>
      <c r="K204" s="11">
        <v>0</v>
      </c>
      <c r="L204" s="11">
        <v>0</v>
      </c>
      <c r="M204" s="11">
        <v>0</v>
      </c>
      <c r="N204" s="38"/>
    </row>
    <row r="205" spans="1:14" ht="38.25" x14ac:dyDescent="0.25">
      <c r="A205" s="52">
        <v>5884</v>
      </c>
      <c r="B205" s="10" t="s">
        <v>129</v>
      </c>
      <c r="C205" s="32">
        <v>308807.42405999999</v>
      </c>
      <c r="D205" s="11">
        <v>284.90999999999997</v>
      </c>
      <c r="E205" s="11">
        <v>282948.63405999995</v>
      </c>
      <c r="F205" s="11">
        <v>25573.77</v>
      </c>
      <c r="G205" s="33">
        <v>0.11</v>
      </c>
      <c r="H205" s="34">
        <v>0.10890000000000001</v>
      </c>
      <c r="I205" s="61">
        <f t="shared" si="17"/>
        <v>99.000000000000014</v>
      </c>
      <c r="J205" s="11">
        <v>0</v>
      </c>
      <c r="K205" s="11">
        <v>0</v>
      </c>
      <c r="L205" s="11">
        <v>0</v>
      </c>
      <c r="M205" s="11">
        <v>0</v>
      </c>
      <c r="N205" s="38"/>
    </row>
    <row r="206" spans="1:14" ht="38.25" x14ac:dyDescent="0.25">
      <c r="A206" s="52">
        <v>5915</v>
      </c>
      <c r="B206" s="10" t="s">
        <v>168</v>
      </c>
      <c r="C206" s="32">
        <v>190000</v>
      </c>
      <c r="D206" s="11">
        <v>0</v>
      </c>
      <c r="E206" s="11">
        <v>1510.08</v>
      </c>
      <c r="F206" s="11">
        <v>0</v>
      </c>
      <c r="G206" s="33">
        <v>53008.92</v>
      </c>
      <c r="H206" s="34">
        <v>0</v>
      </c>
      <c r="I206" s="61">
        <f t="shared" si="17"/>
        <v>0</v>
      </c>
      <c r="J206" s="11">
        <v>100000</v>
      </c>
      <c r="K206" s="11">
        <v>35481</v>
      </c>
      <c r="L206" s="11">
        <v>0</v>
      </c>
      <c r="M206" s="11">
        <v>0</v>
      </c>
      <c r="N206" s="38"/>
    </row>
    <row r="207" spans="1:14" ht="13.5" thickBot="1" x14ac:dyDescent="0.3">
      <c r="A207" s="43"/>
      <c r="B207" s="35" t="s">
        <v>130</v>
      </c>
      <c r="C207" s="36">
        <f>SUM(C98:C206)</f>
        <v>4774587.4153899997</v>
      </c>
      <c r="D207" s="36">
        <f t="shared" ref="D207:M207" si="18">SUM(D98:D206)</f>
        <v>33462.202000000012</v>
      </c>
      <c r="E207" s="36">
        <f t="shared" si="18"/>
        <v>620648.02887999977</v>
      </c>
      <c r="F207" s="36">
        <f t="shared" si="18"/>
        <v>569120.83150999993</v>
      </c>
      <c r="G207" s="36">
        <f t="shared" si="18"/>
        <v>1274866.0830000003</v>
      </c>
      <c r="H207" s="36">
        <f t="shared" si="18"/>
        <v>227001.76485999997</v>
      </c>
      <c r="I207" s="60">
        <f t="shared" si="17"/>
        <v>17.805930198238702</v>
      </c>
      <c r="J207" s="36">
        <f t="shared" si="18"/>
        <v>1255519</v>
      </c>
      <c r="K207" s="36">
        <f t="shared" si="18"/>
        <v>947177</v>
      </c>
      <c r="L207" s="36">
        <f t="shared" si="18"/>
        <v>285550</v>
      </c>
      <c r="M207" s="36">
        <f t="shared" si="18"/>
        <v>10000</v>
      </c>
      <c r="N207" s="37"/>
    </row>
    <row r="208" spans="1:14" ht="13.5" x14ac:dyDescent="0.25">
      <c r="A208" s="45"/>
      <c r="B208" s="23" t="s">
        <v>131</v>
      </c>
      <c r="C208" s="24"/>
      <c r="D208" s="24"/>
      <c r="E208" s="24"/>
      <c r="F208" s="24"/>
      <c r="G208" s="24"/>
      <c r="H208" s="64"/>
      <c r="I208" s="64"/>
      <c r="J208" s="24"/>
      <c r="K208" s="24"/>
      <c r="L208" s="24"/>
      <c r="M208" s="24"/>
      <c r="N208" s="25"/>
    </row>
    <row r="209" spans="1:14" ht="25.5" x14ac:dyDescent="0.2">
      <c r="A209" s="56">
        <v>4215</v>
      </c>
      <c r="B209" s="10" t="s">
        <v>132</v>
      </c>
      <c r="C209" s="32">
        <v>134500.01</v>
      </c>
      <c r="D209" s="32">
        <v>0</v>
      </c>
      <c r="E209" s="11">
        <v>2389.15</v>
      </c>
      <c r="F209" s="11">
        <v>28883.42</v>
      </c>
      <c r="G209" s="33">
        <v>57727.44</v>
      </c>
      <c r="H209" s="34">
        <v>10192.973460000001</v>
      </c>
      <c r="I209" s="61">
        <f t="shared" ref="I209:I238" si="19">(H209/G209)*100</f>
        <v>17.657068215739343</v>
      </c>
      <c r="J209" s="11">
        <v>45500</v>
      </c>
      <c r="K209" s="11">
        <v>0</v>
      </c>
      <c r="L209" s="11">
        <v>0</v>
      </c>
      <c r="M209" s="11">
        <v>0</v>
      </c>
      <c r="N209" s="38"/>
    </row>
    <row r="210" spans="1:14" ht="25.5" x14ac:dyDescent="0.2">
      <c r="A210" s="56">
        <v>4238</v>
      </c>
      <c r="B210" s="10" t="s">
        <v>248</v>
      </c>
      <c r="C210" s="32">
        <v>102595</v>
      </c>
      <c r="D210" s="32">
        <v>100095</v>
      </c>
      <c r="E210" s="11">
        <v>0</v>
      </c>
      <c r="F210" s="11">
        <v>0</v>
      </c>
      <c r="G210" s="33">
        <v>2500</v>
      </c>
      <c r="H210" s="34">
        <v>0</v>
      </c>
      <c r="I210" s="61">
        <f t="shared" si="19"/>
        <v>0</v>
      </c>
      <c r="J210" s="11">
        <v>0</v>
      </c>
      <c r="K210" s="11">
        <v>0</v>
      </c>
      <c r="L210" s="11">
        <v>0</v>
      </c>
      <c r="M210" s="11">
        <v>0</v>
      </c>
      <c r="N210" s="38"/>
    </row>
    <row r="211" spans="1:14" ht="51" x14ac:dyDescent="0.2">
      <c r="A211" s="56">
        <v>4298</v>
      </c>
      <c r="B211" s="10" t="s">
        <v>249</v>
      </c>
      <c r="C211" s="32">
        <v>50006.734000000004</v>
      </c>
      <c r="D211" s="32">
        <v>1006.72</v>
      </c>
      <c r="E211" s="11">
        <v>15956.634</v>
      </c>
      <c r="F211" s="11">
        <v>11925.98</v>
      </c>
      <c r="G211" s="33">
        <v>15117.4</v>
      </c>
      <c r="H211" s="34">
        <v>84.457999999999998</v>
      </c>
      <c r="I211" s="61">
        <f t="shared" si="19"/>
        <v>0.55868072552158443</v>
      </c>
      <c r="J211" s="11">
        <v>6000</v>
      </c>
      <c r="K211" s="11">
        <v>0</v>
      </c>
      <c r="L211" s="11">
        <v>0</v>
      </c>
      <c r="M211" s="11">
        <v>0</v>
      </c>
      <c r="N211" s="40" t="s">
        <v>166</v>
      </c>
    </row>
    <row r="212" spans="1:14" ht="38.25" x14ac:dyDescent="0.2">
      <c r="A212" s="56">
        <v>4349</v>
      </c>
      <c r="B212" s="10" t="s">
        <v>133</v>
      </c>
      <c r="C212" s="32">
        <v>138061.21000000002</v>
      </c>
      <c r="D212" s="32">
        <v>3811.2</v>
      </c>
      <c r="E212" s="11">
        <v>37750.729999999996</v>
      </c>
      <c r="F212" s="11">
        <v>58972.68</v>
      </c>
      <c r="G212" s="33">
        <v>37526.6</v>
      </c>
      <c r="H212" s="34">
        <v>28116.119269999999</v>
      </c>
      <c r="I212" s="61">
        <f t="shared" si="19"/>
        <v>74.923172549604814</v>
      </c>
      <c r="J212" s="11">
        <v>0</v>
      </c>
      <c r="K212" s="11">
        <v>0</v>
      </c>
      <c r="L212" s="11">
        <v>0</v>
      </c>
      <c r="M212" s="11">
        <v>0</v>
      </c>
      <c r="N212" s="40"/>
    </row>
    <row r="213" spans="1:14" ht="25.5" x14ac:dyDescent="0.2">
      <c r="A213" s="57">
        <v>4408</v>
      </c>
      <c r="B213" s="10" t="s">
        <v>134</v>
      </c>
      <c r="C213" s="32">
        <v>88288.65</v>
      </c>
      <c r="D213" s="32">
        <v>21288.65</v>
      </c>
      <c r="E213" s="11">
        <v>2000</v>
      </c>
      <c r="F213" s="11">
        <v>0</v>
      </c>
      <c r="G213" s="33">
        <v>55000</v>
      </c>
      <c r="H213" s="34">
        <v>0</v>
      </c>
      <c r="I213" s="61">
        <f t="shared" si="19"/>
        <v>0</v>
      </c>
      <c r="J213" s="11">
        <v>10000</v>
      </c>
      <c r="K213" s="11">
        <v>0</v>
      </c>
      <c r="L213" s="11">
        <v>0</v>
      </c>
      <c r="M213" s="11">
        <v>0</v>
      </c>
      <c r="N213" s="40"/>
    </row>
    <row r="214" spans="1:14" ht="25.5" x14ac:dyDescent="0.2">
      <c r="A214" s="57">
        <v>4573</v>
      </c>
      <c r="B214" s="10" t="s">
        <v>135</v>
      </c>
      <c r="C214" s="32">
        <v>3700</v>
      </c>
      <c r="D214" s="32">
        <v>0</v>
      </c>
      <c r="E214" s="11">
        <v>0</v>
      </c>
      <c r="F214" s="11">
        <v>3363.84</v>
      </c>
      <c r="G214" s="33">
        <v>336.16</v>
      </c>
      <c r="H214" s="34">
        <v>336.15719000000001</v>
      </c>
      <c r="I214" s="61">
        <f t="shared" si="19"/>
        <v>99.99916408852927</v>
      </c>
      <c r="J214" s="11">
        <v>0</v>
      </c>
      <c r="K214" s="11">
        <v>0</v>
      </c>
      <c r="L214" s="11">
        <v>0</v>
      </c>
      <c r="M214" s="11">
        <v>0</v>
      </c>
      <c r="N214" s="38"/>
    </row>
    <row r="215" spans="1:14" ht="38.25" x14ac:dyDescent="0.2">
      <c r="A215" s="56">
        <v>4575</v>
      </c>
      <c r="B215" s="10" t="s">
        <v>136</v>
      </c>
      <c r="C215" s="32">
        <v>61148.305</v>
      </c>
      <c r="D215" s="32">
        <v>1148.2949999999998</v>
      </c>
      <c r="E215" s="11">
        <v>8526.0300000000007</v>
      </c>
      <c r="F215" s="11">
        <v>46735.68</v>
      </c>
      <c r="G215" s="33">
        <v>4738.3</v>
      </c>
      <c r="H215" s="34">
        <v>4424.5269699999999</v>
      </c>
      <c r="I215" s="61">
        <f t="shared" si="19"/>
        <v>93.377940822657905</v>
      </c>
      <c r="J215" s="11">
        <v>0</v>
      </c>
      <c r="K215" s="11">
        <v>0</v>
      </c>
      <c r="L215" s="11">
        <v>0</v>
      </c>
      <c r="M215" s="11">
        <v>0</v>
      </c>
      <c r="N215" s="38"/>
    </row>
    <row r="216" spans="1:14" ht="25.5" x14ac:dyDescent="0.2">
      <c r="A216" s="56">
        <v>4589</v>
      </c>
      <c r="B216" s="10" t="s">
        <v>137</v>
      </c>
      <c r="C216" s="32">
        <v>24492.21</v>
      </c>
      <c r="D216" s="32">
        <v>492.2</v>
      </c>
      <c r="E216" s="11">
        <v>457.38</v>
      </c>
      <c r="F216" s="11">
        <v>1613.72</v>
      </c>
      <c r="G216" s="33">
        <v>21928.91</v>
      </c>
      <c r="H216" s="34">
        <v>12330.61636</v>
      </c>
      <c r="I216" s="61">
        <f t="shared" si="19"/>
        <v>56.229955615668992</v>
      </c>
      <c r="J216" s="11">
        <v>0</v>
      </c>
      <c r="K216" s="11">
        <v>0</v>
      </c>
      <c r="L216" s="11">
        <v>0</v>
      </c>
      <c r="M216" s="11">
        <v>0</v>
      </c>
      <c r="N216" s="38"/>
    </row>
    <row r="217" spans="1:14" ht="38.25" x14ac:dyDescent="0.2">
      <c r="A217" s="56">
        <v>4675</v>
      </c>
      <c r="B217" s="10" t="s">
        <v>138</v>
      </c>
      <c r="C217" s="32">
        <v>82092.010000000009</v>
      </c>
      <c r="D217" s="32">
        <v>2092</v>
      </c>
      <c r="E217" s="11">
        <v>0</v>
      </c>
      <c r="F217" s="11">
        <v>5627.94</v>
      </c>
      <c r="G217" s="33">
        <v>74372.070000000007</v>
      </c>
      <c r="H217" s="34">
        <v>2724.7672699999998</v>
      </c>
      <c r="I217" s="61">
        <f t="shared" si="19"/>
        <v>3.6636969631206981</v>
      </c>
      <c r="J217" s="11">
        <v>0</v>
      </c>
      <c r="K217" s="11">
        <v>0</v>
      </c>
      <c r="L217" s="11">
        <v>0</v>
      </c>
      <c r="M217" s="11">
        <v>0</v>
      </c>
      <c r="N217" s="38"/>
    </row>
    <row r="218" spans="1:14" ht="38.25" x14ac:dyDescent="0.2">
      <c r="A218" s="56">
        <v>4677</v>
      </c>
      <c r="B218" s="10" t="s">
        <v>250</v>
      </c>
      <c r="C218" s="32">
        <v>23006</v>
      </c>
      <c r="D218" s="32">
        <v>6</v>
      </c>
      <c r="E218" s="11">
        <v>0</v>
      </c>
      <c r="F218" s="11">
        <v>0</v>
      </c>
      <c r="G218" s="33">
        <v>23000</v>
      </c>
      <c r="H218" s="34">
        <v>3610.4598500000002</v>
      </c>
      <c r="I218" s="61">
        <f t="shared" si="19"/>
        <v>15.697651521739131</v>
      </c>
      <c r="J218" s="11">
        <v>0</v>
      </c>
      <c r="K218" s="11">
        <v>0</v>
      </c>
      <c r="L218" s="11">
        <v>0</v>
      </c>
      <c r="M218" s="11">
        <v>0</v>
      </c>
      <c r="N218" s="38"/>
    </row>
    <row r="219" spans="1:14" ht="25.5" x14ac:dyDescent="0.2">
      <c r="A219" s="54">
        <v>4680</v>
      </c>
      <c r="B219" s="10" t="s">
        <v>139</v>
      </c>
      <c r="C219" s="32">
        <v>2118.79</v>
      </c>
      <c r="D219" s="32">
        <v>1267</v>
      </c>
      <c r="E219" s="11">
        <v>0</v>
      </c>
      <c r="F219" s="11">
        <v>0</v>
      </c>
      <c r="G219" s="33">
        <v>851.79</v>
      </c>
      <c r="H219" s="34">
        <v>851.78341</v>
      </c>
      <c r="I219" s="61">
        <f t="shared" si="19"/>
        <v>99.999226335129549</v>
      </c>
      <c r="J219" s="11">
        <v>0</v>
      </c>
      <c r="K219" s="11">
        <v>0</v>
      </c>
      <c r="L219" s="11">
        <v>0</v>
      </c>
      <c r="M219" s="11">
        <v>0</v>
      </c>
      <c r="N219" s="38"/>
    </row>
    <row r="220" spans="1:14" ht="25.5" x14ac:dyDescent="0.2">
      <c r="A220" s="58">
        <v>4682</v>
      </c>
      <c r="B220" s="10" t="s">
        <v>140</v>
      </c>
      <c r="C220" s="32">
        <v>5500</v>
      </c>
      <c r="D220" s="32">
        <v>0</v>
      </c>
      <c r="E220" s="11">
        <v>0</v>
      </c>
      <c r="F220" s="11">
        <v>0</v>
      </c>
      <c r="G220" s="33">
        <v>5500</v>
      </c>
      <c r="H220" s="34">
        <v>0</v>
      </c>
      <c r="I220" s="61">
        <f t="shared" si="19"/>
        <v>0</v>
      </c>
      <c r="J220" s="11">
        <v>0</v>
      </c>
      <c r="K220" s="11">
        <v>0</v>
      </c>
      <c r="L220" s="11">
        <v>0</v>
      </c>
      <c r="M220" s="11">
        <v>0</v>
      </c>
      <c r="N220" s="38"/>
    </row>
    <row r="221" spans="1:14" ht="38.25" x14ac:dyDescent="0.2">
      <c r="A221" s="58">
        <v>4683</v>
      </c>
      <c r="B221" s="10" t="s">
        <v>141</v>
      </c>
      <c r="C221" s="32">
        <v>20000</v>
      </c>
      <c r="D221" s="32">
        <v>0</v>
      </c>
      <c r="E221" s="11">
        <v>0</v>
      </c>
      <c r="F221" s="11">
        <v>0</v>
      </c>
      <c r="G221" s="33">
        <v>20000</v>
      </c>
      <c r="H221" s="34">
        <v>0</v>
      </c>
      <c r="I221" s="61">
        <f t="shared" si="19"/>
        <v>0</v>
      </c>
      <c r="J221" s="11">
        <v>0</v>
      </c>
      <c r="K221" s="11">
        <v>0</v>
      </c>
      <c r="L221" s="11">
        <v>0</v>
      </c>
      <c r="M221" s="11">
        <v>0</v>
      </c>
      <c r="N221" s="38"/>
    </row>
    <row r="222" spans="1:14" ht="25.5" x14ac:dyDescent="0.2">
      <c r="A222" s="58">
        <v>4685</v>
      </c>
      <c r="B222" s="10" t="s">
        <v>142</v>
      </c>
      <c r="C222" s="32">
        <v>1560.51</v>
      </c>
      <c r="D222" s="32">
        <v>60.5</v>
      </c>
      <c r="E222" s="11">
        <v>0</v>
      </c>
      <c r="F222" s="11">
        <v>365.73</v>
      </c>
      <c r="G222" s="33">
        <v>1134.28</v>
      </c>
      <c r="H222" s="34">
        <v>1134.2741699999999</v>
      </c>
      <c r="I222" s="61">
        <f t="shared" si="19"/>
        <v>99.999486017561807</v>
      </c>
      <c r="J222" s="11">
        <v>0</v>
      </c>
      <c r="K222" s="11">
        <v>0</v>
      </c>
      <c r="L222" s="11">
        <v>0</v>
      </c>
      <c r="M222" s="11">
        <v>0</v>
      </c>
      <c r="N222" s="38"/>
    </row>
    <row r="223" spans="1:14" ht="38.25" x14ac:dyDescent="0.2">
      <c r="A223" s="58">
        <v>4686</v>
      </c>
      <c r="B223" s="10" t="s">
        <v>143</v>
      </c>
      <c r="C223" s="32">
        <v>15000</v>
      </c>
      <c r="D223" s="32">
        <v>0</v>
      </c>
      <c r="E223" s="11">
        <v>0</v>
      </c>
      <c r="F223" s="11">
        <v>358.16</v>
      </c>
      <c r="G223" s="33">
        <v>14641.84</v>
      </c>
      <c r="H223" s="34">
        <v>0</v>
      </c>
      <c r="I223" s="61">
        <f t="shared" si="19"/>
        <v>0</v>
      </c>
      <c r="J223" s="11">
        <v>0</v>
      </c>
      <c r="K223" s="11">
        <v>0</v>
      </c>
      <c r="L223" s="11">
        <v>0</v>
      </c>
      <c r="M223" s="11">
        <v>0</v>
      </c>
      <c r="N223" s="38"/>
    </row>
    <row r="224" spans="1:14" ht="25.5" x14ac:dyDescent="0.2">
      <c r="A224" s="58">
        <v>4687</v>
      </c>
      <c r="B224" s="10" t="s">
        <v>144</v>
      </c>
      <c r="C224" s="32">
        <v>16500</v>
      </c>
      <c r="D224" s="32">
        <v>0</v>
      </c>
      <c r="E224" s="11">
        <v>0</v>
      </c>
      <c r="F224" s="11">
        <v>0</v>
      </c>
      <c r="G224" s="33">
        <v>9000</v>
      </c>
      <c r="H224" s="34">
        <v>0</v>
      </c>
      <c r="I224" s="61">
        <f t="shared" si="19"/>
        <v>0</v>
      </c>
      <c r="J224" s="11">
        <v>7500</v>
      </c>
      <c r="K224" s="11">
        <v>0</v>
      </c>
      <c r="L224" s="11">
        <v>0</v>
      </c>
      <c r="M224" s="11">
        <v>0</v>
      </c>
      <c r="N224" s="38"/>
    </row>
    <row r="225" spans="1:14" ht="38.25" x14ac:dyDescent="0.2">
      <c r="A225" s="58">
        <v>4688</v>
      </c>
      <c r="B225" s="10" t="s">
        <v>251</v>
      </c>
      <c r="C225" s="32">
        <v>2539.9299999999998</v>
      </c>
      <c r="D225" s="32">
        <v>39.93</v>
      </c>
      <c r="E225" s="11">
        <v>0</v>
      </c>
      <c r="F225" s="11">
        <v>0</v>
      </c>
      <c r="G225" s="33">
        <v>2500</v>
      </c>
      <c r="H225" s="34">
        <v>0</v>
      </c>
      <c r="I225" s="61">
        <f t="shared" si="19"/>
        <v>0</v>
      </c>
      <c r="J225" s="11">
        <v>0</v>
      </c>
      <c r="K225" s="11">
        <v>0</v>
      </c>
      <c r="L225" s="11">
        <v>0</v>
      </c>
      <c r="M225" s="11">
        <v>0</v>
      </c>
      <c r="N225" s="38"/>
    </row>
    <row r="226" spans="1:14" ht="38.25" x14ac:dyDescent="0.2">
      <c r="A226" s="58">
        <v>4691</v>
      </c>
      <c r="B226" s="10" t="s">
        <v>145</v>
      </c>
      <c r="C226" s="32">
        <v>24777.49</v>
      </c>
      <c r="D226" s="32">
        <v>0</v>
      </c>
      <c r="E226" s="11">
        <v>0</v>
      </c>
      <c r="F226" s="11">
        <v>0</v>
      </c>
      <c r="G226" s="33">
        <v>24777.49</v>
      </c>
      <c r="H226" s="34">
        <v>0</v>
      </c>
      <c r="I226" s="61">
        <f t="shared" si="19"/>
        <v>0</v>
      </c>
      <c r="J226" s="11">
        <v>0</v>
      </c>
      <c r="K226" s="11">
        <v>0</v>
      </c>
      <c r="L226" s="11">
        <v>0</v>
      </c>
      <c r="M226" s="11">
        <v>0</v>
      </c>
      <c r="N226" s="38"/>
    </row>
    <row r="227" spans="1:14" ht="38.25" x14ac:dyDescent="0.2">
      <c r="A227" s="58">
        <v>4692</v>
      </c>
      <c r="B227" s="10" t="s">
        <v>146</v>
      </c>
      <c r="C227" s="32">
        <v>200</v>
      </c>
      <c r="D227" s="32">
        <v>0</v>
      </c>
      <c r="E227" s="11">
        <v>0</v>
      </c>
      <c r="F227" s="11">
        <v>0</v>
      </c>
      <c r="G227" s="33">
        <v>200</v>
      </c>
      <c r="H227" s="34">
        <v>200</v>
      </c>
      <c r="I227" s="61">
        <f t="shared" si="19"/>
        <v>100</v>
      </c>
      <c r="J227" s="11">
        <v>0</v>
      </c>
      <c r="K227" s="11">
        <v>0</v>
      </c>
      <c r="L227" s="11">
        <v>0</v>
      </c>
      <c r="M227" s="11">
        <v>0</v>
      </c>
      <c r="N227" s="38"/>
    </row>
    <row r="228" spans="1:14" ht="38.25" x14ac:dyDescent="0.2">
      <c r="A228" s="58">
        <v>4693</v>
      </c>
      <c r="B228" s="10" t="s">
        <v>147</v>
      </c>
      <c r="C228" s="32">
        <v>1300</v>
      </c>
      <c r="D228" s="32">
        <v>0</v>
      </c>
      <c r="E228" s="11">
        <v>0</v>
      </c>
      <c r="F228" s="11">
        <v>0</v>
      </c>
      <c r="G228" s="33">
        <v>1300</v>
      </c>
      <c r="H228" s="34">
        <v>0</v>
      </c>
      <c r="I228" s="61">
        <f t="shared" si="19"/>
        <v>0</v>
      </c>
      <c r="J228" s="11">
        <v>0</v>
      </c>
      <c r="K228" s="11">
        <v>0</v>
      </c>
      <c r="L228" s="11">
        <v>0</v>
      </c>
      <c r="M228" s="11">
        <v>0</v>
      </c>
      <c r="N228" s="38"/>
    </row>
    <row r="229" spans="1:14" ht="38.25" x14ac:dyDescent="0.25">
      <c r="A229" s="59">
        <v>4698</v>
      </c>
      <c r="B229" s="10" t="s">
        <v>252</v>
      </c>
      <c r="C229" s="32">
        <v>1000</v>
      </c>
      <c r="D229" s="32">
        <v>0</v>
      </c>
      <c r="E229" s="11">
        <v>0</v>
      </c>
      <c r="F229" s="11">
        <v>0</v>
      </c>
      <c r="G229" s="33">
        <v>1000</v>
      </c>
      <c r="H229" s="34">
        <v>1000</v>
      </c>
      <c r="I229" s="61">
        <f t="shared" si="19"/>
        <v>100</v>
      </c>
      <c r="J229" s="11">
        <v>0</v>
      </c>
      <c r="K229" s="11">
        <v>0</v>
      </c>
      <c r="L229" s="11">
        <v>0</v>
      </c>
      <c r="M229" s="11">
        <v>0</v>
      </c>
      <c r="N229" s="40"/>
    </row>
    <row r="230" spans="1:14" ht="25.5" x14ac:dyDescent="0.25">
      <c r="A230" s="59">
        <v>4702</v>
      </c>
      <c r="B230" s="10" t="s">
        <v>253</v>
      </c>
      <c r="C230" s="32">
        <v>52268.98</v>
      </c>
      <c r="D230" s="32">
        <v>0</v>
      </c>
      <c r="E230" s="11">
        <v>0</v>
      </c>
      <c r="F230" s="11">
        <v>35628.620000000003</v>
      </c>
      <c r="G230" s="33">
        <v>16640.36</v>
      </c>
      <c r="H230" s="34">
        <v>243.839</v>
      </c>
      <c r="I230" s="61">
        <f t="shared" si="19"/>
        <v>1.4653469035525672</v>
      </c>
      <c r="J230" s="11">
        <v>0</v>
      </c>
      <c r="K230" s="11">
        <v>0</v>
      </c>
      <c r="L230" s="11">
        <v>0</v>
      </c>
      <c r="M230" s="11">
        <v>0</v>
      </c>
      <c r="N230" s="38"/>
    </row>
    <row r="231" spans="1:14" ht="25.5" x14ac:dyDescent="0.25">
      <c r="A231" s="59">
        <v>4751</v>
      </c>
      <c r="B231" s="10" t="s">
        <v>254</v>
      </c>
      <c r="C231" s="32">
        <v>277890.8</v>
      </c>
      <c r="D231" s="32">
        <v>0</v>
      </c>
      <c r="E231" s="11">
        <v>0</v>
      </c>
      <c r="F231" s="11">
        <v>0</v>
      </c>
      <c r="G231" s="33">
        <v>143190.79999999999</v>
      </c>
      <c r="H231" s="34">
        <v>0</v>
      </c>
      <c r="I231" s="61">
        <f t="shared" si="19"/>
        <v>0</v>
      </c>
      <c r="J231" s="11">
        <v>106700</v>
      </c>
      <c r="K231" s="11">
        <v>28000</v>
      </c>
      <c r="L231" s="11">
        <v>0</v>
      </c>
      <c r="M231" s="11">
        <v>0</v>
      </c>
      <c r="N231" s="38"/>
    </row>
    <row r="232" spans="1:14" ht="38.25" x14ac:dyDescent="0.25">
      <c r="A232" s="59">
        <v>4752</v>
      </c>
      <c r="B232" s="10" t="s">
        <v>255</v>
      </c>
      <c r="C232" s="32">
        <v>2587.8000000000002</v>
      </c>
      <c r="D232" s="32">
        <v>0</v>
      </c>
      <c r="E232" s="11">
        <v>0</v>
      </c>
      <c r="F232" s="11">
        <v>0</v>
      </c>
      <c r="G232" s="33">
        <v>2587.8000000000002</v>
      </c>
      <c r="H232" s="34">
        <v>2587.8000000000002</v>
      </c>
      <c r="I232" s="61">
        <f t="shared" si="19"/>
        <v>100</v>
      </c>
      <c r="J232" s="11">
        <v>0</v>
      </c>
      <c r="K232" s="11">
        <v>0</v>
      </c>
      <c r="L232" s="11">
        <v>0</v>
      </c>
      <c r="M232" s="11">
        <v>0</v>
      </c>
      <c r="N232" s="38"/>
    </row>
    <row r="233" spans="1:14" ht="38.25" x14ac:dyDescent="0.25">
      <c r="A233" s="59">
        <v>4753</v>
      </c>
      <c r="B233" s="10" t="s">
        <v>256</v>
      </c>
      <c r="C233" s="32">
        <v>3654.2</v>
      </c>
      <c r="D233" s="32">
        <v>0</v>
      </c>
      <c r="E233" s="11">
        <v>0</v>
      </c>
      <c r="F233" s="11">
        <v>0</v>
      </c>
      <c r="G233" s="33">
        <v>3654.2</v>
      </c>
      <c r="H233" s="34">
        <v>0</v>
      </c>
      <c r="I233" s="61">
        <f t="shared" si="19"/>
        <v>0</v>
      </c>
      <c r="J233" s="11">
        <v>0</v>
      </c>
      <c r="K233" s="11">
        <v>0</v>
      </c>
      <c r="L233" s="11">
        <v>0</v>
      </c>
      <c r="M233" s="11">
        <v>0</v>
      </c>
      <c r="N233" s="38"/>
    </row>
    <row r="234" spans="1:14" ht="25.5" x14ac:dyDescent="0.25">
      <c r="A234" s="59">
        <v>5100</v>
      </c>
      <c r="B234" s="10" t="s">
        <v>148</v>
      </c>
      <c r="C234" s="32">
        <v>364358.60514999996</v>
      </c>
      <c r="D234" s="32">
        <v>0</v>
      </c>
      <c r="E234" s="11">
        <v>163021.66514999999</v>
      </c>
      <c r="F234" s="11">
        <v>13599.43</v>
      </c>
      <c r="G234" s="33">
        <v>67294.509999999995</v>
      </c>
      <c r="H234" s="34">
        <v>3930.4757099999997</v>
      </c>
      <c r="I234" s="61">
        <f t="shared" si="19"/>
        <v>5.8407078229709972</v>
      </c>
      <c r="J234" s="11">
        <v>19673</v>
      </c>
      <c r="K234" s="11">
        <v>19838</v>
      </c>
      <c r="L234" s="11">
        <v>19997</v>
      </c>
      <c r="M234" s="11">
        <v>60935</v>
      </c>
      <c r="N234" s="38"/>
    </row>
    <row r="235" spans="1:14" ht="38.25" x14ac:dyDescent="0.25">
      <c r="A235" s="59">
        <v>5162</v>
      </c>
      <c r="B235" s="10" t="s">
        <v>149</v>
      </c>
      <c r="C235" s="32">
        <v>7940</v>
      </c>
      <c r="D235" s="32">
        <v>4856.5294000000004</v>
      </c>
      <c r="E235" s="11">
        <v>75746.332129999995</v>
      </c>
      <c r="F235" s="11">
        <v>52389.13</v>
      </c>
      <c r="G235" s="33">
        <v>7940</v>
      </c>
      <c r="H235" s="34">
        <v>2999.9979600000001</v>
      </c>
      <c r="I235" s="61">
        <f t="shared" si="19"/>
        <v>37.783349622166249</v>
      </c>
      <c r="J235" s="11">
        <v>0</v>
      </c>
      <c r="K235" s="11">
        <v>0</v>
      </c>
      <c r="L235" s="11">
        <v>0</v>
      </c>
      <c r="M235" s="11">
        <v>0</v>
      </c>
      <c r="N235" s="13" t="s">
        <v>264</v>
      </c>
    </row>
    <row r="236" spans="1:14" ht="38.25" x14ac:dyDescent="0.25">
      <c r="A236" s="59">
        <v>5693</v>
      </c>
      <c r="B236" s="10" t="s">
        <v>150</v>
      </c>
      <c r="C236" s="32">
        <v>71016</v>
      </c>
      <c r="D236" s="32">
        <v>8559.7330000000002</v>
      </c>
      <c r="E236" s="11">
        <v>379265.92976000003</v>
      </c>
      <c r="F236" s="11">
        <v>71343.89</v>
      </c>
      <c r="G236" s="33">
        <v>71015.850000000006</v>
      </c>
      <c r="H236" s="34">
        <v>5550.2563599999994</v>
      </c>
      <c r="I236" s="61">
        <f t="shared" si="19"/>
        <v>7.8155177470944848</v>
      </c>
      <c r="J236" s="11">
        <v>0</v>
      </c>
      <c r="K236" s="11">
        <v>0</v>
      </c>
      <c r="L236" s="11">
        <v>0</v>
      </c>
      <c r="M236" s="11">
        <v>0</v>
      </c>
      <c r="N236" s="13" t="s">
        <v>264</v>
      </c>
    </row>
    <row r="237" spans="1:14" ht="25.5" x14ac:dyDescent="0.25">
      <c r="A237" s="59">
        <v>5912</v>
      </c>
      <c r="B237" s="10" t="s">
        <v>151</v>
      </c>
      <c r="C237" s="32">
        <v>556426.20290000003</v>
      </c>
      <c r="D237" s="32">
        <v>17306.150000000001</v>
      </c>
      <c r="E237" s="11">
        <v>175692.68290000001</v>
      </c>
      <c r="F237" s="11">
        <v>69730.37</v>
      </c>
      <c r="G237" s="33">
        <v>68697</v>
      </c>
      <c r="H237" s="34">
        <v>22225.316999999999</v>
      </c>
      <c r="I237" s="61">
        <f t="shared" si="19"/>
        <v>32.352674789292109</v>
      </c>
      <c r="J237" s="11">
        <v>75000</v>
      </c>
      <c r="K237" s="11">
        <v>75000</v>
      </c>
      <c r="L237" s="11">
        <v>75000</v>
      </c>
      <c r="M237" s="11">
        <v>0</v>
      </c>
      <c r="N237" s="38"/>
    </row>
    <row r="238" spans="1:14" ht="13.5" thickBot="1" x14ac:dyDescent="0.3">
      <c r="A238" s="43"/>
      <c r="B238" s="35" t="s">
        <v>152</v>
      </c>
      <c r="C238" s="36">
        <f>SUM(C209:C237)</f>
        <v>2134529.4370500003</v>
      </c>
      <c r="D238" s="36">
        <f t="shared" ref="D238:M238" si="20">SUM(D209:D237)</f>
        <v>162029.9074</v>
      </c>
      <c r="E238" s="36">
        <f t="shared" si="20"/>
        <v>860806.53394000011</v>
      </c>
      <c r="F238" s="36">
        <f t="shared" si="20"/>
        <v>400538.58999999997</v>
      </c>
      <c r="G238" s="36">
        <f t="shared" si="20"/>
        <v>754172.79999999993</v>
      </c>
      <c r="H238" s="36">
        <f t="shared" si="20"/>
        <v>102543.82197999998</v>
      </c>
      <c r="I238" s="60">
        <f t="shared" si="19"/>
        <v>13.5968602924953</v>
      </c>
      <c r="J238" s="36">
        <f t="shared" si="20"/>
        <v>270373</v>
      </c>
      <c r="K238" s="36">
        <f t="shared" si="20"/>
        <v>122838</v>
      </c>
      <c r="L238" s="36">
        <f t="shared" si="20"/>
        <v>94997</v>
      </c>
      <c r="M238" s="36">
        <f t="shared" si="20"/>
        <v>60935</v>
      </c>
      <c r="N238" s="37"/>
    </row>
    <row r="239" spans="1:14" ht="13.5" x14ac:dyDescent="0.25">
      <c r="A239" s="45"/>
      <c r="B239" s="23" t="s">
        <v>153</v>
      </c>
      <c r="C239" s="24"/>
      <c r="D239" s="24"/>
      <c r="E239" s="24"/>
      <c r="F239" s="24"/>
      <c r="G239" s="24"/>
      <c r="H239" s="64"/>
      <c r="I239" s="64"/>
      <c r="J239" s="24"/>
      <c r="K239" s="24"/>
      <c r="L239" s="24"/>
      <c r="M239" s="24"/>
      <c r="N239" s="25"/>
    </row>
    <row r="240" spans="1:14" ht="25.5" x14ac:dyDescent="0.25">
      <c r="A240" s="49">
        <v>5349</v>
      </c>
      <c r="B240" s="10" t="s">
        <v>154</v>
      </c>
      <c r="C240" s="32">
        <v>4234.2369699999999</v>
      </c>
      <c r="D240" s="32">
        <v>0</v>
      </c>
      <c r="E240" s="11">
        <v>3047.88697</v>
      </c>
      <c r="F240" s="11">
        <v>686.35</v>
      </c>
      <c r="G240" s="33">
        <v>100</v>
      </c>
      <c r="H240" s="34">
        <v>0</v>
      </c>
      <c r="I240" s="61">
        <f t="shared" ref="I240:I241" si="21">(H240/G240)*100</f>
        <v>0</v>
      </c>
      <c r="J240" s="11">
        <v>100</v>
      </c>
      <c r="K240" s="11">
        <v>100</v>
      </c>
      <c r="L240" s="11">
        <v>100</v>
      </c>
      <c r="M240" s="11">
        <v>100</v>
      </c>
      <c r="N240" s="38"/>
    </row>
    <row r="241" spans="1:14" x14ac:dyDescent="0.25">
      <c r="A241" s="43"/>
      <c r="B241" s="41" t="s">
        <v>155</v>
      </c>
      <c r="C241" s="34">
        <f>SUM(C240)</f>
        <v>4234.2369699999999</v>
      </c>
      <c r="D241" s="34">
        <f t="shared" ref="D241:M241" si="22">SUM(D240)</f>
        <v>0</v>
      </c>
      <c r="E241" s="34">
        <f t="shared" si="22"/>
        <v>3047.88697</v>
      </c>
      <c r="F241" s="34">
        <f t="shared" si="22"/>
        <v>686.35</v>
      </c>
      <c r="G241" s="34">
        <f t="shared" si="22"/>
        <v>100</v>
      </c>
      <c r="H241" s="34">
        <f t="shared" si="22"/>
        <v>0</v>
      </c>
      <c r="I241" s="61">
        <f t="shared" si="21"/>
        <v>0</v>
      </c>
      <c r="J241" s="34">
        <f t="shared" si="22"/>
        <v>100</v>
      </c>
      <c r="K241" s="34">
        <f t="shared" si="22"/>
        <v>100</v>
      </c>
      <c r="L241" s="34">
        <f t="shared" si="22"/>
        <v>100</v>
      </c>
      <c r="M241" s="34">
        <f t="shared" si="22"/>
        <v>100</v>
      </c>
      <c r="N241" s="42"/>
    </row>
    <row r="242" spans="1:14" x14ac:dyDescent="0.25">
      <c r="B242" s="28"/>
      <c r="N242" s="15"/>
    </row>
    <row r="243" spans="1:14" ht="13.5" thickBot="1" x14ac:dyDescent="0.3">
      <c r="A243" s="43"/>
      <c r="B243" s="29" t="s">
        <v>156</v>
      </c>
      <c r="C243" s="30">
        <f>C241+C238+C207+C96+C81+C78+C63+C60+C50+C13+C9</f>
        <v>15720810.542789999</v>
      </c>
      <c r="D243" s="30">
        <f t="shared" ref="D243:M243" si="23">D241+D238+D207+D96+D81+D78+D63+D60+D50+D13+D9</f>
        <v>481656.29340000002</v>
      </c>
      <c r="E243" s="30">
        <f t="shared" si="23"/>
        <v>5957753.2072199993</v>
      </c>
      <c r="F243" s="30">
        <f t="shared" si="23"/>
        <v>1911926.0787600002</v>
      </c>
      <c r="G243" s="30">
        <f t="shared" si="23"/>
        <v>4382757.1170000006</v>
      </c>
      <c r="H243" s="30">
        <f t="shared" si="23"/>
        <v>426037.52267999994</v>
      </c>
      <c r="I243" s="62">
        <f>(H243/G243)*100</f>
        <v>9.720765064243917</v>
      </c>
      <c r="J243" s="30">
        <f t="shared" si="23"/>
        <v>4501773</v>
      </c>
      <c r="K243" s="30">
        <f t="shared" si="23"/>
        <v>3551795</v>
      </c>
      <c r="L243" s="30">
        <f t="shared" si="23"/>
        <v>1157601</v>
      </c>
      <c r="M243" s="30">
        <f t="shared" si="23"/>
        <v>200989</v>
      </c>
      <c r="N243" s="31"/>
    </row>
    <row r="244" spans="1:14" x14ac:dyDescent="0.25"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7"/>
    </row>
    <row r="245" spans="1:14" ht="15" x14ac:dyDescent="0.25">
      <c r="D245" s="12"/>
      <c r="E245" s="12"/>
      <c r="F245" s="18"/>
      <c r="G245" s="18"/>
      <c r="H245" s="65"/>
    </row>
    <row r="246" spans="1:14" x14ac:dyDescent="0.25">
      <c r="B246" s="20"/>
    </row>
    <row r="247" spans="1:14" x14ac:dyDescent="0.25">
      <c r="D247" s="12"/>
      <c r="E247" s="12"/>
    </row>
  </sheetData>
  <mergeCells count="13">
    <mergeCell ref="N28:N35"/>
    <mergeCell ref="N37:N42"/>
    <mergeCell ref="A2:N2"/>
    <mergeCell ref="A4:A5"/>
    <mergeCell ref="B4:B5"/>
    <mergeCell ref="C4:C5"/>
    <mergeCell ref="D4:D5"/>
    <mergeCell ref="E4:F4"/>
    <mergeCell ref="J4:M4"/>
    <mergeCell ref="N4:N5"/>
    <mergeCell ref="G4:G5"/>
    <mergeCell ref="H4:H5"/>
    <mergeCell ref="I4:I5"/>
  </mergeCells>
  <printOptions horizontalCentered="1"/>
  <pageMargins left="0.39370078740157483" right="0.39370078740157483" top="0.39370078740157483" bottom="0.39370078740157483" header="0.31496062992125984" footer="0.11811023622047245"/>
  <pageSetup paperSize="9" scale="62" firstPageNumber="8" fitToHeight="0" orientation="landscape" r:id="rId1"/>
  <headerFooter>
    <oddFooter>&amp;L
Klasifikace informací: Neveřejné&amp;C&amp;"Tahoma,Obyčejné"&amp;10&amp;P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RMK 30_04_2026 </vt:lpstr>
      <vt:lpstr>'RMK 30_04_2026 '!Názvy_tisku</vt:lpstr>
      <vt:lpstr>'RMK 30_04_2026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Marynčáková Radmila</dc:creator>
  <cp:lastModifiedBy>Klučková Pavla</cp:lastModifiedBy>
  <cp:lastPrinted>2026-05-18T14:30:12Z</cp:lastPrinted>
  <dcterms:created xsi:type="dcterms:W3CDTF">2025-08-20T06:37:20Z</dcterms:created>
  <dcterms:modified xsi:type="dcterms:W3CDTF">2026-05-20T08:45:58Z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2025-08-20T06:37:27Z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f9859f84-e9a7-4c08-ad64-20e7fb7d9cc0</vt:lpwstr>
  </property>
  <property fmtid="{D5CDD505-2E9C-101B-9397-08002B2CF9AE}" pid="8" name="MSIP_Label_215ad6d0-798b-44f9-b3fd-112ad6275fb4_ContentBits">
    <vt:lpwstr>2</vt:lpwstr>
  </property>
</Properties>
</file>