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6-06-15 (RK 2025-05-25)/RK 2026-05-25/"/>
    </mc:Choice>
  </mc:AlternateContent>
  <xr:revisionPtr revIDLastSave="79" documentId="8_{B28042A7-85F5-4D6A-ABBD-44C1B92FE8FD}" xr6:coauthVersionLast="47" xr6:coauthVersionMax="47" xr10:uidLastSave="{DE625DA9-7CFD-4431-8173-74A59674156B}"/>
  <bookViews>
    <workbookView xWindow="38280" yWindow="-120" windowWidth="29040" windowHeight="15720" xr2:uid="{C36EBFFB-6573-4775-BD94-9AE8C233A7CD}"/>
  </bookViews>
  <sheets>
    <sheet name="EU_30_04_2026" sheetId="1" r:id="rId1"/>
  </sheets>
  <externalReferences>
    <externalReference r:id="rId2"/>
    <externalReference r:id="rId3"/>
  </externalReferences>
  <definedNames>
    <definedName name="_xlnm._FilterDatabase" localSheetId="0" hidden="1">EU_30_04_2026!$A$5:$P$170</definedName>
    <definedName name="DF_GRID_1">#REF!</definedName>
    <definedName name="DF_GRID_2">#REF!</definedName>
    <definedName name="DF_GRID_3">#REF!</definedName>
    <definedName name="j">#REF!</definedName>
    <definedName name="kurz">[1]rozhodnutí!$L$26</definedName>
    <definedName name="kurz2">#REF!</definedName>
    <definedName name="_xlnm.Print_Titles" localSheetId="0">EU_30_04_2026!$3:$5</definedName>
    <definedName name="_xlnm.Print_Area" localSheetId="0">EU_30_04_2026!$A$1:$O$172</definedName>
    <definedName name="R_2025">#REF!</definedName>
    <definedName name="SAPBEXhrIndnt" hidden="1">"Wide"</definedName>
    <definedName name="SAPsysID" hidden="1">"708C5W7SBKP804JT78WJ0JNKI"</definedName>
    <definedName name="SAPwbID" hidden="1">"ARS"</definedName>
    <definedName name="vš">[1]rozhodnutí!$L$26</definedName>
    <definedName name="výhl">#REF!</definedName>
    <definedName name="výhled">#REF!</definedName>
    <definedName name="xx">#REF!</definedName>
    <definedName name="xxxx">#REF!</definedName>
    <definedName name="Z_2558128A_4C92_4686_AA7A_E51CB07CC261_.wvu.Cols" localSheetId="0" hidden="1">EU_30_04_2026!#REF!</definedName>
    <definedName name="Z_2558128A_4C92_4686_AA7A_E51CB07CC261_.wvu.FilterData" localSheetId="0" hidden="1">EU_30_04_2026!#REF!</definedName>
    <definedName name="Z_26CFA1F4_B55C_453C_93D8_0EDCAE6A7FA7_.wvu.Cols" localSheetId="0" hidden="1">EU_30_04_2026!#REF!</definedName>
    <definedName name="Z_26CFA1F4_B55C_453C_93D8_0EDCAE6A7FA7_.wvu.FilterData" localSheetId="0" hidden="1">EU_30_04_2026!#REF!</definedName>
    <definedName name="Z_5C9D7BF8_A48B_4EA6_A784_CA525622B1FF_.wvu.Cols" localSheetId="0" hidden="1">EU_30_04_2026!#REF!</definedName>
    <definedName name="Z_5C9D7BF8_A48B_4EA6_A784_CA525622B1FF_.wvu.FilterData" localSheetId="0" hidden="1">EU_30_04_2026!#REF!</definedName>
    <definedName name="Z_60E88B7A_2EA4_474E_8887_8B41589CA8E9_.wvu.Cols" localSheetId="0" hidden="1">EU_30_04_2026!#REF!</definedName>
    <definedName name="Z_60E88B7A_2EA4_474E_8887_8B41589CA8E9_.wvu.FilterData" localSheetId="0" hidden="1">EU_30_04_2026!#REF!</definedName>
    <definedName name="Z_77628E4C_BEA3_41EF_B7EA_FBC1A3AC772F_.wvu.Cols" localSheetId="0" hidden="1">EU_30_04_2026!#REF!,EU_30_04_2026!#REF!,EU_30_04_2026!#REF!,EU_30_04_2026!#REF!</definedName>
    <definedName name="Z_77628E4C_BEA3_41EF_B7EA_FBC1A3AC772F_.wvu.FilterData" localSheetId="0" hidden="1">EU_30_04_2026!#REF!</definedName>
    <definedName name="Z_77628E4C_BEA3_41EF_B7EA_FBC1A3AC772F_.wvu.PrintTitles" localSheetId="0" hidden="1">EU_30_04_2026!#REF!</definedName>
    <definedName name="Z_797246F2_9987_450D_92B3_7C15AEDB523A_.wvu.FilterData" localSheetId="0" hidden="1">EU_30_04_2026!#REF!</definedName>
    <definedName name="Z_90532EE5_DDD5_4888_9E0C_2B2EA8C02FC2_.wvu.FilterData" localSheetId="0" hidden="1">EU_30_04_2026!#REF!</definedName>
    <definedName name="Z_AAA2DA93_3A5C_40F9_8431_21A21B070B01_.wvu.Cols" localSheetId="0" hidden="1">EU_30_04_2026!#REF!</definedName>
    <definedName name="Z_AAA2DA93_3A5C_40F9_8431_21A21B070B01_.wvu.FilterData" localSheetId="0" hidden="1">EU_30_04_2026!#REF!</definedName>
    <definedName name="Z_B0866848_37BE_4043_883C_333C6FB829B7_.wvu.Cols" localSheetId="0" hidden="1">EU_30_04_2026!#REF!</definedName>
    <definedName name="Z_B0866848_37BE_4043_883C_333C6FB829B7_.wvu.FilterData" localSheetId="0" hidden="1">EU_30_04_2026!#REF!</definedName>
    <definedName name="Z_CF9BE80B_3A49_44AA_AF5A_55521A52C81A_.wvu.Cols" localSheetId="0" hidden="1">EU_30_04_2026!#REF!</definedName>
    <definedName name="Z_CF9BE80B_3A49_44AA_AF5A_55521A52C81A_.wvu.FilterData" localSheetId="0" hidden="1">EU_30_04_2026!#REF!</definedName>
    <definedName name="Z_D5DA538F_6606_411F_8567_6B1D848D33FC_.wvu.Cols" localSheetId="0" hidden="1">EU_30_04_2026!#REF!</definedName>
    <definedName name="Z_D5DA538F_6606_411F_8567_6B1D848D33FC_.wvu.FilterData" localSheetId="0" hidden="1">EU_30_04_2026!#REF!</definedName>
    <definedName name="Z_F315F324_3692_475F_9FCD_8396EF1FD840_.wvu.Cols" localSheetId="0" hidden="1">EU_30_04_2026!#REF!</definedName>
    <definedName name="Z_F315F324_3692_475F_9FCD_8396EF1FD840_.wvu.FilterData" localSheetId="0" hidden="1">EU_30_04_2026!#REF!</definedName>
    <definedName name="Zálohovky">[2]rozhodnutí!$N$31</definedName>
    <definedName name="ZU">#REF!</definedName>
    <definedName name="ZÚ">#REF!</definedName>
    <definedName name="ZU_2024_EU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" l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4" i="1"/>
  <c r="H133" i="1"/>
  <c r="H132" i="1"/>
  <c r="H131" i="1"/>
  <c r="H130" i="1"/>
  <c r="H129" i="1"/>
  <c r="H126" i="1"/>
  <c r="H125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36" i="1"/>
  <c r="H33" i="1"/>
  <c r="H32" i="1"/>
  <c r="H31" i="1"/>
  <c r="H30" i="1"/>
  <c r="H29" i="1"/>
  <c r="H28" i="1"/>
  <c r="H25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20" i="1"/>
  <c r="D20" i="1"/>
  <c r="E20" i="1"/>
  <c r="F20" i="1"/>
  <c r="G20" i="1"/>
  <c r="I20" i="1"/>
  <c r="J20" i="1"/>
  <c r="K20" i="1"/>
  <c r="L20" i="1"/>
  <c r="M20" i="1"/>
  <c r="C23" i="1"/>
  <c r="D23" i="1"/>
  <c r="E23" i="1"/>
  <c r="F23" i="1"/>
  <c r="G23" i="1"/>
  <c r="H23" i="1" s="1"/>
  <c r="I23" i="1"/>
  <c r="J23" i="1"/>
  <c r="K23" i="1"/>
  <c r="L23" i="1"/>
  <c r="M23" i="1"/>
  <c r="C26" i="1"/>
  <c r="D26" i="1"/>
  <c r="E26" i="1"/>
  <c r="F26" i="1"/>
  <c r="G26" i="1"/>
  <c r="H26" i="1" s="1"/>
  <c r="I26" i="1"/>
  <c r="J26" i="1"/>
  <c r="K26" i="1"/>
  <c r="L26" i="1"/>
  <c r="M26" i="1"/>
  <c r="C34" i="1"/>
  <c r="D34" i="1"/>
  <c r="E34" i="1"/>
  <c r="F34" i="1"/>
  <c r="G34" i="1"/>
  <c r="I34" i="1"/>
  <c r="J34" i="1"/>
  <c r="K34" i="1"/>
  <c r="L34" i="1"/>
  <c r="M34" i="1"/>
  <c r="C37" i="1"/>
  <c r="D37" i="1"/>
  <c r="E37" i="1"/>
  <c r="F37" i="1"/>
  <c r="G37" i="1"/>
  <c r="I37" i="1"/>
  <c r="J37" i="1"/>
  <c r="K37" i="1"/>
  <c r="L37" i="1"/>
  <c r="M37" i="1"/>
  <c r="C49" i="1"/>
  <c r="D49" i="1"/>
  <c r="E49" i="1"/>
  <c r="F49" i="1"/>
  <c r="G49" i="1"/>
  <c r="H49" i="1" s="1"/>
  <c r="I49" i="1"/>
  <c r="J49" i="1"/>
  <c r="K49" i="1"/>
  <c r="L49" i="1"/>
  <c r="M49" i="1"/>
  <c r="C77" i="1"/>
  <c r="D77" i="1"/>
  <c r="E77" i="1"/>
  <c r="F77" i="1"/>
  <c r="G77" i="1"/>
  <c r="H77" i="1" s="1"/>
  <c r="I77" i="1"/>
  <c r="J77" i="1"/>
  <c r="K77" i="1"/>
  <c r="L77" i="1"/>
  <c r="M77" i="1"/>
  <c r="C123" i="1"/>
  <c r="D123" i="1"/>
  <c r="E123" i="1"/>
  <c r="F123" i="1"/>
  <c r="G123" i="1"/>
  <c r="I123" i="1"/>
  <c r="J123" i="1"/>
  <c r="K123" i="1"/>
  <c r="L123" i="1"/>
  <c r="C127" i="1"/>
  <c r="D127" i="1"/>
  <c r="E127" i="1"/>
  <c r="F127" i="1"/>
  <c r="G127" i="1"/>
  <c r="I127" i="1"/>
  <c r="J127" i="1"/>
  <c r="K127" i="1"/>
  <c r="L127" i="1"/>
  <c r="M127" i="1"/>
  <c r="C135" i="1"/>
  <c r="D135" i="1"/>
  <c r="E135" i="1"/>
  <c r="F135" i="1"/>
  <c r="G135" i="1"/>
  <c r="H135" i="1" s="1"/>
  <c r="I135" i="1"/>
  <c r="J135" i="1"/>
  <c r="K135" i="1"/>
  <c r="L135" i="1"/>
  <c r="M135" i="1"/>
  <c r="C164" i="1"/>
  <c r="D164" i="1"/>
  <c r="E164" i="1"/>
  <c r="F164" i="1"/>
  <c r="G164" i="1"/>
  <c r="H164" i="1" s="1"/>
  <c r="I164" i="1"/>
  <c r="J164" i="1"/>
  <c r="K164" i="1"/>
  <c r="L164" i="1"/>
  <c r="M164" i="1"/>
  <c r="H37" i="1" l="1"/>
  <c r="H20" i="1"/>
  <c r="H123" i="1"/>
  <c r="H34" i="1"/>
  <c r="H127" i="1"/>
  <c r="D165" i="1"/>
  <c r="F165" i="1"/>
  <c r="L165" i="1"/>
  <c r="G165" i="1"/>
  <c r="M165" i="1"/>
  <c r="E165" i="1"/>
  <c r="K165" i="1"/>
  <c r="J165" i="1"/>
  <c r="C165" i="1"/>
  <c r="I165" i="1"/>
  <c r="H1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A22" authorId="0" shapeId="0" xr:uid="{994BCFCA-2D8E-4A55-8E5F-5A15AFF31701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KÚ</t>
        </r>
      </text>
    </comment>
    <comment ref="A28" authorId="0" shapeId="0" xr:uid="{BFBB1DFB-AF41-4917-B8BC-DFBB552EF725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ORJ 11
</t>
        </r>
      </text>
    </comment>
    <comment ref="D82" authorId="0" shapeId="0" xr:uid="{BF181A0A-A032-494F-A31D-F7B5261E0C87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vč NFV a jejich vratek
 </t>
        </r>
      </text>
    </comment>
    <comment ref="E91" authorId="0" shapeId="0" xr:uid="{9CADE210-D577-4EA2-8508-68CCE489A766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vč návratek v r. 2024 a 2025
</t>
        </r>
      </text>
    </comment>
    <comment ref="A118" authorId="0" shapeId="0" xr:uid="{9E10E43A-41F9-4DE0-BBDB-565D17CC370F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NFV 8993</t>
        </r>
      </text>
    </comment>
    <comment ref="A137" authorId="0" shapeId="0" xr:uid="{F1B07D5D-8543-4347-BC49-9510DF49C99A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, 8997, 1267
</t>
        </r>
      </text>
    </comment>
    <comment ref="A163" authorId="0" shapeId="0" xr:uid="{47768AE1-7056-4876-86EC-7ECC82062886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8997
</t>
        </r>
      </text>
    </comment>
  </commentList>
</comments>
</file>

<file path=xl/sharedStrings.xml><?xml version="1.0" encoding="utf-8"?>
<sst xmlns="http://schemas.openxmlformats.org/spreadsheetml/2006/main" count="491" uniqueCount="207">
  <si>
    <r>
      <t xml:space="preserve">          </t>
    </r>
    <r>
      <rPr>
        <i/>
        <vertAlign val="superscript"/>
        <sz val="10"/>
        <rFont val="Tahoma"/>
        <family val="2"/>
        <charset val="238"/>
      </rPr>
      <t>3)</t>
    </r>
    <r>
      <rPr>
        <i/>
        <sz val="10"/>
        <rFont val="Tahoma"/>
        <family val="2"/>
        <charset val="238"/>
      </rPr>
      <t xml:space="preserve"> Jedná se o projekty realizované příspěvkovými organizacemi (příjemci dotací).  </t>
    </r>
  </si>
  <si>
    <r>
      <t xml:space="preserve">          </t>
    </r>
    <r>
      <rPr>
        <i/>
        <vertAlign val="superscript"/>
        <sz val="10"/>
        <rFont val="Tahoma"/>
        <family val="2"/>
        <charset val="238"/>
      </rPr>
      <t xml:space="preserve">2) </t>
    </r>
    <r>
      <rPr>
        <i/>
        <sz val="10"/>
        <rFont val="Tahoma"/>
        <family val="2"/>
        <charset val="238"/>
      </rPr>
      <t xml:space="preserve">Jedná se o projekt realizovaný příspěvkovou organizací (příjemcem dotace), u kterého se Moravskoslezský kraj zavázal financovat jeho podíl.  </t>
    </r>
  </si>
  <si>
    <t xml:space="preserve">Poznámky: </t>
  </si>
  <si>
    <t/>
  </si>
  <si>
    <t>x</t>
  </si>
  <si>
    <t xml:space="preserve">CELKEM </t>
  </si>
  <si>
    <t>Odvětví životní prostředí celkem</t>
  </si>
  <si>
    <t>ano</t>
  </si>
  <si>
    <t>OPŽP 2021+</t>
  </si>
  <si>
    <t>Rekonstrukce střechy hlavní budovy školy vč. instalace FVE - Střední odborná škola, Lískovecká, Frýdek-Místek (parc.č. 5263/25)</t>
  </si>
  <si>
    <t>Modernizační fond</t>
  </si>
  <si>
    <t>Instalace FVE – Zdravotnická záchranná služba Moravskoslezského kraje, Opava</t>
  </si>
  <si>
    <t>Instalace FVE - Střední škola techniky a služeb Karviná</t>
  </si>
  <si>
    <t>Instalace FVE - oblast Ostrava IV</t>
  </si>
  <si>
    <t>Instalace FVE - Zdravotnická záchranná služba Moravskoslezského kraje, Bruntál</t>
  </si>
  <si>
    <t>Instalace FVE - oblast Ostrava II</t>
  </si>
  <si>
    <t>Instalace FVE - Gymnázium Mikuláše Koperníka, Bílovec</t>
  </si>
  <si>
    <t>Instalace FVE - oblast Ostrava I</t>
  </si>
  <si>
    <t>Instalace FVE - Zdravotnická záchranná služba Moravskoslezského kraje, Havířov</t>
  </si>
  <si>
    <t>Instalace FVE - Základní škola a Mateřská škola, Ostrava - Poruba, Ukrajinská 19</t>
  </si>
  <si>
    <t>Instalace FVE - oblast Ostrava III</t>
  </si>
  <si>
    <t>Instalace FVE - oblast Krnov</t>
  </si>
  <si>
    <t>Instalace FVE – oblast Frýdek-Místek II</t>
  </si>
  <si>
    <t>Instalace FVE - oblast Nový Jičín</t>
  </si>
  <si>
    <t>Instalace FVE - oblast Frýdek-Místek</t>
  </si>
  <si>
    <t>Instalace FVE - Nemocnice Třinec</t>
  </si>
  <si>
    <t>Instalace FVE - Nemocnice Karviná - Ráj</t>
  </si>
  <si>
    <t>Instalace FVE - Muzeum Těšínska, historická budova Český Těšín</t>
  </si>
  <si>
    <t>Instalace FVE - Hotelová škola, Frenštát pod Radhoštěm</t>
  </si>
  <si>
    <t>Instalace FVE - Gymnázium, Třinec</t>
  </si>
  <si>
    <t>Instalace FVE - Gymnázium Josefa Božka, Český Těšín</t>
  </si>
  <si>
    <t>Instalace FVE - Gymnázium a Střední odborná škola, Rýmařov</t>
  </si>
  <si>
    <t xml:space="preserve">Instalace FVE metodou Design &amp; Build - Náš svět </t>
  </si>
  <si>
    <t>Instalace FVE metodou Design &amp; Build – GaSPŠ, Frenštát pod Radhoštěm</t>
  </si>
  <si>
    <t>ne</t>
  </si>
  <si>
    <t>LIFE</t>
  </si>
  <si>
    <t>Modelová péče o lesní stanoviště a druhy vázané na lesní stanoviště a stromy</t>
  </si>
  <si>
    <t>Kotlíkové dotace v Moravskoslezském kraji – 5. grantové schéma</t>
  </si>
  <si>
    <t>IP LIFE for Coal Mining Landscape Adaptation (IP LIFE pro adaptaci pohornické krajiny)</t>
  </si>
  <si>
    <t>Odvětví životní prostředí:</t>
  </si>
  <si>
    <t>Odvětví zdravotnictví celkem</t>
  </si>
  <si>
    <t>IROP 2021+</t>
  </si>
  <si>
    <r>
      <t>0</t>
    </r>
    <r>
      <rPr>
        <vertAlign val="superscript"/>
        <sz val="10"/>
        <rFont val="Tahoma"/>
        <family val="2"/>
        <charset val="238"/>
      </rPr>
      <t>2)</t>
    </r>
  </si>
  <si>
    <t>Rekonstrukce budovy Zdravotního ústavu na ambulantní a lůžkovou psychiatrickou péči</t>
  </si>
  <si>
    <t>IROP - React</t>
  </si>
  <si>
    <t>Modernizace přístrojového vybavení Metylovice (Moravskoslezské dětské sanatorium Metylovice, příspěvková organizace)</t>
  </si>
  <si>
    <t>NPO 2021+</t>
  </si>
  <si>
    <t>Snížení energetické náročnosti budov Slezské nemocnice v Opavě využitím OZE u vedlejších budov (Moravskoslezská nemocnice Opava, příspěvková organizace)</t>
  </si>
  <si>
    <t>Snížení energetické náročnosti budov Slezské nemocnice v Opavě využitím OZE a KVET u hlavních budov (Moravskoslezská nemocnice Opava, příspěvková organizace)</t>
  </si>
  <si>
    <t>IROP 2021+</t>
  </si>
  <si>
    <t>Multifunkční pavilon s možností izolačního režimu</t>
  </si>
  <si>
    <t>Výstavba výjezdového stanoviště Nový Jičín</t>
  </si>
  <si>
    <t>Odvětví zdravotnictví:</t>
  </si>
  <si>
    <t>Odvětví územní plánování a stavební řád celkem</t>
  </si>
  <si>
    <t>Evidence připravovaných staveb infrastruktury Moravskoslezského kraje</t>
  </si>
  <si>
    <t>Digitální technická mapa Moravskoslezského kraje II</t>
  </si>
  <si>
    <t>Odvětví územní plánování a stavební řád:</t>
  </si>
  <si>
    <t>Odvětví  školství celkem</t>
  </si>
  <si>
    <t>Interreq 2021+</t>
  </si>
  <si>
    <r>
      <t>0</t>
    </r>
    <r>
      <rPr>
        <vertAlign val="superscript"/>
        <sz val="10"/>
        <rFont val="Tahoma"/>
        <family val="2"/>
        <charset val="238"/>
      </rPr>
      <t>3)</t>
    </r>
  </si>
  <si>
    <t>Individuální projekty v rámci Interreq 2021+ - příspěvkové organizace kraje</t>
  </si>
  <si>
    <t>Individuální projekty v rámci IROP 2021+ - příspěvkové organizace kraje</t>
  </si>
  <si>
    <t>OPST 2021+</t>
  </si>
  <si>
    <t>Individuální projekty v rámci OPST - příspěvkové organizace kraje</t>
  </si>
  <si>
    <t>OP JAK 2021 +</t>
  </si>
  <si>
    <t>Operační program Jan Amos Komenský – Priorita 2 - Vzdělávání</t>
  </si>
  <si>
    <t>Příprava strategického projektu Centra excelence v odborném vzdělávání v MSK</t>
  </si>
  <si>
    <t>Erasmus+  2021+</t>
  </si>
  <si>
    <t>Akreditace Moravskoslezského kraje jako koordinátora konsorcia v oblasti školního vzdělávání v rámci programu ERASMUS+ 3. běh</t>
  </si>
  <si>
    <t>Rekonstrukce výukových prostor ZUŠ Leoše Janáčka v Havířově</t>
  </si>
  <si>
    <t>Rekonstrukce gastroprovozu ZŠ a MŠ Ostrava-Poruba, Spartakovců</t>
  </si>
  <si>
    <t>OP Zaměstnanost 2021+</t>
  </si>
  <si>
    <t>Potravinová pomoc dětem v sociální nouzi v Moravskoslezském kraji II</t>
  </si>
  <si>
    <t>Akreditace Moravskoslezského kraje jako koordinátora konsorcia v oblasti školního vzdělávání v rámci programu ERASMUS+ 2. běh</t>
  </si>
  <si>
    <t>Novostavba školních dílen v areálu SŠ Bohumín</t>
  </si>
  <si>
    <t>Vouchery pro univerzity v Moravskoslezském kraji</t>
  </si>
  <si>
    <t>Modernizace a rozšíření ZŠ Hlučín</t>
  </si>
  <si>
    <t xml:space="preserve">Pilotní transformace dětských domovů v Moravskoslezském kraji </t>
  </si>
  <si>
    <t>Energetické úspory - Dětský domov a Školní jídelna, Radkov-Dubová 141, příspěvková organizace</t>
  </si>
  <si>
    <t>Energetické úspory - Základní škola, Karasova 6, Ostrava – Mariánské Hory, příspěvková organizace</t>
  </si>
  <si>
    <t>Energetické úspory VI. Etapa - SPŠ Krnov</t>
  </si>
  <si>
    <t>Energetické úspory VI. Etapa - Gym. a SOŠ Rýmařov – objekt SOŠ</t>
  </si>
  <si>
    <t>Energetické úspory VI. Etapa - Gym. a SOŠ Rýmařov – objekt DM</t>
  </si>
  <si>
    <t>Energetické úspory VI. Etapa - SPŠS Opava</t>
  </si>
  <si>
    <t>Energetické úspory VI. Etapa - SUŠ Ostrava</t>
  </si>
  <si>
    <t>Energetické úspory VI. Etapa - SPŠaOA Bruntál</t>
  </si>
  <si>
    <t>Energetické úspory VI. Etapa - SŠGOaS Frýdek-Místek</t>
  </si>
  <si>
    <t>Energetické úspory VI. Etapa - SOUS Opava</t>
  </si>
  <si>
    <t>Energetické úspory VI. Etapa - SŠŘ Frýdek-Místek</t>
  </si>
  <si>
    <t>Energetické úspory VI. Etapa - ZUŠ Vítkov</t>
  </si>
  <si>
    <t>Energetické úspory VI. Etapa - SŠaVOŠ Kopřivnice</t>
  </si>
  <si>
    <t>Energetické úspory VI. Etapa - ZUŠ B. Martinů</t>
  </si>
  <si>
    <t>Energetické úspory VI. Etapa - SŠTO Havířov - Šumbark</t>
  </si>
  <si>
    <t>Energetické úspory VI. Etapa - SŠaZŠ Havířov - Šumbark</t>
  </si>
  <si>
    <t>Energetické úspory VI. Etapa - PPP Karviná</t>
  </si>
  <si>
    <t>Energetické úspory VI. Etapa - ZUŠ L. Janáčka Ostrava - Vítkovice</t>
  </si>
  <si>
    <t>Energetické úspory VI. Etapa - ZŠ Ostrava U Haldy</t>
  </si>
  <si>
    <t>Energetické úspory VI. Etapa - ZŠaMŠ Nový Jičín</t>
  </si>
  <si>
    <t>Implementace Dlouhodobého záměru Moravskoslezského kraje</t>
  </si>
  <si>
    <t>Akreditace Moravskoslezského kraje jako koordinátora konsorcia v oblasti školního vzdělávání v rámci programu ERASMUS+ 1. běh</t>
  </si>
  <si>
    <t xml:space="preserve">Energetické úspory Albrechtova střední škola, Český Těšín </t>
  </si>
  <si>
    <t>Rozšíření a modernizace výukových prostor na JG PT Ostrava-Poruba</t>
  </si>
  <si>
    <t>Novostavba dílen a venkovní sportoviště pro Střední školu technickou Opava</t>
  </si>
  <si>
    <t>Novostavba a přístavba objektu dílen a učeben praktického vyučování ve Středním odborném učilišti stavebním Opava</t>
  </si>
  <si>
    <t>Modernizace zázemí pro výuku zemědělských a polygrafických oborů</t>
  </si>
  <si>
    <t>TPA – Inovační centrum pro transformaci vzdělávání</t>
  </si>
  <si>
    <t>Rozšíření a modernizace prostor SŠ, ZŠ a MŠ v Karviné</t>
  </si>
  <si>
    <t>Rozšíření a modernizace prostor ZŠ a MŠ v Ostravě-Porubě, Ukrajinská 19, příspěvkové organizace</t>
  </si>
  <si>
    <t xml:space="preserve">Odvětví  školství: </t>
  </si>
  <si>
    <t>Odvětví sociální věci celkem</t>
  </si>
  <si>
    <t>Podpora služeb osobní asistence v MSK</t>
  </si>
  <si>
    <t>Novostavba dětského centra Pluto</t>
  </si>
  <si>
    <t>Interreg Europe 2021+</t>
  </si>
  <si>
    <t>TechSocialcare - Promoting Technical Standards for Assistive Technology in European Social care services</t>
  </si>
  <si>
    <t>Společně silnější: síla sdílení zkušeností a dobré praxe v neformální péči</t>
  </si>
  <si>
    <t>Standardizace poskytování sociálních služeb v Moravskoslezském kraji</t>
  </si>
  <si>
    <t>Podpora komunitních služeb chráněného bydlení v MSK – západ</t>
  </si>
  <si>
    <t>Podpora komunitních služeb chráněného bydlení v MSK – východ</t>
  </si>
  <si>
    <t>ProDítě: Profesionální a inovativní péče o ohrožené děti v Moravskoslezském kraji</t>
  </si>
  <si>
    <t>Rekonstrukce objektu chráněného bydlení Písky</t>
  </si>
  <si>
    <t xml:space="preserve">Chráněné bydlení ul. Karasova v Ostravě </t>
  </si>
  <si>
    <t>Transformace – DOZP Ostrava</t>
  </si>
  <si>
    <t>Transformace – DOZP a zázemí organizace Opava</t>
  </si>
  <si>
    <t>Transformace – DOZP Mokré Lazce</t>
  </si>
  <si>
    <t>Transformace – DOZP Kravaře</t>
  </si>
  <si>
    <t>OPŽP ERDF 2021+</t>
  </si>
  <si>
    <t>Gastro vybavení Březiny</t>
  </si>
  <si>
    <t>Rekonstrukce objektu organizace Nový domov, příspěvková organizace vedoucí k energetickým úsporám</t>
  </si>
  <si>
    <t>Výstavba domova se zvláštním režimem (Domov Hortenzie, Frenštát)</t>
  </si>
  <si>
    <t>Podpora návazných aktivit sociálních služeb v MSK</t>
  </si>
  <si>
    <t>Podpora duše III</t>
  </si>
  <si>
    <t>Chráněné bydlení Okrajová</t>
  </si>
  <si>
    <t>Žít normálně II</t>
  </si>
  <si>
    <t>Profesionalizace systému péče o ohrožené děti v Moravskoslezském kraji</t>
  </si>
  <si>
    <t>Podpora (Ne)formální péče v Moravskoslezském kraji</t>
  </si>
  <si>
    <t>Podpora komunitní práce v MSK III</t>
  </si>
  <si>
    <t>OPŽP 2014+</t>
  </si>
  <si>
    <t>Zateplení a stavební úpravy správní budovy, pavilonu E a F Domova Březiny</t>
  </si>
  <si>
    <t>Rekonstrukce a výstavba Domova Březiny</t>
  </si>
  <si>
    <t>Odvětví sociální věci:</t>
  </si>
  <si>
    <t>Odvětví kultury celkem</t>
  </si>
  <si>
    <t>Filmové vouchery v Moravskoslezském kraji</t>
  </si>
  <si>
    <t>Interreg SR - ČR 2021+</t>
  </si>
  <si>
    <t xml:space="preserve">Juraj a Ondráš – zbojnické legendy </t>
  </si>
  <si>
    <t>Zámek Bruntál - revitalizace objektu</t>
  </si>
  <si>
    <t>POHO Park Gabriela</t>
  </si>
  <si>
    <t>Novostavba depozitáře Muzeum v Bruntále</t>
  </si>
  <si>
    <t xml:space="preserve">Restaurování kulturního dědictví Moravskoslezského kraje </t>
  </si>
  <si>
    <t>Nová Horka - centrum tradic a zážitků</t>
  </si>
  <si>
    <t>Žerotínský zámek – centrum relaxace a poznání</t>
  </si>
  <si>
    <t>Revitalizace NKP Zámek Bruntál a nové expozice</t>
  </si>
  <si>
    <t>Černá kostka – Centrum digitalizace, vědy a inovací</t>
  </si>
  <si>
    <t>Odvětví kultury:</t>
  </si>
  <si>
    <t>Odvětví cestovní ruch celkem</t>
  </si>
  <si>
    <t xml:space="preserve">IndusTour - Visiting INDUStrial companies and sites as a growing lever to diversify TOURism policies </t>
  </si>
  <si>
    <t>Odvětví cestovní ruch</t>
  </si>
  <si>
    <t>Odvětví regionální rozvoj celkem</t>
  </si>
  <si>
    <t>-</t>
  </si>
  <si>
    <t>Prostředky na přípravu projektů</t>
  </si>
  <si>
    <t>Projekt technické pomoci II – Operační program Spravedlivá transformace</t>
  </si>
  <si>
    <t>OPTP 2021+</t>
  </si>
  <si>
    <t>Podpora činnosti sekretariátu a zajištění chodu Regionální stálé konference Moravskoslezského kraje VI</t>
  </si>
  <si>
    <t>Vouchery pro veřejný sektor v Moravskoslezském kraji - 1. výzva</t>
  </si>
  <si>
    <t>Interreg ČR-PL 2021+</t>
  </si>
  <si>
    <t>Technická pomoc - Podpora aktivit v rámci Programu Interreg Česko – Polsko 2021–2027</t>
  </si>
  <si>
    <t>Smart akcelerátor Moravskoslezského kraje</t>
  </si>
  <si>
    <t xml:space="preserve">Odvětví regionální rozvoj: </t>
  </si>
  <si>
    <t>Odvětví krizové řízení celkem</t>
  </si>
  <si>
    <t>Městečko bezpečí</t>
  </si>
  <si>
    <t>Odvětví krizové řízení:</t>
  </si>
  <si>
    <t>Odvětví informatiky a kybernetické bezpečnosti celkem</t>
  </si>
  <si>
    <t>Otevřený úřad – otevřené rozhraní pro přístup k datům</t>
  </si>
  <si>
    <t>Odvětví informatiky a kybernetické bezpečnosti:</t>
  </si>
  <si>
    <t>Odvětví doprava celkem</t>
  </si>
  <si>
    <t>Příprava staveb a příprava vypořádání pozemků (Správa silnic Moravskoslezského kraje, příspěvková organizace, Ostrava)</t>
  </si>
  <si>
    <t>Rekonstrukce a modernizace silnice II/647 Ostrava, ul. Bohumínská IV. Etapa</t>
  </si>
  <si>
    <t xml:space="preserve">Most Starý Bohumín - Chalupki přes řeku Odru </t>
  </si>
  <si>
    <t>Rekonstrukce a modernizace silnice II/442 průtah Heřmánky</t>
  </si>
  <si>
    <t>Rekonstrukce a modernizace silnice II/452 Karlovice - Světlá Hora</t>
  </si>
  <si>
    <t>Přeložka silnice II/443 obchvat Otic</t>
  </si>
  <si>
    <t>Rekonstrukce a modernizace silnice II/440 Rýžoviště - Dětřichov - hr. OL. Kraje</t>
  </si>
  <si>
    <t>UNIFHY-Unifying policies to support the uptake of green hydrogen to decarbonize Europe -UNIFHY- Sjednocení politik na podporu zavádění zeleného vodíku k dekarbonizaci Evropy</t>
  </si>
  <si>
    <t>Silnice II/442 Kerhartice - VD Kružberk</t>
  </si>
  <si>
    <t>Silnice II/442 Bohdanovice - Hořejší Kunčice</t>
  </si>
  <si>
    <t>Rekonstrukce silnice II/445 Vrbno p. Pradědem – Heřmanovice</t>
  </si>
  <si>
    <t>Silnice III/0578 hraniční most ev. č. 0578-2 Vávrovice - Wiechowice</t>
  </si>
  <si>
    <t>Interreg Central Europe 2021+</t>
  </si>
  <si>
    <t xml:space="preserve">NUTSHELL@CE-Strengthening public transport to enhance accessibility in rural central Europe – NUTSHELL@CE-Posílení veřejné dopravy pro zlepšení dostupnosti ve venkovských oblastech střední Evropy </t>
  </si>
  <si>
    <t xml:space="preserve">Odvětví doprava: </t>
  </si>
  <si>
    <t>rmk ano/ne</t>
  </si>
  <si>
    <t>po roce 2029</t>
  </si>
  <si>
    <t>před r. 2025</t>
  </si>
  <si>
    <t>Operační program</t>
  </si>
  <si>
    <t>Očekávaná výše dotace v %</t>
  </si>
  <si>
    <r>
      <t>předpoklad 2026</t>
    </r>
    <r>
      <rPr>
        <b/>
        <vertAlign val="superscript"/>
        <sz val="10"/>
        <rFont val="Tahoma"/>
        <family val="2"/>
        <charset val="238"/>
      </rPr>
      <t xml:space="preserve"> 1)</t>
    </r>
  </si>
  <si>
    <t>Plnění
(%)</t>
  </si>
  <si>
    <t>Skutečné 
čerpání 
k 30.04.2026</t>
  </si>
  <si>
    <t>Upravený rozpočet
k 30.04.2026</t>
  </si>
  <si>
    <t>Výdaje předchozích let</t>
  </si>
  <si>
    <t>Celkové výdaje</t>
  </si>
  <si>
    <t>Název akce</t>
  </si>
  <si>
    <t xml:space="preserve">číslo akce </t>
  </si>
  <si>
    <t>v tis. Kč</t>
  </si>
  <si>
    <t>Příloha č. 5</t>
  </si>
  <si>
    <r>
      <rPr>
        <i/>
        <vertAlign val="superscript"/>
        <sz val="10"/>
        <rFont val="Tahoma"/>
        <family val="2"/>
        <charset val="238"/>
      </rPr>
      <t xml:space="preserve">               1) </t>
    </r>
    <r>
      <rPr>
        <i/>
        <sz val="10"/>
        <rFont val="Tahoma"/>
        <family val="2"/>
        <charset val="238"/>
      </rPr>
      <t xml:space="preserve">Odhad předpokládaných výdajů pro rok 2026. Jedná se o přesnější plán na r. 2026 na základě očekávaných příjmů, např. záloh. </t>
    </r>
  </si>
  <si>
    <t>Plánované výdaje v letech</t>
  </si>
  <si>
    <t>Přehled akcí EU v rozpočtu Moravskoslezského kraje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</si>
</sst>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  <font>
      <i/>
      <vertAlign val="superscript"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9" fillId="0" borderId="0"/>
    <xf numFmtId="0" fontId="10" fillId="0" borderId="0"/>
  </cellStyleXfs>
  <cellXfs count="9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1" applyFont="1" applyAlignment="1" applyProtection="1">
      <alignment vertical="center"/>
      <protection locked="0"/>
    </xf>
    <xf numFmtId="3" fontId="1" fillId="0" borderId="0" xfId="1" applyNumberFormat="1" applyFont="1" applyAlignment="1" applyProtection="1">
      <alignment vertical="center"/>
      <protection locked="0"/>
    </xf>
    <xf numFmtId="9" fontId="1" fillId="0" borderId="0" xfId="1" applyNumberFormat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1" fontId="1" fillId="0" borderId="0" xfId="1" applyNumberFormat="1" applyFont="1" applyAlignment="1" applyProtection="1">
      <alignment horizontal="center" vertical="center"/>
      <protection locked="0"/>
    </xf>
    <xf numFmtId="1" fontId="1" fillId="4" borderId="0" xfId="1" applyNumberFormat="1" applyFont="1" applyFill="1" applyAlignment="1" applyProtection="1">
      <alignment horizontal="center" vertical="center"/>
      <protection locked="0"/>
    </xf>
    <xf numFmtId="1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 wrapText="1"/>
    </xf>
    <xf numFmtId="3" fontId="1" fillId="2" borderId="17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" fontId="1" fillId="5" borderId="14" xfId="2" applyNumberFormat="1" applyFont="1" applyFill="1" applyBorder="1" applyAlignment="1">
      <alignment horizontal="center" vertical="center" wrapText="1"/>
    </xf>
    <xf numFmtId="1" fontId="1" fillId="0" borderId="14" xfId="2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wrapText="1"/>
    </xf>
    <xf numFmtId="1" fontId="1" fillId="5" borderId="18" xfId="2" applyNumberFormat="1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3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1" fontId="2" fillId="0" borderId="0" xfId="1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1" fontId="2" fillId="2" borderId="29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3" fontId="2" fillId="2" borderId="27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center" vertical="center" wrapText="1"/>
    </xf>
    <xf numFmtId="3" fontId="2" fillId="2" borderId="27" xfId="4" applyNumberFormat="1" applyFont="1" applyFill="1" applyBorder="1" applyAlignment="1">
      <alignment horizontal="center" vertical="center" wrapText="1"/>
    </xf>
    <xf numFmtId="3" fontId="2" fillId="2" borderId="5" xfId="4" applyNumberFormat="1" applyFont="1" applyFill="1" applyBorder="1" applyAlignment="1">
      <alignment horizontal="center" vertical="center" wrapText="1"/>
    </xf>
    <xf numFmtId="3" fontId="2" fillId="2" borderId="27" xfId="3" applyNumberFormat="1" applyFont="1" applyFill="1" applyBorder="1" applyAlignment="1">
      <alignment horizontal="center" vertical="center" wrapText="1"/>
    </xf>
    <xf numFmtId="3" fontId="2" fillId="2" borderId="5" xfId="3" applyNumberFormat="1" applyFont="1" applyFill="1" applyBorder="1" applyAlignment="1">
      <alignment horizontal="center" vertical="center" wrapText="1"/>
    </xf>
    <xf numFmtId="3" fontId="2" fillId="2" borderId="2" xfId="4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9" fontId="2" fillId="2" borderId="27" xfId="4" applyNumberFormat="1" applyFont="1" applyFill="1" applyBorder="1" applyAlignment="1">
      <alignment horizontal="center" vertical="center" wrapText="1"/>
    </xf>
    <xf numFmtId="9" fontId="2" fillId="2" borderId="5" xfId="4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vertical="center" wrapText="1"/>
    </xf>
    <xf numFmtId="1" fontId="1" fillId="2" borderId="8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</cellXfs>
  <cellStyles count="5">
    <cellStyle name="Normální" xfId="0" builtinId="0"/>
    <cellStyle name="Normální 4" xfId="3" xr:uid="{1B880C92-60A7-4D7D-92B8-574DFAD3A6D1}"/>
    <cellStyle name="Normální 6" xfId="4" xr:uid="{7B8DF9AE-43BB-4E5C-9DD9-F42E7928176D}"/>
    <cellStyle name="normální_owssvr(1)" xfId="2" xr:uid="{FE3FABA8-D18C-4071-84FD-929FB62ACF9B}"/>
    <cellStyle name="normální_Z024_004_05" xfId="1" xr:uid="{9D8E84C4-7F47-4BDF-AF24-13AF6B331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2\USNiUCheckin$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B4E3-FA74-421B-A5F7-1229C6D10332}">
  <sheetPr>
    <tabColor rgb="FF92D050"/>
    <pageSetUpPr fitToPage="1"/>
  </sheetPr>
  <dimension ref="A1:R310"/>
  <sheetViews>
    <sheetView tabSelected="1" zoomScale="90" zoomScaleNormal="90" workbookViewId="0">
      <pane ySplit="5" topLeftCell="A6" activePane="bottomLeft" state="frozen"/>
      <selection pane="bottomLeft" activeCell="E9" sqref="E9"/>
    </sheetView>
  </sheetViews>
  <sheetFormatPr defaultColWidth="10.7109375" defaultRowHeight="12.75" x14ac:dyDescent="0.25"/>
  <cols>
    <col min="1" max="1" width="0" style="6" hidden="1" customWidth="1"/>
    <col min="2" max="2" width="38.7109375" style="1" customWidth="1"/>
    <col min="3" max="3" width="13.42578125" style="5" customWidth="1"/>
    <col min="4" max="4" width="13" style="5" customWidth="1"/>
    <col min="5" max="5" width="11.28515625" style="3" bestFit="1" customWidth="1"/>
    <col min="6" max="7" width="14.28515625" style="3" bestFit="1" customWidth="1"/>
    <col min="8" max="8" width="8" style="4" customWidth="1"/>
    <col min="9" max="9" width="13" style="3" customWidth="1"/>
    <col min="10" max="10" width="11.85546875" style="3" customWidth="1"/>
    <col min="11" max="11" width="12.7109375" style="3" customWidth="1"/>
    <col min="12" max="13" width="10.7109375" style="3"/>
    <col min="14" max="14" width="11.85546875" style="1" customWidth="1"/>
    <col min="15" max="15" width="19" style="2" customWidth="1"/>
    <col min="16" max="16" width="0" style="1" hidden="1" customWidth="1"/>
    <col min="17" max="17" width="10.7109375" style="1"/>
    <col min="18" max="18" width="12.85546875" style="1" bestFit="1" customWidth="1"/>
    <col min="19" max="16384" width="10.7109375" style="1"/>
  </cols>
  <sheetData>
    <row r="1" spans="1:16" ht="15" x14ac:dyDescent="0.25">
      <c r="B1" s="70" t="s">
        <v>203</v>
      </c>
      <c r="C1" s="15"/>
      <c r="D1" s="15"/>
      <c r="O1" s="6"/>
    </row>
    <row r="2" spans="1:16" ht="15" x14ac:dyDescent="0.25">
      <c r="A2" s="69"/>
      <c r="B2" s="89" t="s">
        <v>206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6" ht="13.5" thickBot="1" x14ac:dyDescent="0.3">
      <c r="A3" s="69"/>
      <c r="B3" s="68"/>
      <c r="C3" s="66"/>
      <c r="D3" s="66"/>
      <c r="E3" s="66"/>
      <c r="F3" s="66"/>
      <c r="G3" s="66"/>
      <c r="H3" s="67"/>
      <c r="I3" s="66"/>
      <c r="J3" s="66"/>
      <c r="K3" s="66"/>
      <c r="L3" s="66"/>
      <c r="M3" s="66"/>
      <c r="N3" s="65"/>
      <c r="O3" s="65" t="s">
        <v>202</v>
      </c>
    </row>
    <row r="4" spans="1:16" ht="15" x14ac:dyDescent="0.25">
      <c r="A4" s="71" t="s">
        <v>201</v>
      </c>
      <c r="B4" s="73" t="s">
        <v>200</v>
      </c>
      <c r="C4" s="75" t="s">
        <v>199</v>
      </c>
      <c r="D4" s="77" t="s">
        <v>198</v>
      </c>
      <c r="E4" s="78"/>
      <c r="F4" s="79" t="s">
        <v>197</v>
      </c>
      <c r="G4" s="79" t="s">
        <v>196</v>
      </c>
      <c r="H4" s="90" t="s">
        <v>195</v>
      </c>
      <c r="I4" s="81" t="s">
        <v>194</v>
      </c>
      <c r="J4" s="83" t="s">
        <v>205</v>
      </c>
      <c r="K4" s="83"/>
      <c r="L4" s="83"/>
      <c r="M4" s="84"/>
      <c r="N4" s="85" t="s">
        <v>193</v>
      </c>
      <c r="O4" s="87" t="s">
        <v>192</v>
      </c>
    </row>
    <row r="5" spans="1:16" ht="38.25" customHeight="1" thickBot="1" x14ac:dyDescent="0.3">
      <c r="A5" s="72"/>
      <c r="B5" s="74"/>
      <c r="C5" s="76"/>
      <c r="D5" s="64" t="s">
        <v>191</v>
      </c>
      <c r="E5" s="63">
        <v>2025</v>
      </c>
      <c r="F5" s="80"/>
      <c r="G5" s="80"/>
      <c r="H5" s="91"/>
      <c r="I5" s="82"/>
      <c r="J5" s="63">
        <v>2027</v>
      </c>
      <c r="K5" s="63">
        <v>2028</v>
      </c>
      <c r="L5" s="63">
        <v>2029</v>
      </c>
      <c r="M5" s="63" t="s">
        <v>190</v>
      </c>
      <c r="N5" s="86"/>
      <c r="O5" s="88"/>
      <c r="P5" s="1" t="s">
        <v>189</v>
      </c>
    </row>
    <row r="6" spans="1:16" x14ac:dyDescent="0.25">
      <c r="A6" s="37"/>
      <c r="B6" s="36" t="s">
        <v>188</v>
      </c>
      <c r="C6" s="35"/>
      <c r="D6" s="35"/>
      <c r="E6" s="34"/>
      <c r="F6" s="34"/>
      <c r="G6" s="34"/>
      <c r="H6" s="34"/>
      <c r="I6" s="34"/>
      <c r="J6" s="34"/>
      <c r="K6" s="34"/>
      <c r="L6" s="34"/>
      <c r="M6" s="34"/>
      <c r="N6" s="34"/>
      <c r="O6" s="33"/>
    </row>
    <row r="7" spans="1:16" ht="63.75" x14ac:dyDescent="0.25">
      <c r="A7" s="50">
        <v>3522</v>
      </c>
      <c r="B7" s="28" t="s">
        <v>187</v>
      </c>
      <c r="C7" s="27">
        <v>4412.2800000000007</v>
      </c>
      <c r="D7" s="25">
        <v>187.29</v>
      </c>
      <c r="E7" s="25">
        <v>1136.6500000000001</v>
      </c>
      <c r="F7" s="26">
        <v>3063.34</v>
      </c>
      <c r="G7" s="26">
        <v>589.81004999999982</v>
      </c>
      <c r="H7" s="93">
        <f>G7/F7*100</f>
        <v>19.25382262497796</v>
      </c>
      <c r="I7" s="25">
        <v>3063.34</v>
      </c>
      <c r="J7" s="25">
        <v>25</v>
      </c>
      <c r="K7" s="25">
        <v>0</v>
      </c>
      <c r="L7" s="25">
        <v>0</v>
      </c>
      <c r="M7" s="25">
        <v>0</v>
      </c>
      <c r="N7" s="24">
        <v>0.85</v>
      </c>
      <c r="O7" s="23" t="s">
        <v>186</v>
      </c>
      <c r="P7" s="1" t="s">
        <v>34</v>
      </c>
    </row>
    <row r="8" spans="1:16" ht="25.5" x14ac:dyDescent="0.25">
      <c r="A8" s="50">
        <v>3537</v>
      </c>
      <c r="B8" s="28" t="s">
        <v>185</v>
      </c>
      <c r="C8" s="27">
        <v>24332.38</v>
      </c>
      <c r="D8" s="25">
        <v>100.43</v>
      </c>
      <c r="E8" s="25">
        <v>23904.65</v>
      </c>
      <c r="F8" s="26">
        <v>327.3</v>
      </c>
      <c r="G8" s="26">
        <v>327.27811000000003</v>
      </c>
      <c r="H8" s="93">
        <f t="shared" ref="H8:H19" si="0">G8/F8*100</f>
        <v>99.993311946226697</v>
      </c>
      <c r="I8" s="25">
        <v>327.3</v>
      </c>
      <c r="J8" s="25">
        <v>0</v>
      </c>
      <c r="K8" s="25">
        <v>0</v>
      </c>
      <c r="L8" s="25">
        <v>0</v>
      </c>
      <c r="M8" s="25">
        <v>0</v>
      </c>
      <c r="N8" s="24">
        <v>0.85</v>
      </c>
      <c r="O8" s="23" t="s">
        <v>163</v>
      </c>
      <c r="P8" s="1" t="s">
        <v>7</v>
      </c>
    </row>
    <row r="9" spans="1:16" ht="25.5" x14ac:dyDescent="0.25">
      <c r="A9" s="50">
        <v>3573</v>
      </c>
      <c r="B9" s="28" t="s">
        <v>184</v>
      </c>
      <c r="C9" s="27">
        <v>98030.12</v>
      </c>
      <c r="D9" s="25">
        <v>30.17</v>
      </c>
      <c r="E9" s="25">
        <v>17067.05</v>
      </c>
      <c r="F9" s="26">
        <v>80932.91</v>
      </c>
      <c r="G9" s="26">
        <v>0</v>
      </c>
      <c r="H9" s="93">
        <f t="shared" si="0"/>
        <v>0</v>
      </c>
      <c r="I9" s="25">
        <v>80932.899999999994</v>
      </c>
      <c r="J9" s="25">
        <v>0</v>
      </c>
      <c r="K9" s="25">
        <v>0</v>
      </c>
      <c r="L9" s="25">
        <v>0</v>
      </c>
      <c r="M9" s="25">
        <v>0</v>
      </c>
      <c r="N9" s="24">
        <v>0.85</v>
      </c>
      <c r="O9" s="23" t="s">
        <v>49</v>
      </c>
      <c r="P9" s="1" t="s">
        <v>7</v>
      </c>
    </row>
    <row r="10" spans="1:16" x14ac:dyDescent="0.25">
      <c r="A10" s="50">
        <v>3575</v>
      </c>
      <c r="B10" s="28" t="s">
        <v>183</v>
      </c>
      <c r="C10" s="27">
        <v>26259.98</v>
      </c>
      <c r="D10" s="25">
        <v>19.059999999999999</v>
      </c>
      <c r="E10" s="25">
        <v>38.119999999999997</v>
      </c>
      <c r="F10" s="26">
        <v>26202.799999999999</v>
      </c>
      <c r="G10" s="26">
        <v>0</v>
      </c>
      <c r="H10" s="93">
        <f t="shared" si="0"/>
        <v>0</v>
      </c>
      <c r="I10" s="25">
        <v>26202.799999999999</v>
      </c>
      <c r="J10" s="25">
        <v>0</v>
      </c>
      <c r="K10" s="25">
        <v>0</v>
      </c>
      <c r="L10" s="25">
        <v>0</v>
      </c>
      <c r="M10" s="25">
        <v>0</v>
      </c>
      <c r="N10" s="24">
        <v>0.85</v>
      </c>
      <c r="O10" s="23" t="s">
        <v>49</v>
      </c>
      <c r="P10" s="1" t="s">
        <v>7</v>
      </c>
    </row>
    <row r="11" spans="1:16" x14ac:dyDescent="0.25">
      <c r="A11" s="50">
        <v>3576</v>
      </c>
      <c r="B11" s="28" t="s">
        <v>182</v>
      </c>
      <c r="C11" s="27">
        <v>70400</v>
      </c>
      <c r="D11" s="25">
        <v>0</v>
      </c>
      <c r="E11" s="25">
        <v>0</v>
      </c>
      <c r="F11" s="26">
        <v>260</v>
      </c>
      <c r="G11" s="26">
        <v>0</v>
      </c>
      <c r="H11" s="93">
        <f t="shared" si="0"/>
        <v>0</v>
      </c>
      <c r="I11" s="25">
        <v>260</v>
      </c>
      <c r="J11" s="25">
        <v>70140</v>
      </c>
      <c r="K11" s="25">
        <v>0</v>
      </c>
      <c r="L11" s="25">
        <v>0</v>
      </c>
      <c r="M11" s="25">
        <v>0</v>
      </c>
      <c r="N11" s="24">
        <v>0.85</v>
      </c>
      <c r="O11" s="38" t="s">
        <v>49</v>
      </c>
      <c r="P11" s="1" t="s">
        <v>7</v>
      </c>
    </row>
    <row r="12" spans="1:16" ht="63.75" x14ac:dyDescent="0.25">
      <c r="A12" s="50">
        <v>3583</v>
      </c>
      <c r="B12" s="28" t="s">
        <v>181</v>
      </c>
      <c r="C12" s="27">
        <v>6787.96</v>
      </c>
      <c r="D12" s="25">
        <v>481.74</v>
      </c>
      <c r="E12" s="25">
        <v>1452.52</v>
      </c>
      <c r="F12" s="26">
        <v>2765.7</v>
      </c>
      <c r="G12" s="26">
        <v>498.26516999999996</v>
      </c>
      <c r="H12" s="93">
        <f t="shared" si="0"/>
        <v>18.015879162598981</v>
      </c>
      <c r="I12" s="25">
        <v>2765.7</v>
      </c>
      <c r="J12" s="25">
        <v>1800</v>
      </c>
      <c r="K12" s="25">
        <v>288</v>
      </c>
      <c r="L12" s="25">
        <v>0</v>
      </c>
      <c r="M12" s="25">
        <v>0</v>
      </c>
      <c r="N12" s="24">
        <v>0.85</v>
      </c>
      <c r="O12" s="38" t="s">
        <v>112</v>
      </c>
      <c r="P12" s="1" t="s">
        <v>34</v>
      </c>
    </row>
    <row r="13" spans="1:16" ht="25.5" x14ac:dyDescent="0.25">
      <c r="A13" s="50">
        <v>3667</v>
      </c>
      <c r="B13" s="28" t="s">
        <v>180</v>
      </c>
      <c r="C13" s="27">
        <v>102200.05</v>
      </c>
      <c r="D13" s="25">
        <v>19.059999999999999</v>
      </c>
      <c r="E13" s="25">
        <v>39.72</v>
      </c>
      <c r="F13" s="26">
        <v>102141.27</v>
      </c>
      <c r="G13" s="26">
        <v>11.579699999999999</v>
      </c>
      <c r="H13" s="94">
        <f t="shared" si="0"/>
        <v>1.1336945389459127E-2</v>
      </c>
      <c r="I13" s="25">
        <v>102141.27</v>
      </c>
      <c r="J13" s="25">
        <v>0</v>
      </c>
      <c r="K13" s="25">
        <v>0</v>
      </c>
      <c r="L13" s="25">
        <v>0</v>
      </c>
      <c r="M13" s="25">
        <v>0</v>
      </c>
      <c r="N13" s="24">
        <v>0.85</v>
      </c>
      <c r="O13" s="38" t="s">
        <v>49</v>
      </c>
      <c r="P13" s="1" t="s">
        <v>7</v>
      </c>
    </row>
    <row r="14" spans="1:16" x14ac:dyDescent="0.25">
      <c r="A14" s="62">
        <v>3668</v>
      </c>
      <c r="B14" s="28" t="s">
        <v>179</v>
      </c>
      <c r="C14" s="27">
        <v>200000</v>
      </c>
      <c r="D14" s="25">
        <v>50.82</v>
      </c>
      <c r="E14" s="25">
        <v>151.25</v>
      </c>
      <c r="F14" s="26">
        <v>100047.93</v>
      </c>
      <c r="G14" s="26">
        <v>0</v>
      </c>
      <c r="H14" s="93">
        <f t="shared" si="0"/>
        <v>0</v>
      </c>
      <c r="I14" s="25">
        <v>100047.93</v>
      </c>
      <c r="J14" s="25">
        <v>86250</v>
      </c>
      <c r="K14" s="25">
        <v>13500</v>
      </c>
      <c r="L14" s="25">
        <v>0</v>
      </c>
      <c r="M14" s="25">
        <v>0</v>
      </c>
      <c r="N14" s="24">
        <v>0.85</v>
      </c>
      <c r="O14" s="23" t="s">
        <v>49</v>
      </c>
      <c r="P14" s="1" t="s">
        <v>7</v>
      </c>
    </row>
    <row r="15" spans="1:16" ht="25.5" x14ac:dyDescent="0.25">
      <c r="A15" s="50">
        <v>3669</v>
      </c>
      <c r="B15" s="28" t="s">
        <v>178</v>
      </c>
      <c r="C15" s="27">
        <v>74057.179999999993</v>
      </c>
      <c r="D15" s="25">
        <v>19.059999999999999</v>
      </c>
      <c r="E15" s="25">
        <v>38.119999999999997</v>
      </c>
      <c r="F15" s="26">
        <v>74000</v>
      </c>
      <c r="G15" s="26">
        <v>10.89</v>
      </c>
      <c r="H15" s="94">
        <f t="shared" si="0"/>
        <v>1.4716216216216218E-2</v>
      </c>
      <c r="I15" s="25">
        <v>74000</v>
      </c>
      <c r="J15" s="25">
        <v>0</v>
      </c>
      <c r="K15" s="25">
        <v>0</v>
      </c>
      <c r="L15" s="25">
        <v>0</v>
      </c>
      <c r="M15" s="25">
        <v>0</v>
      </c>
      <c r="N15" s="24">
        <v>0.85</v>
      </c>
      <c r="O15" s="23" t="s">
        <v>49</v>
      </c>
      <c r="P15" s="1" t="s">
        <v>7</v>
      </c>
    </row>
    <row r="16" spans="1:16" ht="25.5" x14ac:dyDescent="0.25">
      <c r="A16" s="50">
        <v>3670</v>
      </c>
      <c r="B16" s="28" t="s">
        <v>177</v>
      </c>
      <c r="C16" s="27">
        <v>21564.37</v>
      </c>
      <c r="D16" s="25">
        <v>44.47</v>
      </c>
      <c r="E16" s="25">
        <v>19321.599999999999</v>
      </c>
      <c r="F16" s="26">
        <v>2198.3000000000002</v>
      </c>
      <c r="G16" s="26">
        <v>2198.2723099999998</v>
      </c>
      <c r="H16" s="93">
        <f t="shared" si="0"/>
        <v>99.998740390301577</v>
      </c>
      <c r="I16" s="25">
        <v>2198.3000000000002</v>
      </c>
      <c r="J16" s="25">
        <v>0</v>
      </c>
      <c r="K16" s="25">
        <v>0</v>
      </c>
      <c r="L16" s="25">
        <v>0</v>
      </c>
      <c r="M16" s="25">
        <v>0</v>
      </c>
      <c r="N16" s="24">
        <v>0.85</v>
      </c>
      <c r="O16" s="23" t="s">
        <v>49</v>
      </c>
      <c r="P16" s="1" t="s">
        <v>7</v>
      </c>
    </row>
    <row r="17" spans="1:18" ht="25.5" x14ac:dyDescent="0.25">
      <c r="A17" s="50">
        <v>3676</v>
      </c>
      <c r="B17" s="28" t="s">
        <v>176</v>
      </c>
      <c r="C17" s="27">
        <v>40000</v>
      </c>
      <c r="D17" s="25">
        <v>0</v>
      </c>
      <c r="E17" s="25">
        <v>0</v>
      </c>
      <c r="F17" s="26">
        <v>25000</v>
      </c>
      <c r="G17" s="26">
        <v>0</v>
      </c>
      <c r="H17" s="93">
        <f t="shared" si="0"/>
        <v>0</v>
      </c>
      <c r="I17" s="25">
        <v>25000</v>
      </c>
      <c r="J17" s="25">
        <v>15000</v>
      </c>
      <c r="K17" s="25">
        <v>0</v>
      </c>
      <c r="L17" s="25">
        <v>0</v>
      </c>
      <c r="M17" s="25">
        <v>0</v>
      </c>
      <c r="N17" s="24">
        <v>0.85</v>
      </c>
      <c r="O17" s="23" t="s">
        <v>163</v>
      </c>
      <c r="P17" s="1" t="s">
        <v>7</v>
      </c>
    </row>
    <row r="18" spans="1:18" ht="25.5" x14ac:dyDescent="0.25">
      <c r="A18" s="50">
        <v>3686</v>
      </c>
      <c r="B18" s="28" t="s">
        <v>175</v>
      </c>
      <c r="C18" s="27">
        <v>47600.26</v>
      </c>
      <c r="D18" s="25">
        <v>0</v>
      </c>
      <c r="E18" s="25">
        <v>26.26</v>
      </c>
      <c r="F18" s="26">
        <v>180</v>
      </c>
      <c r="G18" s="26">
        <v>23.474</v>
      </c>
      <c r="H18" s="93">
        <f t="shared" si="0"/>
        <v>13.041111111111112</v>
      </c>
      <c r="I18" s="25">
        <v>180</v>
      </c>
      <c r="J18" s="25">
        <v>47394</v>
      </c>
      <c r="K18" s="25">
        <v>0</v>
      </c>
      <c r="L18" s="25">
        <v>0</v>
      </c>
      <c r="M18" s="25">
        <v>0</v>
      </c>
      <c r="N18" s="24">
        <v>0.85</v>
      </c>
      <c r="O18" s="23" t="s">
        <v>49</v>
      </c>
      <c r="P18" s="1" t="s">
        <v>7</v>
      </c>
    </row>
    <row r="19" spans="1:18" ht="39" thickBot="1" x14ac:dyDescent="0.3">
      <c r="A19" s="50">
        <v>3999</v>
      </c>
      <c r="B19" s="28" t="s">
        <v>174</v>
      </c>
      <c r="C19" s="27">
        <v>56000</v>
      </c>
      <c r="D19" s="25">
        <v>357557</v>
      </c>
      <c r="E19" s="25">
        <v>34000</v>
      </c>
      <c r="F19" s="26">
        <v>56000</v>
      </c>
      <c r="G19" s="26">
        <v>0</v>
      </c>
      <c r="H19" s="93">
        <f t="shared" si="0"/>
        <v>0</v>
      </c>
      <c r="I19" s="25">
        <v>56000</v>
      </c>
      <c r="J19" s="25">
        <v>50000</v>
      </c>
      <c r="K19" s="25">
        <v>50000</v>
      </c>
      <c r="L19" s="25">
        <v>0</v>
      </c>
      <c r="M19" s="25">
        <v>0</v>
      </c>
      <c r="N19" s="24" t="s">
        <v>4</v>
      </c>
      <c r="O19" s="23" t="s">
        <v>157</v>
      </c>
      <c r="P19" s="1" t="s">
        <v>34</v>
      </c>
    </row>
    <row r="20" spans="1:18" ht="13.5" thickBot="1" x14ac:dyDescent="0.3">
      <c r="A20" s="20"/>
      <c r="B20" s="22" t="s">
        <v>173</v>
      </c>
      <c r="C20" s="21">
        <f>SUM(C7:C19)</f>
        <v>771644.58</v>
      </c>
      <c r="D20" s="21">
        <f>SUM(D7:D19)</f>
        <v>358509.1</v>
      </c>
      <c r="E20" s="21">
        <f>SUM(E7:E19)</f>
        <v>97175.94</v>
      </c>
      <c r="F20" s="21">
        <f>SUM(F7:F19)</f>
        <v>473119.55</v>
      </c>
      <c r="G20" s="21">
        <f>SUM(G7:G19)</f>
        <v>3659.56934</v>
      </c>
      <c r="H20" s="92">
        <f>G20/F20*100</f>
        <v>0.77349780620986808</v>
      </c>
      <c r="I20" s="21">
        <f>SUM(I7:I19)</f>
        <v>473119.54</v>
      </c>
      <c r="J20" s="21">
        <f>SUM(J7:J19)</f>
        <v>270609</v>
      </c>
      <c r="K20" s="21">
        <f>SUM(K7:K19)</f>
        <v>63788</v>
      </c>
      <c r="L20" s="21">
        <f>SUM(L7:L19)</f>
        <v>0</v>
      </c>
      <c r="M20" s="21">
        <f>SUM(M7:M19)</f>
        <v>0</v>
      </c>
      <c r="N20" s="61" t="s">
        <v>4</v>
      </c>
      <c r="O20" s="16" t="s">
        <v>4</v>
      </c>
    </row>
    <row r="21" spans="1:18" x14ac:dyDescent="0.25">
      <c r="A21" s="37"/>
      <c r="B21" s="36" t="s">
        <v>172</v>
      </c>
      <c r="C21" s="35"/>
      <c r="D21" s="35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3"/>
    </row>
    <row r="22" spans="1:18" ht="26.25" thickBot="1" x14ac:dyDescent="0.3">
      <c r="A22" s="50">
        <v>3558</v>
      </c>
      <c r="B22" s="28" t="s">
        <v>171</v>
      </c>
      <c r="C22" s="27">
        <v>6429.28</v>
      </c>
      <c r="D22" s="25">
        <v>3457.09</v>
      </c>
      <c r="E22" s="25">
        <v>2970.04</v>
      </c>
      <c r="F22" s="26">
        <v>2.15</v>
      </c>
      <c r="G22" s="26">
        <v>0</v>
      </c>
      <c r="H22" s="93">
        <f>G22/F22*100</f>
        <v>0</v>
      </c>
      <c r="I22" s="25">
        <v>2.15</v>
      </c>
      <c r="J22" s="25">
        <v>0</v>
      </c>
      <c r="K22" s="25">
        <v>0</v>
      </c>
      <c r="L22" s="25">
        <v>0</v>
      </c>
      <c r="M22" s="25">
        <v>0</v>
      </c>
      <c r="N22" s="24">
        <v>0.85</v>
      </c>
      <c r="O22" s="23" t="s">
        <v>49</v>
      </c>
      <c r="P22" s="1" t="s">
        <v>7</v>
      </c>
    </row>
    <row r="23" spans="1:18" ht="26.25" thickBot="1" x14ac:dyDescent="0.3">
      <c r="A23" s="60"/>
      <c r="B23" s="59" t="s">
        <v>170</v>
      </c>
      <c r="C23" s="21">
        <f>SUM(C22)</f>
        <v>6429.28</v>
      </c>
      <c r="D23" s="21">
        <f>SUM(D22)</f>
        <v>3457.09</v>
      </c>
      <c r="E23" s="21">
        <f>SUM(E22)</f>
        <v>2970.04</v>
      </c>
      <c r="F23" s="21">
        <f>SUM(F22)</f>
        <v>2.15</v>
      </c>
      <c r="G23" s="21">
        <f>SUM(G22)</f>
        <v>0</v>
      </c>
      <c r="H23" s="92">
        <f>G23/F23*100</f>
        <v>0</v>
      </c>
      <c r="I23" s="21">
        <f>SUM(I22)</f>
        <v>2.15</v>
      </c>
      <c r="J23" s="21">
        <f>SUM(J22)</f>
        <v>0</v>
      </c>
      <c r="K23" s="21">
        <f>SUM(K22)</f>
        <v>0</v>
      </c>
      <c r="L23" s="21">
        <f>SUM(L22)</f>
        <v>0</v>
      </c>
      <c r="M23" s="21">
        <f>SUM(M22)</f>
        <v>0</v>
      </c>
      <c r="N23" s="17" t="s">
        <v>4</v>
      </c>
      <c r="O23" s="16" t="s">
        <v>4</v>
      </c>
    </row>
    <row r="24" spans="1:18" x14ac:dyDescent="0.25">
      <c r="A24" s="37"/>
      <c r="B24" s="36" t="s">
        <v>169</v>
      </c>
      <c r="C24" s="35"/>
      <c r="D24" s="3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3"/>
    </row>
    <row r="25" spans="1:18" ht="13.5" thickBot="1" x14ac:dyDescent="0.3">
      <c r="A25" s="53">
        <v>3519</v>
      </c>
      <c r="B25" s="28" t="s">
        <v>168</v>
      </c>
      <c r="C25" s="27">
        <v>231074.69</v>
      </c>
      <c r="D25" s="25">
        <v>2074.8100000000004</v>
      </c>
      <c r="E25" s="25">
        <v>31597.88</v>
      </c>
      <c r="F25" s="26">
        <v>100000</v>
      </c>
      <c r="G25" s="26">
        <v>10663.19175</v>
      </c>
      <c r="H25" s="93">
        <f>G25/F25*100</f>
        <v>10.663191750000001</v>
      </c>
      <c r="I25" s="25">
        <v>100000</v>
      </c>
      <c r="J25" s="25">
        <v>97402</v>
      </c>
      <c r="K25" s="25">
        <v>0</v>
      </c>
      <c r="L25" s="25">
        <v>0</v>
      </c>
      <c r="M25" s="25">
        <v>0</v>
      </c>
      <c r="N25" s="24">
        <v>0.85</v>
      </c>
      <c r="O25" s="23" t="s">
        <v>49</v>
      </c>
      <c r="P25" s="1" t="s">
        <v>7</v>
      </c>
    </row>
    <row r="26" spans="1:18" ht="13.5" thickBot="1" x14ac:dyDescent="0.3">
      <c r="A26" s="20"/>
      <c r="B26" s="22" t="s">
        <v>167</v>
      </c>
      <c r="C26" s="21">
        <f>SUM(C25)</f>
        <v>231074.69</v>
      </c>
      <c r="D26" s="21">
        <f>SUM(D25)</f>
        <v>2074.8100000000004</v>
      </c>
      <c r="E26" s="21">
        <f>SUM(E25)</f>
        <v>31597.88</v>
      </c>
      <c r="F26" s="21">
        <f>SUM(F25)</f>
        <v>100000</v>
      </c>
      <c r="G26" s="21">
        <f>SUM(G25)</f>
        <v>10663.19175</v>
      </c>
      <c r="H26" s="92">
        <f>G26/F26*100</f>
        <v>10.663191750000001</v>
      </c>
      <c r="I26" s="21">
        <f>SUM(I25)</f>
        <v>100000</v>
      </c>
      <c r="J26" s="21">
        <f>SUM(J25)</f>
        <v>97402</v>
      </c>
      <c r="K26" s="21">
        <f>SUM(K25)</f>
        <v>0</v>
      </c>
      <c r="L26" s="21">
        <f>SUM(L25)</f>
        <v>0</v>
      </c>
      <c r="M26" s="21">
        <f>SUM(M25)</f>
        <v>0</v>
      </c>
      <c r="N26" s="17" t="s">
        <v>4</v>
      </c>
      <c r="O26" s="16" t="s">
        <v>4</v>
      </c>
    </row>
    <row r="27" spans="1:18" x14ac:dyDescent="0.25">
      <c r="A27" s="37"/>
      <c r="B27" s="36" t="s">
        <v>166</v>
      </c>
      <c r="C27" s="35"/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3"/>
    </row>
    <row r="28" spans="1:18" s="40" customFormat="1" x14ac:dyDescent="0.25">
      <c r="A28" s="53">
        <v>3562</v>
      </c>
      <c r="B28" s="28" t="s">
        <v>165</v>
      </c>
      <c r="C28" s="27">
        <v>76349.98</v>
      </c>
      <c r="D28" s="25">
        <v>26866.14</v>
      </c>
      <c r="E28" s="25">
        <v>19377.46</v>
      </c>
      <c r="F28" s="26">
        <v>8774.8700000000008</v>
      </c>
      <c r="G28" s="26">
        <v>674.61171999999988</v>
      </c>
      <c r="H28" s="93">
        <f t="shared" ref="H28:H33" si="1">G28/F28*100</f>
        <v>7.6879967452509241</v>
      </c>
      <c r="I28" s="25">
        <v>30106.379999999997</v>
      </c>
      <c r="J28" s="25">
        <v>0</v>
      </c>
      <c r="K28" s="25">
        <v>0</v>
      </c>
      <c r="L28" s="25">
        <v>0</v>
      </c>
      <c r="M28" s="25">
        <v>0</v>
      </c>
      <c r="N28" s="24">
        <v>0.85</v>
      </c>
      <c r="O28" s="23" t="s">
        <v>64</v>
      </c>
      <c r="P28" s="40" t="s">
        <v>34</v>
      </c>
      <c r="R28" s="1"/>
    </row>
    <row r="29" spans="1:18" s="40" customFormat="1" ht="38.25" x14ac:dyDescent="0.25">
      <c r="A29" s="53">
        <v>3597</v>
      </c>
      <c r="B29" s="28" t="s">
        <v>164</v>
      </c>
      <c r="C29" s="27">
        <v>912.57852000000003</v>
      </c>
      <c r="D29" s="25">
        <v>117.57852</v>
      </c>
      <c r="E29" s="25">
        <v>6.22</v>
      </c>
      <c r="F29" s="26">
        <v>788.78</v>
      </c>
      <c r="G29" s="26">
        <v>0</v>
      </c>
      <c r="H29" s="93">
        <f t="shared" si="1"/>
        <v>0</v>
      </c>
      <c r="I29" s="25">
        <v>788.78</v>
      </c>
      <c r="J29" s="25">
        <v>0</v>
      </c>
      <c r="K29" s="25">
        <v>0</v>
      </c>
      <c r="L29" s="25">
        <v>0</v>
      </c>
      <c r="M29" s="25">
        <v>0</v>
      </c>
      <c r="N29" s="24">
        <v>1</v>
      </c>
      <c r="O29" s="58" t="s">
        <v>163</v>
      </c>
      <c r="P29" s="40" t="s">
        <v>34</v>
      </c>
      <c r="R29" s="1"/>
    </row>
    <row r="30" spans="1:18" s="40" customFormat="1" ht="25.5" x14ac:dyDescent="0.25">
      <c r="A30" s="53">
        <v>3649</v>
      </c>
      <c r="B30" s="28" t="s">
        <v>162</v>
      </c>
      <c r="C30" s="27">
        <v>100000.0006</v>
      </c>
      <c r="D30" s="25">
        <v>0</v>
      </c>
      <c r="E30" s="25">
        <v>2580.0706</v>
      </c>
      <c r="F30" s="26">
        <v>74717.17</v>
      </c>
      <c r="G30" s="26">
        <v>4555.2829999999994</v>
      </c>
      <c r="H30" s="93">
        <f t="shared" si="1"/>
        <v>6.0967017353574811</v>
      </c>
      <c r="I30" s="25">
        <v>74717.17</v>
      </c>
      <c r="J30" s="25">
        <v>22702.759999999995</v>
      </c>
      <c r="K30" s="25">
        <v>0</v>
      </c>
      <c r="L30" s="25">
        <v>0</v>
      </c>
      <c r="M30" s="25">
        <v>0</v>
      </c>
      <c r="N30" s="24">
        <v>1</v>
      </c>
      <c r="O30" s="58" t="s">
        <v>62</v>
      </c>
      <c r="P30" s="40" t="s">
        <v>34</v>
      </c>
      <c r="R30" s="1"/>
    </row>
    <row r="31" spans="1:18" s="40" customFormat="1" ht="38.25" x14ac:dyDescent="0.25">
      <c r="A31" s="53">
        <v>3688</v>
      </c>
      <c r="B31" s="28" t="s">
        <v>161</v>
      </c>
      <c r="C31" s="27">
        <v>5166.6100000000006</v>
      </c>
      <c r="D31" s="25">
        <v>0</v>
      </c>
      <c r="E31" s="25">
        <v>0</v>
      </c>
      <c r="F31" s="26">
        <v>2500</v>
      </c>
      <c r="G31" s="26">
        <v>24.4328</v>
      </c>
      <c r="H31" s="93">
        <f t="shared" si="1"/>
        <v>0.97731199999999996</v>
      </c>
      <c r="I31" s="25">
        <v>2500</v>
      </c>
      <c r="J31" s="25">
        <v>2666.61</v>
      </c>
      <c r="K31" s="25">
        <v>0</v>
      </c>
      <c r="L31" s="25">
        <v>0</v>
      </c>
      <c r="M31" s="25">
        <v>0</v>
      </c>
      <c r="N31" s="24">
        <v>0.95</v>
      </c>
      <c r="O31" s="58" t="s">
        <v>160</v>
      </c>
      <c r="P31" s="40" t="s">
        <v>34</v>
      </c>
      <c r="R31" s="1"/>
    </row>
    <row r="32" spans="1:18" s="40" customFormat="1" ht="25.5" x14ac:dyDescent="0.25">
      <c r="A32" s="53">
        <v>3689</v>
      </c>
      <c r="B32" s="28" t="s">
        <v>159</v>
      </c>
      <c r="C32" s="27">
        <v>12600</v>
      </c>
      <c r="D32" s="25">
        <v>0</v>
      </c>
      <c r="E32" s="25">
        <v>0</v>
      </c>
      <c r="F32" s="26">
        <v>6300</v>
      </c>
      <c r="G32" s="26">
        <v>115.23394999999999</v>
      </c>
      <c r="H32" s="93">
        <f t="shared" si="1"/>
        <v>1.8291103174603176</v>
      </c>
      <c r="I32" s="25">
        <v>6300</v>
      </c>
      <c r="J32" s="25">
        <v>6300</v>
      </c>
      <c r="K32" s="25">
        <v>0</v>
      </c>
      <c r="L32" s="25">
        <v>0</v>
      </c>
      <c r="M32" s="25">
        <v>0</v>
      </c>
      <c r="N32" s="24">
        <v>0.7</v>
      </c>
      <c r="O32" s="58" t="s">
        <v>62</v>
      </c>
      <c r="P32" s="40" t="s">
        <v>34</v>
      </c>
      <c r="R32" s="1"/>
    </row>
    <row r="33" spans="1:18" s="40" customFormat="1" ht="13.5" thickBot="1" x14ac:dyDescent="0.3">
      <c r="A33" s="53">
        <v>3998</v>
      </c>
      <c r="B33" s="28" t="s">
        <v>158</v>
      </c>
      <c r="C33" s="27">
        <v>29235</v>
      </c>
      <c r="D33" s="25">
        <v>1798.82</v>
      </c>
      <c r="E33" s="25">
        <v>0</v>
      </c>
      <c r="F33" s="26">
        <v>29325.27</v>
      </c>
      <c r="G33" s="26">
        <v>0</v>
      </c>
      <c r="H33" s="93">
        <f t="shared" si="1"/>
        <v>0</v>
      </c>
      <c r="I33" s="25">
        <v>29325.27</v>
      </c>
      <c r="J33" s="25">
        <v>30000</v>
      </c>
      <c r="K33" s="25">
        <v>30000</v>
      </c>
      <c r="L33" s="25">
        <v>30000</v>
      </c>
      <c r="M33" s="25">
        <v>30000</v>
      </c>
      <c r="N33" s="24" t="s">
        <v>4</v>
      </c>
      <c r="O33" s="58" t="s">
        <v>157</v>
      </c>
      <c r="P33" s="40" t="s">
        <v>34</v>
      </c>
      <c r="R33" s="1"/>
    </row>
    <row r="34" spans="1:18" ht="13.5" thickBot="1" x14ac:dyDescent="0.3">
      <c r="A34" s="20"/>
      <c r="B34" s="22" t="s">
        <v>156</v>
      </c>
      <c r="C34" s="21">
        <f>SUM(C28:C33)</f>
        <v>224264.16911999998</v>
      </c>
      <c r="D34" s="21">
        <f>SUM(D28:D33)</f>
        <v>28782.538519999998</v>
      </c>
      <c r="E34" s="21">
        <f>SUM(E28:E33)</f>
        <v>21963.750599999999</v>
      </c>
      <c r="F34" s="21">
        <f>SUM(F28:F33)</f>
        <v>122406.09000000001</v>
      </c>
      <c r="G34" s="21">
        <f>SUM(G28:G33)</f>
        <v>5369.5614699999987</v>
      </c>
      <c r="H34" s="92">
        <f>G34/F34*100</f>
        <v>4.3866783670649045</v>
      </c>
      <c r="I34" s="21">
        <f>SUM(I28:I33)</f>
        <v>143737.59999999998</v>
      </c>
      <c r="J34" s="21">
        <f>SUM(J28:J33)</f>
        <v>61669.369999999995</v>
      </c>
      <c r="K34" s="21">
        <f>SUM(K28:K33)</f>
        <v>30000</v>
      </c>
      <c r="L34" s="21">
        <f>SUM(L28:L33)</f>
        <v>30000</v>
      </c>
      <c r="M34" s="21">
        <f>SUM(M28:M33)</f>
        <v>30000</v>
      </c>
      <c r="N34" s="17" t="s">
        <v>4</v>
      </c>
      <c r="O34" s="16" t="s">
        <v>4</v>
      </c>
    </row>
    <row r="35" spans="1:18" x14ac:dyDescent="0.25">
      <c r="A35" s="37"/>
      <c r="B35" s="36" t="s">
        <v>155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/>
    </row>
    <row r="36" spans="1:18" s="40" customFormat="1" ht="39" thickBot="1" x14ac:dyDescent="0.3">
      <c r="A36" s="53">
        <v>3665</v>
      </c>
      <c r="B36" s="28" t="s">
        <v>154</v>
      </c>
      <c r="C36" s="27">
        <v>5525.1900000000005</v>
      </c>
      <c r="D36" s="25">
        <v>0</v>
      </c>
      <c r="E36" s="25">
        <v>553.18999999999994</v>
      </c>
      <c r="F36" s="26">
        <v>2446.81</v>
      </c>
      <c r="G36" s="26">
        <v>236.84109999999998</v>
      </c>
      <c r="H36" s="93">
        <f>G36/F36*100</f>
        <v>9.6795868906862399</v>
      </c>
      <c r="I36" s="25">
        <v>2446.81</v>
      </c>
      <c r="J36" s="25">
        <v>1400</v>
      </c>
      <c r="K36" s="25">
        <v>278.19000000000005</v>
      </c>
      <c r="L36" s="25">
        <v>847</v>
      </c>
      <c r="M36" s="25">
        <v>0</v>
      </c>
      <c r="N36" s="24">
        <v>0.85</v>
      </c>
      <c r="O36" s="57" t="s">
        <v>112</v>
      </c>
      <c r="P36" s="40" t="s">
        <v>34</v>
      </c>
      <c r="R36" s="1"/>
    </row>
    <row r="37" spans="1:18" ht="13.5" thickBot="1" x14ac:dyDescent="0.3">
      <c r="A37" s="20"/>
      <c r="B37" s="22" t="s">
        <v>153</v>
      </c>
      <c r="C37" s="21">
        <f>SUM(C36)</f>
        <v>5525.1900000000005</v>
      </c>
      <c r="D37" s="21">
        <f>SUM(D36)</f>
        <v>0</v>
      </c>
      <c r="E37" s="21">
        <f>SUM(E36)</f>
        <v>553.18999999999994</v>
      </c>
      <c r="F37" s="21">
        <f>SUM(F36)</f>
        <v>2446.81</v>
      </c>
      <c r="G37" s="21">
        <f>SUM(G36)</f>
        <v>236.84109999999998</v>
      </c>
      <c r="H37" s="92">
        <f>G37/F37*100</f>
        <v>9.6795868906862399</v>
      </c>
      <c r="I37" s="21">
        <f>SUM(I36)</f>
        <v>2446.81</v>
      </c>
      <c r="J37" s="21">
        <f>SUM(J36)</f>
        <v>1400</v>
      </c>
      <c r="K37" s="21">
        <f>SUM(K36)</f>
        <v>278.19000000000005</v>
      </c>
      <c r="L37" s="21">
        <f>SUM(L36)</f>
        <v>847</v>
      </c>
      <c r="M37" s="21">
        <f>SUM(M36)</f>
        <v>0</v>
      </c>
      <c r="N37" s="17" t="s">
        <v>4</v>
      </c>
      <c r="O37" s="16" t="s">
        <v>4</v>
      </c>
    </row>
    <row r="38" spans="1:18" x14ac:dyDescent="0.25">
      <c r="A38" s="37"/>
      <c r="B38" s="36" t="s">
        <v>152</v>
      </c>
      <c r="C38" s="35"/>
      <c r="D38" s="35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3"/>
    </row>
    <row r="39" spans="1:18" s="40" customFormat="1" ht="25.5" x14ac:dyDescent="0.25">
      <c r="A39" s="53">
        <v>3505</v>
      </c>
      <c r="B39" s="28" t="s">
        <v>151</v>
      </c>
      <c r="C39" s="27">
        <v>2219998.2199999997</v>
      </c>
      <c r="D39" s="25">
        <v>75369.83</v>
      </c>
      <c r="E39" s="25">
        <v>152683.39000000001</v>
      </c>
      <c r="F39" s="26">
        <v>390000</v>
      </c>
      <c r="G39" s="26">
        <v>148909.07317000002</v>
      </c>
      <c r="H39" s="93">
        <f t="shared" ref="H39:H48" si="2">G39/F39*100</f>
        <v>38.181813633333341</v>
      </c>
      <c r="I39" s="25">
        <v>390000</v>
      </c>
      <c r="J39" s="25">
        <v>390000</v>
      </c>
      <c r="K39" s="25">
        <v>1211945</v>
      </c>
      <c r="L39" s="25">
        <v>0</v>
      </c>
      <c r="M39" s="25">
        <v>0</v>
      </c>
      <c r="N39" s="24">
        <v>0.85</v>
      </c>
      <c r="O39" s="38" t="s">
        <v>62</v>
      </c>
      <c r="P39" s="40" t="s">
        <v>7</v>
      </c>
      <c r="R39" s="1"/>
    </row>
    <row r="40" spans="1:18" s="40" customFormat="1" ht="25.5" x14ac:dyDescent="0.25">
      <c r="A40" s="50">
        <v>3513</v>
      </c>
      <c r="B40" s="28" t="s">
        <v>150</v>
      </c>
      <c r="C40" s="27">
        <v>84774.209999999992</v>
      </c>
      <c r="D40" s="25">
        <v>1204.21</v>
      </c>
      <c r="E40" s="25">
        <v>0</v>
      </c>
      <c r="F40" s="26">
        <v>570</v>
      </c>
      <c r="G40" s="26">
        <v>0</v>
      </c>
      <c r="H40" s="93">
        <f t="shared" si="2"/>
        <v>0</v>
      </c>
      <c r="I40" s="25">
        <v>570</v>
      </c>
      <c r="J40" s="25">
        <v>4500</v>
      </c>
      <c r="K40" s="25">
        <v>18500</v>
      </c>
      <c r="L40" s="25">
        <v>60000</v>
      </c>
      <c r="M40" s="25">
        <v>0</v>
      </c>
      <c r="N40" s="24">
        <v>0.85</v>
      </c>
      <c r="O40" s="38" t="s">
        <v>49</v>
      </c>
      <c r="P40" s="40" t="s">
        <v>7</v>
      </c>
      <c r="R40" s="1"/>
    </row>
    <row r="41" spans="1:18" s="40" customFormat="1" ht="25.5" x14ac:dyDescent="0.25">
      <c r="A41" s="50">
        <v>3514</v>
      </c>
      <c r="B41" s="28" t="s">
        <v>149</v>
      </c>
      <c r="C41" s="27">
        <v>124999.38</v>
      </c>
      <c r="D41" s="25">
        <v>3719.39</v>
      </c>
      <c r="E41" s="25">
        <v>9447.85</v>
      </c>
      <c r="F41" s="26">
        <v>111832.14</v>
      </c>
      <c r="G41" s="26">
        <v>15486.83582</v>
      </c>
      <c r="H41" s="93">
        <f t="shared" si="2"/>
        <v>13.848287102437636</v>
      </c>
      <c r="I41" s="25">
        <v>111832.14</v>
      </c>
      <c r="J41" s="25">
        <v>0</v>
      </c>
      <c r="K41" s="25">
        <v>0</v>
      </c>
      <c r="L41" s="25">
        <v>0</v>
      </c>
      <c r="M41" s="25">
        <v>0</v>
      </c>
      <c r="N41" s="24">
        <v>0.85</v>
      </c>
      <c r="O41" s="23" t="s">
        <v>49</v>
      </c>
      <c r="P41" s="40" t="s">
        <v>7</v>
      </c>
      <c r="R41" s="1"/>
    </row>
    <row r="42" spans="1:18" s="40" customFormat="1" x14ac:dyDescent="0.25">
      <c r="A42" s="50">
        <v>3523</v>
      </c>
      <c r="B42" s="28" t="s">
        <v>148</v>
      </c>
      <c r="C42" s="27">
        <v>116022.98999999999</v>
      </c>
      <c r="D42" s="25">
        <v>4910.13</v>
      </c>
      <c r="E42" s="25">
        <v>43452.86</v>
      </c>
      <c r="F42" s="26">
        <v>8112</v>
      </c>
      <c r="G42" s="26">
        <v>6625.70219</v>
      </c>
      <c r="H42" s="93">
        <f t="shared" si="2"/>
        <v>81.677788338264307</v>
      </c>
      <c r="I42" s="25">
        <v>8112</v>
      </c>
      <c r="J42" s="25">
        <v>59548</v>
      </c>
      <c r="K42" s="25">
        <v>0</v>
      </c>
      <c r="L42" s="25">
        <v>0</v>
      </c>
      <c r="M42" s="25">
        <v>0</v>
      </c>
      <c r="N42" s="24">
        <v>0.85</v>
      </c>
      <c r="O42" s="23" t="s">
        <v>62</v>
      </c>
      <c r="P42" s="40" t="s">
        <v>7</v>
      </c>
      <c r="R42" s="1"/>
    </row>
    <row r="43" spans="1:18" s="40" customFormat="1" ht="25.5" x14ac:dyDescent="0.25">
      <c r="A43" s="50">
        <v>3554</v>
      </c>
      <c r="B43" s="28" t="s">
        <v>147</v>
      </c>
      <c r="C43" s="27">
        <v>11499.77</v>
      </c>
      <c r="D43" s="25">
        <v>27.02</v>
      </c>
      <c r="E43" s="25">
        <v>597.75</v>
      </c>
      <c r="F43" s="26">
        <v>5000</v>
      </c>
      <c r="G43" s="26">
        <v>447.70000000000005</v>
      </c>
      <c r="H43" s="93">
        <f t="shared" si="2"/>
        <v>8.9540000000000006</v>
      </c>
      <c r="I43" s="25">
        <v>5000</v>
      </c>
      <c r="J43" s="25">
        <v>5875</v>
      </c>
      <c r="K43" s="25">
        <v>0</v>
      </c>
      <c r="L43" s="25">
        <v>0</v>
      </c>
      <c r="M43" s="25">
        <v>0</v>
      </c>
      <c r="N43" s="24">
        <v>0.85</v>
      </c>
      <c r="O43" s="23" t="s">
        <v>49</v>
      </c>
      <c r="P43" s="40" t="s">
        <v>7</v>
      </c>
      <c r="R43" s="1"/>
    </row>
    <row r="44" spans="1:18" s="40" customFormat="1" x14ac:dyDescent="0.25">
      <c r="A44" s="50">
        <v>3555</v>
      </c>
      <c r="B44" s="28" t="s">
        <v>146</v>
      </c>
      <c r="C44" s="27">
        <v>152000.12</v>
      </c>
      <c r="D44" s="25">
        <v>4792.12</v>
      </c>
      <c r="E44" s="25">
        <v>20569.269999999997</v>
      </c>
      <c r="F44" s="26">
        <v>125638.73000000001</v>
      </c>
      <c r="G44" s="26">
        <v>1776.3145500000001</v>
      </c>
      <c r="H44" s="93">
        <f t="shared" si="2"/>
        <v>1.4138272091734769</v>
      </c>
      <c r="I44" s="25">
        <v>125638.73000000001</v>
      </c>
      <c r="J44" s="25">
        <v>1000</v>
      </c>
      <c r="K44" s="25">
        <v>0</v>
      </c>
      <c r="L44" s="25">
        <v>0</v>
      </c>
      <c r="M44" s="25">
        <v>0</v>
      </c>
      <c r="N44" s="24">
        <v>0.85</v>
      </c>
      <c r="O44" s="23" t="s">
        <v>49</v>
      </c>
      <c r="P44" s="40" t="s">
        <v>7</v>
      </c>
      <c r="R44" s="1"/>
    </row>
    <row r="45" spans="1:18" s="40" customFormat="1" x14ac:dyDescent="0.25">
      <c r="A45" s="50">
        <v>3556</v>
      </c>
      <c r="B45" s="28" t="s">
        <v>145</v>
      </c>
      <c r="C45" s="27">
        <v>612999.66999999993</v>
      </c>
      <c r="D45" s="25">
        <v>10010.09</v>
      </c>
      <c r="E45" s="25">
        <v>18004.719999999998</v>
      </c>
      <c r="F45" s="26">
        <v>110023.86</v>
      </c>
      <c r="G45" s="26">
        <v>42.35</v>
      </c>
      <c r="H45" s="94">
        <f t="shared" si="2"/>
        <v>3.8491650811014994E-2</v>
      </c>
      <c r="I45" s="25">
        <v>110023.86</v>
      </c>
      <c r="J45" s="25">
        <v>365102</v>
      </c>
      <c r="K45" s="25">
        <v>109859</v>
      </c>
      <c r="L45" s="25">
        <v>0</v>
      </c>
      <c r="M45" s="25">
        <v>0</v>
      </c>
      <c r="N45" s="24">
        <v>0.85</v>
      </c>
      <c r="O45" s="23" t="s">
        <v>62</v>
      </c>
      <c r="P45" s="40" t="s">
        <v>7</v>
      </c>
      <c r="R45" s="1"/>
    </row>
    <row r="46" spans="1:18" s="40" customFormat="1" x14ac:dyDescent="0.25">
      <c r="A46" s="50">
        <v>3563</v>
      </c>
      <c r="B46" s="28" t="s">
        <v>144</v>
      </c>
      <c r="C46" s="27">
        <v>143275.15</v>
      </c>
      <c r="D46" s="25">
        <v>33661.85</v>
      </c>
      <c r="E46" s="25">
        <v>42516.639999999999</v>
      </c>
      <c r="F46" s="26">
        <v>58096.66</v>
      </c>
      <c r="G46" s="26">
        <v>7856.6644800000004</v>
      </c>
      <c r="H46" s="93">
        <f t="shared" si="2"/>
        <v>13.523435736236816</v>
      </c>
      <c r="I46" s="25">
        <v>58096.66</v>
      </c>
      <c r="J46" s="25">
        <v>9000</v>
      </c>
      <c r="K46" s="25">
        <v>0</v>
      </c>
      <c r="L46" s="25">
        <v>0</v>
      </c>
      <c r="M46" s="25">
        <v>0</v>
      </c>
      <c r="N46" s="24">
        <v>0.7</v>
      </c>
      <c r="O46" s="23" t="s">
        <v>49</v>
      </c>
      <c r="P46" s="40" t="s">
        <v>7</v>
      </c>
      <c r="R46" s="1"/>
    </row>
    <row r="47" spans="1:18" s="40" customFormat="1" ht="25.5" x14ac:dyDescent="0.25">
      <c r="A47" s="50">
        <v>3577</v>
      </c>
      <c r="B47" s="28" t="s">
        <v>143</v>
      </c>
      <c r="C47" s="27">
        <v>21126.86</v>
      </c>
      <c r="D47" s="25">
        <v>2073.23</v>
      </c>
      <c r="E47" s="25">
        <v>16053.630000000001</v>
      </c>
      <c r="F47" s="26">
        <v>3000.03</v>
      </c>
      <c r="G47" s="26">
        <v>363.459</v>
      </c>
      <c r="H47" s="93">
        <f t="shared" si="2"/>
        <v>12.115178848211517</v>
      </c>
      <c r="I47" s="25">
        <v>3000</v>
      </c>
      <c r="J47" s="25">
        <v>0</v>
      </c>
      <c r="K47" s="25">
        <v>0</v>
      </c>
      <c r="L47" s="25">
        <v>0</v>
      </c>
      <c r="M47" s="25">
        <v>0</v>
      </c>
      <c r="N47" s="24">
        <v>0.85</v>
      </c>
      <c r="O47" s="23" t="s">
        <v>142</v>
      </c>
      <c r="P47" s="40" t="s">
        <v>7</v>
      </c>
      <c r="R47" s="1"/>
    </row>
    <row r="48" spans="1:18" s="40" customFormat="1" ht="13.5" thickBot="1" x14ac:dyDescent="0.3">
      <c r="A48" s="50">
        <v>3658</v>
      </c>
      <c r="B48" s="28" t="s">
        <v>141</v>
      </c>
      <c r="C48" s="27">
        <v>50500.04</v>
      </c>
      <c r="D48" s="25">
        <v>0</v>
      </c>
      <c r="E48" s="25">
        <v>49.26</v>
      </c>
      <c r="F48" s="26">
        <v>28013.29</v>
      </c>
      <c r="G48" s="26">
        <v>0</v>
      </c>
      <c r="H48" s="93">
        <f t="shared" si="2"/>
        <v>0</v>
      </c>
      <c r="I48" s="25">
        <v>41650.78</v>
      </c>
      <c r="J48" s="25">
        <v>8800</v>
      </c>
      <c r="K48" s="25">
        <v>0</v>
      </c>
      <c r="L48" s="25">
        <v>0</v>
      </c>
      <c r="M48" s="25">
        <v>0</v>
      </c>
      <c r="N48" s="24">
        <v>1</v>
      </c>
      <c r="O48" s="23" t="s">
        <v>62</v>
      </c>
      <c r="P48" s="40" t="s">
        <v>34</v>
      </c>
      <c r="R48" s="1"/>
    </row>
    <row r="49" spans="1:16" ht="13.5" thickBot="1" x14ac:dyDescent="0.3">
      <c r="A49" s="20"/>
      <c r="B49" s="22" t="s">
        <v>140</v>
      </c>
      <c r="C49" s="21">
        <f>SUM(C39:C48)</f>
        <v>3537196.4099999997</v>
      </c>
      <c r="D49" s="21">
        <f>SUM(D39:D48)</f>
        <v>135767.87000000002</v>
      </c>
      <c r="E49" s="21">
        <f>SUM(E39:E48)</f>
        <v>303375.37000000005</v>
      </c>
      <c r="F49" s="21">
        <f>SUM(F39:F48)</f>
        <v>840286.71000000008</v>
      </c>
      <c r="G49" s="21">
        <f>SUM(G39:G48)</f>
        <v>181508.09921000007</v>
      </c>
      <c r="H49" s="92">
        <f>G49/F49*100</f>
        <v>21.600734255335308</v>
      </c>
      <c r="I49" s="21">
        <f>SUM(I39:I48)</f>
        <v>853924.17</v>
      </c>
      <c r="J49" s="21">
        <f>SUM(J39:J48)</f>
        <v>843825</v>
      </c>
      <c r="K49" s="21">
        <f>SUM(K39:K48)</f>
        <v>1340304</v>
      </c>
      <c r="L49" s="21">
        <f>SUM(L39:L48)</f>
        <v>60000</v>
      </c>
      <c r="M49" s="21">
        <f>SUM(M39:M48)</f>
        <v>0</v>
      </c>
      <c r="N49" s="17" t="s">
        <v>4</v>
      </c>
      <c r="O49" s="16" t="s">
        <v>4</v>
      </c>
    </row>
    <row r="50" spans="1:16" x14ac:dyDescent="0.25">
      <c r="A50" s="37"/>
      <c r="B50" s="36" t="s">
        <v>139</v>
      </c>
      <c r="C50" s="35"/>
      <c r="D50" s="3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</row>
    <row r="51" spans="1:16" x14ac:dyDescent="0.25">
      <c r="A51" s="53">
        <v>3402</v>
      </c>
      <c r="B51" s="28" t="s">
        <v>138</v>
      </c>
      <c r="C51" s="27">
        <v>290729.40999999997</v>
      </c>
      <c r="D51" s="25">
        <v>201749.88</v>
      </c>
      <c r="E51" s="25">
        <v>86544.87</v>
      </c>
      <c r="F51" s="26">
        <v>2434.66</v>
      </c>
      <c r="G51" s="26">
        <v>2283.1398299999996</v>
      </c>
      <c r="H51" s="93">
        <f t="shared" ref="H51:H76" si="3">G51/F51*100</f>
        <v>93.776536764887069</v>
      </c>
      <c r="I51" s="25">
        <v>2434.66</v>
      </c>
      <c r="J51" s="25">
        <v>0</v>
      </c>
      <c r="K51" s="25">
        <v>0</v>
      </c>
      <c r="L51" s="25">
        <v>0</v>
      </c>
      <c r="M51" s="25">
        <v>0</v>
      </c>
      <c r="N51" s="24">
        <v>0.32</v>
      </c>
      <c r="O51" s="23" t="s">
        <v>136</v>
      </c>
      <c r="P51" s="1" t="s">
        <v>7</v>
      </c>
    </row>
    <row r="52" spans="1:16" ht="25.5" x14ac:dyDescent="0.25">
      <c r="A52" s="53">
        <v>3425</v>
      </c>
      <c r="B52" s="28" t="s">
        <v>137</v>
      </c>
      <c r="C52" s="27">
        <v>99475.56</v>
      </c>
      <c r="D52" s="25">
        <v>57147.08</v>
      </c>
      <c r="E52" s="25">
        <v>35508.36</v>
      </c>
      <c r="F52" s="26">
        <v>6820.14</v>
      </c>
      <c r="G52" s="26">
        <v>6820.1289500000003</v>
      </c>
      <c r="H52" s="93">
        <f t="shared" si="3"/>
        <v>99.999837979865518</v>
      </c>
      <c r="I52" s="25">
        <v>6820.12</v>
      </c>
      <c r="J52" s="25">
        <v>0</v>
      </c>
      <c r="K52" s="25">
        <v>0</v>
      </c>
      <c r="L52" s="25">
        <v>0</v>
      </c>
      <c r="M52" s="25">
        <v>0</v>
      </c>
      <c r="N52" s="24">
        <v>0.35</v>
      </c>
      <c r="O52" s="23" t="s">
        <v>136</v>
      </c>
      <c r="P52" s="1" t="s">
        <v>7</v>
      </c>
    </row>
    <row r="53" spans="1:16" ht="25.5" x14ac:dyDescent="0.25">
      <c r="A53" s="53">
        <v>3506</v>
      </c>
      <c r="B53" s="28" t="s">
        <v>135</v>
      </c>
      <c r="C53" s="27">
        <v>11204.220000000001</v>
      </c>
      <c r="D53" s="25">
        <v>1906.8</v>
      </c>
      <c r="E53" s="25">
        <v>1344.57</v>
      </c>
      <c r="F53" s="26">
        <v>3962.8500000000004</v>
      </c>
      <c r="G53" s="26">
        <v>369.59357</v>
      </c>
      <c r="H53" s="93">
        <f t="shared" si="3"/>
        <v>9.3264587355060122</v>
      </c>
      <c r="I53" s="25">
        <v>7952.85</v>
      </c>
      <c r="J53" s="25">
        <v>0</v>
      </c>
      <c r="K53" s="25">
        <v>0</v>
      </c>
      <c r="L53" s="25">
        <v>0</v>
      </c>
      <c r="M53" s="25">
        <v>0</v>
      </c>
      <c r="N53" s="24">
        <v>0.9</v>
      </c>
      <c r="O53" s="23" t="s">
        <v>71</v>
      </c>
      <c r="P53" s="1" t="s">
        <v>34</v>
      </c>
    </row>
    <row r="54" spans="1:16" ht="25.5" x14ac:dyDescent="0.25">
      <c r="A54" s="53">
        <v>3507</v>
      </c>
      <c r="B54" s="28" t="s">
        <v>134</v>
      </c>
      <c r="C54" s="27">
        <v>33870.92</v>
      </c>
      <c r="D54" s="25">
        <v>2777.7799999999997</v>
      </c>
      <c r="E54" s="25">
        <v>11821.48</v>
      </c>
      <c r="F54" s="26">
        <v>9568.66</v>
      </c>
      <c r="G54" s="26">
        <v>1238.92112</v>
      </c>
      <c r="H54" s="93">
        <f t="shared" si="3"/>
        <v>12.947697169718644</v>
      </c>
      <c r="I54" s="25">
        <v>19271.66</v>
      </c>
      <c r="J54" s="25">
        <v>0</v>
      </c>
      <c r="K54" s="25">
        <v>0</v>
      </c>
      <c r="L54" s="25">
        <v>0</v>
      </c>
      <c r="M54" s="25">
        <v>0</v>
      </c>
      <c r="N54" s="24">
        <v>0.9</v>
      </c>
      <c r="O54" s="23" t="s">
        <v>71</v>
      </c>
      <c r="P54" s="1" t="s">
        <v>34</v>
      </c>
    </row>
    <row r="55" spans="1:16" ht="25.5" x14ac:dyDescent="0.25">
      <c r="A55" s="53">
        <v>3509</v>
      </c>
      <c r="B55" s="28" t="s">
        <v>133</v>
      </c>
      <c r="C55" s="27">
        <v>18470.629999999997</v>
      </c>
      <c r="D55" s="25">
        <v>11344.5</v>
      </c>
      <c r="E55" s="25">
        <v>6490.8099999999995</v>
      </c>
      <c r="F55" s="26">
        <v>635.32000000000005</v>
      </c>
      <c r="G55" s="26">
        <v>401.17149000000001</v>
      </c>
      <c r="H55" s="93">
        <f t="shared" si="3"/>
        <v>63.144791601082915</v>
      </c>
      <c r="I55" s="25">
        <v>635.32000000000005</v>
      </c>
      <c r="J55" s="25">
        <v>0</v>
      </c>
      <c r="K55" s="25">
        <v>0</v>
      </c>
      <c r="L55" s="25">
        <v>0</v>
      </c>
      <c r="M55" s="25">
        <v>0</v>
      </c>
      <c r="N55" s="24">
        <v>0.9</v>
      </c>
      <c r="O55" s="23" t="s">
        <v>71</v>
      </c>
      <c r="P55" s="1" t="s">
        <v>34</v>
      </c>
    </row>
    <row r="56" spans="1:16" ht="25.5" x14ac:dyDescent="0.25">
      <c r="A56" s="53">
        <v>3510</v>
      </c>
      <c r="B56" s="28" t="s">
        <v>132</v>
      </c>
      <c r="C56" s="27">
        <v>15042.84</v>
      </c>
      <c r="D56" s="25">
        <v>4374.24</v>
      </c>
      <c r="E56" s="25">
        <v>6801.7300000000005</v>
      </c>
      <c r="F56" s="26">
        <v>3866.87</v>
      </c>
      <c r="G56" s="26">
        <v>947.26276000000007</v>
      </c>
      <c r="H56" s="93">
        <f t="shared" si="3"/>
        <v>24.496886629237601</v>
      </c>
      <c r="I56" s="25">
        <v>3866.87</v>
      </c>
      <c r="J56" s="25">
        <v>0</v>
      </c>
      <c r="K56" s="25">
        <v>0</v>
      </c>
      <c r="L56" s="25">
        <v>0</v>
      </c>
      <c r="M56" s="25">
        <v>0</v>
      </c>
      <c r="N56" s="24">
        <v>0.9</v>
      </c>
      <c r="O56" s="23" t="s">
        <v>71</v>
      </c>
      <c r="P56" s="1" t="s">
        <v>34</v>
      </c>
    </row>
    <row r="57" spans="1:16" x14ac:dyDescent="0.25">
      <c r="A57" s="53">
        <v>3512</v>
      </c>
      <c r="B57" s="28" t="s">
        <v>131</v>
      </c>
      <c r="C57" s="27">
        <v>37335.050000000003</v>
      </c>
      <c r="D57" s="25">
        <v>7082.7300000000005</v>
      </c>
      <c r="E57" s="25">
        <v>24191.95</v>
      </c>
      <c r="F57" s="26">
        <v>6060.3700000000008</v>
      </c>
      <c r="G57" s="26">
        <v>3569.3204000000001</v>
      </c>
      <c r="H57" s="93">
        <f t="shared" si="3"/>
        <v>58.896080602339453</v>
      </c>
      <c r="I57" s="25">
        <v>6060.3700000000008</v>
      </c>
      <c r="J57" s="25">
        <v>0</v>
      </c>
      <c r="K57" s="25">
        <v>0</v>
      </c>
      <c r="L57" s="25">
        <v>0</v>
      </c>
      <c r="M57" s="25">
        <v>0</v>
      </c>
      <c r="N57" s="24">
        <v>1</v>
      </c>
      <c r="O57" s="23" t="s">
        <v>46</v>
      </c>
      <c r="P57" s="1" t="s">
        <v>7</v>
      </c>
    </row>
    <row r="58" spans="1:16" ht="25.5" x14ac:dyDescent="0.25">
      <c r="A58" s="53">
        <v>3539</v>
      </c>
      <c r="B58" s="28" t="s">
        <v>130</v>
      </c>
      <c r="C58" s="27">
        <v>32157.22</v>
      </c>
      <c r="D58" s="25">
        <v>1967.83</v>
      </c>
      <c r="E58" s="25">
        <v>12905.48</v>
      </c>
      <c r="F58" s="26">
        <v>12300.74</v>
      </c>
      <c r="G58" s="26">
        <v>4956.8222400000004</v>
      </c>
      <c r="H58" s="93">
        <f t="shared" si="3"/>
        <v>40.296943435923374</v>
      </c>
      <c r="I58" s="25">
        <v>17283.91</v>
      </c>
      <c r="J58" s="25">
        <v>0</v>
      </c>
      <c r="K58" s="25">
        <v>0</v>
      </c>
      <c r="L58" s="25">
        <v>0</v>
      </c>
      <c r="M58" s="25">
        <v>0</v>
      </c>
      <c r="N58" s="24">
        <v>0.9</v>
      </c>
      <c r="O58" s="23" t="s">
        <v>71</v>
      </c>
      <c r="P58" s="1" t="s">
        <v>34</v>
      </c>
    </row>
    <row r="59" spans="1:16" ht="25.5" x14ac:dyDescent="0.25">
      <c r="A59" s="53">
        <v>3540</v>
      </c>
      <c r="B59" s="28" t="s">
        <v>129</v>
      </c>
      <c r="C59" s="27">
        <v>8968.24</v>
      </c>
      <c r="D59" s="25">
        <v>4045.8500000000004</v>
      </c>
      <c r="E59" s="25">
        <v>2152.14</v>
      </c>
      <c r="F59" s="26">
        <v>2770.25</v>
      </c>
      <c r="G59" s="26">
        <v>473.59530999999998</v>
      </c>
      <c r="H59" s="93">
        <f t="shared" si="3"/>
        <v>17.095760671419548</v>
      </c>
      <c r="I59" s="25">
        <v>2770.25</v>
      </c>
      <c r="J59" s="25">
        <v>0</v>
      </c>
      <c r="K59" s="25">
        <v>0</v>
      </c>
      <c r="L59" s="25">
        <v>0</v>
      </c>
      <c r="M59" s="25">
        <v>0</v>
      </c>
      <c r="N59" s="24">
        <v>0.9</v>
      </c>
      <c r="O59" s="23" t="s">
        <v>71</v>
      </c>
      <c r="P59" s="1" t="s">
        <v>34</v>
      </c>
    </row>
    <row r="60" spans="1:16" ht="25.5" x14ac:dyDescent="0.25">
      <c r="A60" s="53">
        <v>3543</v>
      </c>
      <c r="B60" s="28" t="s">
        <v>128</v>
      </c>
      <c r="C60" s="27">
        <v>135849.98000000001</v>
      </c>
      <c r="D60" s="25">
        <v>18534.940000000002</v>
      </c>
      <c r="E60" s="25">
        <v>101202.09</v>
      </c>
      <c r="F60" s="26">
        <v>16112.95</v>
      </c>
      <c r="G60" s="26">
        <v>15324.749330000001</v>
      </c>
      <c r="H60" s="93">
        <f t="shared" si="3"/>
        <v>95.108278310303206</v>
      </c>
      <c r="I60" s="25">
        <v>16112.95</v>
      </c>
      <c r="J60" s="25">
        <v>0</v>
      </c>
      <c r="K60" s="25">
        <v>0</v>
      </c>
      <c r="L60" s="25">
        <v>0</v>
      </c>
      <c r="M60" s="25">
        <v>0</v>
      </c>
      <c r="N60" s="24">
        <v>1</v>
      </c>
      <c r="O60" s="23" t="s">
        <v>46</v>
      </c>
      <c r="P60" s="1" t="s">
        <v>7</v>
      </c>
    </row>
    <row r="61" spans="1:16" ht="38.25" x14ac:dyDescent="0.25">
      <c r="A61" s="53">
        <v>3545</v>
      </c>
      <c r="B61" s="28" t="s">
        <v>127</v>
      </c>
      <c r="C61" s="27">
        <v>83000</v>
      </c>
      <c r="D61" s="25">
        <v>0</v>
      </c>
      <c r="E61" s="25">
        <v>0</v>
      </c>
      <c r="F61" s="26">
        <v>21400</v>
      </c>
      <c r="G61" s="26">
        <v>0</v>
      </c>
      <c r="H61" s="93">
        <f t="shared" si="3"/>
        <v>0</v>
      </c>
      <c r="I61" s="25">
        <v>21400</v>
      </c>
      <c r="J61" s="25">
        <v>40500</v>
      </c>
      <c r="K61" s="25">
        <v>21100</v>
      </c>
      <c r="L61" s="25">
        <v>0</v>
      </c>
      <c r="M61" s="25">
        <v>0</v>
      </c>
      <c r="N61" s="24">
        <v>0.4</v>
      </c>
      <c r="O61" s="23" t="s">
        <v>8</v>
      </c>
      <c r="P61" s="1" t="s">
        <v>7</v>
      </c>
    </row>
    <row r="62" spans="1:16" x14ac:dyDescent="0.25">
      <c r="A62" s="53">
        <v>3552</v>
      </c>
      <c r="B62" s="28" t="s">
        <v>126</v>
      </c>
      <c r="C62" s="27">
        <v>11901.829999999998</v>
      </c>
      <c r="D62" s="25">
        <v>124.39999999999999</v>
      </c>
      <c r="E62" s="25">
        <v>11768.529999999999</v>
      </c>
      <c r="F62" s="26">
        <v>8.9</v>
      </c>
      <c r="G62" s="26">
        <v>8.8383500000000002</v>
      </c>
      <c r="H62" s="93">
        <f t="shared" si="3"/>
        <v>99.307303370786514</v>
      </c>
      <c r="I62" s="25">
        <v>8.9</v>
      </c>
      <c r="J62" s="25">
        <v>0</v>
      </c>
      <c r="K62" s="25">
        <v>0</v>
      </c>
      <c r="L62" s="25">
        <v>0</v>
      </c>
      <c r="M62" s="25">
        <v>0</v>
      </c>
      <c r="N62" s="24">
        <v>0.5</v>
      </c>
      <c r="O62" s="23" t="s">
        <v>125</v>
      </c>
      <c r="P62" s="1" t="s">
        <v>7</v>
      </c>
    </row>
    <row r="63" spans="1:16" x14ac:dyDescent="0.25">
      <c r="A63" s="53">
        <v>3579</v>
      </c>
      <c r="B63" s="28" t="s">
        <v>124</v>
      </c>
      <c r="C63" s="27">
        <v>51832.58</v>
      </c>
      <c r="D63" s="25">
        <v>664.49</v>
      </c>
      <c r="E63" s="25">
        <v>3668.09</v>
      </c>
      <c r="F63" s="26">
        <v>47500</v>
      </c>
      <c r="G63" s="26">
        <v>3314.8724600000005</v>
      </c>
      <c r="H63" s="93">
        <f t="shared" si="3"/>
        <v>6.9786788631578958</v>
      </c>
      <c r="I63" s="25">
        <v>47500</v>
      </c>
      <c r="J63" s="25">
        <v>0</v>
      </c>
      <c r="K63" s="25">
        <v>0</v>
      </c>
      <c r="L63" s="25">
        <v>0</v>
      </c>
      <c r="M63" s="25">
        <v>0</v>
      </c>
      <c r="N63" s="24">
        <v>0.85</v>
      </c>
      <c r="O63" s="23" t="s">
        <v>49</v>
      </c>
      <c r="P63" s="1" t="s">
        <v>7</v>
      </c>
    </row>
    <row r="64" spans="1:16" x14ac:dyDescent="0.25">
      <c r="A64" s="53">
        <v>3580</v>
      </c>
      <c r="B64" s="28" t="s">
        <v>123</v>
      </c>
      <c r="C64" s="27">
        <v>129999.9</v>
      </c>
      <c r="D64" s="25">
        <v>397.19</v>
      </c>
      <c r="E64" s="25">
        <v>12.71</v>
      </c>
      <c r="F64" s="26">
        <v>5500.0000000000009</v>
      </c>
      <c r="G64" s="26">
        <v>0</v>
      </c>
      <c r="H64" s="93">
        <f t="shared" si="3"/>
        <v>0</v>
      </c>
      <c r="I64" s="25">
        <v>5500.0000000000009</v>
      </c>
      <c r="J64" s="25">
        <v>74000</v>
      </c>
      <c r="K64" s="25">
        <v>50090</v>
      </c>
      <c r="L64" s="25">
        <v>0</v>
      </c>
      <c r="M64" s="25">
        <v>0</v>
      </c>
      <c r="N64" s="24">
        <v>0.85</v>
      </c>
      <c r="O64" s="23" t="s">
        <v>49</v>
      </c>
      <c r="P64" s="1" t="s">
        <v>7</v>
      </c>
    </row>
    <row r="65" spans="1:16" ht="25.5" x14ac:dyDescent="0.25">
      <c r="A65" s="53">
        <v>3581</v>
      </c>
      <c r="B65" s="28" t="s">
        <v>122</v>
      </c>
      <c r="C65" s="27">
        <v>174999</v>
      </c>
      <c r="D65" s="25">
        <v>806.47</v>
      </c>
      <c r="E65" s="25">
        <v>0</v>
      </c>
      <c r="F65" s="26">
        <v>8668.5299999999988</v>
      </c>
      <c r="G65" s="26">
        <v>2048.1999999999998</v>
      </c>
      <c r="H65" s="93">
        <f t="shared" si="3"/>
        <v>23.62799690374262</v>
      </c>
      <c r="I65" s="25">
        <v>8668.5299999999988</v>
      </c>
      <c r="J65" s="25">
        <v>82762</v>
      </c>
      <c r="K65" s="25">
        <v>82762</v>
      </c>
      <c r="L65" s="25">
        <v>0</v>
      </c>
      <c r="M65" s="25">
        <v>0</v>
      </c>
      <c r="N65" s="24">
        <v>0.85</v>
      </c>
      <c r="O65" s="23" t="s">
        <v>49</v>
      </c>
      <c r="P65" s="1" t="s">
        <v>7</v>
      </c>
    </row>
    <row r="66" spans="1:16" x14ac:dyDescent="0.25">
      <c r="A66" s="53">
        <v>3582</v>
      </c>
      <c r="B66" s="28" t="s">
        <v>121</v>
      </c>
      <c r="C66" s="27">
        <v>115672.44</v>
      </c>
      <c r="D66" s="25">
        <v>397.19</v>
      </c>
      <c r="E66" s="25">
        <v>2087.25</v>
      </c>
      <c r="F66" s="26">
        <v>50715</v>
      </c>
      <c r="G66" s="26">
        <v>27.019299999999998</v>
      </c>
      <c r="H66" s="94">
        <f t="shared" si="3"/>
        <v>5.3276742581090407E-2</v>
      </c>
      <c r="I66" s="25">
        <v>50715</v>
      </c>
      <c r="J66" s="25">
        <v>62473</v>
      </c>
      <c r="K66" s="25">
        <v>0</v>
      </c>
      <c r="L66" s="25">
        <v>0</v>
      </c>
      <c r="M66" s="25">
        <v>0</v>
      </c>
      <c r="N66" s="24">
        <v>0.85</v>
      </c>
      <c r="O66" s="23" t="s">
        <v>49</v>
      </c>
      <c r="P66" s="1" t="s">
        <v>7</v>
      </c>
    </row>
    <row r="67" spans="1:16" x14ac:dyDescent="0.25">
      <c r="A67" s="53">
        <v>3591</v>
      </c>
      <c r="B67" s="28" t="s">
        <v>120</v>
      </c>
      <c r="C67" s="27">
        <v>45463.15</v>
      </c>
      <c r="D67" s="25">
        <v>0</v>
      </c>
      <c r="E67" s="25">
        <v>23859.64</v>
      </c>
      <c r="F67" s="26">
        <v>21603.510000000002</v>
      </c>
      <c r="G67" s="26">
        <v>9340.7716600000003</v>
      </c>
      <c r="H67" s="93">
        <f t="shared" si="3"/>
        <v>43.237287181573727</v>
      </c>
      <c r="I67" s="25">
        <v>21603.510000000002</v>
      </c>
      <c r="J67" s="25">
        <v>0</v>
      </c>
      <c r="K67" s="25">
        <v>0</v>
      </c>
      <c r="L67" s="25">
        <v>0</v>
      </c>
      <c r="M67" s="25">
        <v>0</v>
      </c>
      <c r="N67" s="24">
        <v>1</v>
      </c>
      <c r="O67" s="23" t="s">
        <v>46</v>
      </c>
      <c r="P67" s="1" t="s">
        <v>7</v>
      </c>
    </row>
    <row r="68" spans="1:16" ht="25.5" x14ac:dyDescent="0.25">
      <c r="A68" s="53">
        <v>3629</v>
      </c>
      <c r="B68" s="28" t="s">
        <v>119</v>
      </c>
      <c r="C68" s="27">
        <v>19099.989999999998</v>
      </c>
      <c r="D68" s="25">
        <v>4400</v>
      </c>
      <c r="E68" s="25">
        <v>4106</v>
      </c>
      <c r="F68" s="26">
        <v>10593.99</v>
      </c>
      <c r="G68" s="26">
        <v>7972.5378000000001</v>
      </c>
      <c r="H68" s="93">
        <f t="shared" si="3"/>
        <v>75.255289083716335</v>
      </c>
      <c r="I68" s="25">
        <v>10593.99</v>
      </c>
      <c r="J68" s="25">
        <v>0</v>
      </c>
      <c r="K68" s="25">
        <v>0</v>
      </c>
      <c r="L68" s="25">
        <v>0</v>
      </c>
      <c r="M68" s="25">
        <v>0</v>
      </c>
      <c r="N68" s="24">
        <v>1</v>
      </c>
      <c r="O68" s="23" t="s">
        <v>46</v>
      </c>
      <c r="P68" s="1" t="s">
        <v>7</v>
      </c>
    </row>
    <row r="69" spans="1:16" ht="25.5" x14ac:dyDescent="0.25">
      <c r="A69" s="53">
        <v>3631</v>
      </c>
      <c r="B69" s="28" t="s">
        <v>118</v>
      </c>
      <c r="C69" s="27">
        <v>18819.96</v>
      </c>
      <c r="D69" s="25">
        <v>0</v>
      </c>
      <c r="E69" s="25">
        <v>616.65</v>
      </c>
      <c r="F69" s="26">
        <v>5544.31</v>
      </c>
      <c r="G69" s="26">
        <v>875.55201</v>
      </c>
      <c r="H69" s="93">
        <f t="shared" si="3"/>
        <v>15.791902148328646</v>
      </c>
      <c r="I69" s="25">
        <v>8803.3100000000013</v>
      </c>
      <c r="J69" s="25">
        <v>5000</v>
      </c>
      <c r="K69" s="25">
        <v>4400</v>
      </c>
      <c r="L69" s="25">
        <v>0</v>
      </c>
      <c r="M69" s="25">
        <v>0</v>
      </c>
      <c r="N69" s="24">
        <v>0.85</v>
      </c>
      <c r="O69" s="23" t="s">
        <v>71</v>
      </c>
      <c r="P69" s="1" t="s">
        <v>34</v>
      </c>
    </row>
    <row r="70" spans="1:16" ht="25.5" x14ac:dyDescent="0.25">
      <c r="A70" s="53">
        <v>3660</v>
      </c>
      <c r="B70" s="28" t="s">
        <v>117</v>
      </c>
      <c r="C70" s="27">
        <v>47843.14</v>
      </c>
      <c r="D70" s="25">
        <v>0</v>
      </c>
      <c r="E70" s="25">
        <v>46263.479999999996</v>
      </c>
      <c r="F70" s="26">
        <v>1579.66</v>
      </c>
      <c r="G70" s="26">
        <v>42.942579999999992</v>
      </c>
      <c r="H70" s="93">
        <f t="shared" si="3"/>
        <v>2.7184697972981522</v>
      </c>
      <c r="I70" s="25">
        <v>1579.66</v>
      </c>
      <c r="J70" s="25">
        <v>0</v>
      </c>
      <c r="K70" s="25">
        <v>0</v>
      </c>
      <c r="L70" s="25">
        <v>0</v>
      </c>
      <c r="M70" s="25">
        <v>0</v>
      </c>
      <c r="N70" s="24">
        <v>0.85</v>
      </c>
      <c r="O70" s="23" t="s">
        <v>71</v>
      </c>
      <c r="P70" s="1" t="s">
        <v>34</v>
      </c>
    </row>
    <row r="71" spans="1:16" ht="25.5" x14ac:dyDescent="0.25">
      <c r="A71" s="53">
        <v>3661</v>
      </c>
      <c r="B71" s="28" t="s">
        <v>116</v>
      </c>
      <c r="C71" s="27">
        <v>48529.859999999993</v>
      </c>
      <c r="D71" s="25">
        <v>0</v>
      </c>
      <c r="E71" s="25">
        <v>47116.869999999995</v>
      </c>
      <c r="F71" s="26">
        <v>1412.99</v>
      </c>
      <c r="G71" s="26">
        <v>30.324999999999999</v>
      </c>
      <c r="H71" s="93">
        <f t="shared" si="3"/>
        <v>2.1461581469083288</v>
      </c>
      <c r="I71" s="25">
        <v>1412.99</v>
      </c>
      <c r="J71" s="25">
        <v>0</v>
      </c>
      <c r="K71" s="25">
        <v>0</v>
      </c>
      <c r="L71" s="25">
        <v>0</v>
      </c>
      <c r="M71" s="25">
        <v>0</v>
      </c>
      <c r="N71" s="24">
        <v>0.85</v>
      </c>
      <c r="O71" s="23" t="s">
        <v>71</v>
      </c>
      <c r="P71" s="1" t="s">
        <v>34</v>
      </c>
    </row>
    <row r="72" spans="1:16" ht="25.5" x14ac:dyDescent="0.25">
      <c r="A72" s="53">
        <v>3662</v>
      </c>
      <c r="B72" s="28" t="s">
        <v>115</v>
      </c>
      <c r="C72" s="27">
        <v>28377.29</v>
      </c>
      <c r="D72" s="25">
        <v>0</v>
      </c>
      <c r="E72" s="25">
        <v>1132.68</v>
      </c>
      <c r="F72" s="26">
        <v>10526.93</v>
      </c>
      <c r="G72" s="26">
        <v>1410.35878</v>
      </c>
      <c r="H72" s="93">
        <f t="shared" si="3"/>
        <v>13.397626658484477</v>
      </c>
      <c r="I72" s="25">
        <v>15116.96</v>
      </c>
      <c r="J72" s="25">
        <v>12127.65</v>
      </c>
      <c r="K72" s="25">
        <v>0</v>
      </c>
      <c r="L72" s="25">
        <v>0</v>
      </c>
      <c r="M72" s="25">
        <v>0</v>
      </c>
      <c r="N72" s="24">
        <v>0.85</v>
      </c>
      <c r="O72" s="23" t="s">
        <v>71</v>
      </c>
      <c r="P72" s="1" t="s">
        <v>34</v>
      </c>
    </row>
    <row r="73" spans="1:16" ht="25.5" x14ac:dyDescent="0.25">
      <c r="A73" s="56">
        <v>3663</v>
      </c>
      <c r="B73" s="28" t="s">
        <v>114</v>
      </c>
      <c r="C73" s="27">
        <v>11100</v>
      </c>
      <c r="D73" s="25">
        <v>0</v>
      </c>
      <c r="E73" s="25">
        <v>0</v>
      </c>
      <c r="F73" s="26">
        <v>588</v>
      </c>
      <c r="G73" s="26">
        <v>0</v>
      </c>
      <c r="H73" s="93">
        <f t="shared" si="3"/>
        <v>0</v>
      </c>
      <c r="I73" s="25">
        <v>3354</v>
      </c>
      <c r="J73" s="25">
        <v>7746</v>
      </c>
      <c r="K73" s="25">
        <v>0</v>
      </c>
      <c r="L73" s="25">
        <v>0</v>
      </c>
      <c r="M73" s="25">
        <v>0</v>
      </c>
      <c r="N73" s="24">
        <v>0.85</v>
      </c>
      <c r="O73" s="23" t="s">
        <v>71</v>
      </c>
      <c r="P73" s="1" t="s">
        <v>34</v>
      </c>
    </row>
    <row r="74" spans="1:16" ht="38.25" x14ac:dyDescent="0.25">
      <c r="A74" s="56">
        <v>3664</v>
      </c>
      <c r="B74" s="28" t="s">
        <v>113</v>
      </c>
      <c r="C74" s="27">
        <v>3837.99</v>
      </c>
      <c r="D74" s="25">
        <v>0</v>
      </c>
      <c r="E74" s="25">
        <v>484.46000000000004</v>
      </c>
      <c r="F74" s="26">
        <v>1315.53</v>
      </c>
      <c r="G74" s="26">
        <v>356.02060999999998</v>
      </c>
      <c r="H74" s="93">
        <f t="shared" si="3"/>
        <v>27.062903164504036</v>
      </c>
      <c r="I74" s="25">
        <v>1315.53</v>
      </c>
      <c r="J74" s="25">
        <v>900</v>
      </c>
      <c r="K74" s="25">
        <v>900</v>
      </c>
      <c r="L74" s="25">
        <v>238</v>
      </c>
      <c r="M74" s="25">
        <v>0</v>
      </c>
      <c r="N74" s="24">
        <v>0.85</v>
      </c>
      <c r="O74" s="23" t="s">
        <v>112</v>
      </c>
      <c r="P74" s="1" t="s">
        <v>34</v>
      </c>
    </row>
    <row r="75" spans="1:16" x14ac:dyDescent="0.25">
      <c r="A75" s="56">
        <v>3672</v>
      </c>
      <c r="B75" s="28" t="s">
        <v>111</v>
      </c>
      <c r="C75" s="27">
        <v>75549.989999999991</v>
      </c>
      <c r="D75" s="25">
        <v>2557.04</v>
      </c>
      <c r="E75" s="25">
        <v>42833.259999999995</v>
      </c>
      <c r="F75" s="26">
        <v>30159.690000000002</v>
      </c>
      <c r="G75" s="26">
        <v>25944.531339999998</v>
      </c>
      <c r="H75" s="93">
        <f t="shared" si="3"/>
        <v>86.023866094114339</v>
      </c>
      <c r="I75" s="25">
        <v>30159.690000000002</v>
      </c>
      <c r="J75" s="25">
        <v>0</v>
      </c>
      <c r="K75" s="25">
        <v>0</v>
      </c>
      <c r="L75" s="25">
        <v>0</v>
      </c>
      <c r="M75" s="25">
        <v>0</v>
      </c>
      <c r="N75" s="24">
        <v>1</v>
      </c>
      <c r="O75" s="23" t="s">
        <v>46</v>
      </c>
      <c r="P75" s="1" t="s">
        <v>7</v>
      </c>
    </row>
    <row r="76" spans="1:16" ht="26.25" thickBot="1" x14ac:dyDescent="0.3">
      <c r="A76" s="56">
        <v>3678</v>
      </c>
      <c r="B76" s="28" t="s">
        <v>110</v>
      </c>
      <c r="C76" s="27">
        <v>31230.84</v>
      </c>
      <c r="D76" s="25">
        <v>0</v>
      </c>
      <c r="E76" s="25">
        <v>0</v>
      </c>
      <c r="F76" s="26">
        <v>16825.84</v>
      </c>
      <c r="G76" s="26">
        <v>0</v>
      </c>
      <c r="H76" s="93">
        <f t="shared" si="3"/>
        <v>0</v>
      </c>
      <c r="I76" s="25">
        <v>16825.84</v>
      </c>
      <c r="J76" s="25">
        <v>14405</v>
      </c>
      <c r="K76" s="25">
        <v>0</v>
      </c>
      <c r="L76" s="25">
        <v>0</v>
      </c>
      <c r="M76" s="25">
        <v>0</v>
      </c>
      <c r="N76" s="24">
        <v>0.9</v>
      </c>
      <c r="O76" s="23" t="s">
        <v>71</v>
      </c>
      <c r="P76" s="1" t="s">
        <v>34</v>
      </c>
    </row>
    <row r="77" spans="1:16" ht="13.5" thickBot="1" x14ac:dyDescent="0.3">
      <c r="A77" s="20"/>
      <c r="B77" s="22" t="s">
        <v>109</v>
      </c>
      <c r="C77" s="21">
        <f>SUM(C51:C76)</f>
        <v>1580362.0299999998</v>
      </c>
      <c r="D77" s="21">
        <f>SUM(D51:D76)</f>
        <v>320278.40999999997</v>
      </c>
      <c r="E77" s="21">
        <f>SUM(E51:E76)</f>
        <v>472913.10000000009</v>
      </c>
      <c r="F77" s="21">
        <f>SUM(F51:F76)</f>
        <v>298475.69</v>
      </c>
      <c r="G77" s="21">
        <f>SUM(G51:G76)</f>
        <v>87756.674889999995</v>
      </c>
      <c r="H77" s="92">
        <f>G77/F77*100</f>
        <v>29.40161555200693</v>
      </c>
      <c r="I77" s="21">
        <f>SUM(I51:I76)</f>
        <v>327766.87000000005</v>
      </c>
      <c r="J77" s="21">
        <f>SUM(J51:J76)</f>
        <v>299913.65000000002</v>
      </c>
      <c r="K77" s="21">
        <f>SUM(K51:K76)</f>
        <v>159252</v>
      </c>
      <c r="L77" s="21">
        <f>SUM(L51:L76)</f>
        <v>238</v>
      </c>
      <c r="M77" s="21">
        <f>SUM(M51:M76)</f>
        <v>0</v>
      </c>
      <c r="N77" s="17" t="s">
        <v>4</v>
      </c>
      <c r="O77" s="16" t="s">
        <v>4</v>
      </c>
    </row>
    <row r="78" spans="1:16" x14ac:dyDescent="0.25">
      <c r="A78" s="37"/>
      <c r="B78" s="36" t="s">
        <v>108</v>
      </c>
      <c r="C78" s="35"/>
      <c r="D78" s="35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3"/>
    </row>
    <row r="79" spans="1:16" ht="38.25" x14ac:dyDescent="0.25">
      <c r="A79" s="50">
        <v>3434</v>
      </c>
      <c r="B79" s="28" t="s">
        <v>107</v>
      </c>
      <c r="C79" s="27">
        <v>32000.510000000002</v>
      </c>
      <c r="D79" s="25">
        <v>1273.52</v>
      </c>
      <c r="E79" s="25">
        <v>10858.19</v>
      </c>
      <c r="F79" s="26">
        <v>19868.800000000003</v>
      </c>
      <c r="G79" s="26">
        <v>5422.7008100000003</v>
      </c>
      <c r="H79" s="93">
        <f t="shared" ref="H79:H122" si="4">G79/F79*100</f>
        <v>27.292543132952161</v>
      </c>
      <c r="I79" s="25">
        <v>19868.800000000003</v>
      </c>
      <c r="J79" s="25">
        <v>0</v>
      </c>
      <c r="K79" s="25">
        <v>0</v>
      </c>
      <c r="L79" s="25">
        <v>0</v>
      </c>
      <c r="M79" s="25">
        <v>0</v>
      </c>
      <c r="N79" s="24">
        <v>0.9</v>
      </c>
      <c r="O79" s="23" t="s">
        <v>49</v>
      </c>
      <c r="P79" s="1" t="s">
        <v>7</v>
      </c>
    </row>
    <row r="80" spans="1:16" ht="25.5" x14ac:dyDescent="0.25">
      <c r="A80" s="50">
        <v>3435</v>
      </c>
      <c r="B80" s="28" t="s">
        <v>106</v>
      </c>
      <c r="C80" s="27">
        <v>27999.53</v>
      </c>
      <c r="D80" s="25">
        <v>828.56</v>
      </c>
      <c r="E80" s="25">
        <v>683.77</v>
      </c>
      <c r="F80" s="26">
        <v>26487.200000000001</v>
      </c>
      <c r="G80" s="26">
        <v>8567.68966</v>
      </c>
      <c r="H80" s="93">
        <f t="shared" si="4"/>
        <v>32.346528360868646</v>
      </c>
      <c r="I80" s="25">
        <v>26487.200000000001</v>
      </c>
      <c r="J80" s="25">
        <v>0</v>
      </c>
      <c r="K80" s="25">
        <v>0</v>
      </c>
      <c r="L80" s="25">
        <v>0</v>
      </c>
      <c r="M80" s="25">
        <v>0</v>
      </c>
      <c r="N80" s="24">
        <v>0.9</v>
      </c>
      <c r="O80" s="23" t="s">
        <v>49</v>
      </c>
      <c r="P80" s="1" t="s">
        <v>7</v>
      </c>
    </row>
    <row r="81" spans="1:16" ht="25.5" x14ac:dyDescent="0.25">
      <c r="A81" s="50">
        <v>3502</v>
      </c>
      <c r="B81" s="28" t="s">
        <v>105</v>
      </c>
      <c r="C81" s="27">
        <v>1139996</v>
      </c>
      <c r="D81" s="25">
        <v>105489.79000000001</v>
      </c>
      <c r="E81" s="25">
        <v>164148.03</v>
      </c>
      <c r="F81" s="26">
        <v>322205.32</v>
      </c>
      <c r="G81" s="26">
        <v>85651.079679999981</v>
      </c>
      <c r="H81" s="93">
        <f t="shared" si="4"/>
        <v>26.582763959328787</v>
      </c>
      <c r="I81" s="25">
        <v>322205.32</v>
      </c>
      <c r="J81" s="25">
        <v>548152.86</v>
      </c>
      <c r="K81" s="25">
        <v>0</v>
      </c>
      <c r="L81" s="25">
        <v>0</v>
      </c>
      <c r="M81" s="25">
        <v>0</v>
      </c>
      <c r="N81" s="24">
        <v>0.85</v>
      </c>
      <c r="O81" s="23" t="s">
        <v>62</v>
      </c>
      <c r="P81" s="1" t="s">
        <v>7</v>
      </c>
    </row>
    <row r="82" spans="1:16" ht="25.5" x14ac:dyDescent="0.25">
      <c r="A82" s="50">
        <v>3515</v>
      </c>
      <c r="B82" s="28" t="s">
        <v>104</v>
      </c>
      <c r="C82" s="27">
        <v>67999.95</v>
      </c>
      <c r="D82" s="25">
        <v>2011.03</v>
      </c>
      <c r="E82" s="25">
        <v>11.62</v>
      </c>
      <c r="F82" s="26">
        <v>63858.3</v>
      </c>
      <c r="G82" s="26">
        <v>8789.1648000000005</v>
      </c>
      <c r="H82" s="93">
        <f t="shared" si="4"/>
        <v>13.763543345187705</v>
      </c>
      <c r="I82" s="25">
        <v>63858.3</v>
      </c>
      <c r="J82" s="25">
        <v>2119</v>
      </c>
      <c r="K82" s="25">
        <v>0</v>
      </c>
      <c r="L82" s="25">
        <v>0</v>
      </c>
      <c r="M82" s="25">
        <v>0</v>
      </c>
      <c r="N82" s="24">
        <v>0.9</v>
      </c>
      <c r="O82" s="23" t="s">
        <v>49</v>
      </c>
      <c r="P82" s="1" t="s">
        <v>7</v>
      </c>
    </row>
    <row r="83" spans="1:16" ht="38.25" x14ac:dyDescent="0.25">
      <c r="A83" s="50">
        <v>3516</v>
      </c>
      <c r="B83" s="28" t="s">
        <v>103</v>
      </c>
      <c r="C83" s="27">
        <v>112000.01</v>
      </c>
      <c r="D83" s="25">
        <v>2314</v>
      </c>
      <c r="E83" s="25">
        <v>36.299999999999997</v>
      </c>
      <c r="F83" s="26">
        <v>22649.71</v>
      </c>
      <c r="G83" s="26">
        <v>114.95</v>
      </c>
      <c r="H83" s="93">
        <f t="shared" si="4"/>
        <v>0.50751201671014778</v>
      </c>
      <c r="I83" s="25">
        <v>22649.71</v>
      </c>
      <c r="J83" s="25">
        <v>40000</v>
      </c>
      <c r="K83" s="25">
        <v>47000</v>
      </c>
      <c r="L83" s="25">
        <v>0</v>
      </c>
      <c r="M83" s="25">
        <v>0</v>
      </c>
      <c r="N83" s="24">
        <v>0.85</v>
      </c>
      <c r="O83" s="23" t="s">
        <v>62</v>
      </c>
      <c r="P83" s="1" t="s">
        <v>7</v>
      </c>
    </row>
    <row r="84" spans="1:16" ht="25.5" x14ac:dyDescent="0.25">
      <c r="A84" s="50">
        <v>3517</v>
      </c>
      <c r="B84" s="28" t="s">
        <v>102</v>
      </c>
      <c r="C84" s="27">
        <v>102177.47</v>
      </c>
      <c r="D84" s="25">
        <v>3177.4700000000003</v>
      </c>
      <c r="E84" s="25">
        <v>199.53</v>
      </c>
      <c r="F84" s="26">
        <v>73800.47</v>
      </c>
      <c r="G84" s="26">
        <v>693.0858300000001</v>
      </c>
      <c r="H84" s="93">
        <f t="shared" si="4"/>
        <v>0.93913471011769989</v>
      </c>
      <c r="I84" s="25">
        <v>73800.47</v>
      </c>
      <c r="J84" s="25">
        <v>25000</v>
      </c>
      <c r="K84" s="25">
        <v>0</v>
      </c>
      <c r="L84" s="25">
        <v>0</v>
      </c>
      <c r="M84" s="25">
        <v>0</v>
      </c>
      <c r="N84" s="24">
        <v>0.9</v>
      </c>
      <c r="O84" s="23" t="s">
        <v>49</v>
      </c>
      <c r="P84" s="1" t="s">
        <v>7</v>
      </c>
    </row>
    <row r="85" spans="1:16" ht="25.5" x14ac:dyDescent="0.25">
      <c r="A85" s="50">
        <v>3520</v>
      </c>
      <c r="B85" s="28" t="s">
        <v>101</v>
      </c>
      <c r="C85" s="27">
        <v>60229.52</v>
      </c>
      <c r="D85" s="25">
        <v>3605.59</v>
      </c>
      <c r="E85" s="25">
        <v>37285.53</v>
      </c>
      <c r="F85" s="26">
        <v>19338.400000000001</v>
      </c>
      <c r="G85" s="26">
        <v>5906.6409999999996</v>
      </c>
      <c r="H85" s="93">
        <f t="shared" si="4"/>
        <v>30.543586853100564</v>
      </c>
      <c r="I85" s="25">
        <v>19338.400000000001</v>
      </c>
      <c r="J85" s="25">
        <v>0</v>
      </c>
      <c r="K85" s="25">
        <v>0</v>
      </c>
      <c r="L85" s="25">
        <v>0</v>
      </c>
      <c r="M85" s="25">
        <v>0</v>
      </c>
      <c r="N85" s="24">
        <v>0.9</v>
      </c>
      <c r="O85" s="23" t="s">
        <v>49</v>
      </c>
      <c r="P85" s="1" t="s">
        <v>7</v>
      </c>
    </row>
    <row r="86" spans="1:16" ht="25.5" x14ac:dyDescent="0.25">
      <c r="A86" s="50">
        <v>3571</v>
      </c>
      <c r="B86" s="28" t="s">
        <v>100</v>
      </c>
      <c r="C86" s="27">
        <v>37000.270000000004</v>
      </c>
      <c r="D86" s="25">
        <v>1349.27</v>
      </c>
      <c r="E86" s="25">
        <v>0</v>
      </c>
      <c r="F86" s="26">
        <v>1000</v>
      </c>
      <c r="G86" s="26">
        <v>149.91900000000001</v>
      </c>
      <c r="H86" s="93">
        <f t="shared" si="4"/>
        <v>14.991900000000003</v>
      </c>
      <c r="I86" s="25">
        <v>1000</v>
      </c>
      <c r="J86" s="25">
        <v>1000</v>
      </c>
      <c r="K86" s="25">
        <v>21000</v>
      </c>
      <c r="L86" s="25">
        <v>12651</v>
      </c>
      <c r="M86" s="25">
        <v>0</v>
      </c>
      <c r="N86" s="24">
        <v>0.5423</v>
      </c>
      <c r="O86" s="23" t="s">
        <v>8</v>
      </c>
      <c r="P86" s="1" t="s">
        <v>7</v>
      </c>
    </row>
    <row r="87" spans="1:16" ht="51" x14ac:dyDescent="0.25">
      <c r="A87" s="50">
        <v>3593</v>
      </c>
      <c r="B87" s="28" t="s">
        <v>99</v>
      </c>
      <c r="C87" s="27">
        <v>10186.779999999999</v>
      </c>
      <c r="D87" s="25">
        <v>7687.7</v>
      </c>
      <c r="E87" s="25">
        <v>1678.51</v>
      </c>
      <c r="F87" s="26">
        <v>820.57</v>
      </c>
      <c r="G87" s="26">
        <v>66.356970000000004</v>
      </c>
      <c r="H87" s="93">
        <f t="shared" si="4"/>
        <v>8.0866921773888869</v>
      </c>
      <c r="I87" s="25">
        <v>820.57</v>
      </c>
      <c r="J87" s="25">
        <v>0</v>
      </c>
      <c r="K87" s="25">
        <v>0</v>
      </c>
      <c r="L87" s="25">
        <v>0</v>
      </c>
      <c r="M87" s="25">
        <v>0</v>
      </c>
      <c r="N87" s="24">
        <v>1</v>
      </c>
      <c r="O87" s="38" t="s">
        <v>67</v>
      </c>
      <c r="P87" s="1" t="s">
        <v>34</v>
      </c>
    </row>
    <row r="88" spans="1:16" ht="25.5" x14ac:dyDescent="0.25">
      <c r="A88" s="50">
        <v>3596</v>
      </c>
      <c r="B88" s="28" t="s">
        <v>98</v>
      </c>
      <c r="C88" s="27">
        <v>237703.31</v>
      </c>
      <c r="D88" s="25">
        <v>29731.3</v>
      </c>
      <c r="E88" s="25">
        <v>48223.41</v>
      </c>
      <c r="F88" s="26">
        <v>28168.6</v>
      </c>
      <c r="G88" s="26">
        <v>1823.3845499999998</v>
      </c>
      <c r="H88" s="93">
        <f t="shared" si="4"/>
        <v>6.4731103072215159</v>
      </c>
      <c r="I88" s="25">
        <v>77668.600000000006</v>
      </c>
      <c r="J88" s="25">
        <v>55000</v>
      </c>
      <c r="K88" s="25">
        <v>27080</v>
      </c>
      <c r="L88" s="25">
        <v>0</v>
      </c>
      <c r="M88" s="25">
        <v>0</v>
      </c>
      <c r="N88" s="24">
        <v>0.9</v>
      </c>
      <c r="O88" s="23" t="s">
        <v>64</v>
      </c>
      <c r="P88" s="1" t="s">
        <v>34</v>
      </c>
    </row>
    <row r="89" spans="1:16" ht="25.5" x14ac:dyDescent="0.25">
      <c r="A89" s="50">
        <v>3607</v>
      </c>
      <c r="B89" s="28" t="s">
        <v>97</v>
      </c>
      <c r="C89" s="27">
        <v>61293.99</v>
      </c>
      <c r="D89" s="25">
        <v>0</v>
      </c>
      <c r="E89" s="25">
        <v>24.52</v>
      </c>
      <c r="F89" s="26">
        <v>5269.47</v>
      </c>
      <c r="G89" s="26">
        <v>324.93340000000001</v>
      </c>
      <c r="H89" s="93">
        <f t="shared" si="4"/>
        <v>6.1663393092663963</v>
      </c>
      <c r="I89" s="25">
        <v>5269.47</v>
      </c>
      <c r="J89" s="25">
        <v>27990</v>
      </c>
      <c r="K89" s="25">
        <v>28010</v>
      </c>
      <c r="L89" s="25">
        <v>0</v>
      </c>
      <c r="M89" s="25">
        <v>0</v>
      </c>
      <c r="N89" s="24">
        <v>0.63619999999999999</v>
      </c>
      <c r="O89" s="23" t="s">
        <v>8</v>
      </c>
      <c r="P89" s="1" t="s">
        <v>7</v>
      </c>
    </row>
    <row r="90" spans="1:16" ht="25.5" x14ac:dyDescent="0.25">
      <c r="A90" s="50">
        <v>3608</v>
      </c>
      <c r="B90" s="28" t="s">
        <v>96</v>
      </c>
      <c r="C90" s="27">
        <v>87049.36</v>
      </c>
      <c r="D90" s="25">
        <v>1533.8</v>
      </c>
      <c r="E90" s="25">
        <v>45515.56</v>
      </c>
      <c r="F90" s="26">
        <v>40000</v>
      </c>
      <c r="G90" s="26">
        <v>17872.153699999999</v>
      </c>
      <c r="H90" s="93">
        <f t="shared" si="4"/>
        <v>44.680384249999996</v>
      </c>
      <c r="I90" s="25">
        <v>40000</v>
      </c>
      <c r="J90" s="25">
        <v>0</v>
      </c>
      <c r="K90" s="25">
        <v>0</v>
      </c>
      <c r="L90" s="25">
        <v>0</v>
      </c>
      <c r="M90" s="25">
        <v>0</v>
      </c>
      <c r="N90" s="24">
        <v>0.65</v>
      </c>
      <c r="O90" s="23" t="s">
        <v>8</v>
      </c>
      <c r="P90" s="1" t="s">
        <v>7</v>
      </c>
    </row>
    <row r="91" spans="1:16" ht="25.5" x14ac:dyDescent="0.25">
      <c r="A91" s="50">
        <v>3609</v>
      </c>
      <c r="B91" s="28" t="s">
        <v>95</v>
      </c>
      <c r="C91" s="27">
        <v>39645.86</v>
      </c>
      <c r="D91" s="25">
        <v>1265.6299999999999</v>
      </c>
      <c r="E91" s="25">
        <v>1645.23</v>
      </c>
      <c r="F91" s="26">
        <v>36735</v>
      </c>
      <c r="G91" s="26">
        <v>3152.8574499999995</v>
      </c>
      <c r="H91" s="93">
        <f t="shared" si="4"/>
        <v>8.5827070913297927</v>
      </c>
      <c r="I91" s="25">
        <v>36735</v>
      </c>
      <c r="J91" s="25">
        <v>0</v>
      </c>
      <c r="K91" s="25">
        <v>0</v>
      </c>
      <c r="L91" s="25">
        <v>0</v>
      </c>
      <c r="M91" s="25">
        <v>0</v>
      </c>
      <c r="N91" s="24">
        <v>0.64910000000000001</v>
      </c>
      <c r="O91" s="23" t="s">
        <v>8</v>
      </c>
      <c r="P91" s="1" t="s">
        <v>7</v>
      </c>
    </row>
    <row r="92" spans="1:16" x14ac:dyDescent="0.25">
      <c r="A92" s="50">
        <v>3610</v>
      </c>
      <c r="B92" s="28" t="s">
        <v>94</v>
      </c>
      <c r="C92" s="27">
        <v>7594.99</v>
      </c>
      <c r="D92" s="25">
        <v>423</v>
      </c>
      <c r="E92" s="25">
        <v>6351.97</v>
      </c>
      <c r="F92" s="26">
        <v>820.02</v>
      </c>
      <c r="G92" s="26">
        <v>0</v>
      </c>
      <c r="H92" s="93">
        <f t="shared" si="4"/>
        <v>0</v>
      </c>
      <c r="I92" s="25">
        <v>820.02</v>
      </c>
      <c r="J92" s="25">
        <v>0</v>
      </c>
      <c r="K92" s="25">
        <v>0</v>
      </c>
      <c r="L92" s="25">
        <v>0</v>
      </c>
      <c r="M92" s="25">
        <v>0</v>
      </c>
      <c r="N92" s="24">
        <v>0.51270000000000004</v>
      </c>
      <c r="O92" s="23" t="s">
        <v>8</v>
      </c>
      <c r="P92" s="1" t="s">
        <v>7</v>
      </c>
    </row>
    <row r="93" spans="1:16" ht="25.5" x14ac:dyDescent="0.25">
      <c r="A93" s="50">
        <v>3611</v>
      </c>
      <c r="B93" s="28" t="s">
        <v>93</v>
      </c>
      <c r="C93" s="27">
        <v>185799.99</v>
      </c>
      <c r="D93" s="25">
        <v>724</v>
      </c>
      <c r="E93" s="25">
        <v>623.47</v>
      </c>
      <c r="F93" s="26">
        <v>43426.520000000004</v>
      </c>
      <c r="G93" s="26">
        <v>0</v>
      </c>
      <c r="H93" s="93">
        <f t="shared" si="4"/>
        <v>0</v>
      </c>
      <c r="I93" s="25">
        <v>43426.520000000004</v>
      </c>
      <c r="J93" s="25">
        <v>91000</v>
      </c>
      <c r="K93" s="25">
        <v>50026</v>
      </c>
      <c r="L93" s="25">
        <v>0</v>
      </c>
      <c r="M93" s="25">
        <v>0</v>
      </c>
      <c r="N93" s="24">
        <v>0.64880000000000004</v>
      </c>
      <c r="O93" s="23" t="s">
        <v>8</v>
      </c>
      <c r="P93" s="1" t="s">
        <v>7</v>
      </c>
    </row>
    <row r="94" spans="1:16" ht="25.5" x14ac:dyDescent="0.25">
      <c r="A94" s="50">
        <v>3612</v>
      </c>
      <c r="B94" s="28" t="s">
        <v>92</v>
      </c>
      <c r="C94" s="27">
        <v>12449.989999999998</v>
      </c>
      <c r="D94" s="25">
        <v>0</v>
      </c>
      <c r="E94" s="25">
        <v>7341.1299999999992</v>
      </c>
      <c r="F94" s="26">
        <v>5108.8599999999997</v>
      </c>
      <c r="G94" s="26">
        <v>783.24476000000004</v>
      </c>
      <c r="H94" s="93">
        <f t="shared" si="4"/>
        <v>15.331106352493512</v>
      </c>
      <c r="I94" s="25">
        <v>5108.8599999999997</v>
      </c>
      <c r="J94" s="25">
        <v>0</v>
      </c>
      <c r="K94" s="25">
        <v>0</v>
      </c>
      <c r="L94" s="25">
        <v>0</v>
      </c>
      <c r="M94" s="25">
        <v>0</v>
      </c>
      <c r="N94" s="24">
        <v>0.49959999999999999</v>
      </c>
      <c r="O94" s="23" t="s">
        <v>8</v>
      </c>
      <c r="P94" s="1" t="s">
        <v>7</v>
      </c>
    </row>
    <row r="95" spans="1:16" ht="25.5" x14ac:dyDescent="0.25">
      <c r="A95" s="50">
        <v>3614</v>
      </c>
      <c r="B95" s="28" t="s">
        <v>91</v>
      </c>
      <c r="C95" s="27">
        <v>15948.1</v>
      </c>
      <c r="D95" s="25">
        <v>687</v>
      </c>
      <c r="E95" s="25">
        <v>2560.7199999999998</v>
      </c>
      <c r="F95" s="26">
        <v>12700.380000000001</v>
      </c>
      <c r="G95" s="26">
        <v>5591.7221899999995</v>
      </c>
      <c r="H95" s="93">
        <f t="shared" si="4"/>
        <v>44.027991209711828</v>
      </c>
      <c r="I95" s="25">
        <v>12700.380000000001</v>
      </c>
      <c r="J95" s="25">
        <v>0</v>
      </c>
      <c r="K95" s="25">
        <v>0</v>
      </c>
      <c r="L95" s="25">
        <v>0</v>
      </c>
      <c r="M95" s="25">
        <v>0</v>
      </c>
      <c r="N95" s="24">
        <v>0.63190000000000002</v>
      </c>
      <c r="O95" s="23" t="s">
        <v>8</v>
      </c>
      <c r="P95" s="1" t="s">
        <v>7</v>
      </c>
    </row>
    <row r="96" spans="1:16" ht="25.5" x14ac:dyDescent="0.25">
      <c r="A96" s="50">
        <v>3615</v>
      </c>
      <c r="B96" s="28" t="s">
        <v>90</v>
      </c>
      <c r="C96" s="27">
        <v>67099.990000000005</v>
      </c>
      <c r="D96" s="25">
        <v>0</v>
      </c>
      <c r="E96" s="25">
        <v>24.52</v>
      </c>
      <c r="F96" s="26">
        <v>3977.4700000000003</v>
      </c>
      <c r="G96" s="26">
        <v>324.93340000000001</v>
      </c>
      <c r="H96" s="93">
        <f t="shared" si="4"/>
        <v>8.1693488574395268</v>
      </c>
      <c r="I96" s="25">
        <v>3977.4700000000003</v>
      </c>
      <c r="J96" s="25">
        <v>25500</v>
      </c>
      <c r="K96" s="25">
        <v>37598</v>
      </c>
      <c r="L96" s="25">
        <v>0</v>
      </c>
      <c r="M96" s="25">
        <v>0</v>
      </c>
      <c r="N96" s="24">
        <v>0.66369999999999996</v>
      </c>
      <c r="O96" s="23" t="s">
        <v>8</v>
      </c>
      <c r="P96" s="1" t="s">
        <v>7</v>
      </c>
    </row>
    <row r="97" spans="1:16" x14ac:dyDescent="0.25">
      <c r="A97" s="50">
        <v>3616</v>
      </c>
      <c r="B97" s="28" t="s">
        <v>89</v>
      </c>
      <c r="C97" s="27">
        <v>18433.649999999998</v>
      </c>
      <c r="D97" s="25">
        <v>828.85</v>
      </c>
      <c r="E97" s="25">
        <v>0</v>
      </c>
      <c r="F97" s="26">
        <v>17604.8</v>
      </c>
      <c r="G97" s="26">
        <v>0</v>
      </c>
      <c r="H97" s="93">
        <f t="shared" si="4"/>
        <v>0</v>
      </c>
      <c r="I97" s="25">
        <v>17604.8</v>
      </c>
      <c r="J97" s="25">
        <v>0</v>
      </c>
      <c r="K97" s="25">
        <v>0</v>
      </c>
      <c r="L97" s="25">
        <v>0</v>
      </c>
      <c r="M97" s="25">
        <v>0</v>
      </c>
      <c r="N97" s="24">
        <v>0.62970000000000004</v>
      </c>
      <c r="O97" s="23" t="s">
        <v>8</v>
      </c>
      <c r="P97" s="1" t="s">
        <v>7</v>
      </c>
    </row>
    <row r="98" spans="1:16" ht="25.5" x14ac:dyDescent="0.25">
      <c r="A98" s="50">
        <v>3617</v>
      </c>
      <c r="B98" s="28" t="s">
        <v>88</v>
      </c>
      <c r="C98" s="27">
        <v>34194.490000000005</v>
      </c>
      <c r="D98" s="25">
        <v>606.49</v>
      </c>
      <c r="E98" s="25">
        <v>23330.91</v>
      </c>
      <c r="F98" s="26">
        <v>10257.09</v>
      </c>
      <c r="G98" s="26">
        <v>5524.9531899999993</v>
      </c>
      <c r="H98" s="93">
        <f t="shared" si="4"/>
        <v>53.864723717935583</v>
      </c>
      <c r="I98" s="25">
        <v>10257.09</v>
      </c>
      <c r="J98" s="25">
        <v>0</v>
      </c>
      <c r="K98" s="25">
        <v>0</v>
      </c>
      <c r="L98" s="25">
        <v>0</v>
      </c>
      <c r="M98" s="25">
        <v>0</v>
      </c>
      <c r="N98" s="24">
        <v>0.52880000000000005</v>
      </c>
      <c r="O98" s="23" t="s">
        <v>8</v>
      </c>
      <c r="P98" s="1" t="s">
        <v>7</v>
      </c>
    </row>
    <row r="99" spans="1:16" x14ac:dyDescent="0.25">
      <c r="A99" s="50">
        <v>3618</v>
      </c>
      <c r="B99" s="28" t="s">
        <v>87</v>
      </c>
      <c r="C99" s="27">
        <v>126730.86</v>
      </c>
      <c r="D99" s="25">
        <v>2730.87</v>
      </c>
      <c r="E99" s="25">
        <v>1402.8300000000002</v>
      </c>
      <c r="F99" s="26">
        <v>102297.16</v>
      </c>
      <c r="G99" s="26">
        <v>3279.7727799999998</v>
      </c>
      <c r="H99" s="93">
        <f t="shared" si="4"/>
        <v>3.2061230047833194</v>
      </c>
      <c r="I99" s="25">
        <v>102297.16</v>
      </c>
      <c r="J99" s="25">
        <v>20300</v>
      </c>
      <c r="K99" s="25">
        <v>0</v>
      </c>
      <c r="L99" s="25">
        <v>0</v>
      </c>
      <c r="M99" s="25">
        <v>0</v>
      </c>
      <c r="N99" s="24">
        <v>0.54039999999999999</v>
      </c>
      <c r="O99" s="23" t="s">
        <v>8</v>
      </c>
      <c r="P99" s="1" t="s">
        <v>7</v>
      </c>
    </row>
    <row r="100" spans="1:16" ht="25.5" x14ac:dyDescent="0.25">
      <c r="A100" s="50">
        <v>3619</v>
      </c>
      <c r="B100" s="28" t="s">
        <v>86</v>
      </c>
      <c r="C100" s="27">
        <v>99610.989999999991</v>
      </c>
      <c r="D100" s="25">
        <v>0</v>
      </c>
      <c r="E100" s="25">
        <v>24.52</v>
      </c>
      <c r="F100" s="26">
        <v>2686.47</v>
      </c>
      <c r="G100" s="26">
        <v>508.85340000000002</v>
      </c>
      <c r="H100" s="93">
        <f t="shared" si="4"/>
        <v>18.941339378440855</v>
      </c>
      <c r="I100" s="25">
        <v>2686.47</v>
      </c>
      <c r="J100" s="25">
        <v>36900</v>
      </c>
      <c r="K100" s="25">
        <v>60000</v>
      </c>
      <c r="L100" s="25">
        <v>0</v>
      </c>
      <c r="M100" s="25">
        <v>0</v>
      </c>
      <c r="N100" s="24">
        <v>0.66669999999999996</v>
      </c>
      <c r="O100" s="23" t="s">
        <v>8</v>
      </c>
      <c r="P100" s="1" t="s">
        <v>7</v>
      </c>
    </row>
    <row r="101" spans="1:16" ht="25.5" x14ac:dyDescent="0.25">
      <c r="A101" s="50">
        <v>3620</v>
      </c>
      <c r="B101" s="28" t="s">
        <v>85</v>
      </c>
      <c r="C101" s="27">
        <v>75015</v>
      </c>
      <c r="D101" s="25">
        <v>0</v>
      </c>
      <c r="E101" s="25">
        <v>24.52</v>
      </c>
      <c r="F101" s="26">
        <v>7333.48</v>
      </c>
      <c r="G101" s="26">
        <v>281.3734</v>
      </c>
      <c r="H101" s="93">
        <f t="shared" si="4"/>
        <v>3.836833263334734</v>
      </c>
      <c r="I101" s="25">
        <v>7333.48</v>
      </c>
      <c r="J101" s="25">
        <v>67657</v>
      </c>
      <c r="K101" s="25">
        <v>0</v>
      </c>
      <c r="L101" s="25">
        <v>0</v>
      </c>
      <c r="M101" s="25">
        <v>0</v>
      </c>
      <c r="N101" s="24">
        <v>0.60640000000000005</v>
      </c>
      <c r="O101" s="23" t="s">
        <v>8</v>
      </c>
      <c r="P101" s="1" t="s">
        <v>7</v>
      </c>
    </row>
    <row r="102" spans="1:16" x14ac:dyDescent="0.25">
      <c r="A102" s="50">
        <v>3621</v>
      </c>
      <c r="B102" s="28" t="s">
        <v>84</v>
      </c>
      <c r="C102" s="27">
        <v>16376</v>
      </c>
      <c r="D102" s="25">
        <v>0</v>
      </c>
      <c r="E102" s="25">
        <v>0</v>
      </c>
      <c r="F102" s="26">
        <v>16376</v>
      </c>
      <c r="G102" s="26">
        <v>0</v>
      </c>
      <c r="H102" s="93">
        <f t="shared" si="4"/>
        <v>0</v>
      </c>
      <c r="I102" s="25">
        <v>16376</v>
      </c>
      <c r="J102" s="25">
        <v>0</v>
      </c>
      <c r="K102" s="25">
        <v>0</v>
      </c>
      <c r="L102" s="25">
        <v>0</v>
      </c>
      <c r="M102" s="25">
        <v>0</v>
      </c>
      <c r="N102" s="24">
        <v>0.5</v>
      </c>
      <c r="O102" s="23" t="s">
        <v>8</v>
      </c>
      <c r="P102" s="1" t="s">
        <v>7</v>
      </c>
    </row>
    <row r="103" spans="1:16" x14ac:dyDescent="0.25">
      <c r="A103" s="50">
        <v>3622</v>
      </c>
      <c r="B103" s="28" t="s">
        <v>83</v>
      </c>
      <c r="C103" s="27">
        <v>23237.65</v>
      </c>
      <c r="D103" s="25">
        <v>499.65</v>
      </c>
      <c r="E103" s="25">
        <v>0</v>
      </c>
      <c r="F103" s="26">
        <v>14650</v>
      </c>
      <c r="G103" s="26">
        <v>0</v>
      </c>
      <c r="H103" s="93">
        <f t="shared" si="4"/>
        <v>0</v>
      </c>
      <c r="I103" s="25">
        <v>14650</v>
      </c>
      <c r="J103" s="25">
        <v>8088</v>
      </c>
      <c r="K103" s="25">
        <v>0</v>
      </c>
      <c r="L103" s="25">
        <v>0</v>
      </c>
      <c r="M103" s="25">
        <v>0</v>
      </c>
      <c r="N103" s="24">
        <v>0.52259999999999995</v>
      </c>
      <c r="O103" s="23" t="s">
        <v>8</v>
      </c>
      <c r="P103" s="1" t="s">
        <v>7</v>
      </c>
    </row>
    <row r="104" spans="1:16" ht="25.5" x14ac:dyDescent="0.25">
      <c r="A104" s="50">
        <v>3623</v>
      </c>
      <c r="B104" s="28" t="s">
        <v>82</v>
      </c>
      <c r="C104" s="27">
        <v>12200</v>
      </c>
      <c r="D104" s="25">
        <v>0</v>
      </c>
      <c r="E104" s="25">
        <v>0</v>
      </c>
      <c r="F104" s="26">
        <v>12200</v>
      </c>
      <c r="G104" s="26">
        <v>65.34</v>
      </c>
      <c r="H104" s="93">
        <f t="shared" si="4"/>
        <v>0.53557377049180332</v>
      </c>
      <c r="I104" s="25">
        <v>12200</v>
      </c>
      <c r="J104" s="25">
        <v>0</v>
      </c>
      <c r="K104" s="25">
        <v>0</v>
      </c>
      <c r="L104" s="25">
        <v>0</v>
      </c>
      <c r="M104" s="25">
        <v>0</v>
      </c>
      <c r="N104" s="24">
        <v>0.51249999999999996</v>
      </c>
      <c r="O104" s="23" t="s">
        <v>8</v>
      </c>
      <c r="P104" s="1" t="s">
        <v>7</v>
      </c>
    </row>
    <row r="105" spans="1:16" ht="25.5" x14ac:dyDescent="0.25">
      <c r="A105" s="50">
        <v>3624</v>
      </c>
      <c r="B105" s="28" t="s">
        <v>81</v>
      </c>
      <c r="C105" s="27">
        <v>11600</v>
      </c>
      <c r="D105" s="25">
        <v>0</v>
      </c>
      <c r="E105" s="25">
        <v>0</v>
      </c>
      <c r="F105" s="26">
        <v>10200</v>
      </c>
      <c r="G105" s="26">
        <v>65.34</v>
      </c>
      <c r="H105" s="93">
        <f t="shared" si="4"/>
        <v>0.64058823529411768</v>
      </c>
      <c r="I105" s="25">
        <v>10200</v>
      </c>
      <c r="J105" s="25">
        <v>0</v>
      </c>
      <c r="K105" s="25">
        <v>1400</v>
      </c>
      <c r="L105" s="25">
        <v>0</v>
      </c>
      <c r="M105" s="25">
        <v>0</v>
      </c>
      <c r="N105" s="24">
        <v>0.65720000000000001</v>
      </c>
      <c r="O105" s="23" t="s">
        <v>8</v>
      </c>
      <c r="P105" s="1" t="s">
        <v>7</v>
      </c>
    </row>
    <row r="106" spans="1:16" x14ac:dyDescent="0.25">
      <c r="A106" s="50">
        <v>3626</v>
      </c>
      <c r="B106" s="28" t="s">
        <v>80</v>
      </c>
      <c r="C106" s="27">
        <v>43740</v>
      </c>
      <c r="D106" s="25">
        <v>0</v>
      </c>
      <c r="E106" s="25">
        <v>24.52</v>
      </c>
      <c r="F106" s="26">
        <v>2766.48</v>
      </c>
      <c r="G106" s="26">
        <v>412.05340000000001</v>
      </c>
      <c r="H106" s="93">
        <f t="shared" si="4"/>
        <v>14.894501315751423</v>
      </c>
      <c r="I106" s="25">
        <v>2766.48</v>
      </c>
      <c r="J106" s="25">
        <v>26500</v>
      </c>
      <c r="K106" s="25">
        <v>14449</v>
      </c>
      <c r="L106" s="25">
        <v>0</v>
      </c>
      <c r="M106" s="25">
        <v>0</v>
      </c>
      <c r="N106" s="24">
        <v>0.50639999999999996</v>
      </c>
      <c r="O106" s="23" t="s">
        <v>8</v>
      </c>
      <c r="P106" s="1" t="s">
        <v>7</v>
      </c>
    </row>
    <row r="107" spans="1:16" ht="38.25" x14ac:dyDescent="0.25">
      <c r="A107" s="50">
        <v>3636</v>
      </c>
      <c r="B107" s="28" t="s">
        <v>79</v>
      </c>
      <c r="C107" s="27">
        <v>41149.93</v>
      </c>
      <c r="D107" s="55">
        <v>623.03</v>
      </c>
      <c r="E107" s="25">
        <v>1034.55</v>
      </c>
      <c r="F107" s="26">
        <v>1556.35</v>
      </c>
      <c r="G107" s="26">
        <v>762.3</v>
      </c>
      <c r="H107" s="93">
        <f t="shared" si="4"/>
        <v>48.979985221833132</v>
      </c>
      <c r="I107" s="25">
        <v>1556.35</v>
      </c>
      <c r="J107" s="25">
        <v>30626</v>
      </c>
      <c r="K107" s="25">
        <v>7310</v>
      </c>
      <c r="L107" s="25">
        <v>0</v>
      </c>
      <c r="M107" s="25">
        <v>0</v>
      </c>
      <c r="N107" s="24">
        <v>0.35</v>
      </c>
      <c r="O107" s="23" t="s">
        <v>10</v>
      </c>
      <c r="P107" s="1" t="s">
        <v>7</v>
      </c>
    </row>
    <row r="108" spans="1:16" ht="38.25" x14ac:dyDescent="0.25">
      <c r="A108" s="51">
        <v>3643</v>
      </c>
      <c r="B108" s="28" t="s">
        <v>78</v>
      </c>
      <c r="C108" s="27">
        <v>16813.11</v>
      </c>
      <c r="D108" s="25">
        <v>232.31</v>
      </c>
      <c r="E108" s="25">
        <v>580.79999999999995</v>
      </c>
      <c r="F108" s="26">
        <v>2000</v>
      </c>
      <c r="G108" s="26">
        <v>0</v>
      </c>
      <c r="H108" s="93">
        <f t="shared" si="4"/>
        <v>0</v>
      </c>
      <c r="I108" s="25">
        <v>2000</v>
      </c>
      <c r="J108" s="25">
        <v>14000</v>
      </c>
      <c r="K108" s="25">
        <v>0</v>
      </c>
      <c r="L108" s="25">
        <v>0</v>
      </c>
      <c r="M108" s="25">
        <v>0</v>
      </c>
      <c r="N108" s="24">
        <v>0.35</v>
      </c>
      <c r="O108" s="38" t="s">
        <v>10</v>
      </c>
      <c r="P108" s="1" t="s">
        <v>7</v>
      </c>
    </row>
    <row r="109" spans="1:16" ht="25.5" x14ac:dyDescent="0.25">
      <c r="A109" s="50">
        <v>3650</v>
      </c>
      <c r="B109" s="28" t="s">
        <v>77</v>
      </c>
      <c r="C109" s="27">
        <v>20838.599999999999</v>
      </c>
      <c r="D109" s="25">
        <v>0</v>
      </c>
      <c r="E109" s="25">
        <v>19238.599999999999</v>
      </c>
      <c r="F109" s="26">
        <v>1600</v>
      </c>
      <c r="G109" s="26">
        <v>991.13370000000009</v>
      </c>
      <c r="H109" s="93">
        <f t="shared" si="4"/>
        <v>61.945856250000006</v>
      </c>
      <c r="I109" s="25">
        <v>1600</v>
      </c>
      <c r="J109" s="25">
        <v>0</v>
      </c>
      <c r="K109" s="25">
        <v>0</v>
      </c>
      <c r="L109" s="25">
        <v>0</v>
      </c>
      <c r="M109" s="25">
        <v>0</v>
      </c>
      <c r="N109" s="24">
        <v>1</v>
      </c>
      <c r="O109" s="38" t="s">
        <v>46</v>
      </c>
      <c r="P109" s="1" t="s">
        <v>7</v>
      </c>
    </row>
    <row r="110" spans="1:16" x14ac:dyDescent="0.25">
      <c r="A110" s="50">
        <v>3666</v>
      </c>
      <c r="B110" s="28" t="s">
        <v>76</v>
      </c>
      <c r="C110" s="27">
        <v>47999.990000000005</v>
      </c>
      <c r="D110" s="25">
        <v>179.99</v>
      </c>
      <c r="E110" s="25">
        <v>754.44</v>
      </c>
      <c r="F110" s="26">
        <v>19345.560000000001</v>
      </c>
      <c r="G110" s="26">
        <v>0</v>
      </c>
      <c r="H110" s="93">
        <f t="shared" si="4"/>
        <v>0</v>
      </c>
      <c r="I110" s="25">
        <v>19345.560000000001</v>
      </c>
      <c r="J110" s="25">
        <v>27720</v>
      </c>
      <c r="K110" s="25">
        <v>0</v>
      </c>
      <c r="L110" s="25">
        <v>0</v>
      </c>
      <c r="M110" s="25">
        <v>0</v>
      </c>
      <c r="N110" s="24">
        <v>0.9</v>
      </c>
      <c r="O110" s="54" t="s">
        <v>49</v>
      </c>
      <c r="P110" s="1" t="s">
        <v>7</v>
      </c>
    </row>
    <row r="111" spans="1:16" ht="25.5" x14ac:dyDescent="0.25">
      <c r="A111" s="53">
        <v>3675</v>
      </c>
      <c r="B111" s="28" t="s">
        <v>75</v>
      </c>
      <c r="C111" s="27">
        <v>100000.0079</v>
      </c>
      <c r="D111" s="25">
        <v>0</v>
      </c>
      <c r="E111" s="25">
        <v>17784.927899999999</v>
      </c>
      <c r="F111" s="26">
        <v>32215.08</v>
      </c>
      <c r="G111" s="26">
        <v>0</v>
      </c>
      <c r="H111" s="93">
        <f t="shared" si="4"/>
        <v>0</v>
      </c>
      <c r="I111" s="25">
        <v>32215.08</v>
      </c>
      <c r="J111" s="25">
        <v>20000</v>
      </c>
      <c r="K111" s="25">
        <v>30000</v>
      </c>
      <c r="L111" s="25">
        <v>0</v>
      </c>
      <c r="M111" s="25">
        <v>0</v>
      </c>
      <c r="N111" s="24">
        <v>1</v>
      </c>
      <c r="O111" s="38" t="s">
        <v>62</v>
      </c>
      <c r="P111" s="1" t="s">
        <v>34</v>
      </c>
    </row>
    <row r="112" spans="1:16" ht="25.5" x14ac:dyDescent="0.25">
      <c r="A112" s="52">
        <v>3679</v>
      </c>
      <c r="B112" s="28" t="s">
        <v>74</v>
      </c>
      <c r="C112" s="27">
        <v>150000</v>
      </c>
      <c r="D112" s="25">
        <v>121</v>
      </c>
      <c r="E112" s="25">
        <v>446.49</v>
      </c>
      <c r="F112" s="26">
        <v>14027.51</v>
      </c>
      <c r="G112" s="26">
        <v>0</v>
      </c>
      <c r="H112" s="93">
        <f t="shared" si="4"/>
        <v>0</v>
      </c>
      <c r="I112" s="25">
        <v>14027.51</v>
      </c>
      <c r="J112" s="25">
        <v>59905</v>
      </c>
      <c r="K112" s="25">
        <v>75500</v>
      </c>
      <c r="L112" s="25">
        <v>0</v>
      </c>
      <c r="M112" s="25">
        <v>0</v>
      </c>
      <c r="N112" s="24">
        <v>0.85</v>
      </c>
      <c r="O112" s="38" t="s">
        <v>41</v>
      </c>
      <c r="P112" s="1" t="s">
        <v>7</v>
      </c>
    </row>
    <row r="113" spans="1:18" ht="51" x14ac:dyDescent="0.25">
      <c r="A113" s="52">
        <v>3682</v>
      </c>
      <c r="B113" s="28" t="s">
        <v>73</v>
      </c>
      <c r="C113" s="27">
        <v>8680.119999999999</v>
      </c>
      <c r="D113" s="25">
        <v>0</v>
      </c>
      <c r="E113" s="25">
        <v>7256.98</v>
      </c>
      <c r="F113" s="26">
        <v>1423.1399999999999</v>
      </c>
      <c r="G113" s="26">
        <v>314.56234999999998</v>
      </c>
      <c r="H113" s="93">
        <f t="shared" si="4"/>
        <v>22.103401633008698</v>
      </c>
      <c r="I113" s="25">
        <v>1423.1399999999999</v>
      </c>
      <c r="J113" s="25">
        <v>0</v>
      </c>
      <c r="K113" s="25">
        <v>0</v>
      </c>
      <c r="L113" s="25">
        <v>0</v>
      </c>
      <c r="M113" s="25">
        <v>0</v>
      </c>
      <c r="N113" s="24">
        <v>1</v>
      </c>
      <c r="O113" s="38" t="s">
        <v>67</v>
      </c>
      <c r="P113" s="1" t="s">
        <v>34</v>
      </c>
    </row>
    <row r="114" spans="1:18" ht="25.5" x14ac:dyDescent="0.25">
      <c r="A114" s="52">
        <v>3683</v>
      </c>
      <c r="B114" s="28" t="s">
        <v>72</v>
      </c>
      <c r="C114" s="27">
        <v>99030.19</v>
      </c>
      <c r="D114" s="25">
        <v>0</v>
      </c>
      <c r="E114" s="25">
        <v>41654.67</v>
      </c>
      <c r="F114" s="26">
        <v>31787.74</v>
      </c>
      <c r="G114" s="26">
        <v>3254.0399999999995</v>
      </c>
      <c r="H114" s="93">
        <f t="shared" si="4"/>
        <v>10.23677682024579</v>
      </c>
      <c r="I114" s="25">
        <v>57375.520000000004</v>
      </c>
      <c r="J114" s="25">
        <v>0</v>
      </c>
      <c r="K114" s="25">
        <v>0</v>
      </c>
      <c r="L114" s="25">
        <v>0</v>
      </c>
      <c r="M114" s="25">
        <v>0</v>
      </c>
      <c r="N114" s="24">
        <v>0.9</v>
      </c>
      <c r="O114" s="23" t="s">
        <v>71</v>
      </c>
      <c r="P114" s="1" t="s">
        <v>34</v>
      </c>
    </row>
    <row r="115" spans="1:18" ht="25.5" x14ac:dyDescent="0.25">
      <c r="A115" s="52">
        <v>3687</v>
      </c>
      <c r="B115" s="28" t="s">
        <v>70</v>
      </c>
      <c r="C115" s="27">
        <v>36000.730000000003</v>
      </c>
      <c r="D115" s="25">
        <v>0</v>
      </c>
      <c r="E115" s="25">
        <v>0</v>
      </c>
      <c r="F115" s="26">
        <v>1661.73</v>
      </c>
      <c r="G115" s="26">
        <v>0</v>
      </c>
      <c r="H115" s="93">
        <f t="shared" si="4"/>
        <v>0</v>
      </c>
      <c r="I115" s="25">
        <v>1661.73</v>
      </c>
      <c r="J115" s="25">
        <v>34339</v>
      </c>
      <c r="K115" s="25">
        <v>0</v>
      </c>
      <c r="L115" s="25">
        <v>0</v>
      </c>
      <c r="M115" s="25">
        <v>0</v>
      </c>
      <c r="N115" s="24">
        <v>0.5</v>
      </c>
      <c r="O115" s="38" t="s">
        <v>62</v>
      </c>
      <c r="P115" s="1" t="s">
        <v>7</v>
      </c>
    </row>
    <row r="116" spans="1:18" ht="25.5" x14ac:dyDescent="0.25">
      <c r="A116" s="50">
        <v>3691</v>
      </c>
      <c r="B116" s="28" t="s">
        <v>69</v>
      </c>
      <c r="C116" s="27">
        <v>67808.040000000008</v>
      </c>
      <c r="D116" s="25">
        <v>0</v>
      </c>
      <c r="E116" s="25">
        <v>1808.04</v>
      </c>
      <c r="F116" s="26">
        <v>700</v>
      </c>
      <c r="G116" s="26">
        <v>337.59</v>
      </c>
      <c r="H116" s="93">
        <f t="shared" si="4"/>
        <v>48.227142857142852</v>
      </c>
      <c r="I116" s="25">
        <v>700</v>
      </c>
      <c r="J116" s="25">
        <v>51300</v>
      </c>
      <c r="K116" s="25">
        <v>14000</v>
      </c>
      <c r="L116" s="25">
        <v>0</v>
      </c>
      <c r="M116" s="25">
        <v>0</v>
      </c>
      <c r="N116" s="24">
        <v>0.85</v>
      </c>
      <c r="O116" s="38" t="s">
        <v>62</v>
      </c>
      <c r="P116" s="1" t="s">
        <v>7</v>
      </c>
    </row>
    <row r="117" spans="1:18" ht="51" x14ac:dyDescent="0.25">
      <c r="A117" s="51">
        <v>3692</v>
      </c>
      <c r="B117" s="28" t="s">
        <v>68</v>
      </c>
      <c r="C117" s="27">
        <v>10861.24</v>
      </c>
      <c r="D117" s="25">
        <v>0</v>
      </c>
      <c r="E117" s="25">
        <v>0</v>
      </c>
      <c r="F117" s="26">
        <v>1000</v>
      </c>
      <c r="G117" s="26">
        <v>0</v>
      </c>
      <c r="H117" s="93">
        <f t="shared" si="4"/>
        <v>0</v>
      </c>
      <c r="I117" s="25">
        <v>9534.24</v>
      </c>
      <c r="J117" s="25">
        <v>1327</v>
      </c>
      <c r="K117" s="25">
        <v>0</v>
      </c>
      <c r="L117" s="25">
        <v>0</v>
      </c>
      <c r="M117" s="25">
        <v>0</v>
      </c>
      <c r="N117" s="24">
        <v>1</v>
      </c>
      <c r="O117" s="41" t="s">
        <v>67</v>
      </c>
      <c r="P117" s="1" t="s">
        <v>34</v>
      </c>
    </row>
    <row r="118" spans="1:18" ht="25.5" x14ac:dyDescent="0.25">
      <c r="A118" s="51">
        <v>3694</v>
      </c>
      <c r="B118" s="28" t="s">
        <v>66</v>
      </c>
      <c r="C118" s="27">
        <v>7058.8499999999995</v>
      </c>
      <c r="D118" s="25">
        <v>0</v>
      </c>
      <c r="E118" s="25">
        <v>0</v>
      </c>
      <c r="F118" s="26">
        <v>605</v>
      </c>
      <c r="G118" s="26">
        <v>0</v>
      </c>
      <c r="H118" s="93">
        <f t="shared" si="4"/>
        <v>0</v>
      </c>
      <c r="I118" s="25">
        <v>605</v>
      </c>
      <c r="J118" s="25">
        <v>6453.8499999999995</v>
      </c>
      <c r="K118" s="25">
        <v>0</v>
      </c>
      <c r="L118" s="25">
        <v>0</v>
      </c>
      <c r="M118" s="25">
        <v>0</v>
      </c>
      <c r="N118" s="24">
        <v>0.85</v>
      </c>
      <c r="O118" s="38" t="s">
        <v>62</v>
      </c>
      <c r="P118" s="1" t="s">
        <v>34</v>
      </c>
    </row>
    <row r="119" spans="1:18" ht="25.5" x14ac:dyDescent="0.25">
      <c r="A119" s="51">
        <v>7053</v>
      </c>
      <c r="B119" s="28" t="s">
        <v>65</v>
      </c>
      <c r="C119" s="27">
        <v>55632.91</v>
      </c>
      <c r="D119" s="25">
        <v>0</v>
      </c>
      <c r="E119" s="25">
        <v>0</v>
      </c>
      <c r="F119" s="26">
        <v>55632.91</v>
      </c>
      <c r="G119" s="26">
        <v>55632.876820000005</v>
      </c>
      <c r="H119" s="93">
        <f t="shared" si="4"/>
        <v>99.999940359042881</v>
      </c>
      <c r="I119" s="25">
        <v>55632.91</v>
      </c>
      <c r="J119" s="25">
        <v>0</v>
      </c>
      <c r="K119" s="25">
        <v>0</v>
      </c>
      <c r="L119" s="25">
        <v>0</v>
      </c>
      <c r="M119" s="25">
        <v>0</v>
      </c>
      <c r="N119" s="24" t="s">
        <v>59</v>
      </c>
      <c r="O119" s="23" t="s">
        <v>64</v>
      </c>
      <c r="P119" s="1" t="s">
        <v>34</v>
      </c>
    </row>
    <row r="120" spans="1:18" ht="25.5" x14ac:dyDescent="0.25">
      <c r="A120" s="51">
        <v>7069</v>
      </c>
      <c r="B120" s="28" t="s">
        <v>63</v>
      </c>
      <c r="C120" s="27">
        <v>12499.16</v>
      </c>
      <c r="D120" s="25">
        <v>0</v>
      </c>
      <c r="E120" s="25">
        <v>0</v>
      </c>
      <c r="F120" s="26">
        <v>12499.16</v>
      </c>
      <c r="G120" s="26">
        <v>12499.15892</v>
      </c>
      <c r="H120" s="93">
        <f t="shared" si="4"/>
        <v>99.999991359419354</v>
      </c>
      <c r="I120" s="25">
        <v>12499.16</v>
      </c>
      <c r="J120" s="25">
        <v>0</v>
      </c>
      <c r="K120" s="25">
        <v>0</v>
      </c>
      <c r="L120" s="25">
        <v>0</v>
      </c>
      <c r="M120" s="25">
        <v>0</v>
      </c>
      <c r="N120" s="24" t="s">
        <v>59</v>
      </c>
      <c r="O120" s="38" t="s">
        <v>62</v>
      </c>
      <c r="P120" s="1" t="s">
        <v>34</v>
      </c>
    </row>
    <row r="121" spans="1:18" ht="25.5" x14ac:dyDescent="0.25">
      <c r="A121" s="50">
        <v>7077</v>
      </c>
      <c r="B121" s="49" t="s">
        <v>61</v>
      </c>
      <c r="C121" s="27">
        <v>15449.16</v>
      </c>
      <c r="D121" s="25">
        <v>0</v>
      </c>
      <c r="E121" s="25">
        <v>0</v>
      </c>
      <c r="F121" s="26">
        <v>15449.68</v>
      </c>
      <c r="G121" s="26">
        <v>15449.674799999995</v>
      </c>
      <c r="H121" s="93">
        <f t="shared" si="4"/>
        <v>99.999966342344919</v>
      </c>
      <c r="I121" s="25">
        <v>15449.16</v>
      </c>
      <c r="J121" s="25">
        <v>0</v>
      </c>
      <c r="K121" s="25">
        <v>0</v>
      </c>
      <c r="L121" s="25">
        <v>0</v>
      </c>
      <c r="M121" s="25">
        <v>0</v>
      </c>
      <c r="N121" s="24" t="s">
        <v>59</v>
      </c>
      <c r="O121" s="38" t="s">
        <v>41</v>
      </c>
      <c r="P121" s="1" t="s">
        <v>34</v>
      </c>
    </row>
    <row r="122" spans="1:18" ht="26.25" thickBot="1" x14ac:dyDescent="0.3">
      <c r="A122" s="48">
        <v>7078</v>
      </c>
      <c r="B122" s="47" t="s">
        <v>60</v>
      </c>
      <c r="C122" s="45">
        <v>214.16</v>
      </c>
      <c r="D122" s="45">
        <v>0</v>
      </c>
      <c r="E122" s="45">
        <v>0</v>
      </c>
      <c r="F122" s="46">
        <v>214.16</v>
      </c>
      <c r="G122" s="46">
        <v>214.16271</v>
      </c>
      <c r="H122" s="93">
        <f t="shared" si="4"/>
        <v>100.00126540903997</v>
      </c>
      <c r="I122" s="45">
        <v>214.16</v>
      </c>
      <c r="J122" s="45">
        <v>0</v>
      </c>
      <c r="K122" s="45">
        <v>0</v>
      </c>
      <c r="L122" s="45">
        <v>0</v>
      </c>
      <c r="M122" s="45">
        <v>0</v>
      </c>
      <c r="N122" s="24" t="s">
        <v>59</v>
      </c>
      <c r="O122" s="43" t="s">
        <v>58</v>
      </c>
      <c r="P122" s="1" t="s">
        <v>34</v>
      </c>
    </row>
    <row r="123" spans="1:18" ht="13.5" thickBot="1" x14ac:dyDescent="0.3">
      <c r="A123" s="20"/>
      <c r="B123" s="22" t="s">
        <v>57</v>
      </c>
      <c r="C123" s="21">
        <f>SUM(C79:C122)</f>
        <v>3455350.4579000017</v>
      </c>
      <c r="D123" s="21">
        <f>SUM(D79:D122)</f>
        <v>167923.84999999998</v>
      </c>
      <c r="E123" s="21">
        <f>SUM(E79:E122)</f>
        <v>442578.8078999999</v>
      </c>
      <c r="F123" s="21">
        <f>SUM(F79:F122)</f>
        <v>1114324.5899999996</v>
      </c>
      <c r="G123" s="21">
        <f>SUM(G79:G122)</f>
        <v>244828.00266999999</v>
      </c>
      <c r="H123" s="92">
        <f>G123/F123*100</f>
        <v>21.970977295762637</v>
      </c>
      <c r="I123" s="21">
        <f>SUM(I79:I122)</f>
        <v>1197946.0899999996</v>
      </c>
      <c r="J123" s="21">
        <f>SUM(J79:J122)</f>
        <v>1220877.71</v>
      </c>
      <c r="K123" s="21">
        <f>SUM(K79:K122)</f>
        <v>413373</v>
      </c>
      <c r="L123" s="21">
        <f>SUM(L79:L122)</f>
        <v>12651</v>
      </c>
      <c r="M123" s="21">
        <v>0</v>
      </c>
      <c r="N123" s="17" t="s">
        <v>4</v>
      </c>
      <c r="O123" s="16" t="s">
        <v>4</v>
      </c>
    </row>
    <row r="124" spans="1:18" x14ac:dyDescent="0.25">
      <c r="A124" s="37"/>
      <c r="B124" s="36" t="s">
        <v>56</v>
      </c>
      <c r="C124" s="35"/>
      <c r="D124" s="35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3"/>
    </row>
    <row r="125" spans="1:18" s="5" customFormat="1" ht="25.5" x14ac:dyDescent="0.25">
      <c r="A125" s="48">
        <v>3572</v>
      </c>
      <c r="B125" s="49" t="s">
        <v>55</v>
      </c>
      <c r="C125" s="27">
        <v>77807.939999999988</v>
      </c>
      <c r="D125" s="25">
        <v>61.199999999999996</v>
      </c>
      <c r="E125" s="25">
        <v>77542.06</v>
      </c>
      <c r="F125" s="26">
        <v>204.68</v>
      </c>
      <c r="G125" s="26">
        <v>204.67150000000001</v>
      </c>
      <c r="H125" s="93">
        <f t="shared" ref="H125:H126" si="5">G125/F125*100</f>
        <v>99.995847176079735</v>
      </c>
      <c r="I125" s="25">
        <v>204.68</v>
      </c>
      <c r="J125" s="25">
        <v>0</v>
      </c>
      <c r="K125" s="25">
        <v>0</v>
      </c>
      <c r="L125" s="25">
        <v>0</v>
      </c>
      <c r="M125" s="25">
        <v>0</v>
      </c>
      <c r="N125" s="24">
        <v>1</v>
      </c>
      <c r="O125" s="38" t="s">
        <v>46</v>
      </c>
      <c r="P125" s="5" t="s">
        <v>7</v>
      </c>
      <c r="R125" s="1"/>
    </row>
    <row r="126" spans="1:18" s="5" customFormat="1" ht="26.25" thickBot="1" x14ac:dyDescent="0.3">
      <c r="A126" s="48">
        <v>3690</v>
      </c>
      <c r="B126" s="47" t="s">
        <v>54</v>
      </c>
      <c r="C126" s="45">
        <v>2299</v>
      </c>
      <c r="D126" s="45">
        <v>0</v>
      </c>
      <c r="E126" s="45">
        <v>0</v>
      </c>
      <c r="F126" s="46">
        <v>2299</v>
      </c>
      <c r="G126" s="46">
        <v>0</v>
      </c>
      <c r="H126" s="93">
        <f t="shared" si="5"/>
        <v>0</v>
      </c>
      <c r="I126" s="45">
        <v>2299</v>
      </c>
      <c r="J126" s="45">
        <v>0</v>
      </c>
      <c r="K126" s="45">
        <v>0</v>
      </c>
      <c r="L126" s="45">
        <v>0</v>
      </c>
      <c r="M126" s="45">
        <v>0</v>
      </c>
      <c r="N126" s="44">
        <v>1</v>
      </c>
      <c r="O126" s="43" t="s">
        <v>46</v>
      </c>
      <c r="P126" s="5" t="s">
        <v>7</v>
      </c>
      <c r="R126" s="1"/>
    </row>
    <row r="127" spans="1:18" ht="26.25" thickBot="1" x14ac:dyDescent="0.3">
      <c r="A127" s="20"/>
      <c r="B127" s="22" t="s">
        <v>53</v>
      </c>
      <c r="C127" s="21">
        <f>SUM(C125:C126)</f>
        <v>80106.939999999988</v>
      </c>
      <c r="D127" s="21">
        <f>SUM(D125:D126)</f>
        <v>61.199999999999996</v>
      </c>
      <c r="E127" s="21">
        <f>SUM(E125:E126)</f>
        <v>77542.06</v>
      </c>
      <c r="F127" s="21">
        <f>SUM(F125:F126)</f>
        <v>2503.6799999999998</v>
      </c>
      <c r="G127" s="21">
        <f>SUM(G125:G126)</f>
        <v>204.67150000000001</v>
      </c>
      <c r="H127" s="92">
        <f>G127/F127*100</f>
        <v>8.1748266551635993</v>
      </c>
      <c r="I127" s="21">
        <f>SUM(I125:I126)</f>
        <v>2503.6799999999998</v>
      </c>
      <c r="J127" s="21">
        <f>SUM(J125:J126)</f>
        <v>0</v>
      </c>
      <c r="K127" s="21">
        <f>SUM(K125:K126)</f>
        <v>0</v>
      </c>
      <c r="L127" s="21">
        <f>SUM(L125:L126)</f>
        <v>0</v>
      </c>
      <c r="M127" s="21">
        <f>SUM(M125:M126)</f>
        <v>0</v>
      </c>
      <c r="N127" s="42" t="s">
        <v>4</v>
      </c>
      <c r="O127" s="16" t="s">
        <v>4</v>
      </c>
    </row>
    <row r="128" spans="1:18" x14ac:dyDescent="0.25">
      <c r="A128" s="37"/>
      <c r="B128" s="36" t="s">
        <v>52</v>
      </c>
      <c r="C128" s="35"/>
      <c r="D128" s="35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3"/>
    </row>
    <row r="129" spans="1:16" x14ac:dyDescent="0.25">
      <c r="A129" s="30">
        <v>3292</v>
      </c>
      <c r="B129" s="28" t="s">
        <v>51</v>
      </c>
      <c r="C129" s="27">
        <v>180905.39</v>
      </c>
      <c r="D129" s="25">
        <v>3443.11</v>
      </c>
      <c r="E129" s="25">
        <v>14097.529999999999</v>
      </c>
      <c r="F129" s="26">
        <v>132364.75</v>
      </c>
      <c r="G129" s="26">
        <v>13902.55754</v>
      </c>
      <c r="H129" s="93">
        <f t="shared" ref="H129:H134" si="6">G129/F129*100</f>
        <v>10.503217465375034</v>
      </c>
      <c r="I129" s="25">
        <v>132364.75</v>
      </c>
      <c r="J129" s="25">
        <v>31000</v>
      </c>
      <c r="K129" s="25">
        <v>0</v>
      </c>
      <c r="L129" s="25">
        <v>0</v>
      </c>
      <c r="M129" s="25">
        <v>0</v>
      </c>
      <c r="N129" s="24">
        <v>0.85</v>
      </c>
      <c r="O129" s="41" t="s">
        <v>49</v>
      </c>
      <c r="P129" s="1" t="s">
        <v>7</v>
      </c>
    </row>
    <row r="130" spans="1:16" ht="25.5" x14ac:dyDescent="0.25">
      <c r="A130" s="30">
        <v>3684</v>
      </c>
      <c r="B130" s="28" t="s">
        <v>50</v>
      </c>
      <c r="C130" s="27">
        <v>1129999.44</v>
      </c>
      <c r="D130" s="25">
        <v>21870.75</v>
      </c>
      <c r="E130" s="25">
        <v>1196.69</v>
      </c>
      <c r="F130" s="26">
        <v>6000</v>
      </c>
      <c r="G130" s="26">
        <v>1339.47</v>
      </c>
      <c r="H130" s="93">
        <f t="shared" si="6"/>
        <v>22.3245</v>
      </c>
      <c r="I130" s="25">
        <v>6000</v>
      </c>
      <c r="J130" s="25">
        <v>330000</v>
      </c>
      <c r="K130" s="25">
        <v>548600</v>
      </c>
      <c r="L130" s="25">
        <v>222332</v>
      </c>
      <c r="M130" s="25">
        <v>0</v>
      </c>
      <c r="N130" s="24">
        <v>0.85</v>
      </c>
      <c r="O130" s="41" t="s">
        <v>49</v>
      </c>
      <c r="P130" s="1" t="s">
        <v>7</v>
      </c>
    </row>
    <row r="131" spans="1:16" ht="51" x14ac:dyDescent="0.25">
      <c r="A131" s="30">
        <v>7042</v>
      </c>
      <c r="B131" s="28" t="s">
        <v>48</v>
      </c>
      <c r="C131" s="27">
        <v>88921</v>
      </c>
      <c r="D131" s="25">
        <v>0</v>
      </c>
      <c r="E131" s="25">
        <v>41959.33</v>
      </c>
      <c r="F131" s="26">
        <v>20239.080000000002</v>
      </c>
      <c r="G131" s="26">
        <v>2881.3068899999998</v>
      </c>
      <c r="H131" s="93">
        <f t="shared" si="6"/>
        <v>14.236353085219285</v>
      </c>
      <c r="I131" s="25">
        <v>20239.080000000002</v>
      </c>
      <c r="J131" s="25">
        <v>0</v>
      </c>
      <c r="K131" s="25">
        <v>0</v>
      </c>
      <c r="L131" s="25">
        <v>0</v>
      </c>
      <c r="M131" s="25">
        <v>0</v>
      </c>
      <c r="N131" s="39" t="s">
        <v>42</v>
      </c>
      <c r="O131" s="41" t="s">
        <v>46</v>
      </c>
      <c r="P131" s="1" t="s">
        <v>7</v>
      </c>
    </row>
    <row r="132" spans="1:16" ht="51" x14ac:dyDescent="0.25">
      <c r="A132" s="40">
        <v>7061</v>
      </c>
      <c r="B132" s="28" t="s">
        <v>47</v>
      </c>
      <c r="C132" s="27">
        <v>22264</v>
      </c>
      <c r="D132" s="25">
        <v>0</v>
      </c>
      <c r="E132" s="25">
        <v>12747.48</v>
      </c>
      <c r="F132" s="26">
        <v>5199.12</v>
      </c>
      <c r="G132" s="26">
        <v>657.68340000000001</v>
      </c>
      <c r="H132" s="93">
        <f t="shared" si="6"/>
        <v>12.649898444352123</v>
      </c>
      <c r="I132" s="25">
        <v>5199.12</v>
      </c>
      <c r="J132" s="25">
        <v>0</v>
      </c>
      <c r="K132" s="25">
        <v>0</v>
      </c>
      <c r="L132" s="25">
        <v>0</v>
      </c>
      <c r="M132" s="25">
        <v>0</v>
      </c>
      <c r="N132" s="39" t="s">
        <v>42</v>
      </c>
      <c r="O132" s="41" t="s">
        <v>46</v>
      </c>
      <c r="P132" s="1" t="s">
        <v>7</v>
      </c>
    </row>
    <row r="133" spans="1:16" ht="51" x14ac:dyDescent="0.25">
      <c r="A133" s="40">
        <v>7062</v>
      </c>
      <c r="B133" s="28" t="s">
        <v>45</v>
      </c>
      <c r="C133" s="27">
        <v>43002</v>
      </c>
      <c r="D133" s="25">
        <v>9964.81</v>
      </c>
      <c r="E133" s="25">
        <v>332.87</v>
      </c>
      <c r="F133" s="26">
        <v>6237</v>
      </c>
      <c r="G133" s="26">
        <v>53.24</v>
      </c>
      <c r="H133" s="93">
        <f t="shared" si="6"/>
        <v>0.85361552028218701</v>
      </c>
      <c r="I133" s="25">
        <v>6237</v>
      </c>
      <c r="J133" s="25">
        <v>26218</v>
      </c>
      <c r="K133" s="25">
        <v>0</v>
      </c>
      <c r="L133" s="25">
        <v>0</v>
      </c>
      <c r="M133" s="25">
        <v>0</v>
      </c>
      <c r="N133" s="39" t="s">
        <v>42</v>
      </c>
      <c r="O133" s="38" t="s">
        <v>44</v>
      </c>
      <c r="P133" s="1" t="s">
        <v>7</v>
      </c>
    </row>
    <row r="134" spans="1:16" ht="42" customHeight="1" thickBot="1" x14ac:dyDescent="0.3">
      <c r="A134" s="40">
        <v>7079</v>
      </c>
      <c r="B134" s="28" t="s">
        <v>43</v>
      </c>
      <c r="C134" s="27">
        <v>120786</v>
      </c>
      <c r="D134" s="25">
        <v>0</v>
      </c>
      <c r="E134" s="25">
        <v>0</v>
      </c>
      <c r="F134" s="26">
        <v>2700</v>
      </c>
      <c r="G134" s="26">
        <v>0</v>
      </c>
      <c r="H134" s="93">
        <f t="shared" si="6"/>
        <v>0</v>
      </c>
      <c r="I134" s="25">
        <v>2700</v>
      </c>
      <c r="J134" s="25">
        <v>82700</v>
      </c>
      <c r="K134" s="25">
        <v>35386</v>
      </c>
      <c r="L134" s="25">
        <v>0</v>
      </c>
      <c r="M134" s="25">
        <v>0</v>
      </c>
      <c r="N134" s="39" t="s">
        <v>42</v>
      </c>
      <c r="O134" s="38" t="s">
        <v>41</v>
      </c>
      <c r="P134" s="1" t="s">
        <v>7</v>
      </c>
    </row>
    <row r="135" spans="1:16" ht="13.5" thickBot="1" x14ac:dyDescent="0.3">
      <c r="A135" s="20"/>
      <c r="B135" s="22" t="s">
        <v>40</v>
      </c>
      <c r="C135" s="21">
        <f>SUM(C129:C134)</f>
        <v>1585877.83</v>
      </c>
      <c r="D135" s="21">
        <f>SUM(D129:D134)</f>
        <v>35278.67</v>
      </c>
      <c r="E135" s="21">
        <f>SUM(E129:E134)</f>
        <v>70333.899999999994</v>
      </c>
      <c r="F135" s="21">
        <f>SUM(F129:F134)</f>
        <v>172739.95</v>
      </c>
      <c r="G135" s="21">
        <f>SUM(G129:G134)</f>
        <v>18834.257830000002</v>
      </c>
      <c r="H135" s="92">
        <f>G135/F135*100</f>
        <v>10.903243766135166</v>
      </c>
      <c r="I135" s="21">
        <f>SUM(I129:I134)</f>
        <v>172739.95</v>
      </c>
      <c r="J135" s="21">
        <f>SUM(J129:J134)</f>
        <v>469918</v>
      </c>
      <c r="K135" s="21">
        <f>SUM(K129:K134)</f>
        <v>583986</v>
      </c>
      <c r="L135" s="21">
        <f>SUM(L129:L134)</f>
        <v>222332</v>
      </c>
      <c r="M135" s="21">
        <f>SUM(M129:M134)</f>
        <v>0</v>
      </c>
      <c r="N135" s="17" t="s">
        <v>4</v>
      </c>
      <c r="O135" s="16" t="s">
        <v>4</v>
      </c>
    </row>
    <row r="136" spans="1:16" x14ac:dyDescent="0.25">
      <c r="A136" s="37"/>
      <c r="B136" s="36" t="s">
        <v>39</v>
      </c>
      <c r="C136" s="35"/>
      <c r="D136" s="35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3"/>
    </row>
    <row r="137" spans="1:16" ht="38.25" x14ac:dyDescent="0.25">
      <c r="A137" s="32">
        <v>3452</v>
      </c>
      <c r="B137" s="28" t="s">
        <v>38</v>
      </c>
      <c r="C137" s="27">
        <v>437324.77999999997</v>
      </c>
      <c r="D137" s="25">
        <v>83765.899999999994</v>
      </c>
      <c r="E137" s="25">
        <v>45592.88</v>
      </c>
      <c r="F137" s="26">
        <v>41909.269999999997</v>
      </c>
      <c r="G137" s="26">
        <v>352.63231000000002</v>
      </c>
      <c r="H137" s="93">
        <f t="shared" ref="H137:H163" si="7">G137/F137*100</f>
        <v>0.84141840218166541</v>
      </c>
      <c r="I137" s="25">
        <v>41909.269999999997</v>
      </c>
      <c r="J137" s="25">
        <v>127487.73</v>
      </c>
      <c r="K137" s="25">
        <v>21294</v>
      </c>
      <c r="L137" s="25">
        <v>33000</v>
      </c>
      <c r="M137" s="25">
        <v>84275</v>
      </c>
      <c r="N137" s="24">
        <v>0.6</v>
      </c>
      <c r="O137" s="23" t="s">
        <v>35</v>
      </c>
      <c r="P137" s="1" t="s">
        <v>34</v>
      </c>
    </row>
    <row r="138" spans="1:16" ht="25.5" x14ac:dyDescent="0.25">
      <c r="A138" s="30">
        <v>3570</v>
      </c>
      <c r="B138" s="28" t="s">
        <v>37</v>
      </c>
      <c r="C138" s="27">
        <v>244575.98</v>
      </c>
      <c r="D138" s="25">
        <v>84042.338000000018</v>
      </c>
      <c r="E138" s="25">
        <v>94056.092000000004</v>
      </c>
      <c r="F138" s="26">
        <v>66477.549999999988</v>
      </c>
      <c r="G138" s="26">
        <v>7175.8530000000001</v>
      </c>
      <c r="H138" s="93">
        <f t="shared" si="7"/>
        <v>10.794400515662808</v>
      </c>
      <c r="I138" s="25">
        <v>66477.549999999988</v>
      </c>
      <c r="J138" s="25">
        <v>0</v>
      </c>
      <c r="K138" s="25">
        <v>0</v>
      </c>
      <c r="L138" s="25">
        <v>0</v>
      </c>
      <c r="M138" s="25">
        <v>0</v>
      </c>
      <c r="N138" s="24" t="s">
        <v>4</v>
      </c>
      <c r="O138" s="23" t="s">
        <v>8</v>
      </c>
      <c r="P138" s="1" t="s">
        <v>34</v>
      </c>
    </row>
    <row r="139" spans="1:16" ht="25.5" x14ac:dyDescent="0.25">
      <c r="A139" s="30">
        <v>3599</v>
      </c>
      <c r="B139" s="28" t="s">
        <v>36</v>
      </c>
      <c r="C139" s="27">
        <v>12594.119999999999</v>
      </c>
      <c r="D139" s="25">
        <v>0</v>
      </c>
      <c r="E139" s="25">
        <v>252.87</v>
      </c>
      <c r="F139" s="26">
        <v>3292.25</v>
      </c>
      <c r="G139" s="26">
        <v>1212.25</v>
      </c>
      <c r="H139" s="93">
        <f t="shared" si="7"/>
        <v>36.821322803553805</v>
      </c>
      <c r="I139" s="25">
        <v>3292.25</v>
      </c>
      <c r="J139" s="25">
        <v>2350</v>
      </c>
      <c r="K139" s="25">
        <v>1180</v>
      </c>
      <c r="L139" s="25">
        <v>1557</v>
      </c>
      <c r="M139" s="25">
        <v>3962</v>
      </c>
      <c r="N139" s="24">
        <v>0.6</v>
      </c>
      <c r="O139" s="23" t="s">
        <v>35</v>
      </c>
      <c r="P139" s="1" t="s">
        <v>34</v>
      </c>
    </row>
    <row r="140" spans="1:16" ht="25.5" x14ac:dyDescent="0.25">
      <c r="A140" s="31">
        <v>3602</v>
      </c>
      <c r="B140" s="28" t="s">
        <v>33</v>
      </c>
      <c r="C140" s="27">
        <v>3000</v>
      </c>
      <c r="D140" s="25">
        <v>0</v>
      </c>
      <c r="E140" s="25">
        <v>453.75</v>
      </c>
      <c r="F140" s="26">
        <v>2546.25</v>
      </c>
      <c r="G140" s="26">
        <v>0</v>
      </c>
      <c r="H140" s="93">
        <f t="shared" si="7"/>
        <v>0</v>
      </c>
      <c r="I140" s="25">
        <v>2546.25</v>
      </c>
      <c r="J140" s="25">
        <v>0</v>
      </c>
      <c r="K140" s="25">
        <v>0</v>
      </c>
      <c r="L140" s="25">
        <v>0</v>
      </c>
      <c r="M140" s="25">
        <v>0</v>
      </c>
      <c r="N140" s="24">
        <v>0.3</v>
      </c>
      <c r="O140" s="23" t="s">
        <v>10</v>
      </c>
      <c r="P140" s="1" t="s">
        <v>7</v>
      </c>
    </row>
    <row r="141" spans="1:16" ht="25.5" x14ac:dyDescent="0.25">
      <c r="A141" s="30">
        <v>3606</v>
      </c>
      <c r="B141" s="28" t="s">
        <v>32</v>
      </c>
      <c r="C141" s="27">
        <v>2100</v>
      </c>
      <c r="D141" s="25">
        <v>0</v>
      </c>
      <c r="E141" s="25">
        <v>0</v>
      </c>
      <c r="F141" s="26">
        <v>2100</v>
      </c>
      <c r="G141" s="26">
        <v>0</v>
      </c>
      <c r="H141" s="93">
        <f t="shared" si="7"/>
        <v>0</v>
      </c>
      <c r="I141" s="25">
        <v>2100</v>
      </c>
      <c r="J141" s="25">
        <v>0</v>
      </c>
      <c r="K141" s="25">
        <v>0</v>
      </c>
      <c r="L141" s="25">
        <v>0</v>
      </c>
      <c r="M141" s="25">
        <v>0</v>
      </c>
      <c r="N141" s="24">
        <v>0.3</v>
      </c>
      <c r="O141" s="23" t="s">
        <v>10</v>
      </c>
      <c r="P141" s="1" t="s">
        <v>7</v>
      </c>
    </row>
    <row r="142" spans="1:16" ht="25.5" x14ac:dyDescent="0.25">
      <c r="A142" s="29">
        <v>3632</v>
      </c>
      <c r="B142" s="28" t="s">
        <v>31</v>
      </c>
      <c r="C142" s="27">
        <v>2700</v>
      </c>
      <c r="D142" s="25">
        <v>0</v>
      </c>
      <c r="E142" s="25">
        <v>0</v>
      </c>
      <c r="F142" s="26">
        <v>2700</v>
      </c>
      <c r="G142" s="26">
        <v>0</v>
      </c>
      <c r="H142" s="93">
        <f t="shared" si="7"/>
        <v>0</v>
      </c>
      <c r="I142" s="25">
        <v>2700</v>
      </c>
      <c r="J142" s="25">
        <v>0</v>
      </c>
      <c r="K142" s="25">
        <v>0</v>
      </c>
      <c r="L142" s="25">
        <v>0</v>
      </c>
      <c r="M142" s="25">
        <v>0</v>
      </c>
      <c r="N142" s="24">
        <v>0.3</v>
      </c>
      <c r="O142" s="23" t="s">
        <v>10</v>
      </c>
      <c r="P142" s="1" t="s">
        <v>7</v>
      </c>
    </row>
    <row r="143" spans="1:16" ht="25.5" x14ac:dyDescent="0.25">
      <c r="A143" s="29">
        <v>3633</v>
      </c>
      <c r="B143" s="28" t="s">
        <v>30</v>
      </c>
      <c r="C143" s="27">
        <v>8300</v>
      </c>
      <c r="D143" s="25">
        <v>0</v>
      </c>
      <c r="E143" s="25">
        <v>0</v>
      </c>
      <c r="F143" s="26">
        <v>8300</v>
      </c>
      <c r="G143" s="26">
        <v>0</v>
      </c>
      <c r="H143" s="93">
        <f t="shared" si="7"/>
        <v>0</v>
      </c>
      <c r="I143" s="25">
        <v>8300</v>
      </c>
      <c r="J143" s="25">
        <v>0</v>
      </c>
      <c r="K143" s="25">
        <v>0</v>
      </c>
      <c r="L143" s="25">
        <v>0</v>
      </c>
      <c r="M143" s="25">
        <v>0</v>
      </c>
      <c r="N143" s="24">
        <v>0.3</v>
      </c>
      <c r="O143" s="23" t="s">
        <v>10</v>
      </c>
      <c r="P143" s="1" t="s">
        <v>7</v>
      </c>
    </row>
    <row r="144" spans="1:16" ht="15" x14ac:dyDescent="0.25">
      <c r="A144" s="29">
        <v>3634</v>
      </c>
      <c r="B144" s="28" t="s">
        <v>29</v>
      </c>
      <c r="C144" s="27">
        <v>2999.92</v>
      </c>
      <c r="D144" s="25">
        <v>0</v>
      </c>
      <c r="E144" s="25">
        <v>153.06</v>
      </c>
      <c r="F144" s="26">
        <v>2846.86</v>
      </c>
      <c r="G144" s="26">
        <v>0</v>
      </c>
      <c r="H144" s="93">
        <f t="shared" si="7"/>
        <v>0</v>
      </c>
      <c r="I144" s="25">
        <v>2846.86</v>
      </c>
      <c r="J144" s="25">
        <v>0</v>
      </c>
      <c r="K144" s="25">
        <v>0</v>
      </c>
      <c r="L144" s="25">
        <v>0</v>
      </c>
      <c r="M144" s="25">
        <v>0</v>
      </c>
      <c r="N144" s="24">
        <v>0.1552</v>
      </c>
      <c r="O144" s="23" t="s">
        <v>10</v>
      </c>
      <c r="P144" s="1" t="s">
        <v>7</v>
      </c>
    </row>
    <row r="145" spans="1:16" ht="25.5" x14ac:dyDescent="0.25">
      <c r="A145" s="29">
        <v>3635</v>
      </c>
      <c r="B145" s="28" t="s">
        <v>28</v>
      </c>
      <c r="C145" s="27">
        <v>8900</v>
      </c>
      <c r="D145" s="25">
        <v>0</v>
      </c>
      <c r="E145" s="25">
        <v>0</v>
      </c>
      <c r="F145" s="26">
        <v>8900</v>
      </c>
      <c r="G145" s="26">
        <v>0</v>
      </c>
      <c r="H145" s="93">
        <f t="shared" si="7"/>
        <v>0</v>
      </c>
      <c r="I145" s="25">
        <v>8900</v>
      </c>
      <c r="J145" s="25">
        <v>0</v>
      </c>
      <c r="K145" s="25">
        <v>0</v>
      </c>
      <c r="L145" s="25">
        <v>0</v>
      </c>
      <c r="M145" s="25">
        <v>0</v>
      </c>
      <c r="N145" s="24">
        <v>0.3</v>
      </c>
      <c r="O145" s="23" t="s">
        <v>10</v>
      </c>
      <c r="P145" s="1" t="s">
        <v>7</v>
      </c>
    </row>
    <row r="146" spans="1:16" ht="25.5" x14ac:dyDescent="0.25">
      <c r="A146" s="29">
        <v>3637</v>
      </c>
      <c r="B146" s="28" t="s">
        <v>27</v>
      </c>
      <c r="C146" s="27">
        <v>1700</v>
      </c>
      <c r="D146" s="25">
        <v>0</v>
      </c>
      <c r="E146" s="25">
        <v>0</v>
      </c>
      <c r="F146" s="26">
        <v>1700</v>
      </c>
      <c r="G146" s="26">
        <v>0</v>
      </c>
      <c r="H146" s="93">
        <f t="shared" si="7"/>
        <v>0</v>
      </c>
      <c r="I146" s="25">
        <v>1700</v>
      </c>
      <c r="J146" s="25">
        <v>0</v>
      </c>
      <c r="K146" s="25">
        <v>0</v>
      </c>
      <c r="L146" s="25">
        <v>0</v>
      </c>
      <c r="M146" s="25">
        <v>0</v>
      </c>
      <c r="N146" s="24">
        <v>0.1167</v>
      </c>
      <c r="O146" s="23" t="s">
        <v>10</v>
      </c>
      <c r="P146" s="1" t="s">
        <v>7</v>
      </c>
    </row>
    <row r="147" spans="1:16" ht="15" x14ac:dyDescent="0.25">
      <c r="A147" s="29">
        <v>3638</v>
      </c>
      <c r="B147" s="28" t="s">
        <v>26</v>
      </c>
      <c r="C147" s="27">
        <v>11747</v>
      </c>
      <c r="D147" s="25">
        <v>0</v>
      </c>
      <c r="E147" s="25">
        <v>0</v>
      </c>
      <c r="F147" s="26">
        <v>11747</v>
      </c>
      <c r="G147" s="26">
        <v>0</v>
      </c>
      <c r="H147" s="93">
        <f t="shared" si="7"/>
        <v>0</v>
      </c>
      <c r="I147" s="25">
        <v>11747</v>
      </c>
      <c r="J147" s="25">
        <v>0</v>
      </c>
      <c r="K147" s="25">
        <v>0</v>
      </c>
      <c r="L147" s="25">
        <v>0</v>
      </c>
      <c r="M147" s="25">
        <v>0</v>
      </c>
      <c r="N147" s="24">
        <v>0.3</v>
      </c>
      <c r="O147" s="23" t="s">
        <v>10</v>
      </c>
      <c r="P147" s="1" t="s">
        <v>7</v>
      </c>
    </row>
    <row r="148" spans="1:16" ht="15" x14ac:dyDescent="0.25">
      <c r="A148" s="29">
        <v>3639</v>
      </c>
      <c r="B148" s="28" t="s">
        <v>25</v>
      </c>
      <c r="C148" s="27">
        <v>13521</v>
      </c>
      <c r="D148" s="25">
        <v>0</v>
      </c>
      <c r="E148" s="25">
        <v>0</v>
      </c>
      <c r="F148" s="26">
        <v>13521</v>
      </c>
      <c r="G148" s="26">
        <v>0</v>
      </c>
      <c r="H148" s="93">
        <f t="shared" si="7"/>
        <v>0</v>
      </c>
      <c r="I148" s="25">
        <v>13521</v>
      </c>
      <c r="J148" s="25">
        <v>0</v>
      </c>
      <c r="K148" s="25">
        <v>0</v>
      </c>
      <c r="L148" s="25">
        <v>0</v>
      </c>
      <c r="M148" s="25">
        <v>0</v>
      </c>
      <c r="N148" s="24">
        <v>0.3</v>
      </c>
      <c r="O148" s="23" t="s">
        <v>10</v>
      </c>
      <c r="P148" s="1" t="s">
        <v>7</v>
      </c>
    </row>
    <row r="149" spans="1:16" ht="15" x14ac:dyDescent="0.25">
      <c r="A149" s="29">
        <v>3640</v>
      </c>
      <c r="B149" s="28" t="s">
        <v>24</v>
      </c>
      <c r="C149" s="27">
        <v>12000</v>
      </c>
      <c r="D149" s="25">
        <v>0</v>
      </c>
      <c r="E149" s="25">
        <v>0</v>
      </c>
      <c r="F149" s="26">
        <v>12000</v>
      </c>
      <c r="G149" s="26">
        <v>0</v>
      </c>
      <c r="H149" s="93">
        <f t="shared" si="7"/>
        <v>0</v>
      </c>
      <c r="I149" s="25">
        <v>12000</v>
      </c>
      <c r="J149" s="25">
        <v>0</v>
      </c>
      <c r="K149" s="25">
        <v>0</v>
      </c>
      <c r="L149" s="25">
        <v>0</v>
      </c>
      <c r="M149" s="25">
        <v>0</v>
      </c>
      <c r="N149" s="24">
        <v>0.45</v>
      </c>
      <c r="O149" s="23" t="s">
        <v>10</v>
      </c>
      <c r="P149" s="1" t="s">
        <v>7</v>
      </c>
    </row>
    <row r="150" spans="1:16" ht="15" x14ac:dyDescent="0.25">
      <c r="A150" s="29">
        <v>3642</v>
      </c>
      <c r="B150" s="28" t="s">
        <v>23</v>
      </c>
      <c r="C150" s="27">
        <v>3399.72</v>
      </c>
      <c r="D150" s="25">
        <v>18.73</v>
      </c>
      <c r="E150" s="25">
        <v>344.75</v>
      </c>
      <c r="F150" s="26">
        <v>3036.24</v>
      </c>
      <c r="G150" s="26">
        <v>1220.5765000000001</v>
      </c>
      <c r="H150" s="93">
        <f t="shared" si="7"/>
        <v>40.200264142492038</v>
      </c>
      <c r="I150" s="25">
        <v>3036.24</v>
      </c>
      <c r="J150" s="25">
        <v>0</v>
      </c>
      <c r="K150" s="25">
        <v>0</v>
      </c>
      <c r="L150" s="25">
        <v>0</v>
      </c>
      <c r="M150" s="25">
        <v>0</v>
      </c>
      <c r="N150" s="24">
        <v>0.45</v>
      </c>
      <c r="O150" s="23" t="s">
        <v>10</v>
      </c>
      <c r="P150" s="1" t="s">
        <v>7</v>
      </c>
    </row>
    <row r="151" spans="1:16" ht="15" x14ac:dyDescent="0.25">
      <c r="A151" s="29">
        <v>3644</v>
      </c>
      <c r="B151" s="28" t="s">
        <v>22</v>
      </c>
      <c r="C151" s="27">
        <v>6599.92</v>
      </c>
      <c r="D151" s="25">
        <v>0</v>
      </c>
      <c r="E151" s="25">
        <v>633.67999999999995</v>
      </c>
      <c r="F151" s="26">
        <v>5966.24</v>
      </c>
      <c r="G151" s="26">
        <v>59.136000000000003</v>
      </c>
      <c r="H151" s="93">
        <f t="shared" si="7"/>
        <v>0.99117702271447361</v>
      </c>
      <c r="I151" s="25">
        <v>5966.24</v>
      </c>
      <c r="J151" s="25">
        <v>0</v>
      </c>
      <c r="K151" s="25">
        <v>0</v>
      </c>
      <c r="L151" s="25">
        <v>0</v>
      </c>
      <c r="M151" s="25">
        <v>0</v>
      </c>
      <c r="N151" s="24">
        <v>0.45</v>
      </c>
      <c r="O151" s="23" t="s">
        <v>10</v>
      </c>
      <c r="P151" s="1" t="s">
        <v>7</v>
      </c>
    </row>
    <row r="152" spans="1:16" ht="15" x14ac:dyDescent="0.25">
      <c r="A152" s="29">
        <v>3645</v>
      </c>
      <c r="B152" s="28" t="s">
        <v>21</v>
      </c>
      <c r="C152" s="27">
        <v>8799.84</v>
      </c>
      <c r="D152" s="25">
        <v>0</v>
      </c>
      <c r="E152" s="25">
        <v>363</v>
      </c>
      <c r="F152" s="26">
        <v>8436.84</v>
      </c>
      <c r="G152" s="26">
        <v>43.214500000000001</v>
      </c>
      <c r="H152" s="93">
        <f t="shared" si="7"/>
        <v>0.5122119182063426</v>
      </c>
      <c r="I152" s="25">
        <v>8436.84</v>
      </c>
      <c r="J152" s="25">
        <v>0</v>
      </c>
      <c r="K152" s="25">
        <v>0</v>
      </c>
      <c r="L152" s="25">
        <v>0</v>
      </c>
      <c r="M152" s="25">
        <v>0</v>
      </c>
      <c r="N152" s="24">
        <v>0.45</v>
      </c>
      <c r="O152" s="23" t="s">
        <v>10</v>
      </c>
      <c r="P152" s="1" t="s">
        <v>7</v>
      </c>
    </row>
    <row r="153" spans="1:16" ht="15" x14ac:dyDescent="0.25">
      <c r="A153" s="29">
        <v>3646</v>
      </c>
      <c r="B153" s="28" t="s">
        <v>20</v>
      </c>
      <c r="C153" s="27">
        <v>15799.84</v>
      </c>
      <c r="D153" s="25">
        <v>492.84</v>
      </c>
      <c r="E153" s="25">
        <v>29.89</v>
      </c>
      <c r="F153" s="26">
        <v>15277.11</v>
      </c>
      <c r="G153" s="26">
        <v>112.53</v>
      </c>
      <c r="H153" s="93">
        <f t="shared" si="7"/>
        <v>0.73659219577524804</v>
      </c>
      <c r="I153" s="25">
        <v>15277.11</v>
      </c>
      <c r="J153" s="25">
        <v>0</v>
      </c>
      <c r="K153" s="25">
        <v>0</v>
      </c>
      <c r="L153" s="25">
        <v>0</v>
      </c>
      <c r="M153" s="25">
        <v>0</v>
      </c>
      <c r="N153" s="24">
        <v>0.45</v>
      </c>
      <c r="O153" s="23" t="s">
        <v>10</v>
      </c>
      <c r="P153" s="1" t="s">
        <v>7</v>
      </c>
    </row>
    <row r="154" spans="1:16" ht="25.5" x14ac:dyDescent="0.25">
      <c r="A154" s="29">
        <v>3647</v>
      </c>
      <c r="B154" s="28" t="s">
        <v>19</v>
      </c>
      <c r="C154" s="27">
        <v>2000</v>
      </c>
      <c r="D154" s="25">
        <v>0</v>
      </c>
      <c r="E154" s="25">
        <v>0</v>
      </c>
      <c r="F154" s="26">
        <v>300</v>
      </c>
      <c r="G154" s="26">
        <v>0</v>
      </c>
      <c r="H154" s="93">
        <f t="shared" si="7"/>
        <v>0</v>
      </c>
      <c r="I154" s="25">
        <v>300</v>
      </c>
      <c r="J154" s="25">
        <v>1700</v>
      </c>
      <c r="K154" s="25">
        <v>0</v>
      </c>
      <c r="L154" s="25">
        <v>0</v>
      </c>
      <c r="M154" s="25">
        <v>0</v>
      </c>
      <c r="N154" s="24">
        <v>0.3</v>
      </c>
      <c r="O154" s="23" t="s">
        <v>10</v>
      </c>
      <c r="P154" s="1" t="s">
        <v>7</v>
      </c>
    </row>
    <row r="155" spans="1:16" ht="25.5" x14ac:dyDescent="0.25">
      <c r="A155" s="29">
        <v>3648</v>
      </c>
      <c r="B155" s="28" t="s">
        <v>18</v>
      </c>
      <c r="C155" s="27">
        <v>3000</v>
      </c>
      <c r="D155" s="25">
        <v>0</v>
      </c>
      <c r="E155" s="25">
        <v>0</v>
      </c>
      <c r="F155" s="26">
        <v>3000</v>
      </c>
      <c r="G155" s="26">
        <v>0</v>
      </c>
      <c r="H155" s="93">
        <f t="shared" si="7"/>
        <v>0</v>
      </c>
      <c r="I155" s="25">
        <v>3000</v>
      </c>
      <c r="J155" s="25">
        <v>0</v>
      </c>
      <c r="K155" s="25">
        <v>0</v>
      </c>
      <c r="L155" s="25">
        <v>0</v>
      </c>
      <c r="M155" s="25">
        <v>0</v>
      </c>
      <c r="N155" s="24">
        <v>0.3</v>
      </c>
      <c r="O155" s="23" t="s">
        <v>10</v>
      </c>
      <c r="P155" s="1" t="s">
        <v>7</v>
      </c>
    </row>
    <row r="156" spans="1:16" ht="15" x14ac:dyDescent="0.25">
      <c r="A156" s="29">
        <v>3651</v>
      </c>
      <c r="B156" s="28" t="s">
        <v>17</v>
      </c>
      <c r="C156" s="27">
        <v>10520</v>
      </c>
      <c r="D156" s="25">
        <v>0</v>
      </c>
      <c r="E156" s="25">
        <v>453.75</v>
      </c>
      <c r="F156" s="26">
        <v>10066.25</v>
      </c>
      <c r="G156" s="26">
        <v>0</v>
      </c>
      <c r="H156" s="93">
        <f t="shared" si="7"/>
        <v>0</v>
      </c>
      <c r="I156" s="25">
        <v>10066.25</v>
      </c>
      <c r="J156" s="25">
        <v>0</v>
      </c>
      <c r="K156" s="25">
        <v>0</v>
      </c>
      <c r="L156" s="25">
        <v>0</v>
      </c>
      <c r="M156" s="25">
        <v>0</v>
      </c>
      <c r="N156" s="24">
        <v>0.45</v>
      </c>
      <c r="O156" s="23" t="s">
        <v>10</v>
      </c>
      <c r="P156" s="1" t="s">
        <v>7</v>
      </c>
    </row>
    <row r="157" spans="1:16" ht="25.5" x14ac:dyDescent="0.25">
      <c r="A157" s="29">
        <v>3652</v>
      </c>
      <c r="B157" s="28" t="s">
        <v>16</v>
      </c>
      <c r="C157" s="27">
        <v>3300</v>
      </c>
      <c r="D157" s="25">
        <v>0</v>
      </c>
      <c r="E157" s="25">
        <v>0</v>
      </c>
      <c r="F157" s="26">
        <v>3300</v>
      </c>
      <c r="G157" s="26">
        <v>0</v>
      </c>
      <c r="H157" s="93">
        <f t="shared" si="7"/>
        <v>0</v>
      </c>
      <c r="I157" s="25">
        <v>3300</v>
      </c>
      <c r="J157" s="25">
        <v>0</v>
      </c>
      <c r="K157" s="25">
        <v>0</v>
      </c>
      <c r="L157" s="25">
        <v>0</v>
      </c>
      <c r="M157" s="25">
        <v>0</v>
      </c>
      <c r="N157" s="24">
        <v>0.1719</v>
      </c>
      <c r="O157" s="23" t="s">
        <v>10</v>
      </c>
      <c r="P157" s="1" t="s">
        <v>7</v>
      </c>
    </row>
    <row r="158" spans="1:16" ht="15" x14ac:dyDescent="0.25">
      <c r="A158" s="29">
        <v>3654</v>
      </c>
      <c r="B158" s="28" t="s">
        <v>15</v>
      </c>
      <c r="C158" s="27">
        <v>17499.900000000001</v>
      </c>
      <c r="D158" s="25">
        <v>54.45</v>
      </c>
      <c r="E158" s="25">
        <v>0</v>
      </c>
      <c r="F158" s="26">
        <v>17445.45</v>
      </c>
      <c r="G158" s="26">
        <v>0</v>
      </c>
      <c r="H158" s="93">
        <f t="shared" si="7"/>
        <v>0</v>
      </c>
      <c r="I158" s="25">
        <v>17445.45</v>
      </c>
      <c r="J158" s="25">
        <v>0</v>
      </c>
      <c r="K158" s="25">
        <v>0</v>
      </c>
      <c r="L158" s="25">
        <v>0</v>
      </c>
      <c r="M158" s="25">
        <v>0</v>
      </c>
      <c r="N158" s="24">
        <v>0.45</v>
      </c>
      <c r="O158" s="23" t="s">
        <v>10</v>
      </c>
      <c r="P158" s="1" t="s">
        <v>7</v>
      </c>
    </row>
    <row r="159" spans="1:16" ht="25.5" x14ac:dyDescent="0.25">
      <c r="A159" s="29">
        <v>3655</v>
      </c>
      <c r="B159" s="28" t="s">
        <v>14</v>
      </c>
      <c r="C159" s="27">
        <v>3300</v>
      </c>
      <c r="D159" s="25">
        <v>0</v>
      </c>
      <c r="E159" s="25">
        <v>0</v>
      </c>
      <c r="F159" s="26">
        <v>3300</v>
      </c>
      <c r="G159" s="26">
        <v>0</v>
      </c>
      <c r="H159" s="93">
        <f t="shared" si="7"/>
        <v>0</v>
      </c>
      <c r="I159" s="25">
        <v>3300</v>
      </c>
      <c r="J159" s="25">
        <v>0</v>
      </c>
      <c r="K159" s="25">
        <v>0</v>
      </c>
      <c r="L159" s="25">
        <v>0</v>
      </c>
      <c r="M159" s="25">
        <v>0</v>
      </c>
      <c r="N159" s="24">
        <v>0.3</v>
      </c>
      <c r="O159" s="23" t="s">
        <v>10</v>
      </c>
      <c r="P159" s="1" t="s">
        <v>7</v>
      </c>
    </row>
    <row r="160" spans="1:16" ht="15" x14ac:dyDescent="0.25">
      <c r="A160" s="29">
        <v>3656</v>
      </c>
      <c r="B160" s="28" t="s">
        <v>13</v>
      </c>
      <c r="C160" s="27">
        <v>17985.289999999997</v>
      </c>
      <c r="D160" s="25">
        <v>0</v>
      </c>
      <c r="E160" s="25">
        <v>96.8</v>
      </c>
      <c r="F160" s="26">
        <v>17888.489999999998</v>
      </c>
      <c r="G160" s="26">
        <v>0</v>
      </c>
      <c r="H160" s="93">
        <f t="shared" si="7"/>
        <v>0</v>
      </c>
      <c r="I160" s="25">
        <v>17888.489999999998</v>
      </c>
      <c r="J160" s="25">
        <v>0</v>
      </c>
      <c r="K160" s="25">
        <v>0</v>
      </c>
      <c r="L160" s="25">
        <v>0</v>
      </c>
      <c r="M160" s="25">
        <v>0</v>
      </c>
      <c r="N160" s="24">
        <v>0.45</v>
      </c>
      <c r="O160" s="23" t="s">
        <v>10</v>
      </c>
      <c r="P160" s="1" t="s">
        <v>7</v>
      </c>
    </row>
    <row r="161" spans="1:18" ht="25.5" x14ac:dyDescent="0.25">
      <c r="A161" s="29">
        <v>3674</v>
      </c>
      <c r="B161" s="28" t="s">
        <v>12</v>
      </c>
      <c r="C161" s="27">
        <v>5800</v>
      </c>
      <c r="D161" s="25">
        <v>0</v>
      </c>
      <c r="E161" s="25">
        <v>0</v>
      </c>
      <c r="F161" s="26">
        <v>5800</v>
      </c>
      <c r="G161" s="26">
        <v>0</v>
      </c>
      <c r="H161" s="93">
        <f t="shared" si="7"/>
        <v>0</v>
      </c>
      <c r="I161" s="25">
        <v>5800</v>
      </c>
      <c r="J161" s="25">
        <v>0</v>
      </c>
      <c r="K161" s="25">
        <v>0</v>
      </c>
      <c r="L161" s="25">
        <v>0</v>
      </c>
      <c r="M161" s="25">
        <v>0</v>
      </c>
      <c r="N161" s="24">
        <v>0.45</v>
      </c>
      <c r="O161" s="23" t="s">
        <v>10</v>
      </c>
      <c r="P161" s="1" t="s">
        <v>7</v>
      </c>
    </row>
    <row r="162" spans="1:18" ht="25.5" x14ac:dyDescent="0.25">
      <c r="A162" s="29">
        <v>3685</v>
      </c>
      <c r="B162" s="28" t="s">
        <v>11</v>
      </c>
      <c r="C162" s="27">
        <v>3300</v>
      </c>
      <c r="D162" s="25">
        <v>0</v>
      </c>
      <c r="E162" s="25">
        <v>0</v>
      </c>
      <c r="F162" s="26">
        <v>3300</v>
      </c>
      <c r="G162" s="26">
        <v>0</v>
      </c>
      <c r="H162" s="93">
        <f t="shared" si="7"/>
        <v>0</v>
      </c>
      <c r="I162" s="25">
        <v>3300</v>
      </c>
      <c r="J162" s="25">
        <v>0</v>
      </c>
      <c r="K162" s="25">
        <v>0</v>
      </c>
      <c r="L162" s="25">
        <v>0</v>
      </c>
      <c r="M162" s="25">
        <v>0</v>
      </c>
      <c r="N162" s="24">
        <v>0.3</v>
      </c>
      <c r="O162" s="23" t="s">
        <v>10</v>
      </c>
      <c r="P162" s="1" t="s">
        <v>7</v>
      </c>
    </row>
    <row r="163" spans="1:18" ht="49.5" customHeight="1" thickBot="1" x14ac:dyDescent="0.3">
      <c r="A163" s="29">
        <v>3693</v>
      </c>
      <c r="B163" s="28" t="s">
        <v>9</v>
      </c>
      <c r="C163" s="27">
        <v>13000</v>
      </c>
      <c r="D163" s="25">
        <v>0</v>
      </c>
      <c r="E163" s="25">
        <v>0</v>
      </c>
      <c r="F163" s="26">
        <v>1200</v>
      </c>
      <c r="G163" s="26">
        <v>0</v>
      </c>
      <c r="H163" s="93">
        <f t="shared" si="7"/>
        <v>0</v>
      </c>
      <c r="I163" s="25">
        <v>1200</v>
      </c>
      <c r="J163" s="25">
        <v>4000</v>
      </c>
      <c r="K163" s="25">
        <v>7800</v>
      </c>
      <c r="L163" s="25">
        <v>0</v>
      </c>
      <c r="M163" s="25">
        <v>0</v>
      </c>
      <c r="N163" s="24">
        <v>0.3</v>
      </c>
      <c r="O163" s="23" t="s">
        <v>8</v>
      </c>
      <c r="P163" s="1" t="s">
        <v>7</v>
      </c>
    </row>
    <row r="164" spans="1:18" ht="13.5" thickBot="1" x14ac:dyDescent="0.3">
      <c r="A164" s="20"/>
      <c r="B164" s="22" t="s">
        <v>6</v>
      </c>
      <c r="C164" s="21">
        <f>SUM(C137:C163)</f>
        <v>875767.31</v>
      </c>
      <c r="D164" s="21">
        <f>SUM(D137:D163)</f>
        <v>168374.25800000003</v>
      </c>
      <c r="E164" s="21">
        <f>SUM(E137:E163)</f>
        <v>142430.522</v>
      </c>
      <c r="F164" s="21">
        <f>SUM(F137:F163)</f>
        <v>276356.8</v>
      </c>
      <c r="G164" s="21">
        <f>SUM(G137:G163)</f>
        <v>10176.19231</v>
      </c>
      <c r="H164" s="92">
        <f>G164/F164*100</f>
        <v>3.6822659366442223</v>
      </c>
      <c r="I164" s="21">
        <f>SUM(I137:I163)</f>
        <v>276356.8</v>
      </c>
      <c r="J164" s="21">
        <f>SUM(J137:J163)</f>
        <v>135537.72999999998</v>
      </c>
      <c r="K164" s="21">
        <f>SUM(K137:K163)</f>
        <v>30274</v>
      </c>
      <c r="L164" s="21">
        <f>SUM(L137:L163)</f>
        <v>34557</v>
      </c>
      <c r="M164" s="21">
        <f>SUM(M137:M163)</f>
        <v>88237</v>
      </c>
      <c r="N164" s="17" t="s">
        <v>4</v>
      </c>
      <c r="O164" s="16" t="s">
        <v>4</v>
      </c>
    </row>
    <row r="165" spans="1:18" s="5" customFormat="1" ht="13.5" thickBot="1" x14ac:dyDescent="0.3">
      <c r="A165" s="20"/>
      <c r="B165" s="19" t="s">
        <v>5</v>
      </c>
      <c r="C165" s="18">
        <f>C164+C135+C127+C123+C77+C49+C37+C34+C26+C23+C20</f>
        <v>12353598.887020001</v>
      </c>
      <c r="D165" s="18">
        <f>D164+D135+D127+D123+D77+D49+D37+D34+D26+D23+D20</f>
        <v>1220507.7965199999</v>
      </c>
      <c r="E165" s="18">
        <f>E164+E135+E127+E123+E77+E49+E37+E34+E26+E23+E20</f>
        <v>1663434.5604999997</v>
      </c>
      <c r="F165" s="18">
        <f>F164+F135+F127+F123+F77+F49+F37+F34+F26+F23+F20</f>
        <v>3402662.0199999991</v>
      </c>
      <c r="G165" s="18">
        <f>G164+G135+G127+G123+G77+G49+G37+G34+G26+G23+G20</f>
        <v>563237.0620700001</v>
      </c>
      <c r="H165" s="92">
        <f>G165/F165*100</f>
        <v>16.552835949013833</v>
      </c>
      <c r="I165" s="18">
        <f>I164+I135+I127+I123+I77+I49+I37+I34+I26+I23+I20</f>
        <v>3550543.6599999997</v>
      </c>
      <c r="J165" s="18">
        <f>J164+J135+J127+J123+J77+J49+J37+J34+J26+J23+J20</f>
        <v>3401152.46</v>
      </c>
      <c r="K165" s="18">
        <f>K164+K135+K127+K123+K77+K49+K37+K34+K26+K23+K20</f>
        <v>2621255.19</v>
      </c>
      <c r="L165" s="18">
        <f>L164+L135+L127+L123+L77+L49+L37+L34+L26+L23+L20</f>
        <v>360625</v>
      </c>
      <c r="M165" s="18">
        <f>M164+M135+M127+M123+M77+M49+M37+M34+M26+M23+M20</f>
        <v>118237</v>
      </c>
      <c r="N165" s="17" t="s">
        <v>4</v>
      </c>
      <c r="O165" s="16" t="s">
        <v>4</v>
      </c>
      <c r="R165" s="1"/>
    </row>
    <row r="166" spans="1:18" x14ac:dyDescent="0.25">
      <c r="C166" s="15"/>
      <c r="F166" s="9"/>
      <c r="H166" s="10"/>
      <c r="I166" s="3" t="s">
        <v>3</v>
      </c>
      <c r="O166" s="14"/>
    </row>
    <row r="167" spans="1:18" x14ac:dyDescent="0.25">
      <c r="B167" s="12" t="s">
        <v>2</v>
      </c>
      <c r="C167" s="11"/>
      <c r="D167" s="11"/>
      <c r="E167" s="9"/>
      <c r="N167" s="3"/>
      <c r="O167" s="3"/>
    </row>
    <row r="168" spans="1:18" ht="14.25" x14ac:dyDescent="0.25">
      <c r="B168" s="12" t="s">
        <v>204</v>
      </c>
      <c r="C168" s="11"/>
      <c r="D168" s="11"/>
      <c r="E168" s="9"/>
      <c r="N168" s="3"/>
      <c r="O168" s="3"/>
    </row>
    <row r="169" spans="1:18" s="7" customFormat="1" ht="14.25" x14ac:dyDescent="0.25">
      <c r="A169" s="6"/>
      <c r="B169" s="12" t="s">
        <v>1</v>
      </c>
      <c r="C169" s="11"/>
      <c r="D169" s="11"/>
      <c r="E169" s="9"/>
      <c r="F169" s="9"/>
      <c r="G169" s="9"/>
      <c r="H169" s="10"/>
      <c r="I169" s="9"/>
      <c r="J169" s="9"/>
      <c r="K169" s="9"/>
      <c r="L169" s="9"/>
      <c r="M169" s="9"/>
      <c r="N169" s="13"/>
      <c r="O169" s="13"/>
    </row>
    <row r="170" spans="1:18" s="7" customFormat="1" ht="14.25" x14ac:dyDescent="0.25">
      <c r="A170" s="6"/>
      <c r="B170" s="12" t="s">
        <v>0</v>
      </c>
      <c r="C170" s="11"/>
      <c r="D170" s="11"/>
      <c r="E170" s="9"/>
      <c r="F170" s="3"/>
      <c r="H170" s="10"/>
      <c r="I170" s="9"/>
      <c r="J170" s="9"/>
      <c r="K170" s="9"/>
      <c r="L170" s="9"/>
      <c r="M170" s="9"/>
      <c r="N170" s="8"/>
      <c r="O170" s="8"/>
    </row>
    <row r="171" spans="1:18" s="7" customFormat="1" x14ac:dyDescent="0.25">
      <c r="A171" s="6"/>
      <c r="B171" s="1"/>
      <c r="C171" s="5"/>
      <c r="D171" s="5"/>
      <c r="E171" s="3"/>
      <c r="F171" s="3"/>
      <c r="G171" s="3"/>
      <c r="H171" s="4"/>
      <c r="I171" s="3"/>
      <c r="J171" s="3"/>
      <c r="K171" s="3"/>
      <c r="L171" s="3"/>
      <c r="M171" s="3"/>
      <c r="N171" s="1"/>
      <c r="O171" s="6"/>
    </row>
    <row r="172" spans="1:18" s="7" customFormat="1" x14ac:dyDescent="0.25">
      <c r="A172" s="6"/>
      <c r="B172" s="1"/>
      <c r="C172" s="5"/>
      <c r="D172" s="5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</row>
    <row r="173" spans="1:18" s="7" customFormat="1" x14ac:dyDescent="0.25">
      <c r="A173" s="6"/>
      <c r="B173" s="1"/>
      <c r="C173" s="5"/>
      <c r="D173" s="5"/>
      <c r="E173" s="3"/>
      <c r="F173" s="3"/>
      <c r="G173" s="3"/>
      <c r="H173" s="4"/>
      <c r="I173" s="3"/>
      <c r="J173" s="3"/>
      <c r="K173" s="3"/>
      <c r="L173" s="3"/>
      <c r="M173" s="3"/>
      <c r="N173" s="1"/>
      <c r="O173" s="6"/>
    </row>
    <row r="174" spans="1:18" s="7" customFormat="1" x14ac:dyDescent="0.25">
      <c r="A174" s="6"/>
      <c r="B174" s="1"/>
      <c r="C174" s="5"/>
      <c r="D174" s="5"/>
      <c r="E174" s="3"/>
      <c r="F174" s="3"/>
      <c r="G174" s="3"/>
      <c r="H174" s="4"/>
      <c r="I174" s="3"/>
      <c r="J174" s="3"/>
      <c r="K174" s="3"/>
      <c r="L174" s="3"/>
      <c r="M174" s="3"/>
      <c r="N174" s="1"/>
      <c r="O174" s="6"/>
    </row>
    <row r="175" spans="1:18" s="7" customFormat="1" x14ac:dyDescent="0.25">
      <c r="A175" s="6"/>
      <c r="B175" s="1"/>
      <c r="C175" s="5"/>
      <c r="D175" s="5"/>
      <c r="E175" s="3"/>
      <c r="F175" s="3"/>
      <c r="G175" s="3"/>
      <c r="H175" s="4"/>
      <c r="I175" s="3"/>
      <c r="J175" s="3"/>
      <c r="K175" s="3"/>
      <c r="L175" s="3"/>
      <c r="M175" s="3"/>
      <c r="N175" s="1"/>
      <c r="O175" s="6"/>
    </row>
    <row r="176" spans="1:18" s="7" customFormat="1" x14ac:dyDescent="0.25">
      <c r="A176" s="6"/>
      <c r="B176" s="1"/>
      <c r="C176" s="5"/>
      <c r="D176" s="5"/>
      <c r="E176" s="3"/>
      <c r="F176" s="3"/>
      <c r="G176" s="3"/>
      <c r="H176" s="4"/>
      <c r="I176" s="3"/>
      <c r="J176" s="3"/>
      <c r="K176" s="3"/>
      <c r="L176" s="3"/>
      <c r="M176" s="3"/>
      <c r="N176" s="1"/>
      <c r="O176" s="6"/>
    </row>
    <row r="177" spans="1:15" s="7" customFormat="1" x14ac:dyDescent="0.25">
      <c r="A177" s="6"/>
      <c r="B177" s="1"/>
      <c r="C177" s="5"/>
      <c r="D177" s="5"/>
      <c r="E177" s="3"/>
      <c r="F177" s="3"/>
      <c r="G177" s="3"/>
      <c r="H177" s="4"/>
      <c r="I177" s="3"/>
      <c r="J177" s="3"/>
      <c r="K177" s="3"/>
      <c r="L177" s="3"/>
      <c r="M177" s="3"/>
      <c r="N177" s="1"/>
      <c r="O177" s="6"/>
    </row>
    <row r="178" spans="1:15" s="7" customFormat="1" x14ac:dyDescent="0.25">
      <c r="A178" s="6"/>
      <c r="B178" s="1"/>
      <c r="C178" s="5"/>
      <c r="D178" s="5"/>
      <c r="E178" s="3"/>
      <c r="F178" s="3"/>
      <c r="G178" s="3"/>
      <c r="H178" s="4"/>
      <c r="I178" s="3"/>
      <c r="J178" s="3"/>
      <c r="K178" s="3"/>
      <c r="L178" s="3"/>
      <c r="M178" s="3"/>
      <c r="N178" s="1"/>
      <c r="O178" s="6"/>
    </row>
    <row r="179" spans="1:15" s="7" customFormat="1" x14ac:dyDescent="0.25">
      <c r="A179" s="6"/>
      <c r="B179" s="1"/>
      <c r="C179" s="5"/>
      <c r="D179" s="5"/>
      <c r="E179" s="3"/>
      <c r="F179" s="3"/>
      <c r="G179" s="3"/>
      <c r="H179" s="4"/>
      <c r="I179" s="3"/>
      <c r="J179" s="3"/>
      <c r="K179" s="3"/>
      <c r="L179" s="3"/>
      <c r="M179" s="3"/>
      <c r="N179" s="1"/>
      <c r="O179" s="6"/>
    </row>
    <row r="180" spans="1:15" s="7" customFormat="1" x14ac:dyDescent="0.25">
      <c r="A180" s="6"/>
      <c r="B180" s="1"/>
      <c r="C180" s="5"/>
      <c r="D180" s="5"/>
      <c r="E180" s="3"/>
      <c r="F180" s="3"/>
      <c r="G180" s="3"/>
      <c r="H180" s="4"/>
      <c r="I180" s="3"/>
      <c r="J180" s="3"/>
      <c r="K180" s="3"/>
      <c r="L180" s="3"/>
      <c r="M180" s="3"/>
      <c r="N180" s="1"/>
      <c r="O180" s="6"/>
    </row>
    <row r="181" spans="1:15" s="7" customFormat="1" x14ac:dyDescent="0.25">
      <c r="A181" s="6"/>
      <c r="B181" s="1"/>
      <c r="C181" s="5"/>
      <c r="D181" s="5"/>
      <c r="E181" s="3"/>
      <c r="F181" s="3"/>
      <c r="G181" s="3"/>
      <c r="H181" s="4"/>
      <c r="I181" s="3"/>
      <c r="J181" s="3"/>
      <c r="K181" s="3"/>
      <c r="L181" s="3"/>
      <c r="M181" s="3"/>
      <c r="N181" s="1"/>
      <c r="O181" s="6"/>
    </row>
    <row r="182" spans="1:15" s="7" customFormat="1" x14ac:dyDescent="0.25">
      <c r="A182" s="6"/>
      <c r="B182" s="1"/>
      <c r="C182" s="5"/>
      <c r="D182" s="5"/>
      <c r="E182" s="3"/>
      <c r="F182" s="3"/>
      <c r="G182" s="3"/>
      <c r="H182" s="4"/>
      <c r="I182" s="3"/>
      <c r="J182" s="3"/>
      <c r="K182" s="3"/>
      <c r="L182" s="3"/>
      <c r="M182" s="3"/>
      <c r="N182" s="1"/>
      <c r="O182" s="6"/>
    </row>
    <row r="183" spans="1:15" s="7" customFormat="1" x14ac:dyDescent="0.25">
      <c r="A183" s="6"/>
      <c r="B183" s="1"/>
      <c r="C183" s="5"/>
      <c r="D183" s="5"/>
      <c r="E183" s="3"/>
      <c r="F183" s="3"/>
      <c r="G183" s="3"/>
      <c r="H183" s="4"/>
      <c r="I183" s="3"/>
      <c r="J183" s="3"/>
      <c r="K183" s="3"/>
      <c r="L183" s="3"/>
      <c r="M183" s="3"/>
      <c r="N183" s="1"/>
      <c r="O183" s="6"/>
    </row>
    <row r="184" spans="1:15" s="7" customFormat="1" x14ac:dyDescent="0.25">
      <c r="A184" s="6"/>
      <c r="B184" s="1"/>
      <c r="C184" s="5"/>
      <c r="D184" s="5"/>
      <c r="E184" s="3"/>
      <c r="F184" s="3"/>
      <c r="G184" s="3"/>
      <c r="H184" s="4"/>
      <c r="I184" s="3"/>
      <c r="J184" s="3"/>
      <c r="K184" s="3"/>
      <c r="L184" s="3"/>
      <c r="M184" s="3"/>
      <c r="N184" s="1"/>
      <c r="O184" s="6"/>
    </row>
    <row r="185" spans="1:15" x14ac:dyDescent="0.25">
      <c r="O185" s="6"/>
    </row>
    <row r="186" spans="1:15" x14ac:dyDescent="0.25">
      <c r="O186" s="6"/>
    </row>
    <row r="187" spans="1:15" x14ac:dyDescent="0.25">
      <c r="O187" s="6"/>
    </row>
    <row r="188" spans="1:15" x14ac:dyDescent="0.25">
      <c r="O188" s="6"/>
    </row>
    <row r="189" spans="1:15" x14ac:dyDescent="0.25">
      <c r="O189" s="6"/>
    </row>
    <row r="190" spans="1:15" x14ac:dyDescent="0.25">
      <c r="O190" s="6"/>
    </row>
    <row r="191" spans="1:15" x14ac:dyDescent="0.25">
      <c r="O191" s="6"/>
    </row>
    <row r="192" spans="1:15" x14ac:dyDescent="0.25">
      <c r="O192" s="6"/>
    </row>
    <row r="193" spans="15:15" x14ac:dyDescent="0.25">
      <c r="O193" s="6"/>
    </row>
    <row r="194" spans="15:15" x14ac:dyDescent="0.25">
      <c r="O194" s="6"/>
    </row>
    <row r="195" spans="15:15" x14ac:dyDescent="0.25">
      <c r="O195" s="6"/>
    </row>
    <row r="196" spans="15:15" x14ac:dyDescent="0.25">
      <c r="O196" s="6"/>
    </row>
    <row r="197" spans="15:15" x14ac:dyDescent="0.25">
      <c r="O197" s="6"/>
    </row>
    <row r="198" spans="15:15" x14ac:dyDescent="0.25">
      <c r="O198" s="6"/>
    </row>
    <row r="199" spans="15:15" x14ac:dyDescent="0.25">
      <c r="O199" s="6"/>
    </row>
    <row r="200" spans="15:15" x14ac:dyDescent="0.25">
      <c r="O200" s="6"/>
    </row>
    <row r="201" spans="15:15" x14ac:dyDescent="0.25">
      <c r="O201" s="6"/>
    </row>
    <row r="202" spans="15:15" x14ac:dyDescent="0.25">
      <c r="O202" s="6"/>
    </row>
    <row r="203" spans="15:15" x14ac:dyDescent="0.25">
      <c r="O203" s="6"/>
    </row>
    <row r="204" spans="15:15" x14ac:dyDescent="0.25">
      <c r="O204" s="6"/>
    </row>
    <row r="205" spans="15:15" x14ac:dyDescent="0.25">
      <c r="O205" s="6"/>
    </row>
    <row r="206" spans="15:15" x14ac:dyDescent="0.25">
      <c r="O206" s="6"/>
    </row>
    <row r="207" spans="15:15" x14ac:dyDescent="0.25">
      <c r="O207" s="6"/>
    </row>
    <row r="208" spans="15:15" x14ac:dyDescent="0.25">
      <c r="O208" s="6"/>
    </row>
    <row r="209" spans="15:15" x14ac:dyDescent="0.25">
      <c r="O209" s="6"/>
    </row>
    <row r="210" spans="15:15" x14ac:dyDescent="0.25">
      <c r="O210" s="6"/>
    </row>
    <row r="211" spans="15:15" x14ac:dyDescent="0.25">
      <c r="O211" s="6"/>
    </row>
    <row r="212" spans="15:15" x14ac:dyDescent="0.25">
      <c r="O212" s="6"/>
    </row>
    <row r="213" spans="15:15" x14ac:dyDescent="0.25">
      <c r="O213" s="6"/>
    </row>
    <row r="214" spans="15:15" x14ac:dyDescent="0.25">
      <c r="O214" s="6"/>
    </row>
    <row r="215" spans="15:15" x14ac:dyDescent="0.25">
      <c r="O215" s="6"/>
    </row>
    <row r="216" spans="15:15" x14ac:dyDescent="0.25">
      <c r="O216" s="6"/>
    </row>
    <row r="217" spans="15:15" x14ac:dyDescent="0.25">
      <c r="O217" s="6"/>
    </row>
    <row r="218" spans="15:15" x14ac:dyDescent="0.25">
      <c r="O218" s="6"/>
    </row>
    <row r="219" spans="15:15" x14ac:dyDescent="0.25">
      <c r="O219" s="6"/>
    </row>
    <row r="220" spans="15:15" x14ac:dyDescent="0.25">
      <c r="O220" s="6"/>
    </row>
    <row r="221" spans="15:15" x14ac:dyDescent="0.25">
      <c r="O221" s="6"/>
    </row>
    <row r="222" spans="15:15" x14ac:dyDescent="0.25">
      <c r="O222" s="6"/>
    </row>
    <row r="223" spans="15:15" x14ac:dyDescent="0.25">
      <c r="O223" s="6"/>
    </row>
    <row r="224" spans="15:15" x14ac:dyDescent="0.25">
      <c r="O224" s="6"/>
    </row>
    <row r="225" spans="15:15" x14ac:dyDescent="0.25">
      <c r="O225" s="6"/>
    </row>
    <row r="226" spans="15:15" x14ac:dyDescent="0.25">
      <c r="O226" s="6"/>
    </row>
    <row r="227" spans="15:15" x14ac:dyDescent="0.25">
      <c r="O227" s="6"/>
    </row>
    <row r="228" spans="15:15" x14ac:dyDescent="0.25">
      <c r="O228" s="6"/>
    </row>
    <row r="229" spans="15:15" x14ac:dyDescent="0.25">
      <c r="O229" s="6"/>
    </row>
    <row r="230" spans="15:15" x14ac:dyDescent="0.25">
      <c r="O230" s="6"/>
    </row>
    <row r="231" spans="15:15" x14ac:dyDescent="0.25">
      <c r="O231" s="6"/>
    </row>
    <row r="232" spans="15:15" x14ac:dyDescent="0.25">
      <c r="O232" s="6"/>
    </row>
    <row r="233" spans="15:15" x14ac:dyDescent="0.25">
      <c r="O233" s="6"/>
    </row>
    <row r="234" spans="15:15" x14ac:dyDescent="0.25">
      <c r="O234" s="6"/>
    </row>
    <row r="235" spans="15:15" x14ac:dyDescent="0.25">
      <c r="O235" s="6"/>
    </row>
    <row r="236" spans="15:15" x14ac:dyDescent="0.25">
      <c r="O236" s="6"/>
    </row>
    <row r="237" spans="15:15" x14ac:dyDescent="0.25">
      <c r="O237" s="6"/>
    </row>
    <row r="238" spans="15:15" x14ac:dyDescent="0.25">
      <c r="O238" s="6"/>
    </row>
    <row r="239" spans="15:15" x14ac:dyDescent="0.25">
      <c r="O239" s="6"/>
    </row>
    <row r="240" spans="15:15" x14ac:dyDescent="0.25">
      <c r="O240" s="6"/>
    </row>
    <row r="241" spans="15:15" x14ac:dyDescent="0.25">
      <c r="O241" s="6"/>
    </row>
    <row r="242" spans="15:15" x14ac:dyDescent="0.25">
      <c r="O242" s="6"/>
    </row>
    <row r="243" spans="15:15" x14ac:dyDescent="0.25">
      <c r="O243" s="6"/>
    </row>
    <row r="244" spans="15:15" x14ac:dyDescent="0.25">
      <c r="O244" s="6"/>
    </row>
    <row r="245" spans="15:15" x14ac:dyDescent="0.25">
      <c r="O245" s="6"/>
    </row>
    <row r="246" spans="15:15" x14ac:dyDescent="0.25">
      <c r="O246" s="6"/>
    </row>
    <row r="247" spans="15:15" x14ac:dyDescent="0.25">
      <c r="O247" s="6"/>
    </row>
    <row r="248" spans="15:15" x14ac:dyDescent="0.25">
      <c r="O248" s="6"/>
    </row>
    <row r="249" spans="15:15" x14ac:dyDescent="0.25">
      <c r="O249" s="6"/>
    </row>
    <row r="250" spans="15:15" x14ac:dyDescent="0.25">
      <c r="O250" s="6"/>
    </row>
    <row r="251" spans="15:15" x14ac:dyDescent="0.25">
      <c r="O251" s="6"/>
    </row>
    <row r="252" spans="15:15" x14ac:dyDescent="0.25">
      <c r="O252" s="6"/>
    </row>
    <row r="253" spans="15:15" x14ac:dyDescent="0.25">
      <c r="O253" s="6"/>
    </row>
    <row r="254" spans="15:15" x14ac:dyDescent="0.25">
      <c r="O254" s="6"/>
    </row>
    <row r="255" spans="15:15" x14ac:dyDescent="0.25">
      <c r="O255" s="6"/>
    </row>
    <row r="256" spans="15:15" x14ac:dyDescent="0.25">
      <c r="O256" s="6"/>
    </row>
    <row r="257" spans="15:15" x14ac:dyDescent="0.25">
      <c r="O257" s="6"/>
    </row>
    <row r="258" spans="15:15" x14ac:dyDescent="0.25">
      <c r="O258" s="6"/>
    </row>
    <row r="259" spans="15:15" x14ac:dyDescent="0.25">
      <c r="O259" s="6"/>
    </row>
    <row r="260" spans="15:15" x14ac:dyDescent="0.25">
      <c r="O260" s="6"/>
    </row>
    <row r="261" spans="15:15" x14ac:dyDescent="0.25">
      <c r="O261" s="6"/>
    </row>
    <row r="262" spans="15:15" x14ac:dyDescent="0.25">
      <c r="O262" s="6"/>
    </row>
    <row r="263" spans="15:15" x14ac:dyDescent="0.25">
      <c r="O263" s="6"/>
    </row>
    <row r="264" spans="15:15" x14ac:dyDescent="0.25">
      <c r="O264" s="6"/>
    </row>
    <row r="265" spans="15:15" x14ac:dyDescent="0.25">
      <c r="O265" s="6"/>
    </row>
    <row r="266" spans="15:15" x14ac:dyDescent="0.25">
      <c r="O266" s="6"/>
    </row>
    <row r="267" spans="15:15" x14ac:dyDescent="0.25">
      <c r="O267" s="6"/>
    </row>
    <row r="268" spans="15:15" x14ac:dyDescent="0.25">
      <c r="O268" s="6"/>
    </row>
    <row r="269" spans="15:15" x14ac:dyDescent="0.25">
      <c r="O269" s="6"/>
    </row>
    <row r="270" spans="15:15" x14ac:dyDescent="0.25">
      <c r="O270" s="6"/>
    </row>
    <row r="271" spans="15:15" x14ac:dyDescent="0.25">
      <c r="O271" s="6"/>
    </row>
    <row r="272" spans="15:15" x14ac:dyDescent="0.25">
      <c r="O272" s="6"/>
    </row>
    <row r="273" spans="15:15" x14ac:dyDescent="0.25">
      <c r="O273" s="6"/>
    </row>
    <row r="274" spans="15:15" x14ac:dyDescent="0.25">
      <c r="O274" s="6"/>
    </row>
    <row r="275" spans="15:15" x14ac:dyDescent="0.25">
      <c r="O275" s="6"/>
    </row>
    <row r="276" spans="15:15" x14ac:dyDescent="0.25">
      <c r="O276" s="6"/>
    </row>
    <row r="277" spans="15:15" x14ac:dyDescent="0.25">
      <c r="O277" s="6"/>
    </row>
    <row r="278" spans="15:15" x14ac:dyDescent="0.25">
      <c r="O278" s="6"/>
    </row>
    <row r="279" spans="15:15" x14ac:dyDescent="0.25">
      <c r="O279" s="6"/>
    </row>
    <row r="280" spans="15:15" x14ac:dyDescent="0.25">
      <c r="O280" s="6"/>
    </row>
    <row r="281" spans="15:15" x14ac:dyDescent="0.25">
      <c r="O281" s="6"/>
    </row>
    <row r="282" spans="15:15" x14ac:dyDescent="0.25">
      <c r="O282" s="6"/>
    </row>
    <row r="283" spans="15:15" x14ac:dyDescent="0.25">
      <c r="O283" s="6"/>
    </row>
    <row r="284" spans="15:15" x14ac:dyDescent="0.25">
      <c r="O284" s="6"/>
    </row>
    <row r="285" spans="15:15" x14ac:dyDescent="0.25">
      <c r="O285" s="6"/>
    </row>
    <row r="286" spans="15:15" x14ac:dyDescent="0.25">
      <c r="O286" s="6"/>
    </row>
    <row r="287" spans="15:15" x14ac:dyDescent="0.25">
      <c r="O287" s="6"/>
    </row>
    <row r="288" spans="15:15" x14ac:dyDescent="0.25">
      <c r="O288" s="6"/>
    </row>
    <row r="289" spans="15:15" x14ac:dyDescent="0.25">
      <c r="O289" s="6"/>
    </row>
    <row r="290" spans="15:15" x14ac:dyDescent="0.25">
      <c r="O290" s="6"/>
    </row>
    <row r="291" spans="15:15" x14ac:dyDescent="0.25">
      <c r="O291" s="6"/>
    </row>
    <row r="292" spans="15:15" x14ac:dyDescent="0.25">
      <c r="O292" s="6"/>
    </row>
    <row r="293" spans="15:15" x14ac:dyDescent="0.25">
      <c r="O293" s="6"/>
    </row>
    <row r="294" spans="15:15" x14ac:dyDescent="0.25">
      <c r="O294" s="6"/>
    </row>
    <row r="295" spans="15:15" x14ac:dyDescent="0.25">
      <c r="O295" s="6"/>
    </row>
    <row r="296" spans="15:15" x14ac:dyDescent="0.25">
      <c r="O296" s="6"/>
    </row>
    <row r="297" spans="15:15" x14ac:dyDescent="0.25">
      <c r="O297" s="6"/>
    </row>
    <row r="298" spans="15:15" x14ac:dyDescent="0.25">
      <c r="O298" s="6"/>
    </row>
    <row r="299" spans="15:15" x14ac:dyDescent="0.25">
      <c r="O299" s="6"/>
    </row>
    <row r="300" spans="15:15" x14ac:dyDescent="0.25">
      <c r="O300" s="6"/>
    </row>
    <row r="301" spans="15:15" x14ac:dyDescent="0.25">
      <c r="O301" s="6"/>
    </row>
    <row r="302" spans="15:15" x14ac:dyDescent="0.25">
      <c r="O302" s="6"/>
    </row>
    <row r="303" spans="15:15" x14ac:dyDescent="0.25">
      <c r="O303" s="6"/>
    </row>
    <row r="304" spans="15:15" x14ac:dyDescent="0.25">
      <c r="O304" s="6"/>
    </row>
    <row r="305" spans="15:15" x14ac:dyDescent="0.25">
      <c r="O305" s="6"/>
    </row>
    <row r="306" spans="15:15" x14ac:dyDescent="0.25">
      <c r="O306" s="6"/>
    </row>
    <row r="307" spans="15:15" x14ac:dyDescent="0.25">
      <c r="O307" s="6"/>
    </row>
    <row r="308" spans="15:15" x14ac:dyDescent="0.25">
      <c r="O308" s="6"/>
    </row>
    <row r="309" spans="15:15" x14ac:dyDescent="0.25">
      <c r="O309" s="6"/>
    </row>
    <row r="310" spans="15:15" x14ac:dyDescent="0.25">
      <c r="O310" s="6"/>
    </row>
  </sheetData>
  <autoFilter ref="A5:P170" xr:uid="{12A3B4E3-FA74-421B-A5F7-1229C6D10332}"/>
  <mergeCells count="12">
    <mergeCell ref="I4:I5"/>
    <mergeCell ref="J4:M4"/>
    <mergeCell ref="N4:N5"/>
    <mergeCell ref="O4:O5"/>
    <mergeCell ref="B2:O2"/>
    <mergeCell ref="G4:G5"/>
    <mergeCell ref="H4:H5"/>
    <mergeCell ref="A4:A5"/>
    <mergeCell ref="B4:B5"/>
    <mergeCell ref="C4:C5"/>
    <mergeCell ref="D4:E4"/>
    <mergeCell ref="F4:F5"/>
  </mergeCells>
  <pageMargins left="0.43307086614173229" right="0.23622047244094491" top="0.35433070866141736" bottom="0.39370078740157483" header="0.31496062992125984" footer="0.19685039370078741"/>
  <pageSetup paperSize="9" scale="69" fitToHeight="0" orientation="landscape" r:id="rId1"/>
  <headerFooter>
    <oddFooter>&amp;L
&amp;1#&amp;"Aptos,Obyčejné"&amp;9&amp;K000000 Klasifikace informací: Neveřejné&amp;C&amp;P</oddFooter>
  </headerFooter>
  <rowBreaks count="2" manualBreakCount="2">
    <brk id="34" max="14" man="1"/>
    <brk id="127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EU_30_04_2026</vt:lpstr>
      <vt:lpstr>EU_30_04_2026!Názvy_tisku</vt:lpstr>
      <vt:lpstr>EU_30_04_2026!Oblast_tisku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2026-05-18T14:29:52Z</cp:lastPrinted>
  <dcterms:created xsi:type="dcterms:W3CDTF">2026-05-18T12:21:07Z</dcterms:created>
  <dcterms:modified xsi:type="dcterms:W3CDTF">2026-05-18T14:33:49Z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2026-05-18T12:21:20Z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8d49340f-0811-4fdf-80ac-fa3a996c18dc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