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.sharepoint.com/teams/EKONOMIKAaROZPOET/Shared Documents/General/03_MATERIÁLY RK,ZK/MATERIÁLY 2026/IM/26-09-16 ZK/"/>
    </mc:Choice>
  </mc:AlternateContent>
  <xr:revisionPtr revIDLastSave="5763" documentId="13_ncr:1_{82E41531-A8C7-4352-9772-7CAAAF909015}" xr6:coauthVersionLast="47" xr6:coauthVersionMax="47" xr10:uidLastSave="{67A3B103-2189-4B30-9923-B45F57FB1B50}"/>
  <bookViews>
    <workbookView xWindow="-120" yWindow="-120" windowWidth="51840" windowHeight="21120" tabRatio="876" firstSheet="1" activeTab="1" xr2:uid="{224D2283-C045-42E9-9A12-55A21023E918}"/>
  </bookViews>
  <sheets>
    <sheet name="1Kód kategorie staveb. technick" sheetId="3" state="hidden" r:id="rId1"/>
    <sheet name="Příloha č. 2 závazky 27-30" sheetId="7" r:id="rId2"/>
    <sheet name="Seznamy jedničky všechna odvětv" sheetId="4" state="hidden" r:id="rId3"/>
  </sheets>
  <definedNames>
    <definedName name="_xlnm._FilterDatabase" localSheetId="1" hidden="1">'Příloha č. 2 závazky 27-30'!$C$5:$O$6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7" l="1"/>
  <c r="H8" i="7" s="1"/>
  <c r="F10" i="7"/>
  <c r="O137" i="7" l="1"/>
  <c r="O66" i="7"/>
  <c r="O32" i="7"/>
  <c r="F8" i="7"/>
  <c r="F174" i="7" s="1"/>
  <c r="O11" i="7" l="1"/>
  <c r="O10" i="7"/>
  <c r="O23" i="7" l="1"/>
  <c r="O21" i="7" s="1"/>
  <c r="O12" i="7"/>
  <c r="O13" i="7"/>
  <c r="O8" i="7" s="1"/>
  <c r="O174" i="7" l="1"/>
  <c r="O30" i="7"/>
  <c r="O167" i="7" l="1"/>
  <c r="O165" i="7" s="1"/>
  <c r="N165" i="7"/>
  <c r="M165" i="7"/>
  <c r="L165" i="7"/>
  <c r="K165" i="7"/>
  <c r="J165" i="7"/>
  <c r="I165" i="7"/>
  <c r="H165" i="7"/>
  <c r="G165" i="7"/>
  <c r="F165" i="7"/>
  <c r="O161" i="7"/>
  <c r="O159" i="7"/>
  <c r="N157" i="7"/>
  <c r="M157" i="7"/>
  <c r="L157" i="7"/>
  <c r="K157" i="7"/>
  <c r="J157" i="7"/>
  <c r="I157" i="7"/>
  <c r="H157" i="7"/>
  <c r="G157" i="7"/>
  <c r="F157" i="7"/>
  <c r="O122" i="7"/>
  <c r="N120" i="7"/>
  <c r="M120" i="7"/>
  <c r="L120" i="7"/>
  <c r="K120" i="7"/>
  <c r="J120" i="7"/>
  <c r="I120" i="7"/>
  <c r="H120" i="7"/>
  <c r="G120" i="7"/>
  <c r="F120" i="7"/>
  <c r="B118" i="7"/>
  <c r="N30" i="7"/>
  <c r="M30" i="7"/>
  <c r="L30" i="7"/>
  <c r="K30" i="7"/>
  <c r="J30" i="7"/>
  <c r="I30" i="7"/>
  <c r="H30" i="7"/>
  <c r="G30" i="7"/>
  <c r="F30" i="7"/>
  <c r="N28" i="7"/>
  <c r="M28" i="7"/>
  <c r="L28" i="7"/>
  <c r="K28" i="7"/>
  <c r="J28" i="7"/>
  <c r="I28" i="7"/>
  <c r="H28" i="7"/>
  <c r="G28" i="7"/>
  <c r="F28" i="7"/>
  <c r="B28" i="7"/>
  <c r="N21" i="7"/>
  <c r="M21" i="7"/>
  <c r="L21" i="7"/>
  <c r="K21" i="7"/>
  <c r="J21" i="7"/>
  <c r="I21" i="7"/>
  <c r="H21" i="7"/>
  <c r="G21" i="7"/>
  <c r="F21" i="7"/>
  <c r="N14" i="7"/>
  <c r="M14" i="7"/>
  <c r="L14" i="7"/>
  <c r="K14" i="7"/>
  <c r="J14" i="7"/>
  <c r="I14" i="7"/>
  <c r="H14" i="7"/>
  <c r="G14" i="7"/>
  <c r="F14" i="7"/>
  <c r="B14" i="7"/>
  <c r="N8" i="7"/>
  <c r="N174" i="7" s="1"/>
  <c r="M8" i="7"/>
  <c r="M174" i="7" s="1"/>
  <c r="L8" i="7"/>
  <c r="L174" i="7" s="1"/>
  <c r="K8" i="7"/>
  <c r="K174" i="7" s="1"/>
  <c r="J8" i="7"/>
  <c r="J174" i="7" s="1"/>
  <c r="I8" i="7"/>
  <c r="H174" i="7"/>
  <c r="G8" i="7"/>
  <c r="G174" i="7" s="1"/>
  <c r="F175" i="7" l="1"/>
  <c r="F176" i="7" s="1"/>
  <c r="J175" i="7"/>
  <c r="J176" i="7" s="1"/>
  <c r="L175" i="7"/>
  <c r="L176" i="7" s="1"/>
  <c r="K175" i="7"/>
  <c r="K176" i="7" s="1"/>
  <c r="M175" i="7"/>
  <c r="M176" i="7" s="1"/>
  <c r="N175" i="7"/>
  <c r="N176" i="7" s="1"/>
  <c r="G175" i="7"/>
  <c r="G176" i="7" s="1"/>
  <c r="H175" i="7"/>
  <c r="H176" i="7" s="1"/>
  <c r="O120" i="7"/>
  <c r="O14" i="7"/>
  <c r="O157" i="7"/>
  <c r="O28" i="7"/>
  <c r="O175" i="7" l="1"/>
  <c r="O176" i="7" s="1"/>
  <c r="B40" i="4" l="1"/>
  <c r="B68" i="4" l="1"/>
  <c r="G13" i="3" l="1"/>
  <c r="F13" i="3"/>
  <c r="E13" i="3"/>
  <c r="D13" i="3"/>
  <c r="C13" i="3"/>
  <c r="E11" i="3"/>
  <c r="G11" i="3"/>
  <c r="G9" i="3"/>
  <c r="B55" i="4" l="1"/>
  <c r="B11" i="3"/>
  <c r="C11" i="3"/>
  <c r="D11" i="3"/>
  <c r="F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Kubíková Renata</author>
  </authors>
  <commentList>
    <comment ref="C58" authorId="0" shapeId="0" xr:uid="{C8B72822-ABAD-46F4-93CD-0D5B74DAD1A2}">
      <text>
        <r>
          <rPr>
            <b/>
            <sz val="9"/>
            <color indexed="81"/>
            <rFont val="Tahoma"/>
            <family val="2"/>
            <charset val="238"/>
          </rPr>
          <t>Kubíková Renata:</t>
        </r>
        <r>
          <rPr>
            <sz val="9"/>
            <color indexed="81"/>
            <rFont val="Tahoma"/>
            <family val="2"/>
            <charset val="238"/>
          </rPr>
          <t xml:space="preserve">
změnit  podle posledního seznamu - Vlaďka</t>
        </r>
      </text>
    </comment>
  </commentList>
</comments>
</file>

<file path=xl/sharedStrings.xml><?xml version="1.0" encoding="utf-8"?>
<sst xmlns="http://schemas.openxmlformats.org/spreadsheetml/2006/main" count="999" uniqueCount="441">
  <si>
    <t>Odvětví</t>
  </si>
  <si>
    <t>Název akce</t>
  </si>
  <si>
    <t>SOC</t>
  </si>
  <si>
    <t>ŠMS</t>
  </si>
  <si>
    <t>Střední zdravotnická škola a Vyšší odborná škola zdravotnická, Ostrava, příspěvková organizace</t>
  </si>
  <si>
    <t>Obchodní akademie a Vyšší odborná škola sociálně právní, Ostrava, příspěvková organizace</t>
  </si>
  <si>
    <t>Gymnázium Josefa Kainara, Hlučín, příspěvková organizace</t>
  </si>
  <si>
    <t>Střední škola řemesel, Frýdek-Místek, příspěvková organizace</t>
  </si>
  <si>
    <t>Moravskoslezská nemocnice Krnov, příspěvková organizace</t>
  </si>
  <si>
    <t>ZDR</t>
  </si>
  <si>
    <t>Přehled nových akcí reprodukce majetku kraje na rok 2027 a další léta</t>
  </si>
  <si>
    <t>Počet požadavků</t>
  </si>
  <si>
    <t>2027
v tis. Kč</t>
  </si>
  <si>
    <t>2028
v tis. Kč</t>
  </si>
  <si>
    <t>2029
v tis. Kč</t>
  </si>
  <si>
    <t>2030
v tis. Kč</t>
  </si>
  <si>
    <t>Celkem za odvětví</t>
  </si>
  <si>
    <t>KPP</t>
  </si>
  <si>
    <t>DSH - budovy, haly</t>
  </si>
  <si>
    <t>Celkem</t>
  </si>
  <si>
    <t>DOP - liniové stavby</t>
  </si>
  <si>
    <t>Kód kategorie stavebně technické "1"</t>
  </si>
  <si>
    <t>Celkový souhrn
(bez indexu)</t>
  </si>
  <si>
    <t>Kód akce</t>
  </si>
  <si>
    <t>Okres</t>
  </si>
  <si>
    <t>Žadatel</t>
  </si>
  <si>
    <t>1613/2026/006</t>
  </si>
  <si>
    <t>Karviná</t>
  </si>
  <si>
    <t>Základní umělecká škola Bohuslava Martinů, Havířov - Město, Na Schodech 1, příspěvková organizace</t>
  </si>
  <si>
    <t>Regulační ventily otopného systému Sadová</t>
  </si>
  <si>
    <t>1613/2026/005</t>
  </si>
  <si>
    <t>Regulační ventily otopného systému A. Jiráska</t>
  </si>
  <si>
    <t>1113/2026/009</t>
  </si>
  <si>
    <t>Gymnázium, Havířov-Podlesí, příspěvková organizace</t>
  </si>
  <si>
    <t>Výměna oken</t>
  </si>
  <si>
    <t>1532/2015/006</t>
  </si>
  <si>
    <t>Opava</t>
  </si>
  <si>
    <t>Střední škola, Dětský domov a Školní jídelna, Velké Heraltice, příspěvková organizace</t>
  </si>
  <si>
    <t>Výměna otvorových výplní oranžerie</t>
  </si>
  <si>
    <t>1209/2015/007</t>
  </si>
  <si>
    <t>Ostrava-město</t>
  </si>
  <si>
    <t>Střední umělecká škola, Ostrava, příspěvková organizace</t>
  </si>
  <si>
    <t>Výměna oken v budově</t>
  </si>
  <si>
    <t>1205/2022/012</t>
  </si>
  <si>
    <t xml:space="preserve">Rekonstrukce sociálních zařízení </t>
  </si>
  <si>
    <t>1909/2026/001</t>
  </si>
  <si>
    <t>Dětský domov a Školní jídelna, Opava, Rybí trh 14, příspěvková organizace</t>
  </si>
  <si>
    <t>Stavební úpravy areálové kanalizace</t>
  </si>
  <si>
    <t>1231/2023/005</t>
  </si>
  <si>
    <t>Bruntál</t>
  </si>
  <si>
    <t>Střední pedagogická škola a Střední zdravotnická škola, Krnov, příspěvková organizace</t>
  </si>
  <si>
    <t>Oprava fasády objektu Husovo nám.1 severní fasáda ul. Albrechtická</t>
  </si>
  <si>
    <t>1119/2026/001</t>
  </si>
  <si>
    <t>Nový Jičín</t>
  </si>
  <si>
    <t>Masarykovo gymnázium , Příbor, příspěvková organizace</t>
  </si>
  <si>
    <t>Oprava střechy nad tělocvičnou</t>
  </si>
  <si>
    <t>1632/2023/001</t>
  </si>
  <si>
    <t>Základní umělecká škola, Opava, příspěvková organizace</t>
  </si>
  <si>
    <t>Oprava střechy ZUŠ a oprava severní fasády střední zdravotní školy</t>
  </si>
  <si>
    <t>1203/2025/004</t>
  </si>
  <si>
    <t>Střední průmyslová škola stavební, Ostrava, příspěvková organizace</t>
  </si>
  <si>
    <t>Rekonstrukce výtahu</t>
  </si>
  <si>
    <t>1505/2025/003</t>
  </si>
  <si>
    <t>Základní škola, Ostrava-Mariánské Hory, Karasova 6, příspěvková organizace</t>
  </si>
  <si>
    <t>Rekonstrukce rozvodů vody</t>
  </si>
  <si>
    <t>1115/2026/006</t>
  </si>
  <si>
    <t>Gymnázium a Obchodní akademie, Orlová, příspěvková organizace</t>
  </si>
  <si>
    <t>Sanační a hydroizalační práce - část budovy A</t>
  </si>
  <si>
    <t>1127/2026/001</t>
  </si>
  <si>
    <t>Frýdek-Místek</t>
  </si>
  <si>
    <t>Gymnázium, Třinec, příspěvková organizace</t>
  </si>
  <si>
    <t>Rekonstrukce výměníkové stanice a řídicí jednotky vytápění objektu</t>
  </si>
  <si>
    <t>1532/2026/001</t>
  </si>
  <si>
    <t>Oprava komínů</t>
  </si>
  <si>
    <t>1109/2026/011</t>
  </si>
  <si>
    <t>Gymnázium Františka Živného, Bohumín, Jana Palacha 794, příspěvková organizace</t>
  </si>
  <si>
    <t>Rekonstrukce elektroinstalace a  zdravotechniky</t>
  </si>
  <si>
    <t>1905/2025/001</t>
  </si>
  <si>
    <t>Dětský domov a Školní jídelna, Nový Jičín, Revoluční 56, příspěvková organizace</t>
  </si>
  <si>
    <t xml:space="preserve">Oprava střechy </t>
  </si>
  <si>
    <t>1333/2026/001</t>
  </si>
  <si>
    <t>Střední škola technická, Opava, Kolofíkovo nábřeží 51, příspěvková organizace</t>
  </si>
  <si>
    <t>Rekonstrukce podlah a elektroinstalace v soustružně</t>
  </si>
  <si>
    <t>1210/2024/014</t>
  </si>
  <si>
    <t xml:space="preserve">Rekonstrukce věžiček </t>
  </si>
  <si>
    <t>1339/2026/002</t>
  </si>
  <si>
    <t xml:space="preserve">Rekonstrukce zdravotechniky budovy C </t>
  </si>
  <si>
    <t>1105/2025/005</t>
  </si>
  <si>
    <t>Wichterlovo gymnázium, Ostrava-Poruba, příspěvková organizace</t>
  </si>
  <si>
    <t>Oprava hydroizolace</t>
  </si>
  <si>
    <t>1351/2015/004</t>
  </si>
  <si>
    <t>Střední škola, Jablunkov, příspěvková organizace</t>
  </si>
  <si>
    <t>Rekonstrukce hygienických zařízení</t>
  </si>
  <si>
    <t>1227/2025/018</t>
  </si>
  <si>
    <t>Střední průmyslová škola, Obchodní akademie a Jazyková škola s právem státní jazykové zkoušky, Frýdek-Místek, příspěvková organizace</t>
  </si>
  <si>
    <t>Rekonstrukce elektroinstalace, osvětlení a datových kabelů</t>
  </si>
  <si>
    <t>1120/2017/002</t>
  </si>
  <si>
    <t>Oprava sociálního zařízení a rozvodů</t>
  </si>
  <si>
    <t>1411/2026/002</t>
  </si>
  <si>
    <t>Mateřská škola Klíček, Karviná-Hranice, Einsteinova 2849, příspěvková organizace</t>
  </si>
  <si>
    <t>Stavební úpravy tříd včetně přilehlých prostor</t>
  </si>
  <si>
    <t>1532/2022/002</t>
  </si>
  <si>
    <t>Oprava dešťové kanalizace, zpevněných ploch a sanace</t>
  </si>
  <si>
    <t>1317/2023/007</t>
  </si>
  <si>
    <t>Střední škola techniky a služeb, Karviná, příspěvková organizace</t>
  </si>
  <si>
    <t>1217/2026/001</t>
  </si>
  <si>
    <t>Střední zdravotnická škola, Karviná, příspěvková organizace</t>
  </si>
  <si>
    <t>Odstranění havarijního stavu kanalizace</t>
  </si>
  <si>
    <t>1538/2026/003</t>
  </si>
  <si>
    <t>ZŠ, Dětský domov, Šk. družina a Šk. jídelna, Vrbno p. Pradědem, nám. Sv. Michala 17, příspěvková organizace</t>
  </si>
  <si>
    <t>Oprava dřevěné věžičky</t>
  </si>
  <si>
    <t>1817/2025/002</t>
  </si>
  <si>
    <t>Pedagogicko-psychologická poradna, Nový Jičín, příspěvková organizace</t>
  </si>
  <si>
    <t>Odstranění garáže a výstavba zahradního domku</t>
  </si>
  <si>
    <t>1814/2026/002</t>
  </si>
  <si>
    <t>Pedagogicko-psychologická poradna, Karviná, příspěvková organizace</t>
  </si>
  <si>
    <t>Zhotovení plotu a vstupní brány</t>
  </si>
  <si>
    <t>1337/2026/007</t>
  </si>
  <si>
    <t>Střední odborná škola, Frýdek-Místek, příspěvková organizace</t>
  </si>
  <si>
    <t>Sanace svahu a základů tělocvičny</t>
  </si>
  <si>
    <t>1223/2026/001</t>
  </si>
  <si>
    <t>Střední průmyslová škola stavební, Opava, příspěvková organizace</t>
  </si>
  <si>
    <t>Rekonstrukce bleskosvodu a uzemnění</t>
  </si>
  <si>
    <t>1501/2020/004</t>
  </si>
  <si>
    <t>Základní škola a Mateřská škola, Ostrava-Poruba, Ukrajinská 19, příspěvková organizace</t>
  </si>
  <si>
    <t>Rekonstrukce střechy a zateplení výtahové šachty</t>
  </si>
  <si>
    <t>1539/2026/001</t>
  </si>
  <si>
    <t>Základní škola, Bruntál, Rýmařovská 15, příspěvková organizace</t>
  </si>
  <si>
    <t>Rekonstrukce zpevněných ploch a sanace zdiva</t>
  </si>
  <si>
    <t>1129/2026/002</t>
  </si>
  <si>
    <t>Gymnázium, Krnov, příspěvková organizace</t>
  </si>
  <si>
    <t xml:space="preserve">Stavební úpravy po havárii vody </t>
  </si>
  <si>
    <t>Domov Vítkov, příspěvková organizace</t>
  </si>
  <si>
    <t>Rekonstrukce přípojky dešťové kanalizace</t>
  </si>
  <si>
    <t>5526/2026/012</t>
  </si>
  <si>
    <t xml:space="preserve">Odvětví ŠMS  požadavky RMK na rok 2027 Stavebně technická "1" </t>
  </si>
  <si>
    <t xml:space="preserve">Odvětví SOC  požadavky RMK na rok 2027 Stavebně technická "1" </t>
  </si>
  <si>
    <t>5008/2026/002</t>
  </si>
  <si>
    <t>Moravskoslezská nemocnice Karviná - Ráj, příspěvková organizace</t>
  </si>
  <si>
    <t>Rekonstrukce energokanálu pro budovu ubytovny, údržby a ředitelství</t>
  </si>
  <si>
    <t>5000/2026/033</t>
  </si>
  <si>
    <t>Rekonstrukce elektroinstalace a rozvodů vody v Bruntále</t>
  </si>
  <si>
    <t>5008/2026/005</t>
  </si>
  <si>
    <t>Komplexní sanace budovy urgentního příjmu</t>
  </si>
  <si>
    <t>5008/2026/004</t>
  </si>
  <si>
    <t>Výměna VZT jednotky pro jednodenní operativu Orlová</t>
  </si>
  <si>
    <t>5009/2025/026</t>
  </si>
  <si>
    <t>Moravskoslezská nemocnice Havířov, příspěvková organizace</t>
  </si>
  <si>
    <t>Oprava střech technických budov</t>
  </si>
  <si>
    <t>5008/2019/003</t>
  </si>
  <si>
    <t>Rekonstrukce rozvodů vody a kanalizace, monoblok a poliklinika Orlová</t>
  </si>
  <si>
    <t>5000/2026/047</t>
  </si>
  <si>
    <t>Výměna vodovodních rozvodů vody a kanalizace v areálu MSNK, pracoviště Bruntál</t>
  </si>
  <si>
    <t>5000/2026/037</t>
  </si>
  <si>
    <t>Výměna rozvodů vody v budově A v MSN Rýmařov</t>
  </si>
  <si>
    <t>5009/2025/025</t>
  </si>
  <si>
    <t>Oprava střešní terasy urgentního příjmu</t>
  </si>
  <si>
    <t xml:space="preserve">Odvětví ZDR  požadavky RMK na rok 2027 Stavebně technická "1" </t>
  </si>
  <si>
    <t>6000/2024/024</t>
  </si>
  <si>
    <t>Správa silnic Moravskoslezského kraje, příspěvková organizace</t>
  </si>
  <si>
    <t>Rekonstrukce silnice II/486 Mniší – hranice okresu, km 15,832 – 18,578</t>
  </si>
  <si>
    <t>6000/2024/023</t>
  </si>
  <si>
    <t>Rekonstrukce a modernizace silnice II/486 Fryčovice - Hukvaldy - hranice okresu, km 10,060 - 15,832</t>
  </si>
  <si>
    <t>6000/2024/022</t>
  </si>
  <si>
    <t>Rekonstrukce mostu ev.č. 4711-1 přes trať SŽ v obci Bohumín</t>
  </si>
  <si>
    <t>6000/2022/102</t>
  </si>
  <si>
    <t>Silnice III/46211, OZ Dolejší Kunčice - I.etapa</t>
  </si>
  <si>
    <t>6000/2022/105</t>
  </si>
  <si>
    <t>Silnice II/486 se silnicí III/48615 přestavba na OK včetně rekonstrukce mostu ev.č. 48615-1 v Brušperku</t>
  </si>
  <si>
    <t>6000/2023/018</t>
  </si>
  <si>
    <t>Rekonstrukce mostních objektů a silnic</t>
  </si>
  <si>
    <t>6000/2021/022</t>
  </si>
  <si>
    <t>Souvislé opravy silnic, včetně mostních objektů</t>
  </si>
  <si>
    <t>6000/2022/044</t>
  </si>
  <si>
    <t>Rekonstrukce a modernizace silnice III/46419 - opěrná zeď v obci Velké Albrechtice v km 0,946 – 1,787 úsek 1</t>
  </si>
  <si>
    <t>6000/2022/043</t>
  </si>
  <si>
    <t>Silnice III/4848 - rekonstrukce OZ v obci Tichá v km 16,447 až 16,607</t>
  </si>
  <si>
    <t>6000/2021/024</t>
  </si>
  <si>
    <t>Příprava staveb a příprava vypořádání pozemků</t>
  </si>
  <si>
    <t xml:space="preserve">Odvětví DSH  požadavky RMK na rok 2027 Stavebně technická "1" </t>
  </si>
  <si>
    <t>v tis. Kč</t>
  </si>
  <si>
    <t xml:space="preserve">Oprava komunikací Karviná </t>
  </si>
  <si>
    <t>5008/2015/022</t>
  </si>
  <si>
    <t>Úpravy podlah v truhlárně</t>
  </si>
  <si>
    <t>odstranit a upravit částku do rozpočtu</t>
  </si>
  <si>
    <t>6000/2022/084</t>
  </si>
  <si>
    <t>ÚK Hvězda-Ovčárna, Opěrná zeď, vkm 2,050-2,470</t>
  </si>
  <si>
    <t>přidáno  viz email Vlaďka 12.6</t>
  </si>
  <si>
    <t>tato pryč, zařadí MEC</t>
  </si>
  <si>
    <t>tato pryč bude se realizovat  letos</t>
  </si>
  <si>
    <t>Úprava stravovacího provozu pracoviště Rýmařov</t>
  </si>
  <si>
    <t>Výměna technologického zařízení trafostanice v Rýmařově</t>
  </si>
  <si>
    <t>Výměna povrchu komunikace v Bruntále</t>
  </si>
  <si>
    <t>Výměna technologického zařízení trafostanice v Bruntále</t>
  </si>
  <si>
    <t>Rekonstrukce elektroinstalace v Bruntále</t>
  </si>
  <si>
    <t>Rekonstrukce zdravotechniky v Bruntále</t>
  </si>
  <si>
    <t>5000/2026/057</t>
  </si>
  <si>
    <t>5000/2026/054</t>
  </si>
  <si>
    <t>5000/2026/056</t>
  </si>
  <si>
    <t>5000/2026/053</t>
  </si>
  <si>
    <t>Moravskoslezské dětské sanatorium Metylovice, příspěvková organizace</t>
  </si>
  <si>
    <t>5006/2026/005</t>
  </si>
  <si>
    <t>Rekonstrukce silnice II/486 Fryčovice-Hukvaldy – hranice okresu, km 10,060-15,832 a II/486 Mniší –hranice okresu, km 15,832 – 18,578</t>
  </si>
  <si>
    <t>ÚK Hvězda - Ovčárna , opěrná zeď, v km 2,050-2,470</t>
  </si>
  <si>
    <t>Moravskoslezská nemocnice Frýdek-Místek, příspěvková organizace</t>
  </si>
  <si>
    <t xml:space="preserve">Rekonstrukce systému ochrany před bleskem </t>
  </si>
  <si>
    <t>Rekonstrukce nákladního výtahu monobloku Karviná</t>
  </si>
  <si>
    <t>Rekonstrukce opěrné zdi na ČOV - Karviná</t>
  </si>
  <si>
    <t>Moravskoslezská nemocnice Opava, příspěvková organizace</t>
  </si>
  <si>
    <t>Pavilon F - venkovní sanace základového zdiva -1.PP</t>
  </si>
  <si>
    <t xml:space="preserve">Pavilon V - výměna havarijního stavu EPS,ERO </t>
  </si>
  <si>
    <t>Modulární stavba garáží s administrativní nástavbou v SZZ Krnov</t>
  </si>
  <si>
    <t>Moravskoslezská nemocnice Karviná-Ráj, příspěvková organizace</t>
  </si>
  <si>
    <t xml:space="preserve">Rekonstrukce centrálních operačních sálů - Karviná </t>
  </si>
  <si>
    <t>Moravskoslezská nemocnice Třinec, příspěvková organizace</t>
  </si>
  <si>
    <t>Rekonstrukce Klinických laboratoří</t>
  </si>
  <si>
    <t xml:space="preserve">Rekonstrukce gynekologické vyšetřovny </t>
  </si>
  <si>
    <t xml:space="preserve">Nové rozvody TZB - budova lůžkové části </t>
  </si>
  <si>
    <t>Vybudování prostoru pro umístění přístrojů z projektu IROP</t>
  </si>
  <si>
    <t>Rekonstrukce boxu zemřelých - Orlová</t>
  </si>
  <si>
    <t>Novostavba ordinací s odběrovou místností</t>
  </si>
  <si>
    <t>5003/2023/005</t>
  </si>
  <si>
    <t>5008/2022/010</t>
  </si>
  <si>
    <t>5008/2018/005</t>
  </si>
  <si>
    <t>5014/2023/040</t>
  </si>
  <si>
    <t>5014/2024/008</t>
  </si>
  <si>
    <t>5000/2015/006</t>
  </si>
  <si>
    <t>5008/2021/005</t>
  </si>
  <si>
    <t>5014/2024/004</t>
  </si>
  <si>
    <t>5014/2018/006</t>
  </si>
  <si>
    <t>5014/2015/013</t>
  </si>
  <si>
    <t>5004/2021/045</t>
  </si>
  <si>
    <t>5004/2021/020</t>
  </si>
  <si>
    <t>5006/2025/006</t>
  </si>
  <si>
    <t>5006/2025/001</t>
  </si>
  <si>
    <t>5008/2022/018</t>
  </si>
  <si>
    <t>5000/2025/009</t>
  </si>
  <si>
    <t>6000/2025/008</t>
  </si>
  <si>
    <t>6000/2025/009</t>
  </si>
  <si>
    <t>6000/2025/019</t>
  </si>
  <si>
    <t>6000/2025/020</t>
  </si>
  <si>
    <t>6000/2025/021</t>
  </si>
  <si>
    <t>5519/2025/001</t>
  </si>
  <si>
    <t>Domov Bílá Opava, příspěvková organizace</t>
  </si>
  <si>
    <t>Protipovodňová opatření - Domov Bílá Opava</t>
  </si>
  <si>
    <t>5506/2023/005</t>
  </si>
  <si>
    <t>Domov Březiny, příspěvková organizace, Petřvald</t>
  </si>
  <si>
    <t>1345/2024/008</t>
  </si>
  <si>
    <t>Střední škola průmyslová, Krnov, příspěvková organizace</t>
  </si>
  <si>
    <t>Rekonstrukce vzduchotechniky v kuchyni</t>
  </si>
  <si>
    <t>1128/2024/009</t>
  </si>
  <si>
    <t>Gymnázium, Bruntál, příspěvková organizace</t>
  </si>
  <si>
    <t>Oprava podlahy v tělocvičně</t>
  </si>
  <si>
    <t>1230/2019/001</t>
  </si>
  <si>
    <t>Střední odborná škola dopravy a cestovního ruchu, Krnov, příspěvková organizace</t>
  </si>
  <si>
    <t>1230/2024/002</t>
  </si>
  <si>
    <t>Střední odborná škola a Základní škola, Město Albrechtice, příspěvková organizace</t>
  </si>
  <si>
    <t>1635/2024/005</t>
  </si>
  <si>
    <t>Základní umělecká škola Leoše Janáčka, Frýdlant nad Ostravicí, příspěvková organizace</t>
  </si>
  <si>
    <t>1127/2024/001</t>
  </si>
  <si>
    <t>1124/2025/001</t>
  </si>
  <si>
    <t>Gymnázium Petra Bezruče, Frýdek-Místek, příspěvková organizace</t>
  </si>
  <si>
    <t>1912/2017/003</t>
  </si>
  <si>
    <t>Dětský domov a Školní jídelna, Čeladná 87, příspěvková organizace</t>
  </si>
  <si>
    <t>Rekonstrukce oplocení kolem areálu</t>
  </si>
  <si>
    <t>1337/2025/004</t>
  </si>
  <si>
    <t>1308/2025/006</t>
  </si>
  <si>
    <t>Střední škola technická a dopravní, Ostrava-Vítkovice, příspěvková organizace</t>
  </si>
  <si>
    <t>1315/2025/013</t>
  </si>
  <si>
    <t>Střední škola polytechnická, Havířov-Šumbark, příspěvková organizace</t>
  </si>
  <si>
    <t>1211/2025/005</t>
  </si>
  <si>
    <t>Střední průmyslová škola elektrotechnická, Havířov, příspěvková organizace</t>
  </si>
  <si>
    <t>1214/2025/008</t>
  </si>
  <si>
    <t>Střední průmyslová škola, Karviná, příspěvková organizace</t>
  </si>
  <si>
    <t>1909/2025/001</t>
  </si>
  <si>
    <t>Statická sanace zdiva</t>
  </si>
  <si>
    <t>1120/2024/004</t>
  </si>
  <si>
    <t>1121/2025/009</t>
  </si>
  <si>
    <t>Mendelovo gymnázium, Opava, příspěvková organizace</t>
  </si>
  <si>
    <t>1909/2024/003</t>
  </si>
  <si>
    <t>1106/2025/001</t>
  </si>
  <si>
    <t>Gymnázium, Ostrava-Zábřeh, Volgogradská 6a, příspěvková organizace</t>
  </si>
  <si>
    <t xml:space="preserve">Výměna podlahy v tělocvičně </t>
  </si>
  <si>
    <t>1105/2025/002</t>
  </si>
  <si>
    <t>Rekonstrukce elektroinstalace</t>
  </si>
  <si>
    <t>1204/2024/003</t>
  </si>
  <si>
    <t>Střední průmyslová škola, Ostrava-Vítkovice, příspěvková organizace</t>
  </si>
  <si>
    <t>1501/2025/001</t>
  </si>
  <si>
    <t>1119/2025/006</t>
  </si>
  <si>
    <t>1220/2023/003</t>
  </si>
  <si>
    <t>Mendelova střední škola, Nový Jičín, příspěvková organizace</t>
  </si>
  <si>
    <t>Rekonstrukce rozvodů zdravotechniky a elektrorozvodů</t>
  </si>
  <si>
    <t>1330/2019/002</t>
  </si>
  <si>
    <t>Odborné učiliště a Praktická škola, Nový Jičín, příspěvková organizace</t>
  </si>
  <si>
    <t>1518/2025/002</t>
  </si>
  <si>
    <t>Základní škola a Mateřská škola Motýlek, Kopřivnice, Smetanova 1122, příspěvková organizace</t>
  </si>
  <si>
    <t>Střední zahradnická škola, Ostrava, příspěvková organizace</t>
  </si>
  <si>
    <t>1508/2023/004</t>
  </si>
  <si>
    <t>Základní škola, Ostrava-Poruba, Čkalovova 942, příspěvková organizace kraje</t>
  </si>
  <si>
    <t>1503/2024/003</t>
  </si>
  <si>
    <t>Základní škola, Ostrava-Hrabůvka, U Haldy 66, příspěvková organizace</t>
  </si>
  <si>
    <t>1408/2024/008</t>
  </si>
  <si>
    <t>Střední škola prof. Zdeňka Matějčka, Ostrava-Poruba, příspěvková organizace</t>
  </si>
  <si>
    <t>Oprava kanalizace a kanalizačních šachtic</t>
  </si>
  <si>
    <t>1613/2025/003</t>
  </si>
  <si>
    <t>1309/2023/002</t>
  </si>
  <si>
    <t>Střední škola elektrotechnická, Ostrava, Na Jízdárně 30, příspěvková organizace</t>
  </si>
  <si>
    <t>Celková rekonstrukce výměníkové stanice v hlavní budově školy</t>
  </si>
  <si>
    <t>1206/2025/007</t>
  </si>
  <si>
    <t>Obchodní akademie, Ostrava-Poruba, příspěvková organizace</t>
  </si>
  <si>
    <t>Rekonstrukce zdroje vytápění</t>
  </si>
  <si>
    <t>1130/2025/003</t>
  </si>
  <si>
    <t>Gymnázium a Střední odborná škola, Rýmařov, příspěvková organizace</t>
  </si>
  <si>
    <t>Rekonstrukce zdroje vytápění v budově tělocvičny</t>
  </si>
  <si>
    <t>1210/2025/003</t>
  </si>
  <si>
    <t>1203/2025/003</t>
  </si>
  <si>
    <t>1209/2025/001</t>
  </si>
  <si>
    <t>Rekonstrukce sekundární strany výměníkové stanice v budově školy</t>
  </si>
  <si>
    <t>1817/2024/004</t>
  </si>
  <si>
    <t>Výměna kotle</t>
  </si>
  <si>
    <t>1207/2025/015</t>
  </si>
  <si>
    <t>Rekonstrukce plynové kotelny v budově školy</t>
  </si>
  <si>
    <t>1348/2024/006</t>
  </si>
  <si>
    <t>Rekonstrukce zdrojů tepla v budově školy</t>
  </si>
  <si>
    <t>1207/2016/029</t>
  </si>
  <si>
    <t>Rekonstrukce plynové kotelny v budově SPV2</t>
  </si>
  <si>
    <t>1114/2025/001</t>
  </si>
  <si>
    <t>Gymnázium, Karviná, příspěvková organizace</t>
  </si>
  <si>
    <t>Rekonstrukce plynové kotelny v budově gymnázia</t>
  </si>
  <si>
    <t>1207/2016/012</t>
  </si>
  <si>
    <t>Rekonstrukce plynové kotelny v budově SPV1</t>
  </si>
  <si>
    <t>1207/2025/016</t>
  </si>
  <si>
    <t>Rekonstrukce zdrojů tepla ve správní budově</t>
  </si>
  <si>
    <t>1231/2015/001</t>
  </si>
  <si>
    <t>Střední pedagogická škola a střední zdravotnická škola Krnov,příspěvková organizace</t>
  </si>
  <si>
    <t>Revitalizace venkovního sportoviště</t>
  </si>
  <si>
    <t>1104/2014/001</t>
  </si>
  <si>
    <t>Gymnázium Olgy Havlové, Ostrava-Poruba, příspěvková organizace</t>
  </si>
  <si>
    <t>Rekonstrukce sportovního areálu</t>
  </si>
  <si>
    <t>1206/2015/001</t>
  </si>
  <si>
    <t>Obchodní akademie v Ostravě-Porubě, příspěvková organizace</t>
  </si>
  <si>
    <t>Základní umělecká škola Leoše Janáčka, Havířov, příspěvková organizace</t>
  </si>
  <si>
    <t>1535/2026/001</t>
  </si>
  <si>
    <t xml:space="preserve">Střední škola, Základní škola a Mateřská škola, Frýdek-Místek, příspěvková organizace </t>
  </si>
  <si>
    <t>Zahradní herní prvky</t>
  </si>
  <si>
    <t>1402/2023/002</t>
  </si>
  <si>
    <t>Mateřská škola logopedická, Ostrava-Poruba, Na Robinsonce 1646, příspěvková organizace</t>
  </si>
  <si>
    <t>Rekonstrukce multifunkčního hřiště</t>
  </si>
  <si>
    <t>1124/2020/004</t>
  </si>
  <si>
    <t xml:space="preserve">Výměna podlahy v malé tělocvičně </t>
  </si>
  <si>
    <t>1221/2023/001</t>
  </si>
  <si>
    <t>Střední zdravotnická škola, Opava, příspěvková organizace</t>
  </si>
  <si>
    <t xml:space="preserve">Rekonstrukce venkovního hřiště </t>
  </si>
  <si>
    <t>4002/2025/011</t>
  </si>
  <si>
    <t>Těšínské divadlo Český Těšín, příspěvková organizace</t>
  </si>
  <si>
    <t>Rekonstrukce plynové kotelny v budově divadla</t>
  </si>
  <si>
    <t>4005/2024/012</t>
  </si>
  <si>
    <t>Muzeum v Bruntále, příspěvková organizace</t>
  </si>
  <si>
    <t>Řešení popovodňového stavu - Kosárna Karlovice</t>
  </si>
  <si>
    <t>5014/2026/023</t>
  </si>
  <si>
    <t>Rekonstrukce sociálních zařízení - budova Revoluční - příprava</t>
  </si>
  <si>
    <t xml:space="preserve">Oprava chodeb - stará budova </t>
  </si>
  <si>
    <t>Sanace suterénu -příprava</t>
  </si>
  <si>
    <t>Výměna oken - příprava</t>
  </si>
  <si>
    <t>Rekonstrukce elektroinstalace - příprava</t>
  </si>
  <si>
    <t>Rekonstrukce zdravotechniky a rozvodů topné vody - příprava</t>
  </si>
  <si>
    <t>Sanace objektu tělocvičny</t>
  </si>
  <si>
    <t>Rekonstrukce vnitřní elektroinstalace -příprava</t>
  </si>
  <si>
    <t>Rekonstrukce zdroje tepla v budově CM Jindřichov - příprava</t>
  </si>
  <si>
    <t>Rekonstrukce zdroje tepla v budově CM Albrechtice - příprava</t>
  </si>
  <si>
    <t>Rekonstrukce zdroje tepla ve správní budově CM Opava - příprava</t>
  </si>
  <si>
    <t xml:space="preserve">Manažer akce </t>
  </si>
  <si>
    <t>Rok nákladu 2027</t>
  </si>
  <si>
    <t>Rok nákladu 2028</t>
  </si>
  <si>
    <t>Rok nákladu 2029</t>
  </si>
  <si>
    <t>Rok nákladu 2030</t>
  </si>
  <si>
    <t xml:space="preserve">Rok nákladu &gt; 2029             </t>
  </si>
  <si>
    <t xml:space="preserve">Částka celkem                  </t>
  </si>
  <si>
    <t>z rozpočtu MSK</t>
  </si>
  <si>
    <t>Vlastní zdroje</t>
  </si>
  <si>
    <t>Reprodukce majetku kraje odvětví DOPRAVA - mostní objekty a silnice</t>
  </si>
  <si>
    <t>příspěvková organizace</t>
  </si>
  <si>
    <t>Počet požadavků odvětví DOPRAVA -silnice,  mosty: 5</t>
  </si>
  <si>
    <t xml:space="preserve">Reprodukce majetku kraje odvětví DOPRAVA - reprodukce majetku ostatní                                                                    ORG 4808 - Připravované akce reprodukce majetku kraje odvětví doprava </t>
  </si>
  <si>
    <t>Rekonstrukce plynové kotelny v budově skladů MTZ - CM Opava - příprava</t>
  </si>
  <si>
    <t>Rekonstrukce plynové kotelny v budově garáží - CM Odry- příprava</t>
  </si>
  <si>
    <t>Počet požadavků odvětví DOPRAVA - reprodukce  majetku kraje : 5</t>
  </si>
  <si>
    <t>Reprodukce majetku kraje odvětví ŠKOLSTVÍ                                                                                                                            ORG 4729 - Připravované akce reprodukce majetku kraje v odvětví školství</t>
  </si>
  <si>
    <t>Rekonstrukce sociálních zařízení - budova Nádražní - příprava</t>
  </si>
  <si>
    <t>Rekonstrukce zdravotechniky a elektroinstalace - příprava</t>
  </si>
  <si>
    <t>Rekonstrukce střešního pláště tělocvičny - příprava</t>
  </si>
  <si>
    <t>Rekonstrukce výdejny jídel - příprava</t>
  </si>
  <si>
    <t>Rekonstrukce zdravotechniky - příprava</t>
  </si>
  <si>
    <t>Reprodukce majetku kraje odvětví ZDRAVOTNICTVÍ                                                                                           ORG 4751 - Připravované akce reprodukce majetku kraje v odvětví zdravotnictví</t>
  </si>
  <si>
    <t>Závazek- nové požadavky odvětví zdravotnictví na rok 2027 (navýšení závazku v  zásobníku akcí  RMK odvětví zdravotnictví ) (ORG 4751)</t>
  </si>
  <si>
    <t>Stavební úpravy prostor pro ordinaci lékaře</t>
  </si>
  <si>
    <t>Reprodukce majetku kraje odvětví SOCIÁLNÍCH VĚCÍ                                                                                     ORG 4618 - Připravované akce reprodukce majetku kraje v odvětví sociálních věcí</t>
  </si>
  <si>
    <t>Závazek- nové požadavky odvětví sociálních věcí na rok 2027 ( ( navýšení závazku v  zásobníku akcí  RMK odvětví sociálních věcí (ORG 4618)</t>
  </si>
  <si>
    <r>
      <t xml:space="preserve">Vybudování objektů pro volnočasové aktivity - </t>
    </r>
    <r>
      <rPr>
        <b/>
        <sz val="8"/>
        <rFont val="Arial"/>
        <family val="2"/>
        <charset val="238"/>
      </rPr>
      <t>příprava</t>
    </r>
  </si>
  <si>
    <t>Počet požadavků odvětví SOCIÁLNÍCH VĚCÍ : 3</t>
  </si>
  <si>
    <t>Reprodukce majetku kraje odvětví KULTURY                                                                                   ORG 4553 - Připravované akce reprodukce majetku kraje v odvětví kultury</t>
  </si>
  <si>
    <t>Počet požadavků odvětví KULTURY: 2</t>
  </si>
  <si>
    <t xml:space="preserve"> </t>
  </si>
  <si>
    <t>Rekonstrukce vodovodu a kanalizace  v budově teoretické výuky</t>
  </si>
  <si>
    <r>
      <t xml:space="preserve">Rekonstrukce střechy tělocvičny </t>
    </r>
    <r>
      <rPr>
        <b/>
        <sz val="8"/>
        <color theme="1"/>
        <rFont val="Arial"/>
        <family val="2"/>
        <charset val="238"/>
      </rPr>
      <t>a instalace FVE</t>
    </r>
  </si>
  <si>
    <t xml:space="preserve">Rekonstrukce vchodu a chodeb školy </t>
  </si>
  <si>
    <t>Výměna střešní krytiny a instalace FVE - příprava</t>
  </si>
  <si>
    <t>Rekonstrukce střech a instalace FVE - příprava</t>
  </si>
  <si>
    <t>Rekonstrukce elektroinstalace, zdravotechniky  a výměníkové stanice - příprava</t>
  </si>
  <si>
    <t>Oprava fasády objektu včetně terasy -příprava</t>
  </si>
  <si>
    <r>
      <t xml:space="preserve">Sanace zdiva a  výměna  kanalizace - budova Jeremenkova - </t>
    </r>
    <r>
      <rPr>
        <b/>
        <sz val="8"/>
        <color theme="1"/>
        <rFont val="Arial"/>
        <family val="2"/>
        <charset val="238"/>
      </rPr>
      <t>příprava</t>
    </r>
  </si>
  <si>
    <r>
      <t>Rekonstrukce předávací stanice</t>
    </r>
    <r>
      <rPr>
        <strike/>
        <sz val="8"/>
        <color theme="1"/>
        <rFont val="Arial"/>
        <family val="2"/>
        <charset val="238"/>
      </rPr>
      <t xml:space="preserve"> </t>
    </r>
  </si>
  <si>
    <t>Výstavba multifunkčního sportovního hřiště - příprava</t>
  </si>
  <si>
    <t xml:space="preserve">Rekonstrukce střechy- příprava </t>
  </si>
  <si>
    <t>Rekonstrukce věžiček - příprava</t>
  </si>
  <si>
    <t>Protipožární opatření  monobloku Karviná</t>
  </si>
  <si>
    <r>
      <rPr>
        <b/>
        <sz val="8"/>
        <color rgb="FF000000"/>
        <rFont val="Arial"/>
        <family val="2"/>
        <charset val="238"/>
      </rPr>
      <t>Rozšíření parkovacích míst v areálu nemocnice</t>
    </r>
    <r>
      <rPr>
        <sz val="8"/>
        <color indexed="8"/>
        <rFont val="Arial"/>
        <family val="2"/>
        <charset val="238"/>
      </rPr>
      <t xml:space="preserve">
</t>
    </r>
  </si>
  <si>
    <r>
      <t xml:space="preserve">Nadzemní koridory - 2. etapa (L-G-H) - </t>
    </r>
    <r>
      <rPr>
        <b/>
        <sz val="8"/>
        <color theme="1"/>
        <rFont val="Arial"/>
        <family val="2"/>
        <charset val="238"/>
      </rPr>
      <t>příprava</t>
    </r>
  </si>
  <si>
    <r>
      <rPr>
        <b/>
        <sz val="8"/>
        <color rgb="FF000000"/>
        <rFont val="Arial"/>
        <family val="2"/>
        <charset val="238"/>
      </rPr>
      <t>Rekonstrukce lékárny</t>
    </r>
    <r>
      <rPr>
        <sz val="8"/>
        <color indexed="8"/>
        <rFont val="Arial"/>
        <family val="2"/>
        <charset val="238"/>
      </rPr>
      <t xml:space="preserve">
</t>
    </r>
  </si>
  <si>
    <t>Sanace budovy bazénu</t>
  </si>
  <si>
    <t>Počet požadavků odvětví  ZDRAVOTNICTVÍ : 34</t>
  </si>
  <si>
    <t>Závazek, který vyplývá z provedené aktualizace požadavků na RMK schválených v zásobníku v roce 2026 v  odvětví školství (ORG 4729)</t>
  </si>
  <si>
    <t>Závazek, který vyplývá z provedené aktualizace požadavků na RMK   schválených v zásobníku v roce 2026 v odvětví zdravotnictví (ORG 4751)</t>
  </si>
  <si>
    <t>Závazek, který vyplývá z provedené aktualizace požadavků na RMK  schválených v zásobníku v roce 2026 v  odvětví sociálních věcí (ORG 4618)</t>
  </si>
  <si>
    <t>Závazek, který vyplývá z provedené aktualizace požadavků na RMK   schválených v zásobníku v roce 2026 v odvětví kultury (ORG 4553)</t>
  </si>
  <si>
    <r>
      <t>Závazek-</t>
    </r>
    <r>
      <rPr>
        <b/>
        <sz val="8"/>
        <rFont val="Arial"/>
        <family val="2"/>
        <charset val="238"/>
      </rPr>
      <t xml:space="preserve"> nové požadavky</t>
    </r>
    <r>
      <rPr>
        <sz val="8"/>
        <rFont val="Arial"/>
        <family val="2"/>
        <charset val="238"/>
      </rPr>
      <t xml:space="preserve"> odvětví školství na rok 2027 (navýšení závazku v  zásobníku akcí  RMK v odvětví  školství) (ORG 4729)</t>
    </r>
  </si>
  <si>
    <t>Závazek, který vyplývá z aktuálních požadavků na RMK  evidovaných v zásobníku 2026 v odvětví dopravy (ORG 4808)</t>
  </si>
  <si>
    <r>
      <t>Nové závazky - mostní  objekty a souvislé opravy silnic</t>
    </r>
    <r>
      <rPr>
        <b/>
        <sz val="8"/>
        <rFont val="Arial"/>
        <family val="2"/>
        <charset val="238"/>
      </rPr>
      <t xml:space="preserve"> nejsou předmětem zásobníku </t>
    </r>
    <r>
      <rPr>
        <sz val="8"/>
        <rFont val="Arial"/>
        <family val="2"/>
        <charset val="238"/>
      </rPr>
      <t xml:space="preserve"> RMK v odvětví dopravy</t>
    </r>
  </si>
  <si>
    <t>Celkem požadavky zásobníky</t>
  </si>
  <si>
    <t>Celkem požadavky mimo zásobníky</t>
  </si>
  <si>
    <t>Celkem požadavky</t>
  </si>
  <si>
    <t>Souhrnný přehled požadavků na schválení závazků dle typu zařazení</t>
  </si>
  <si>
    <t>Nové závazky - ZÁSOBNÍKY RMK- Připravované akce reprodukce majetku  za příslušné odvětví</t>
  </si>
  <si>
    <t>Nové závazky - odvětví doprava -mostní  objekty a souvislé opravy (nejsou součástí zásobníků akcí RMK)</t>
  </si>
  <si>
    <t>5008/2026/008</t>
  </si>
  <si>
    <t xml:space="preserve">Přehled závazků na financování připravovaných akcí reprodukce majetku kraje pro rok 2027 a v  dalších letech                                                                    Kategorie: stavebně technická "1" (kategorie havárie, stav hrozící havárií nebo špatně stavebně technický stav) </t>
  </si>
  <si>
    <t>1516/2026/003</t>
  </si>
  <si>
    <t>Rekonstrukce zdravotechniky</t>
  </si>
  <si>
    <t xml:space="preserve">Základní škola a Mateřská škola, Nový Jičín, Dlouhá 54, příspěvková organizace </t>
  </si>
  <si>
    <t>Počet požadavků odvětví ŠKOLSTVÍ : 85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</si>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</sst>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Tahoma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8"/>
      <color indexed="8"/>
      <name val="Arial"/>
      <family val="2"/>
      <charset val="238"/>
    </font>
    <font>
      <sz val="8"/>
      <color theme="1"/>
      <name val="Aptos Narrow"/>
      <family val="2"/>
      <charset val="238"/>
      <scheme val="minor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strike/>
      <sz val="8"/>
      <color theme="1"/>
      <name val="Arial"/>
      <family val="2"/>
      <charset val="238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AF3F8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4" fillId="0" borderId="0">
      <alignment wrapText="1"/>
    </xf>
    <xf numFmtId="0" fontId="1" fillId="0" borderId="0"/>
    <xf numFmtId="0" fontId="4" fillId="0" borderId="0">
      <alignment wrapText="1"/>
    </xf>
    <xf numFmtId="0" fontId="4" fillId="0" borderId="0">
      <alignment wrapText="1"/>
    </xf>
    <xf numFmtId="0" fontId="1" fillId="0" borderId="0"/>
  </cellStyleXfs>
  <cellXfs count="279">
    <xf numFmtId="0" fontId="0" fillId="0" borderId="0" xfId="0"/>
    <xf numFmtId="0" fontId="0" fillId="0" borderId="0" xfId="0" applyAlignment="1">
      <alignment wrapText="1"/>
    </xf>
    <xf numFmtId="0" fontId="0" fillId="4" borderId="15" xfId="0" applyFill="1" applyBorder="1" applyAlignment="1">
      <alignment wrapText="1"/>
    </xf>
    <xf numFmtId="3" fontId="0" fillId="0" borderId="15" xfId="0" applyNumberFormat="1" applyBorder="1"/>
    <xf numFmtId="0" fontId="0" fillId="0" borderId="31" xfId="0" applyBorder="1"/>
    <xf numFmtId="0" fontId="0" fillId="0" borderId="33" xfId="0" applyBorder="1"/>
    <xf numFmtId="0" fontId="0" fillId="0" borderId="34" xfId="0" applyBorder="1"/>
    <xf numFmtId="3" fontId="0" fillId="0" borderId="27" xfId="0" applyNumberFormat="1" applyBorder="1"/>
    <xf numFmtId="0" fontId="0" fillId="4" borderId="24" xfId="0" applyFill="1" applyBorder="1"/>
    <xf numFmtId="0" fontId="0" fillId="4" borderId="11" xfId="0" applyFill="1" applyBorder="1" applyAlignment="1">
      <alignment horizontal="center" wrapText="1"/>
    </xf>
    <xf numFmtId="0" fontId="0" fillId="4" borderId="36" xfId="0" applyFill="1" applyBorder="1" applyAlignment="1">
      <alignment horizontal="center" wrapText="1"/>
    </xf>
    <xf numFmtId="0" fontId="0" fillId="0" borderId="23" xfId="0" applyBorder="1"/>
    <xf numFmtId="0" fontId="0" fillId="0" borderId="24" xfId="0" applyBorder="1"/>
    <xf numFmtId="3" fontId="0" fillId="0" borderId="36" xfId="0" applyNumberFormat="1" applyBorder="1"/>
    <xf numFmtId="0" fontId="0" fillId="0" borderId="24" xfId="0" applyBorder="1" applyAlignment="1">
      <alignment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7" fillId="3" borderId="29" xfId="0" applyFont="1" applyFill="1" applyBorder="1" applyAlignment="1">
      <alignment vertical="top" wrapText="1"/>
    </xf>
    <xf numFmtId="0" fontId="7" fillId="0" borderId="29" xfId="0" applyFont="1" applyBorder="1" applyAlignment="1">
      <alignment vertical="top" wrapText="1"/>
    </xf>
    <xf numFmtId="0" fontId="7" fillId="3" borderId="40" xfId="0" applyFont="1" applyFill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3" fontId="0" fillId="0" borderId="35" xfId="0" applyNumberFormat="1" applyBorder="1"/>
    <xf numFmtId="3" fontId="0" fillId="0" borderId="17" xfId="0" applyNumberFormat="1" applyBorder="1"/>
    <xf numFmtId="3" fontId="0" fillId="0" borderId="11" xfId="0" applyNumberFormat="1" applyBorder="1"/>
    <xf numFmtId="0" fontId="0" fillId="4" borderId="24" xfId="0" applyFill="1" applyBorder="1" applyAlignment="1">
      <alignment horizontal="center" wrapText="1"/>
    </xf>
    <xf numFmtId="0" fontId="7" fillId="0" borderId="40" xfId="0" applyFont="1" applyBorder="1" applyAlignment="1">
      <alignment vertical="top" wrapText="1"/>
    </xf>
    <xf numFmtId="0" fontId="13" fillId="7" borderId="0" xfId="0" applyFont="1" applyFill="1"/>
    <xf numFmtId="0" fontId="0" fillId="7" borderId="0" xfId="0" applyFill="1"/>
    <xf numFmtId="0" fontId="13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12" fillId="8" borderId="15" xfId="0" applyFont="1" applyFill="1" applyBorder="1" applyAlignment="1">
      <alignment vertical="center"/>
    </xf>
    <xf numFmtId="0" fontId="12" fillId="4" borderId="15" xfId="0" applyFont="1" applyFill="1" applyBorder="1" applyAlignment="1">
      <alignment vertical="center" wrapText="1"/>
    </xf>
    <xf numFmtId="3" fontId="0" fillId="0" borderId="41" xfId="0" applyNumberFormat="1" applyBorder="1"/>
    <xf numFmtId="3" fontId="0" fillId="0" borderId="30" xfId="0" applyNumberFormat="1" applyBorder="1"/>
    <xf numFmtId="3" fontId="0" fillId="0" borderId="24" xfId="0" applyNumberFormat="1" applyBorder="1"/>
    <xf numFmtId="0" fontId="13" fillId="0" borderId="24" xfId="0" applyFont="1" applyBorder="1"/>
    <xf numFmtId="0" fontId="16" fillId="8" borderId="15" xfId="0" applyFont="1" applyFill="1" applyBorder="1" applyAlignment="1">
      <alignment vertical="center"/>
    </xf>
    <xf numFmtId="0" fontId="0" fillId="4" borderId="9" xfId="0" applyFill="1" applyBorder="1" applyAlignment="1">
      <alignment horizontal="center" wrapText="1"/>
    </xf>
    <xf numFmtId="3" fontId="0" fillId="0" borderId="9" xfId="0" applyNumberFormat="1" applyBorder="1"/>
    <xf numFmtId="3" fontId="0" fillId="0" borderId="34" xfId="0" applyNumberFormat="1" applyBorder="1"/>
    <xf numFmtId="3" fontId="0" fillId="0" borderId="33" xfId="0" applyNumberFormat="1" applyBorder="1"/>
    <xf numFmtId="3" fontId="0" fillId="0" borderId="23" xfId="0" applyNumberFormat="1" applyBorder="1"/>
    <xf numFmtId="3" fontId="0" fillId="0" borderId="44" xfId="0" applyNumberFormat="1" applyBorder="1"/>
    <xf numFmtId="3" fontId="0" fillId="0" borderId="28" xfId="0" applyNumberFormat="1" applyBorder="1"/>
    <xf numFmtId="3" fontId="0" fillId="0" borderId="45" xfId="0" applyNumberFormat="1" applyBorder="1"/>
    <xf numFmtId="0" fontId="0" fillId="0" borderId="14" xfId="0" applyBorder="1"/>
    <xf numFmtId="3" fontId="0" fillId="0" borderId="22" xfId="0" applyNumberFormat="1" applyBorder="1"/>
    <xf numFmtId="3" fontId="0" fillId="0" borderId="16" xfId="0" applyNumberFormat="1" applyBorder="1"/>
    <xf numFmtId="3" fontId="0" fillId="0" borderId="46" xfId="0" applyNumberFormat="1" applyBorder="1"/>
    <xf numFmtId="3" fontId="0" fillId="0" borderId="14" xfId="0" applyNumberFormat="1" applyBorder="1"/>
    <xf numFmtId="3" fontId="13" fillId="0" borderId="9" xfId="0" applyNumberFormat="1" applyFont="1" applyBorder="1"/>
    <xf numFmtId="3" fontId="13" fillId="0" borderId="24" xfId="0" applyNumberFormat="1" applyFont="1" applyBorder="1"/>
    <xf numFmtId="0" fontId="7" fillId="6" borderId="29" xfId="0" applyFont="1" applyFill="1" applyBorder="1" applyAlignment="1">
      <alignment vertical="top" wrapText="1"/>
    </xf>
    <xf numFmtId="0" fontId="7" fillId="6" borderId="49" xfId="0" applyFont="1" applyFill="1" applyBorder="1" applyAlignment="1">
      <alignment vertical="top" wrapText="1"/>
    </xf>
    <xf numFmtId="0" fontId="7" fillId="9" borderId="29" xfId="0" applyFont="1" applyFill="1" applyBorder="1" applyAlignment="1">
      <alignment vertical="top" wrapText="1"/>
    </xf>
    <xf numFmtId="0" fontId="7" fillId="9" borderId="49" xfId="0" applyFont="1" applyFill="1" applyBorder="1" applyAlignment="1">
      <alignment vertical="top" wrapText="1"/>
    </xf>
    <xf numFmtId="0" fontId="7" fillId="6" borderId="40" xfId="0" applyFont="1" applyFill="1" applyBorder="1" applyAlignment="1">
      <alignment vertical="top" wrapText="1"/>
    </xf>
    <xf numFmtId="0" fontId="12" fillId="6" borderId="15" xfId="0" applyFont="1" applyFill="1" applyBorder="1" applyAlignment="1">
      <alignment vertical="center"/>
    </xf>
    <xf numFmtId="0" fontId="7" fillId="5" borderId="29" xfId="0" applyFont="1" applyFill="1" applyBorder="1" applyAlignment="1">
      <alignment vertical="top" wrapText="1"/>
    </xf>
    <xf numFmtId="0" fontId="7" fillId="5" borderId="40" xfId="0" applyFont="1" applyFill="1" applyBorder="1" applyAlignment="1">
      <alignment vertical="top" wrapText="1"/>
    </xf>
    <xf numFmtId="0" fontId="7" fillId="2" borderId="52" xfId="0" applyFont="1" applyFill="1" applyBorder="1" applyAlignment="1">
      <alignment vertical="top" wrapText="1"/>
    </xf>
    <xf numFmtId="0" fontId="7" fillId="2" borderId="53" xfId="0" applyFont="1" applyFill="1" applyBorder="1" applyAlignment="1">
      <alignment vertical="top" wrapText="1"/>
    </xf>
    <xf numFmtId="0" fontId="7" fillId="2" borderId="59" xfId="0" applyFont="1" applyFill="1" applyBorder="1" applyAlignment="1">
      <alignment vertical="top" wrapText="1"/>
    </xf>
    <xf numFmtId="0" fontId="7" fillId="2" borderId="5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2" borderId="51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3" fontId="12" fillId="4" borderId="3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2" borderId="3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0" borderId="0" xfId="0" applyFont="1" applyAlignment="1">
      <alignment horizontal="right" wrapText="1"/>
    </xf>
    <xf numFmtId="0" fontId="14" fillId="0" borderId="69" xfId="0" applyFont="1" applyBorder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10" borderId="0" xfId="0" applyFill="1" applyAlignment="1">
      <alignment wrapText="1"/>
    </xf>
    <xf numFmtId="0" fontId="5" fillId="2" borderId="15" xfId="0" applyFont="1" applyFill="1" applyBorder="1" applyAlignment="1">
      <alignment vertical="top" wrapText="1"/>
    </xf>
    <xf numFmtId="0" fontId="5" fillId="2" borderId="30" xfId="0" applyFont="1" applyFill="1" applyBorder="1" applyAlignment="1">
      <alignment vertical="center" wrapText="1"/>
    </xf>
    <xf numFmtId="3" fontId="5" fillId="2" borderId="15" xfId="0" applyNumberFormat="1" applyFont="1" applyFill="1" applyBorder="1" applyAlignment="1">
      <alignment horizontal="right" vertical="center" wrapText="1"/>
    </xf>
    <xf numFmtId="3" fontId="5" fillId="3" borderId="32" xfId="0" applyNumberFormat="1" applyFont="1" applyFill="1" applyBorder="1" applyAlignment="1">
      <alignment horizontal="right" vertical="center" wrapText="1"/>
    </xf>
    <xf numFmtId="0" fontId="5" fillId="2" borderId="52" xfId="0" applyFont="1" applyFill="1" applyBorder="1" applyAlignment="1">
      <alignment vertical="top" wrapText="1"/>
    </xf>
    <xf numFmtId="0" fontId="0" fillId="0" borderId="55" xfId="0" applyBorder="1" applyAlignment="1">
      <alignment vertical="center" wrapText="1"/>
    </xf>
    <xf numFmtId="0" fontId="8" fillId="0" borderId="63" xfId="0" applyFont="1" applyBorder="1" applyAlignment="1">
      <alignment horizontal="right" wrapText="1"/>
    </xf>
    <xf numFmtId="3" fontId="17" fillId="4" borderId="36" xfId="0" applyNumberFormat="1" applyFont="1" applyFill="1" applyBorder="1" applyAlignment="1">
      <alignment horizontal="center" vertical="center" wrapText="1"/>
    </xf>
    <xf numFmtId="3" fontId="17" fillId="4" borderId="25" xfId="0" applyNumberFormat="1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vertical="center" wrapText="1"/>
    </xf>
    <xf numFmtId="0" fontId="5" fillId="2" borderId="54" xfId="0" applyFont="1" applyFill="1" applyBorder="1" applyAlignment="1">
      <alignment vertical="center" wrapText="1"/>
    </xf>
    <xf numFmtId="0" fontId="5" fillId="0" borderId="54" xfId="6" applyFont="1" applyBorder="1" applyAlignment="1">
      <alignment vertical="center" wrapText="1"/>
    </xf>
    <xf numFmtId="0" fontId="5" fillId="2" borderId="5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5" xfId="4" applyFont="1" applyFill="1" applyBorder="1" applyAlignment="1">
      <alignment vertical="center" wrapText="1"/>
    </xf>
    <xf numFmtId="0" fontId="5" fillId="2" borderId="47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19" xfId="4" applyFont="1" applyFill="1" applyBorder="1" applyAlignment="1">
      <alignment vertical="center" wrapText="1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wrapText="1"/>
    </xf>
    <xf numFmtId="0" fontId="0" fillId="4" borderId="10" xfId="0" applyFill="1" applyBorder="1" applyAlignment="1">
      <alignment vertical="center" wrapText="1"/>
    </xf>
    <xf numFmtId="0" fontId="7" fillId="2" borderId="86" xfId="0" applyFont="1" applyFill="1" applyBorder="1" applyAlignment="1">
      <alignment vertical="top" wrapText="1"/>
    </xf>
    <xf numFmtId="0" fontId="7" fillId="2" borderId="72" xfId="0" applyFont="1" applyFill="1" applyBorder="1" applyAlignment="1">
      <alignment vertical="top" wrapText="1"/>
    </xf>
    <xf numFmtId="0" fontId="7" fillId="2" borderId="73" xfId="0" applyFont="1" applyFill="1" applyBorder="1" applyAlignment="1">
      <alignment vertical="top" wrapText="1"/>
    </xf>
    <xf numFmtId="0" fontId="7" fillId="2" borderId="87" xfId="0" applyFont="1" applyFill="1" applyBorder="1" applyAlignment="1">
      <alignment vertical="top" wrapText="1"/>
    </xf>
    <xf numFmtId="0" fontId="7" fillId="2" borderId="74" xfId="0" applyFont="1" applyFill="1" applyBorder="1" applyAlignment="1">
      <alignment vertical="top" wrapText="1"/>
    </xf>
    <xf numFmtId="0" fontId="7" fillId="2" borderId="75" xfId="0" applyFont="1" applyFill="1" applyBorder="1" applyAlignment="1">
      <alignment vertical="top" wrapText="1"/>
    </xf>
    <xf numFmtId="0" fontId="8" fillId="2" borderId="88" xfId="0" applyFont="1" applyFill="1" applyBorder="1" applyAlignment="1">
      <alignment vertical="center" wrapText="1"/>
    </xf>
    <xf numFmtId="0" fontId="8" fillId="2" borderId="91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vertical="center" wrapText="1"/>
    </xf>
    <xf numFmtId="3" fontId="12" fillId="4" borderId="9" xfId="0" applyNumberFormat="1" applyFont="1" applyFill="1" applyBorder="1" applyAlignment="1">
      <alignment horizontal="center" vertical="center" wrapText="1"/>
    </xf>
    <xf numFmtId="3" fontId="12" fillId="4" borderId="24" xfId="0" applyNumberFormat="1" applyFont="1" applyFill="1" applyBorder="1" applyAlignment="1">
      <alignment horizontal="center" vertical="center" wrapText="1"/>
    </xf>
    <xf numFmtId="0" fontId="8" fillId="10" borderId="76" xfId="0" applyFont="1" applyFill="1" applyBorder="1"/>
    <xf numFmtId="0" fontId="8" fillId="10" borderId="18" xfId="0" applyFont="1" applyFill="1" applyBorder="1"/>
    <xf numFmtId="0" fontId="0" fillId="10" borderId="63" xfId="0" applyFill="1" applyBorder="1" applyAlignment="1">
      <alignment wrapText="1"/>
    </xf>
    <xf numFmtId="0" fontId="7" fillId="0" borderId="74" xfId="0" applyFont="1" applyBorder="1" applyAlignment="1">
      <alignment vertical="top" wrapText="1"/>
    </xf>
    <xf numFmtId="0" fontId="8" fillId="2" borderId="94" xfId="0" applyFont="1" applyFill="1" applyBorder="1" applyAlignment="1">
      <alignment vertical="center" wrapText="1"/>
    </xf>
    <xf numFmtId="3" fontId="19" fillId="2" borderId="94" xfId="0" applyNumberFormat="1" applyFont="1" applyFill="1" applyBorder="1" applyAlignment="1">
      <alignment horizontal="center" vertical="center" wrapText="1"/>
    </xf>
    <xf numFmtId="3" fontId="19" fillId="3" borderId="7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3" fontId="12" fillId="4" borderId="36" xfId="0" applyNumberFormat="1" applyFont="1" applyFill="1" applyBorder="1" applyAlignment="1">
      <alignment vertical="center" wrapText="1"/>
    </xf>
    <xf numFmtId="3" fontId="12" fillId="4" borderId="24" xfId="0" applyNumberFormat="1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80" xfId="0" applyFont="1" applyFill="1" applyBorder="1" applyAlignment="1">
      <alignment vertical="center" wrapText="1"/>
    </xf>
    <xf numFmtId="0" fontId="5" fillId="2" borderId="82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73" xfId="0" applyFont="1" applyFill="1" applyBorder="1" applyAlignment="1">
      <alignment vertical="top" wrapText="1"/>
    </xf>
    <xf numFmtId="0" fontId="7" fillId="2" borderId="15" xfId="0" applyFont="1" applyFill="1" applyBorder="1" applyAlignment="1">
      <alignment horizontal="left" vertical="center" wrapText="1"/>
    </xf>
    <xf numFmtId="0" fontId="0" fillId="10" borderId="90" xfId="0" applyFill="1" applyBorder="1" applyAlignment="1">
      <alignment wrapText="1"/>
    </xf>
    <xf numFmtId="0" fontId="8" fillId="2" borderId="54" xfId="0" applyFont="1" applyFill="1" applyBorder="1" applyAlignment="1">
      <alignment vertical="center" wrapText="1"/>
    </xf>
    <xf numFmtId="0" fontId="0" fillId="10" borderId="97" xfId="0" applyFill="1" applyBorder="1" applyAlignment="1">
      <alignment wrapText="1"/>
    </xf>
    <xf numFmtId="0" fontId="16" fillId="8" borderId="55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left" vertical="center" wrapText="1"/>
    </xf>
    <xf numFmtId="0" fontId="16" fillId="8" borderId="63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vertical="top" wrapText="1"/>
    </xf>
    <xf numFmtId="3" fontId="17" fillId="4" borderId="36" xfId="0" applyNumberFormat="1" applyFont="1" applyFill="1" applyBorder="1" applyAlignment="1">
      <alignment vertical="center" wrapText="1"/>
    </xf>
    <xf numFmtId="3" fontId="17" fillId="4" borderId="25" xfId="0" applyNumberFormat="1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top" wrapText="1"/>
    </xf>
    <xf numFmtId="0" fontId="5" fillId="2" borderId="59" xfId="0" applyFont="1" applyFill="1" applyBorder="1" applyAlignment="1">
      <alignment vertical="top" wrapText="1"/>
    </xf>
    <xf numFmtId="0" fontId="5" fillId="2" borderId="99" xfId="0" applyFont="1" applyFill="1" applyBorder="1" applyAlignment="1">
      <alignment vertical="center" wrapText="1"/>
    </xf>
    <xf numFmtId="3" fontId="5" fillId="2" borderId="62" xfId="0" applyNumberFormat="1" applyFont="1" applyFill="1" applyBorder="1" applyAlignment="1">
      <alignment horizontal="right" vertical="center" wrapText="1"/>
    </xf>
    <xf numFmtId="4" fontId="5" fillId="2" borderId="106" xfId="0" applyNumberFormat="1" applyFont="1" applyFill="1" applyBorder="1" applyAlignment="1">
      <alignment horizontal="right" vertical="center" wrapText="1"/>
    </xf>
    <xf numFmtId="0" fontId="5" fillId="2" borderId="107" xfId="0" applyFont="1" applyFill="1" applyBorder="1" applyAlignment="1">
      <alignment vertical="top" wrapText="1"/>
    </xf>
    <xf numFmtId="0" fontId="5" fillId="2" borderId="108" xfId="0" applyFont="1" applyFill="1" applyBorder="1" applyAlignment="1">
      <alignment vertical="top" wrapText="1"/>
    </xf>
    <xf numFmtId="3" fontId="12" fillId="4" borderId="109" xfId="0" applyNumberFormat="1" applyFont="1" applyFill="1" applyBorder="1" applyAlignment="1">
      <alignment vertical="center" wrapText="1"/>
    </xf>
    <xf numFmtId="3" fontId="12" fillId="4" borderId="23" xfId="0" applyNumberFormat="1" applyFont="1" applyFill="1" applyBorder="1" applyAlignment="1">
      <alignment vertical="center" wrapText="1"/>
    </xf>
    <xf numFmtId="3" fontId="12" fillId="4" borderId="9" xfId="0" applyNumberFormat="1" applyFont="1" applyFill="1" applyBorder="1" applyAlignment="1">
      <alignment vertical="center" wrapText="1"/>
    </xf>
    <xf numFmtId="3" fontId="4" fillId="4" borderId="8" xfId="0" applyNumberFormat="1" applyFont="1" applyFill="1" applyBorder="1" applyAlignment="1">
      <alignment vertical="center" wrapText="1"/>
    </xf>
    <xf numFmtId="3" fontId="4" fillId="4" borderId="61" xfId="0" applyNumberFormat="1" applyFont="1" applyFill="1" applyBorder="1" applyAlignment="1">
      <alignment vertical="center" wrapText="1"/>
    </xf>
    <xf numFmtId="3" fontId="4" fillId="4" borderId="111" xfId="0" applyNumberFormat="1" applyFont="1" applyFill="1" applyBorder="1" applyAlignment="1">
      <alignment vertical="center" wrapText="1"/>
    </xf>
    <xf numFmtId="3" fontId="4" fillId="4" borderId="110" xfId="0" applyNumberFormat="1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78" xfId="0" applyFill="1" applyBorder="1" applyAlignment="1">
      <alignment vertical="center" wrapText="1"/>
    </xf>
    <xf numFmtId="0" fontId="15" fillId="0" borderId="0" xfId="0" applyFont="1" applyAlignment="1">
      <alignment horizontal="right" wrapText="1"/>
    </xf>
    <xf numFmtId="0" fontId="6" fillId="12" borderId="3" xfId="0" applyFont="1" applyFill="1" applyBorder="1" applyAlignment="1">
      <alignment horizontal="center" vertical="center" wrapText="1"/>
    </xf>
    <xf numFmtId="0" fontId="9" fillId="2" borderId="86" xfId="0" applyFont="1" applyFill="1" applyBorder="1" applyAlignment="1">
      <alignment vertical="top" wrapText="1"/>
    </xf>
    <xf numFmtId="0" fontId="24" fillId="0" borderId="0" xfId="0" applyFont="1"/>
    <xf numFmtId="0" fontId="14" fillId="3" borderId="65" xfId="0" applyFont="1" applyFill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wrapText="1"/>
    </xf>
    <xf numFmtId="0" fontId="14" fillId="3" borderId="70" xfId="0" applyFont="1" applyFill="1" applyBorder="1" applyAlignment="1">
      <alignment horizontal="center" vertical="center" wrapText="1"/>
    </xf>
    <xf numFmtId="0" fontId="14" fillId="3" borderId="67" xfId="0" applyFont="1" applyFill="1" applyBorder="1" applyAlignment="1">
      <alignment horizontal="center" vertical="center" wrapText="1"/>
    </xf>
    <xf numFmtId="0" fontId="14" fillId="3" borderId="71" xfId="0" applyFont="1" applyFill="1" applyBorder="1" applyAlignment="1">
      <alignment horizontal="center" vertical="center" wrapText="1"/>
    </xf>
    <xf numFmtId="3" fontId="19" fillId="2" borderId="104" xfId="0" applyNumberFormat="1" applyFont="1" applyFill="1" applyBorder="1" applyAlignment="1">
      <alignment horizontal="center" vertical="center" wrapText="1"/>
    </xf>
    <xf numFmtId="3" fontId="19" fillId="2" borderId="105" xfId="0" applyNumberFormat="1" applyFont="1" applyFill="1" applyBorder="1" applyAlignment="1">
      <alignment horizontal="center" vertical="center" wrapText="1"/>
    </xf>
    <xf numFmtId="3" fontId="19" fillId="2" borderId="50" xfId="0" applyNumberFormat="1" applyFont="1" applyFill="1" applyBorder="1" applyAlignment="1">
      <alignment horizontal="center" vertical="center" wrapText="1"/>
    </xf>
    <xf numFmtId="3" fontId="19" fillId="2" borderId="51" xfId="0" applyNumberFormat="1" applyFont="1" applyFill="1" applyBorder="1" applyAlignment="1">
      <alignment horizontal="center" vertical="center" wrapText="1"/>
    </xf>
    <xf numFmtId="3" fontId="19" fillId="2" borderId="94" xfId="0" applyNumberFormat="1" applyFont="1" applyFill="1" applyBorder="1" applyAlignment="1">
      <alignment horizontal="center" vertical="center" wrapText="1"/>
    </xf>
    <xf numFmtId="3" fontId="19" fillId="2" borderId="91" xfId="0" applyNumberFormat="1" applyFont="1" applyFill="1" applyBorder="1" applyAlignment="1">
      <alignment horizontal="center" vertical="center" wrapText="1"/>
    </xf>
    <xf numFmtId="3" fontId="19" fillId="3" borderId="7" xfId="0" applyNumberFormat="1" applyFont="1" applyFill="1" applyBorder="1" applyAlignment="1">
      <alignment horizontal="center" vertical="center" wrapText="1"/>
    </xf>
    <xf numFmtId="3" fontId="19" fillId="3" borderId="84" xfId="0" applyNumberFormat="1" applyFont="1" applyFill="1" applyBorder="1" applyAlignment="1">
      <alignment horizontal="center" vertical="center" wrapText="1"/>
    </xf>
    <xf numFmtId="0" fontId="8" fillId="10" borderId="89" xfId="0" applyFont="1" applyFill="1" applyBorder="1" applyAlignment="1">
      <alignment horizontal="left" wrapText="1"/>
    </xf>
    <xf numFmtId="0" fontId="8" fillId="10" borderId="90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77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12" fillId="4" borderId="12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6" fillId="8" borderId="4" xfId="0" applyFont="1" applyFill="1" applyBorder="1" applyAlignment="1">
      <alignment horizontal="left" vertical="center" wrapText="1"/>
    </xf>
    <xf numFmtId="0" fontId="16" fillId="8" borderId="5" xfId="0" applyFont="1" applyFill="1" applyBorder="1" applyAlignment="1">
      <alignment horizontal="left" vertical="center" wrapText="1"/>
    </xf>
    <xf numFmtId="0" fontId="16" fillId="8" borderId="20" xfId="0" applyFont="1" applyFill="1" applyBorder="1" applyAlignment="1">
      <alignment horizontal="left" vertical="center" wrapText="1"/>
    </xf>
    <xf numFmtId="0" fontId="16" fillId="8" borderId="6" xfId="0" applyFont="1" applyFill="1" applyBorder="1" applyAlignment="1">
      <alignment horizontal="left" vertical="center" wrapText="1"/>
    </xf>
    <xf numFmtId="0" fontId="14" fillId="0" borderId="113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3" fontId="4" fillId="4" borderId="61" xfId="0" applyNumberFormat="1" applyFont="1" applyFill="1" applyBorder="1" applyAlignment="1">
      <alignment horizontal="center" vertical="center" wrapText="1"/>
    </xf>
    <xf numFmtId="3" fontId="4" fillId="4" borderId="112" xfId="0" applyNumberFormat="1" applyFont="1" applyFill="1" applyBorder="1" applyAlignment="1">
      <alignment horizontal="center" vertical="center" wrapText="1"/>
    </xf>
    <xf numFmtId="3" fontId="4" fillId="4" borderId="58" xfId="0" applyNumberFormat="1" applyFont="1" applyFill="1" applyBorder="1" applyAlignment="1">
      <alignment horizontal="center" vertical="center" wrapText="1"/>
    </xf>
    <xf numFmtId="3" fontId="4" fillId="4" borderId="114" xfId="0" applyNumberFormat="1" applyFont="1" applyFill="1" applyBorder="1" applyAlignment="1">
      <alignment horizontal="center" vertical="center" wrapText="1"/>
    </xf>
    <xf numFmtId="3" fontId="12" fillId="4" borderId="9" xfId="0" applyNumberFormat="1" applyFont="1" applyFill="1" applyBorder="1" applyAlignment="1">
      <alignment horizontal="center" vertical="center" wrapText="1"/>
    </xf>
    <xf numFmtId="3" fontId="12" fillId="4" borderId="11" xfId="0" applyNumberFormat="1" applyFont="1" applyFill="1" applyBorder="1" applyAlignment="1">
      <alignment horizontal="center" vertical="center" wrapText="1"/>
    </xf>
    <xf numFmtId="3" fontId="19" fillId="2" borderId="30" xfId="0" applyNumberFormat="1" applyFont="1" applyFill="1" applyBorder="1" applyAlignment="1">
      <alignment horizontal="center" vertical="center" wrapText="1"/>
    </xf>
    <xf numFmtId="3" fontId="19" fillId="2" borderId="17" xfId="0" applyNumberFormat="1" applyFont="1" applyFill="1" applyBorder="1" applyAlignment="1">
      <alignment horizontal="center" vertical="center" wrapText="1"/>
    </xf>
    <xf numFmtId="3" fontId="18" fillId="2" borderId="99" xfId="0" applyNumberFormat="1" applyFont="1" applyFill="1" applyBorder="1" applyAlignment="1">
      <alignment horizontal="center" vertical="center" wrapText="1"/>
    </xf>
    <xf numFmtId="3" fontId="18" fillId="2" borderId="100" xfId="0" applyNumberFormat="1" applyFont="1" applyFill="1" applyBorder="1" applyAlignment="1">
      <alignment horizontal="center" vertical="center" wrapText="1"/>
    </xf>
    <xf numFmtId="3" fontId="18" fillId="2" borderId="60" xfId="0" applyNumberFormat="1" applyFont="1" applyFill="1" applyBorder="1" applyAlignment="1">
      <alignment horizontal="center" vertical="center" wrapText="1"/>
    </xf>
    <xf numFmtId="3" fontId="18" fillId="2" borderId="22" xfId="0" applyNumberFormat="1" applyFont="1" applyFill="1" applyBorder="1" applyAlignment="1">
      <alignment horizontal="center" vertical="center" wrapText="1"/>
    </xf>
    <xf numFmtId="3" fontId="18" fillId="2" borderId="50" xfId="0" applyNumberFormat="1" applyFont="1" applyFill="1" applyBorder="1" applyAlignment="1">
      <alignment horizontal="center" vertical="center" wrapText="1"/>
    </xf>
    <xf numFmtId="3" fontId="18" fillId="2" borderId="51" xfId="0" applyNumberFormat="1" applyFont="1" applyFill="1" applyBorder="1" applyAlignment="1">
      <alignment horizontal="center" vertical="center" wrapText="1"/>
    </xf>
    <xf numFmtId="3" fontId="18" fillId="2" borderId="88" xfId="0" applyNumberFormat="1" applyFont="1" applyFill="1" applyBorder="1" applyAlignment="1">
      <alignment horizontal="center" vertical="center" wrapText="1"/>
    </xf>
    <xf numFmtId="3" fontId="18" fillId="2" borderId="95" xfId="0" applyNumberFormat="1" applyFont="1" applyFill="1" applyBorder="1" applyAlignment="1">
      <alignment horizontal="center" vertical="center" wrapText="1"/>
    </xf>
    <xf numFmtId="3" fontId="19" fillId="2" borderId="60" xfId="0" applyNumberFormat="1" applyFont="1" applyFill="1" applyBorder="1" applyAlignment="1">
      <alignment horizontal="center" vertical="center" wrapText="1"/>
    </xf>
    <xf numFmtId="3" fontId="19" fillId="2" borderId="22" xfId="0" applyNumberFormat="1" applyFont="1" applyFill="1" applyBorder="1" applyAlignment="1">
      <alignment horizontal="center" vertical="center" wrapText="1"/>
    </xf>
    <xf numFmtId="0" fontId="8" fillId="10" borderId="97" xfId="0" applyFont="1" applyFill="1" applyBorder="1" applyAlignment="1">
      <alignment horizontal="left" wrapText="1"/>
    </xf>
    <xf numFmtId="3" fontId="19" fillId="3" borderId="14" xfId="0" applyNumberFormat="1" applyFont="1" applyFill="1" applyBorder="1" applyAlignment="1">
      <alignment horizontal="center" vertical="center" wrapText="1"/>
    </xf>
    <xf numFmtId="0" fontId="8" fillId="10" borderId="76" xfId="0" applyFont="1" applyFill="1" applyBorder="1" applyAlignment="1">
      <alignment horizontal="left" wrapText="1"/>
    </xf>
    <xf numFmtId="0" fontId="8" fillId="10" borderId="18" xfId="0" applyFont="1" applyFill="1" applyBorder="1" applyAlignment="1">
      <alignment horizontal="left" wrapText="1"/>
    </xf>
    <xf numFmtId="0" fontId="0" fillId="10" borderId="0" xfId="0" applyFill="1" applyAlignment="1">
      <alignment horizontal="center" wrapText="1"/>
    </xf>
    <xf numFmtId="0" fontId="0" fillId="10" borderId="63" xfId="0" applyFill="1" applyBorder="1" applyAlignment="1">
      <alignment horizontal="center" wrapText="1"/>
    </xf>
    <xf numFmtId="3" fontId="19" fillId="2" borderId="15" xfId="0" applyNumberFormat="1" applyFont="1" applyFill="1" applyBorder="1" applyAlignment="1">
      <alignment horizontal="center" vertical="center" wrapText="1"/>
    </xf>
    <xf numFmtId="3" fontId="18" fillId="3" borderId="115" xfId="0" applyNumberFormat="1" applyFont="1" applyFill="1" applyBorder="1" applyAlignment="1">
      <alignment horizontal="center" vertical="center" wrapText="1"/>
    </xf>
    <xf numFmtId="3" fontId="18" fillId="3" borderId="63" xfId="0" applyNumberFormat="1" applyFont="1" applyFill="1" applyBorder="1" applyAlignment="1">
      <alignment horizontal="center" vertical="center" wrapText="1"/>
    </xf>
    <xf numFmtId="3" fontId="18" fillId="3" borderId="116" xfId="0" applyNumberFormat="1" applyFont="1" applyFill="1" applyBorder="1" applyAlignment="1">
      <alignment horizontal="center" vertical="center" wrapText="1"/>
    </xf>
    <xf numFmtId="3" fontId="18" fillId="2" borderId="85" xfId="0" applyNumberFormat="1" applyFont="1" applyFill="1" applyBorder="1" applyAlignment="1">
      <alignment horizontal="center" vertical="center" wrapText="1"/>
    </xf>
    <xf numFmtId="3" fontId="18" fillId="2" borderId="64" xfId="0" applyNumberFormat="1" applyFont="1" applyFill="1" applyBorder="1" applyAlignment="1">
      <alignment horizontal="center" vertical="center" wrapText="1"/>
    </xf>
    <xf numFmtId="3" fontId="18" fillId="2" borderId="92" xfId="0" applyNumberFormat="1" applyFont="1" applyFill="1" applyBorder="1" applyAlignment="1">
      <alignment horizontal="center" vertical="center" wrapText="1"/>
    </xf>
    <xf numFmtId="3" fontId="18" fillId="3" borderId="7" xfId="0" applyNumberFormat="1" applyFont="1" applyFill="1" applyBorder="1" applyAlignment="1">
      <alignment horizontal="center" vertical="center" wrapText="1"/>
    </xf>
    <xf numFmtId="3" fontId="18" fillId="3" borderId="14" xfId="0" applyNumberFormat="1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3" fillId="1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12" fillId="4" borderId="12" xfId="0" applyNumberFormat="1" applyFont="1" applyFill="1" applyBorder="1" applyAlignment="1">
      <alignment horizontal="center" vertical="center" wrapText="1"/>
    </xf>
    <xf numFmtId="0" fontId="14" fillId="0" borderId="98" xfId="0" applyFont="1" applyBorder="1" applyAlignment="1">
      <alignment horizontal="center" vertical="center" wrapText="1"/>
    </xf>
    <xf numFmtId="0" fontId="16" fillId="8" borderId="77" xfId="0" applyFont="1" applyFill="1" applyBorder="1" applyAlignment="1">
      <alignment horizontal="left" vertical="center" wrapText="1"/>
    </xf>
    <xf numFmtId="0" fontId="16" fillId="8" borderId="78" xfId="0" applyFont="1" applyFill="1" applyBorder="1" applyAlignment="1">
      <alignment horizontal="left" vertical="center" wrapText="1"/>
    </xf>
    <xf numFmtId="3" fontId="18" fillId="2" borderId="62" xfId="0" applyNumberFormat="1" applyFont="1" applyFill="1" applyBorder="1" applyAlignment="1">
      <alignment horizontal="center" vertical="center" wrapText="1"/>
    </xf>
    <xf numFmtId="0" fontId="0" fillId="10" borderId="90" xfId="0" applyFill="1" applyBorder="1" applyAlignment="1">
      <alignment horizontal="center" wrapText="1"/>
    </xf>
    <xf numFmtId="0" fontId="0" fillId="10" borderId="96" xfId="0" applyFill="1" applyBorder="1" applyAlignment="1">
      <alignment horizontal="center" wrapText="1"/>
    </xf>
    <xf numFmtId="0" fontId="14" fillId="0" borderId="0" xfId="0" applyFont="1" applyAlignment="1">
      <alignment horizontal="left" vertical="center" wrapText="1"/>
    </xf>
    <xf numFmtId="0" fontId="20" fillId="8" borderId="77" xfId="0" applyFont="1" applyFill="1" applyBorder="1" applyAlignment="1">
      <alignment horizontal="left" vertical="center" wrapText="1"/>
    </xf>
    <xf numFmtId="0" fontId="20" fillId="8" borderId="20" xfId="0" applyFont="1" applyFill="1" applyBorder="1" applyAlignment="1">
      <alignment horizontal="left" vertical="center" wrapText="1"/>
    </xf>
    <xf numFmtId="0" fontId="20" fillId="8" borderId="6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2" borderId="93" xfId="0" applyNumberFormat="1" applyFont="1" applyFill="1" applyBorder="1" applyAlignment="1">
      <alignment horizontal="center" vertical="center" wrapText="1"/>
    </xf>
    <xf numFmtId="3" fontId="18" fillId="3" borderId="84" xfId="0" applyNumberFormat="1" applyFont="1" applyFill="1" applyBorder="1" applyAlignment="1">
      <alignment horizontal="center" vertical="center" wrapText="1"/>
    </xf>
    <xf numFmtId="3" fontId="19" fillId="2" borderId="0" xfId="0" applyNumberFormat="1" applyFont="1" applyFill="1" applyAlignment="1">
      <alignment horizontal="center" vertical="center" wrapText="1"/>
    </xf>
    <xf numFmtId="3" fontId="19" fillId="2" borderId="79" xfId="0" applyNumberFormat="1" applyFont="1" applyFill="1" applyBorder="1" applyAlignment="1">
      <alignment horizontal="center" vertical="center" wrapText="1"/>
    </xf>
    <xf numFmtId="3" fontId="19" fillId="2" borderId="83" xfId="0" applyNumberFormat="1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left" vertical="center" wrapText="1"/>
    </xf>
    <xf numFmtId="0" fontId="17" fillId="4" borderId="10" xfId="0" applyFont="1" applyFill="1" applyBorder="1" applyAlignment="1">
      <alignment horizontal="left" vertical="center" wrapText="1"/>
    </xf>
    <xf numFmtId="0" fontId="17" fillId="4" borderId="13" xfId="0" applyFont="1" applyFill="1" applyBorder="1" applyAlignment="1">
      <alignment horizontal="left" vertical="center" wrapText="1"/>
    </xf>
    <xf numFmtId="3" fontId="19" fillId="2" borderId="99" xfId="0" applyNumberFormat="1" applyFont="1" applyFill="1" applyBorder="1" applyAlignment="1">
      <alignment horizontal="center" vertical="center" wrapText="1"/>
    </xf>
    <xf numFmtId="3" fontId="19" fillId="2" borderId="100" xfId="0" applyNumberFormat="1" applyFont="1" applyFill="1" applyBorder="1" applyAlignment="1">
      <alignment horizontal="center" vertical="center" wrapText="1"/>
    </xf>
    <xf numFmtId="3" fontId="19" fillId="2" borderId="101" xfId="0" applyNumberFormat="1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16" fillId="8" borderId="47" xfId="0" applyFont="1" applyFill="1" applyBorder="1" applyAlignment="1">
      <alignment horizontal="left" vertical="center" wrapText="1"/>
    </xf>
    <xf numFmtId="0" fontId="16" fillId="8" borderId="19" xfId="0" applyFont="1" applyFill="1" applyBorder="1" applyAlignment="1">
      <alignment horizontal="left" vertical="center" wrapText="1"/>
    </xf>
    <xf numFmtId="0" fontId="16" fillId="8" borderId="48" xfId="0" applyFont="1" applyFill="1" applyBorder="1" applyAlignment="1">
      <alignment horizontal="left" vertical="center" wrapText="1"/>
    </xf>
    <xf numFmtId="0" fontId="12" fillId="4" borderId="13" xfId="0" applyFont="1" applyFill="1" applyBorder="1" applyAlignment="1">
      <alignment horizontal="left" vertical="center" wrapText="1"/>
    </xf>
    <xf numFmtId="0" fontId="14" fillId="3" borderId="102" xfId="0" applyFont="1" applyFill="1" applyBorder="1" applyAlignment="1">
      <alignment horizontal="center" vertical="center" wrapText="1"/>
    </xf>
    <xf numFmtId="0" fontId="14" fillId="3" borderId="103" xfId="0" applyFont="1" applyFill="1" applyBorder="1" applyAlignment="1">
      <alignment horizontal="center" vertical="center" wrapText="1"/>
    </xf>
    <xf numFmtId="0" fontId="8" fillId="10" borderId="55" xfId="0" applyFont="1" applyFill="1" applyBorder="1" applyAlignment="1">
      <alignment horizontal="left" wrapText="1"/>
    </xf>
    <xf numFmtId="0" fontId="8" fillId="10" borderId="0" xfId="0" applyFont="1" applyFill="1" applyAlignment="1">
      <alignment horizontal="left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left"/>
    </xf>
    <xf numFmtId="0" fontId="13" fillId="4" borderId="26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</cellXfs>
  <cellStyles count="7">
    <cellStyle name="Excel Built-in Normal" xfId="1" xr:uid="{D517918B-181C-4D24-846F-926B26D51589}"/>
    <cellStyle name="Normální" xfId="0" builtinId="0"/>
    <cellStyle name="Normální 16" xfId="6" xr:uid="{F0671A8B-B43E-41B2-8041-241169A1A8A1}"/>
    <cellStyle name="Normální 2 2" xfId="4" xr:uid="{40724616-C117-4D60-876E-487FBD284217}"/>
    <cellStyle name="Normální 2 3" xfId="2" xr:uid="{279D75AF-E4FF-4CDB-A1C4-4BC4E500B7D5}"/>
    <cellStyle name="Normální 4" xfId="3" xr:uid="{85014412-F523-489D-9B14-268FE3F767DC}"/>
    <cellStyle name="Normální 5 2" xfId="5" xr:uid="{B88DC36E-8E69-4319-91FD-37124D8C044B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E280-DF76-4580-BA25-7D5999F8A653}">
  <dimension ref="A3:G13"/>
  <sheetViews>
    <sheetView workbookViewId="0">
      <selection activeCell="A3" sqref="A3:G13"/>
    </sheetView>
  </sheetViews>
  <sheetFormatPr defaultRowHeight="15" x14ac:dyDescent="0.25"/>
  <cols>
    <col min="1" max="1" width="19.140625" customWidth="1"/>
    <col min="2" max="2" width="10" customWidth="1"/>
    <col min="3" max="3" width="17.5703125" customWidth="1"/>
    <col min="4" max="4" width="12.5703125" customWidth="1"/>
    <col min="5" max="5" width="12.140625" customWidth="1"/>
    <col min="6" max="6" width="12.85546875" customWidth="1"/>
    <col min="7" max="7" width="15.140625" customWidth="1"/>
  </cols>
  <sheetData>
    <row r="3" spans="1:7" x14ac:dyDescent="0.25">
      <c r="A3" s="276" t="s">
        <v>10</v>
      </c>
      <c r="B3" s="277"/>
      <c r="C3" s="277"/>
      <c r="D3" s="277"/>
      <c r="E3" s="277"/>
      <c r="F3" s="277"/>
      <c r="G3" s="278"/>
    </row>
    <row r="4" spans="1:7" ht="15.75" thickBot="1" x14ac:dyDescent="0.3">
      <c r="A4" s="4" t="s">
        <v>21</v>
      </c>
      <c r="B4" s="4"/>
      <c r="C4" s="4"/>
      <c r="D4" s="4"/>
      <c r="E4" s="4"/>
      <c r="F4" s="4"/>
      <c r="G4" s="4"/>
    </row>
    <row r="5" spans="1:7" ht="45.75" thickBot="1" x14ac:dyDescent="0.3">
      <c r="A5" s="8" t="s">
        <v>0</v>
      </c>
      <c r="B5" s="25" t="s">
        <v>11</v>
      </c>
      <c r="C5" s="9" t="s">
        <v>12</v>
      </c>
      <c r="D5" s="10" t="s">
        <v>13</v>
      </c>
      <c r="E5" s="10" t="s">
        <v>14</v>
      </c>
      <c r="F5" s="39" t="s">
        <v>15</v>
      </c>
      <c r="G5" s="25" t="s">
        <v>16</v>
      </c>
    </row>
    <row r="6" spans="1:7" x14ac:dyDescent="0.25">
      <c r="A6" s="6" t="s">
        <v>3</v>
      </c>
      <c r="B6" s="6">
        <v>36</v>
      </c>
      <c r="C6" s="22">
        <v>89000</v>
      </c>
      <c r="D6" s="7">
        <v>92000</v>
      </c>
      <c r="E6" s="7">
        <v>28000</v>
      </c>
      <c r="F6" s="34">
        <v>26000</v>
      </c>
      <c r="G6" s="41">
        <v>235000</v>
      </c>
    </row>
    <row r="7" spans="1:7" x14ac:dyDescent="0.25">
      <c r="A7" s="5" t="s">
        <v>17</v>
      </c>
      <c r="B7" s="5">
        <v>0</v>
      </c>
      <c r="C7" s="23">
        <v>0</v>
      </c>
      <c r="D7" s="3">
        <v>0</v>
      </c>
      <c r="E7" s="3">
        <v>0</v>
      </c>
      <c r="F7" s="35">
        <v>0</v>
      </c>
      <c r="G7" s="42">
        <v>0</v>
      </c>
    </row>
    <row r="8" spans="1:7" x14ac:dyDescent="0.25">
      <c r="A8" s="5" t="s">
        <v>2</v>
      </c>
      <c r="B8" s="5">
        <v>1</v>
      </c>
      <c r="C8" s="23">
        <v>1000</v>
      </c>
      <c r="D8" s="3">
        <v>0</v>
      </c>
      <c r="E8" s="3">
        <v>0</v>
      </c>
      <c r="F8" s="35">
        <v>0</v>
      </c>
      <c r="G8" s="42">
        <v>1000</v>
      </c>
    </row>
    <row r="9" spans="1:7" x14ac:dyDescent="0.25">
      <c r="A9" s="5" t="s">
        <v>9</v>
      </c>
      <c r="B9" s="5">
        <v>10</v>
      </c>
      <c r="C9" s="23">
        <v>80000</v>
      </c>
      <c r="D9" s="3">
        <v>72000</v>
      </c>
      <c r="E9" s="3">
        <v>30000</v>
      </c>
      <c r="F9" s="35">
        <v>0</v>
      </c>
      <c r="G9" s="42">
        <f>C9+D9+E9</f>
        <v>182000</v>
      </c>
    </row>
    <row r="10" spans="1:7" ht="15.75" thickBot="1" x14ac:dyDescent="0.3">
      <c r="A10" s="11" t="s">
        <v>18</v>
      </c>
      <c r="B10" s="11">
        <v>10</v>
      </c>
      <c r="C10" s="44">
        <v>0</v>
      </c>
      <c r="D10" s="45">
        <v>0</v>
      </c>
      <c r="E10" s="45">
        <v>0</v>
      </c>
      <c r="F10" s="46">
        <v>0</v>
      </c>
      <c r="G10" s="43">
        <v>0</v>
      </c>
    </row>
    <row r="11" spans="1:7" ht="15.75" thickBot="1" x14ac:dyDescent="0.3">
      <c r="A11" s="37" t="s">
        <v>19</v>
      </c>
      <c r="B11" s="52">
        <f t="shared" ref="B11:D11" si="0">SUM(B6:B10)</f>
        <v>57</v>
      </c>
      <c r="C11" s="52">
        <f t="shared" si="0"/>
        <v>170000</v>
      </c>
      <c r="D11" s="52">
        <f t="shared" si="0"/>
        <v>164000</v>
      </c>
      <c r="E11" s="52">
        <f>SUM(E6:E10)</f>
        <v>58000</v>
      </c>
      <c r="F11" s="52">
        <f>SUM(F6:F10)</f>
        <v>26000</v>
      </c>
      <c r="G11" s="53">
        <f>G6+G7+G8+G9+G10</f>
        <v>418000</v>
      </c>
    </row>
    <row r="12" spans="1:7" ht="15.75" thickBot="1" x14ac:dyDescent="0.3">
      <c r="A12" s="47" t="s">
        <v>20</v>
      </c>
      <c r="B12" s="47">
        <v>10</v>
      </c>
      <c r="C12" s="48">
        <v>1156000</v>
      </c>
      <c r="D12" s="49">
        <v>604000</v>
      </c>
      <c r="E12" s="49">
        <v>604000</v>
      </c>
      <c r="F12" s="50">
        <v>604000</v>
      </c>
      <c r="G12" s="51">
        <v>2968000</v>
      </c>
    </row>
    <row r="13" spans="1:7" ht="34.5" customHeight="1" thickBot="1" x14ac:dyDescent="0.3">
      <c r="A13" s="14" t="s">
        <v>22</v>
      </c>
      <c r="B13" s="12">
        <v>66</v>
      </c>
      <c r="C13" s="24">
        <f>C11+C12</f>
        <v>1326000</v>
      </c>
      <c r="D13" s="13">
        <f>D11+D12</f>
        <v>768000</v>
      </c>
      <c r="E13" s="13">
        <f>E11+E12</f>
        <v>662000</v>
      </c>
      <c r="F13" s="40">
        <f>F11+F12</f>
        <v>630000</v>
      </c>
      <c r="G13" s="36">
        <f>G11+G12</f>
        <v>3386000</v>
      </c>
    </row>
  </sheetData>
  <mergeCells count="1">
    <mergeCell ref="A3:G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4881-4ABE-4499-A79C-72DCF8582EBD}">
  <sheetPr>
    <pageSetUpPr fitToPage="1"/>
  </sheetPr>
  <dimension ref="A1:T177"/>
  <sheetViews>
    <sheetView tabSelected="1" topLeftCell="A112" zoomScale="81" zoomScaleNormal="81" workbookViewId="0">
      <selection activeCell="S120" sqref="S120"/>
    </sheetView>
  </sheetViews>
  <sheetFormatPr defaultColWidth="9.140625" defaultRowHeight="15" x14ac:dyDescent="0.25"/>
  <cols>
    <col min="1" max="1" width="15.140625" style="1" customWidth="1"/>
    <col min="2" max="2" width="10.5703125" style="1" customWidth="1"/>
    <col min="3" max="3" width="33.42578125" style="1" customWidth="1"/>
    <col min="4" max="4" width="28.42578125" style="1" customWidth="1"/>
    <col min="5" max="5" width="10" style="1" customWidth="1"/>
    <col min="6" max="6" width="9.7109375" style="1" customWidth="1"/>
    <col min="7" max="7" width="9.28515625" style="1" bestFit="1" customWidth="1"/>
    <col min="8" max="8" width="10.42578125" style="1" customWidth="1"/>
    <col min="9" max="9" width="9.28515625" style="1" bestFit="1" customWidth="1"/>
    <col min="10" max="10" width="11.140625" style="1" bestFit="1" customWidth="1"/>
    <col min="11" max="11" width="10.140625" style="1" bestFit="1" customWidth="1"/>
    <col min="12" max="12" width="11.140625" style="1" bestFit="1" customWidth="1"/>
    <col min="13" max="14" width="9.28515625" style="1" bestFit="1" customWidth="1"/>
    <col min="15" max="15" width="12.140625" style="1" bestFit="1" customWidth="1"/>
    <col min="16" max="19" width="9.140625" style="1"/>
    <col min="20" max="20" width="19" style="1" customWidth="1"/>
    <col min="21" max="16384" width="9.140625" style="1"/>
  </cols>
  <sheetData>
    <row r="1" spans="1:15" ht="15.75" thickBot="1" x14ac:dyDescent="0.3">
      <c r="O1" s="1" t="s">
        <v>440</v>
      </c>
    </row>
    <row r="2" spans="1:15" ht="72" customHeight="1" thickBot="1" x14ac:dyDescent="0.3">
      <c r="A2" s="257" t="s">
        <v>435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9"/>
    </row>
    <row r="3" spans="1:15" ht="18" customHeight="1" thickBot="1" x14ac:dyDescent="0.3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</row>
    <row r="4" spans="1:15" ht="42" customHeight="1" thickBot="1" x14ac:dyDescent="0.3">
      <c r="A4" s="230" t="s">
        <v>433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159" t="s">
        <v>180</v>
      </c>
    </row>
    <row r="5" spans="1:15" ht="43.5" customHeight="1" thickBot="1" x14ac:dyDescent="0.3">
      <c r="A5" s="260" t="s">
        <v>23</v>
      </c>
      <c r="B5" s="262" t="s">
        <v>24</v>
      </c>
      <c r="C5" s="262" t="s">
        <v>25</v>
      </c>
      <c r="D5" s="262" t="s">
        <v>1</v>
      </c>
      <c r="E5" s="262" t="s">
        <v>371</v>
      </c>
      <c r="F5" s="162" t="s">
        <v>372</v>
      </c>
      <c r="G5" s="163"/>
      <c r="H5" s="162" t="s">
        <v>373</v>
      </c>
      <c r="I5" s="163"/>
      <c r="J5" s="162" t="s">
        <v>374</v>
      </c>
      <c r="K5" s="163"/>
      <c r="L5" s="164" t="s">
        <v>375</v>
      </c>
      <c r="M5" s="164"/>
      <c r="N5" s="165" t="s">
        <v>376</v>
      </c>
      <c r="O5" s="167" t="s">
        <v>377</v>
      </c>
    </row>
    <row r="6" spans="1:15" ht="23.25" thickBot="1" x14ac:dyDescent="0.3">
      <c r="A6" s="261"/>
      <c r="B6" s="263"/>
      <c r="C6" s="263"/>
      <c r="D6" s="263"/>
      <c r="E6" s="263"/>
      <c r="F6" s="75" t="s">
        <v>378</v>
      </c>
      <c r="G6" s="75" t="s">
        <v>379</v>
      </c>
      <c r="H6" s="75" t="s">
        <v>378</v>
      </c>
      <c r="I6" s="75" t="s">
        <v>379</v>
      </c>
      <c r="J6" s="75" t="s">
        <v>378</v>
      </c>
      <c r="K6" s="75" t="s">
        <v>379</v>
      </c>
      <c r="L6" s="75" t="s">
        <v>378</v>
      </c>
      <c r="M6" s="75" t="s">
        <v>379</v>
      </c>
      <c r="N6" s="166"/>
      <c r="O6" s="168"/>
    </row>
    <row r="7" spans="1:15" ht="15.75" thickBot="1" x14ac:dyDescent="0.3">
      <c r="A7" s="134"/>
      <c r="B7" s="135"/>
      <c r="C7" s="135"/>
      <c r="D7" s="135"/>
      <c r="E7" s="135"/>
      <c r="F7" s="136"/>
      <c r="G7" s="136"/>
      <c r="H7" s="136"/>
      <c r="I7" s="136"/>
      <c r="J7" s="136"/>
      <c r="K7" s="136"/>
      <c r="L7" s="136"/>
      <c r="M7" s="136"/>
      <c r="N7" s="135"/>
      <c r="O7" s="137"/>
    </row>
    <row r="8" spans="1:15" s="76" customFormat="1" ht="39" customHeight="1" thickBot="1" x14ac:dyDescent="0.3">
      <c r="A8" s="183" t="s">
        <v>380</v>
      </c>
      <c r="B8" s="184"/>
      <c r="C8" s="184"/>
      <c r="D8" s="184"/>
      <c r="E8" s="269"/>
      <c r="F8" s="139">
        <f t="shared" ref="F8:O8" si="0">SUM(F10:F13)</f>
        <v>720000</v>
      </c>
      <c r="G8" s="139">
        <f t="shared" si="0"/>
        <v>150000</v>
      </c>
      <c r="H8" s="139">
        <f t="shared" si="0"/>
        <v>150000</v>
      </c>
      <c r="I8" s="139">
        <f t="shared" si="0"/>
        <v>0</v>
      </c>
      <c r="J8" s="139">
        <f t="shared" si="0"/>
        <v>45000</v>
      </c>
      <c r="K8" s="139">
        <f t="shared" si="0"/>
        <v>0</v>
      </c>
      <c r="L8" s="139">
        <f t="shared" si="0"/>
        <v>0</v>
      </c>
      <c r="M8" s="139">
        <f t="shared" si="0"/>
        <v>0</v>
      </c>
      <c r="N8" s="139">
        <f t="shared" si="0"/>
        <v>0</v>
      </c>
      <c r="O8" s="140">
        <f t="shared" si="0"/>
        <v>1065000</v>
      </c>
    </row>
    <row r="9" spans="1:15" x14ac:dyDescent="0.25">
      <c r="A9" s="272" t="s">
        <v>427</v>
      </c>
      <c r="B9" s="273"/>
      <c r="C9" s="273"/>
      <c r="D9" s="273"/>
      <c r="E9" s="77"/>
      <c r="F9" s="219"/>
      <c r="G9" s="219"/>
      <c r="H9" s="219"/>
      <c r="I9" s="219"/>
      <c r="J9" s="219"/>
      <c r="K9" s="219"/>
      <c r="L9" s="219"/>
      <c r="M9" s="219"/>
      <c r="N9" s="219"/>
      <c r="O9" s="220"/>
    </row>
    <row r="10" spans="1:15" s="76" customFormat="1" ht="32.25" customHeight="1" x14ac:dyDescent="0.25">
      <c r="A10" s="141" t="s">
        <v>161</v>
      </c>
      <c r="B10" s="78" t="s">
        <v>40</v>
      </c>
      <c r="C10" s="78" t="s">
        <v>159</v>
      </c>
      <c r="D10" s="78" t="s">
        <v>202</v>
      </c>
      <c r="E10" s="79" t="s">
        <v>381</v>
      </c>
      <c r="F10" s="145">
        <f>85000-15000</f>
        <v>70000</v>
      </c>
      <c r="G10" s="145">
        <v>0</v>
      </c>
      <c r="H10" s="145">
        <f>85000+15000</f>
        <v>100000</v>
      </c>
      <c r="I10" s="145">
        <v>0</v>
      </c>
      <c r="J10" s="145">
        <v>0</v>
      </c>
      <c r="K10" s="145">
        <v>0</v>
      </c>
      <c r="L10" s="145">
        <v>0</v>
      </c>
      <c r="M10" s="145">
        <v>0</v>
      </c>
      <c r="N10" s="80">
        <v>0</v>
      </c>
      <c r="O10" s="81">
        <f>SUM(F10:N10)</f>
        <v>170000</v>
      </c>
    </row>
    <row r="11" spans="1:15" s="76" customFormat="1" ht="32.25" customHeight="1" x14ac:dyDescent="0.25">
      <c r="A11" s="141" t="s">
        <v>169</v>
      </c>
      <c r="B11" s="78" t="s">
        <v>40</v>
      </c>
      <c r="C11" s="78" t="s">
        <v>159</v>
      </c>
      <c r="D11" s="78" t="s">
        <v>170</v>
      </c>
      <c r="E11" s="79" t="s">
        <v>381</v>
      </c>
      <c r="F11" s="145">
        <v>400000</v>
      </c>
      <c r="G11" s="145">
        <v>150000</v>
      </c>
      <c r="H11" s="145">
        <v>0</v>
      </c>
      <c r="I11" s="145">
        <v>0</v>
      </c>
      <c r="J11" s="145">
        <v>0</v>
      </c>
      <c r="K11" s="145">
        <v>0</v>
      </c>
      <c r="L11" s="145">
        <v>0</v>
      </c>
      <c r="M11" s="145">
        <v>0</v>
      </c>
      <c r="N11" s="80">
        <v>0</v>
      </c>
      <c r="O11" s="81">
        <f>SUM(F11:N11)</f>
        <v>550000</v>
      </c>
    </row>
    <row r="12" spans="1:15" s="76" customFormat="1" ht="32.25" customHeight="1" x14ac:dyDescent="0.25">
      <c r="A12" s="142" t="s">
        <v>171</v>
      </c>
      <c r="B12" s="82" t="s">
        <v>40</v>
      </c>
      <c r="C12" s="82" t="s">
        <v>159</v>
      </c>
      <c r="D12" s="82" t="s">
        <v>172</v>
      </c>
      <c r="E12" s="79" t="s">
        <v>381</v>
      </c>
      <c r="F12" s="145">
        <v>200000</v>
      </c>
      <c r="G12" s="145">
        <v>0</v>
      </c>
      <c r="H12" s="145">
        <v>0</v>
      </c>
      <c r="I12" s="145">
        <v>0</v>
      </c>
      <c r="J12" s="145">
        <v>0</v>
      </c>
      <c r="K12" s="145">
        <v>0</v>
      </c>
      <c r="L12" s="145">
        <v>0</v>
      </c>
      <c r="M12" s="145">
        <v>0</v>
      </c>
      <c r="N12" s="80">
        <v>0</v>
      </c>
      <c r="O12" s="81">
        <f>SUM(F12:N12)</f>
        <v>200000</v>
      </c>
    </row>
    <row r="13" spans="1:15" s="76" customFormat="1" ht="32.25" customHeight="1" x14ac:dyDescent="0.25">
      <c r="A13" s="147" t="s">
        <v>185</v>
      </c>
      <c r="B13" s="146" t="s">
        <v>40</v>
      </c>
      <c r="C13" s="138" t="s">
        <v>159</v>
      </c>
      <c r="D13" s="138" t="s">
        <v>203</v>
      </c>
      <c r="E13" s="143" t="s">
        <v>381</v>
      </c>
      <c r="F13" s="145">
        <v>50000</v>
      </c>
      <c r="G13" s="145">
        <v>0</v>
      </c>
      <c r="H13" s="145">
        <v>50000</v>
      </c>
      <c r="I13" s="145">
        <v>0</v>
      </c>
      <c r="J13" s="145">
        <v>45000</v>
      </c>
      <c r="K13" s="145">
        <v>0</v>
      </c>
      <c r="L13" s="145">
        <v>0</v>
      </c>
      <c r="M13" s="145">
        <v>0</v>
      </c>
      <c r="N13" s="144">
        <v>0</v>
      </c>
      <c r="O13" s="81">
        <f>SUM(F13:N13)</f>
        <v>145000</v>
      </c>
    </row>
    <row r="14" spans="1:15" ht="12.75" customHeight="1" thickBot="1" x14ac:dyDescent="0.3">
      <c r="A14" s="266" t="s">
        <v>382</v>
      </c>
      <c r="B14" s="267">
        <f>COUNTA(B10:B13)</f>
        <v>4</v>
      </c>
      <c r="C14" s="267"/>
      <c r="D14" s="267"/>
      <c r="E14" s="267"/>
      <c r="F14" s="267">
        <f t="shared" ref="F14:O14" si="1">SUM(F10:F13)</f>
        <v>720000</v>
      </c>
      <c r="G14" s="267">
        <f t="shared" si="1"/>
        <v>150000</v>
      </c>
      <c r="H14" s="267">
        <f t="shared" si="1"/>
        <v>150000</v>
      </c>
      <c r="I14" s="267">
        <f t="shared" si="1"/>
        <v>0</v>
      </c>
      <c r="J14" s="267">
        <f t="shared" si="1"/>
        <v>45000</v>
      </c>
      <c r="K14" s="267">
        <f t="shared" si="1"/>
        <v>0</v>
      </c>
      <c r="L14" s="267">
        <f t="shared" si="1"/>
        <v>0</v>
      </c>
      <c r="M14" s="267">
        <f t="shared" si="1"/>
        <v>0</v>
      </c>
      <c r="N14" s="267">
        <f t="shared" si="1"/>
        <v>0</v>
      </c>
      <c r="O14" s="268">
        <f t="shared" si="1"/>
        <v>1065000</v>
      </c>
    </row>
    <row r="15" spans="1:15" ht="15.75" thickBot="1" x14ac:dyDescent="0.3">
      <c r="A15" s="134"/>
      <c r="B15" s="135"/>
      <c r="C15" s="135"/>
      <c r="D15" s="135"/>
      <c r="E15" s="135"/>
      <c r="F15" s="136"/>
      <c r="G15" s="136"/>
      <c r="H15" s="136"/>
      <c r="I15" s="136"/>
      <c r="J15" s="136"/>
      <c r="K15" s="136"/>
      <c r="L15" s="136"/>
      <c r="M15" s="136"/>
      <c r="N15" s="135"/>
      <c r="O15" s="137"/>
    </row>
    <row r="16" spans="1:15" s="133" customFormat="1" ht="40.5" customHeight="1" thickBot="1" x14ac:dyDescent="0.3">
      <c r="A16" s="230" t="s">
        <v>432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N16" s="264"/>
      <c r="O16" s="265"/>
    </row>
    <row r="17" spans="1:20" ht="24.75" customHeight="1" thickBot="1" x14ac:dyDescent="0.3">
      <c r="A17" s="260" t="s">
        <v>23</v>
      </c>
      <c r="B17" s="262" t="s">
        <v>24</v>
      </c>
      <c r="C17" s="262" t="s">
        <v>25</v>
      </c>
      <c r="D17" s="262" t="s">
        <v>1</v>
      </c>
      <c r="E17" s="262" t="s">
        <v>371</v>
      </c>
      <c r="F17" s="162" t="s">
        <v>372</v>
      </c>
      <c r="G17" s="163"/>
      <c r="H17" s="162" t="s">
        <v>373</v>
      </c>
      <c r="I17" s="163"/>
      <c r="J17" s="162" t="s">
        <v>374</v>
      </c>
      <c r="K17" s="163"/>
      <c r="L17" s="164" t="s">
        <v>375</v>
      </c>
      <c r="M17" s="164"/>
      <c r="N17" s="270" t="s">
        <v>376</v>
      </c>
      <c r="O17" s="274" t="s">
        <v>377</v>
      </c>
    </row>
    <row r="18" spans="1:20" ht="31.5" customHeight="1" thickBot="1" x14ac:dyDescent="0.3">
      <c r="A18" s="261"/>
      <c r="B18" s="263"/>
      <c r="C18" s="263"/>
      <c r="D18" s="263"/>
      <c r="E18" s="263"/>
      <c r="F18" s="234" t="s">
        <v>378</v>
      </c>
      <c r="G18" s="196"/>
      <c r="H18" s="234" t="s">
        <v>378</v>
      </c>
      <c r="I18" s="196"/>
      <c r="J18" s="234" t="s">
        <v>378</v>
      </c>
      <c r="K18" s="196"/>
      <c r="L18" s="234" t="s">
        <v>378</v>
      </c>
      <c r="M18" s="196"/>
      <c r="N18" s="271"/>
      <c r="O18" s="275"/>
    </row>
    <row r="19" spans="1:20" ht="12.75" customHeight="1" x14ac:dyDescent="0.25">
      <c r="A19" s="130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2"/>
    </row>
    <row r="20" spans="1:20" s="76" customFormat="1" ht="13.5" customHeight="1" thickBot="1" x14ac:dyDescent="0.25">
      <c r="A20" s="83"/>
      <c r="O20" s="84"/>
    </row>
    <row r="21" spans="1:20" s="76" customFormat="1" ht="39" customHeight="1" thickBot="1" x14ac:dyDescent="0.3">
      <c r="A21" s="183" t="s">
        <v>383</v>
      </c>
      <c r="B21" s="184"/>
      <c r="C21" s="184"/>
      <c r="D21" s="184"/>
      <c r="E21" s="269"/>
      <c r="F21" s="233">
        <f t="shared" ref="F21:N21" si="2">SUM(F23)</f>
        <v>4000</v>
      </c>
      <c r="G21" s="202">
        <f t="shared" si="2"/>
        <v>0</v>
      </c>
      <c r="H21" s="233">
        <f t="shared" si="2"/>
        <v>0</v>
      </c>
      <c r="I21" s="202">
        <f t="shared" si="2"/>
        <v>0</v>
      </c>
      <c r="J21" s="233">
        <f t="shared" si="2"/>
        <v>0</v>
      </c>
      <c r="K21" s="202">
        <f t="shared" si="2"/>
        <v>0</v>
      </c>
      <c r="L21" s="233">
        <f t="shared" si="2"/>
        <v>0</v>
      </c>
      <c r="M21" s="202">
        <f t="shared" si="2"/>
        <v>0</v>
      </c>
      <c r="N21" s="85">
        <f t="shared" si="2"/>
        <v>0</v>
      </c>
      <c r="O21" s="86">
        <f>SUM(O23)</f>
        <v>4000</v>
      </c>
    </row>
    <row r="22" spans="1:20" x14ac:dyDescent="0.25">
      <c r="A22" s="217" t="s">
        <v>426</v>
      </c>
      <c r="B22" s="218"/>
      <c r="C22" s="218"/>
      <c r="D22" s="218"/>
      <c r="E22" s="218"/>
      <c r="F22" s="219"/>
      <c r="G22" s="219"/>
      <c r="H22" s="219"/>
      <c r="I22" s="219"/>
      <c r="J22" s="219"/>
      <c r="K22" s="219"/>
      <c r="L22" s="219"/>
      <c r="M22" s="219"/>
      <c r="N22" s="219"/>
      <c r="O22" s="220"/>
    </row>
    <row r="23" spans="1:20" s="76" customFormat="1" ht="35.25" customHeight="1" x14ac:dyDescent="0.25">
      <c r="A23" s="87" t="s">
        <v>237</v>
      </c>
      <c r="B23" s="88" t="s">
        <v>36</v>
      </c>
      <c r="C23" s="89" t="s">
        <v>159</v>
      </c>
      <c r="D23" s="88" t="s">
        <v>384</v>
      </c>
      <c r="E23" s="90" t="s">
        <v>381</v>
      </c>
      <c r="F23" s="205">
        <v>4000</v>
      </c>
      <c r="G23" s="206"/>
      <c r="H23" s="205">
        <v>0</v>
      </c>
      <c r="I23" s="206">
        <v>0</v>
      </c>
      <c r="J23" s="205">
        <v>0</v>
      </c>
      <c r="K23" s="206">
        <v>0</v>
      </c>
      <c r="L23" s="205">
        <v>0</v>
      </c>
      <c r="M23" s="206">
        <v>0</v>
      </c>
      <c r="N23" s="237">
        <v>0</v>
      </c>
      <c r="O23" s="237">
        <f>SUM(F23:N27)</f>
        <v>4000</v>
      </c>
    </row>
    <row r="24" spans="1:20" s="76" customFormat="1" ht="35.25" customHeight="1" x14ac:dyDescent="0.25">
      <c r="A24" s="91" t="s">
        <v>238</v>
      </c>
      <c r="B24" s="91" t="s">
        <v>53</v>
      </c>
      <c r="C24" s="91" t="s">
        <v>159</v>
      </c>
      <c r="D24" s="91" t="s">
        <v>385</v>
      </c>
      <c r="E24" s="79" t="s">
        <v>381</v>
      </c>
      <c r="F24" s="207"/>
      <c r="G24" s="208"/>
      <c r="H24" s="207"/>
      <c r="I24" s="208"/>
      <c r="J24" s="207"/>
      <c r="K24" s="208"/>
      <c r="L24" s="207"/>
      <c r="M24" s="208"/>
      <c r="N24" s="226"/>
      <c r="O24" s="226"/>
    </row>
    <row r="25" spans="1:20" s="76" customFormat="1" ht="35.25" customHeight="1" x14ac:dyDescent="0.25">
      <c r="A25" s="91" t="s">
        <v>239</v>
      </c>
      <c r="B25" s="91" t="s">
        <v>49</v>
      </c>
      <c r="C25" s="92" t="s">
        <v>159</v>
      </c>
      <c r="D25" s="91" t="s">
        <v>368</v>
      </c>
      <c r="E25" s="79" t="s">
        <v>381</v>
      </c>
      <c r="F25" s="207"/>
      <c r="G25" s="208"/>
      <c r="H25" s="207"/>
      <c r="I25" s="208"/>
      <c r="J25" s="207"/>
      <c r="K25" s="208"/>
      <c r="L25" s="207"/>
      <c r="M25" s="208"/>
      <c r="N25" s="226"/>
      <c r="O25" s="226"/>
    </row>
    <row r="26" spans="1:20" s="76" customFormat="1" ht="35.25" customHeight="1" x14ac:dyDescent="0.25">
      <c r="A26" s="91" t="s">
        <v>240</v>
      </c>
      <c r="B26" s="91" t="s">
        <v>49</v>
      </c>
      <c r="C26" s="92" t="s">
        <v>159</v>
      </c>
      <c r="D26" s="91" t="s">
        <v>369</v>
      </c>
      <c r="E26" s="79" t="s">
        <v>381</v>
      </c>
      <c r="F26" s="207"/>
      <c r="G26" s="208"/>
      <c r="H26" s="207"/>
      <c r="I26" s="208"/>
      <c r="J26" s="207"/>
      <c r="K26" s="208"/>
      <c r="L26" s="207"/>
      <c r="M26" s="208"/>
      <c r="N26" s="226"/>
      <c r="O26" s="226"/>
    </row>
    <row r="27" spans="1:20" s="76" customFormat="1" ht="35.25" customHeight="1" thickBot="1" x14ac:dyDescent="0.3">
      <c r="A27" s="93" t="s">
        <v>241</v>
      </c>
      <c r="B27" s="94" t="s">
        <v>36</v>
      </c>
      <c r="C27" s="95" t="s">
        <v>159</v>
      </c>
      <c r="D27" s="91" t="s">
        <v>370</v>
      </c>
      <c r="E27" s="79" t="s">
        <v>381</v>
      </c>
      <c r="F27" s="209"/>
      <c r="G27" s="210"/>
      <c r="H27" s="209"/>
      <c r="I27" s="210"/>
      <c r="J27" s="209"/>
      <c r="K27" s="210"/>
      <c r="L27" s="209"/>
      <c r="M27" s="210"/>
      <c r="N27" s="226"/>
      <c r="O27" s="226"/>
    </row>
    <row r="28" spans="1:20" ht="12.75" customHeight="1" thickBot="1" x14ac:dyDescent="0.3">
      <c r="A28" s="235" t="s">
        <v>386</v>
      </c>
      <c r="B28" s="193">
        <f>COUNTA(B23:B24)</f>
        <v>2</v>
      </c>
      <c r="C28" s="193"/>
      <c r="D28" s="193"/>
      <c r="E28" s="193"/>
      <c r="F28" s="193">
        <f t="shared" ref="F28:O28" si="3">SUM(F23:F24)</f>
        <v>4000</v>
      </c>
      <c r="G28" s="193">
        <f t="shared" si="3"/>
        <v>0</v>
      </c>
      <c r="H28" s="193">
        <f t="shared" si="3"/>
        <v>0</v>
      </c>
      <c r="I28" s="193">
        <f t="shared" si="3"/>
        <v>0</v>
      </c>
      <c r="J28" s="193">
        <f t="shared" si="3"/>
        <v>0</v>
      </c>
      <c r="K28" s="193">
        <f t="shared" si="3"/>
        <v>0</v>
      </c>
      <c r="L28" s="193">
        <f t="shared" si="3"/>
        <v>0</v>
      </c>
      <c r="M28" s="193">
        <f t="shared" si="3"/>
        <v>0</v>
      </c>
      <c r="N28" s="193">
        <f t="shared" si="3"/>
        <v>0</v>
      </c>
      <c r="O28" s="236">
        <f t="shared" si="3"/>
        <v>4000</v>
      </c>
    </row>
    <row r="29" spans="1:20" ht="15.75" thickBot="1" x14ac:dyDescent="0.3">
      <c r="O29" s="74"/>
    </row>
    <row r="30" spans="1:20" s="76" customFormat="1" ht="39" customHeight="1" thickBot="1" x14ac:dyDescent="0.3">
      <c r="A30" s="251" t="s">
        <v>387</v>
      </c>
      <c r="B30" s="252"/>
      <c r="C30" s="252"/>
      <c r="D30" s="252"/>
      <c r="E30" s="253"/>
      <c r="F30" s="233">
        <f>SUM(F32:F116)</f>
        <v>305850</v>
      </c>
      <c r="G30" s="202">
        <f t="shared" ref="G30:N30" si="4">SUM(G32:G116)</f>
        <v>0</v>
      </c>
      <c r="H30" s="233">
        <f t="shared" si="4"/>
        <v>170500</v>
      </c>
      <c r="I30" s="202">
        <f t="shared" si="4"/>
        <v>0</v>
      </c>
      <c r="J30" s="233">
        <f t="shared" si="4"/>
        <v>38000</v>
      </c>
      <c r="K30" s="202">
        <f t="shared" si="4"/>
        <v>0</v>
      </c>
      <c r="L30" s="233">
        <f>SUM(L32:L116)</f>
        <v>26000</v>
      </c>
      <c r="M30" s="202">
        <f t="shared" si="4"/>
        <v>0</v>
      </c>
      <c r="N30" s="70">
        <f t="shared" si="4"/>
        <v>0</v>
      </c>
      <c r="O30" s="86">
        <f>O32+O66</f>
        <v>540350</v>
      </c>
      <c r="T30" s="96"/>
    </row>
    <row r="31" spans="1:20" ht="27" customHeight="1" thickBot="1" x14ac:dyDescent="0.3">
      <c r="A31" s="217" t="s">
        <v>425</v>
      </c>
      <c r="B31" s="218"/>
      <c r="C31" s="218"/>
      <c r="D31" s="218"/>
      <c r="E31" s="218"/>
      <c r="F31" s="219"/>
      <c r="G31" s="219"/>
      <c r="H31" s="219"/>
      <c r="I31" s="219"/>
      <c r="J31" s="219"/>
      <c r="K31" s="219"/>
      <c r="L31" s="219"/>
      <c r="M31" s="219"/>
      <c r="N31" s="219"/>
      <c r="O31" s="220"/>
    </row>
    <row r="32" spans="1:20" ht="35.1" customHeight="1" x14ac:dyDescent="0.25">
      <c r="A32" s="121" t="s">
        <v>26</v>
      </c>
      <c r="B32" s="91" t="s">
        <v>27</v>
      </c>
      <c r="C32" s="91" t="s">
        <v>28</v>
      </c>
      <c r="D32" s="91" t="s">
        <v>29</v>
      </c>
      <c r="E32" s="79" t="s">
        <v>381</v>
      </c>
      <c r="F32" s="254">
        <v>89000</v>
      </c>
      <c r="G32" s="255"/>
      <c r="H32" s="254">
        <v>92000</v>
      </c>
      <c r="I32" s="255"/>
      <c r="J32" s="254">
        <v>28000</v>
      </c>
      <c r="K32" s="255"/>
      <c r="L32" s="254">
        <v>26000</v>
      </c>
      <c r="M32" s="255"/>
      <c r="N32" s="249">
        <v>0</v>
      </c>
      <c r="O32" s="175">
        <f>F32+G32+H32+I32+J32+K32+L32+M32+N32</f>
        <v>235000</v>
      </c>
      <c r="T32" s="97"/>
    </row>
    <row r="33" spans="1:20" ht="35.1" customHeight="1" x14ac:dyDescent="0.25">
      <c r="A33" s="121" t="s">
        <v>32</v>
      </c>
      <c r="B33" s="91" t="s">
        <v>27</v>
      </c>
      <c r="C33" s="91" t="s">
        <v>33</v>
      </c>
      <c r="D33" s="91" t="s">
        <v>34</v>
      </c>
      <c r="E33" s="79" t="s">
        <v>381</v>
      </c>
      <c r="F33" s="213"/>
      <c r="G33" s="214"/>
      <c r="H33" s="213"/>
      <c r="I33" s="214"/>
      <c r="J33" s="213"/>
      <c r="K33" s="214"/>
      <c r="L33" s="213"/>
      <c r="M33" s="214"/>
      <c r="N33" s="213"/>
      <c r="O33" s="216"/>
    </row>
    <row r="34" spans="1:20" ht="35.1" customHeight="1" x14ac:dyDescent="0.25">
      <c r="A34" s="121" t="s">
        <v>35</v>
      </c>
      <c r="B34" s="91" t="s">
        <v>36</v>
      </c>
      <c r="C34" s="91" t="s">
        <v>37</v>
      </c>
      <c r="D34" s="91" t="s">
        <v>38</v>
      </c>
      <c r="E34" s="79" t="s">
        <v>381</v>
      </c>
      <c r="F34" s="213"/>
      <c r="G34" s="214"/>
      <c r="H34" s="213"/>
      <c r="I34" s="214"/>
      <c r="J34" s="213"/>
      <c r="K34" s="214"/>
      <c r="L34" s="213"/>
      <c r="M34" s="214"/>
      <c r="N34" s="213"/>
      <c r="O34" s="216"/>
    </row>
    <row r="35" spans="1:20" ht="35.1" customHeight="1" x14ac:dyDescent="0.25">
      <c r="A35" s="121" t="s">
        <v>39</v>
      </c>
      <c r="B35" s="91" t="s">
        <v>40</v>
      </c>
      <c r="C35" s="91" t="s">
        <v>41</v>
      </c>
      <c r="D35" s="91" t="s">
        <v>42</v>
      </c>
      <c r="E35" s="79" t="s">
        <v>381</v>
      </c>
      <c r="F35" s="213"/>
      <c r="G35" s="214"/>
      <c r="H35" s="213"/>
      <c r="I35" s="214"/>
      <c r="J35" s="213"/>
      <c r="K35" s="214"/>
      <c r="L35" s="213"/>
      <c r="M35" s="214"/>
      <c r="N35" s="213"/>
      <c r="O35" s="216"/>
    </row>
    <row r="36" spans="1:20" ht="35.1" customHeight="1" x14ac:dyDescent="0.25">
      <c r="A36" s="121" t="s">
        <v>43</v>
      </c>
      <c r="B36" s="91" t="s">
        <v>40</v>
      </c>
      <c r="C36" s="91" t="s">
        <v>5</v>
      </c>
      <c r="D36" s="91" t="s">
        <v>44</v>
      </c>
      <c r="E36" s="79" t="s">
        <v>381</v>
      </c>
      <c r="F36" s="213"/>
      <c r="G36" s="214"/>
      <c r="H36" s="213"/>
      <c r="I36" s="214"/>
      <c r="J36" s="213"/>
      <c r="K36" s="214"/>
      <c r="L36" s="213"/>
      <c r="M36" s="214"/>
      <c r="N36" s="213"/>
      <c r="O36" s="216"/>
    </row>
    <row r="37" spans="1:20" ht="35.1" customHeight="1" x14ac:dyDescent="0.25">
      <c r="A37" s="121" t="s">
        <v>45</v>
      </c>
      <c r="B37" s="91" t="s">
        <v>36</v>
      </c>
      <c r="C37" s="91" t="s">
        <v>46</v>
      </c>
      <c r="D37" s="91" t="s">
        <v>47</v>
      </c>
      <c r="E37" s="79" t="s">
        <v>381</v>
      </c>
      <c r="F37" s="213"/>
      <c r="G37" s="214"/>
      <c r="H37" s="213"/>
      <c r="I37" s="214"/>
      <c r="J37" s="213"/>
      <c r="K37" s="214"/>
      <c r="L37" s="213"/>
      <c r="M37" s="214"/>
      <c r="N37" s="213"/>
      <c r="O37" s="216"/>
      <c r="T37" s="97"/>
    </row>
    <row r="38" spans="1:20" ht="35.1" customHeight="1" x14ac:dyDescent="0.25">
      <c r="A38" s="121" t="s">
        <v>48</v>
      </c>
      <c r="B38" s="91" t="s">
        <v>49</v>
      </c>
      <c r="C38" s="91" t="s">
        <v>50</v>
      </c>
      <c r="D38" s="91" t="s">
        <v>51</v>
      </c>
      <c r="E38" s="79" t="s">
        <v>381</v>
      </c>
      <c r="F38" s="213"/>
      <c r="G38" s="214"/>
      <c r="H38" s="213"/>
      <c r="I38" s="214"/>
      <c r="J38" s="213"/>
      <c r="K38" s="214"/>
      <c r="L38" s="213"/>
      <c r="M38" s="214"/>
      <c r="N38" s="213"/>
      <c r="O38" s="216"/>
    </row>
    <row r="39" spans="1:20" ht="35.1" customHeight="1" x14ac:dyDescent="0.25">
      <c r="A39" s="121" t="s">
        <v>52</v>
      </c>
      <c r="B39" s="91" t="s">
        <v>53</v>
      </c>
      <c r="C39" s="91" t="s">
        <v>54</v>
      </c>
      <c r="D39" s="91" t="s">
        <v>55</v>
      </c>
      <c r="E39" s="79" t="s">
        <v>381</v>
      </c>
      <c r="F39" s="213"/>
      <c r="G39" s="214"/>
      <c r="H39" s="213"/>
      <c r="I39" s="214"/>
      <c r="J39" s="213"/>
      <c r="K39" s="214"/>
      <c r="L39" s="213"/>
      <c r="M39" s="214"/>
      <c r="N39" s="213"/>
      <c r="O39" s="216"/>
    </row>
    <row r="40" spans="1:20" ht="35.1" customHeight="1" x14ac:dyDescent="0.25">
      <c r="A40" s="121" t="s">
        <v>56</v>
      </c>
      <c r="B40" s="91" t="s">
        <v>36</v>
      </c>
      <c r="C40" s="91" t="s">
        <v>57</v>
      </c>
      <c r="D40" s="91" t="s">
        <v>58</v>
      </c>
      <c r="E40" s="79" t="s">
        <v>381</v>
      </c>
      <c r="F40" s="213"/>
      <c r="G40" s="214"/>
      <c r="H40" s="213"/>
      <c r="I40" s="214"/>
      <c r="J40" s="213"/>
      <c r="K40" s="214"/>
      <c r="L40" s="213"/>
      <c r="M40" s="214"/>
      <c r="N40" s="213"/>
      <c r="O40" s="216"/>
    </row>
    <row r="41" spans="1:20" ht="35.1" customHeight="1" x14ac:dyDescent="0.25">
      <c r="A41" s="121" t="s">
        <v>59</v>
      </c>
      <c r="B41" s="91" t="s">
        <v>40</v>
      </c>
      <c r="C41" s="91" t="s">
        <v>60</v>
      </c>
      <c r="D41" s="91" t="s">
        <v>61</v>
      </c>
      <c r="E41" s="79" t="s">
        <v>381</v>
      </c>
      <c r="F41" s="213"/>
      <c r="G41" s="214"/>
      <c r="H41" s="213"/>
      <c r="I41" s="214"/>
      <c r="J41" s="213"/>
      <c r="K41" s="214"/>
      <c r="L41" s="213"/>
      <c r="M41" s="214"/>
      <c r="N41" s="213"/>
      <c r="O41" s="216"/>
    </row>
    <row r="42" spans="1:20" ht="35.1" customHeight="1" x14ac:dyDescent="0.25">
      <c r="A42" s="121" t="s">
        <v>62</v>
      </c>
      <c r="B42" s="91" t="s">
        <v>40</v>
      </c>
      <c r="C42" s="91" t="s">
        <v>63</v>
      </c>
      <c r="D42" s="91" t="s">
        <v>64</v>
      </c>
      <c r="E42" s="79" t="s">
        <v>381</v>
      </c>
      <c r="F42" s="213"/>
      <c r="G42" s="214"/>
      <c r="H42" s="213"/>
      <c r="I42" s="214"/>
      <c r="J42" s="213"/>
      <c r="K42" s="214"/>
      <c r="L42" s="213"/>
      <c r="M42" s="214"/>
      <c r="N42" s="213"/>
      <c r="O42" s="216"/>
    </row>
    <row r="43" spans="1:20" ht="35.1" customHeight="1" x14ac:dyDescent="0.25">
      <c r="A43" s="121" t="s">
        <v>65</v>
      </c>
      <c r="B43" s="91" t="s">
        <v>27</v>
      </c>
      <c r="C43" s="91" t="s">
        <v>66</v>
      </c>
      <c r="D43" s="91" t="s">
        <v>67</v>
      </c>
      <c r="E43" s="79" t="s">
        <v>381</v>
      </c>
      <c r="F43" s="213"/>
      <c r="G43" s="214"/>
      <c r="H43" s="213"/>
      <c r="I43" s="214"/>
      <c r="J43" s="213"/>
      <c r="K43" s="214"/>
      <c r="L43" s="213"/>
      <c r="M43" s="214"/>
      <c r="N43" s="213"/>
      <c r="O43" s="216"/>
    </row>
    <row r="44" spans="1:20" ht="35.1" customHeight="1" x14ac:dyDescent="0.25">
      <c r="A44" s="121" t="s">
        <v>72</v>
      </c>
      <c r="B44" s="91" t="s">
        <v>36</v>
      </c>
      <c r="C44" s="91" t="s">
        <v>37</v>
      </c>
      <c r="D44" s="91" t="s">
        <v>73</v>
      </c>
      <c r="E44" s="79" t="s">
        <v>381</v>
      </c>
      <c r="F44" s="213"/>
      <c r="G44" s="214"/>
      <c r="H44" s="213"/>
      <c r="I44" s="214"/>
      <c r="J44" s="213"/>
      <c r="K44" s="214"/>
      <c r="L44" s="213"/>
      <c r="M44" s="214"/>
      <c r="N44" s="213"/>
      <c r="O44" s="216"/>
    </row>
    <row r="45" spans="1:20" ht="35.1" customHeight="1" x14ac:dyDescent="0.25">
      <c r="A45" s="121" t="s">
        <v>74</v>
      </c>
      <c r="B45" s="91" t="s">
        <v>27</v>
      </c>
      <c r="C45" s="91" t="s">
        <v>75</v>
      </c>
      <c r="D45" s="91" t="s">
        <v>76</v>
      </c>
      <c r="E45" s="79" t="s">
        <v>381</v>
      </c>
      <c r="F45" s="213"/>
      <c r="G45" s="214"/>
      <c r="H45" s="213"/>
      <c r="I45" s="214"/>
      <c r="J45" s="213"/>
      <c r="K45" s="214"/>
      <c r="L45" s="213"/>
      <c r="M45" s="214"/>
      <c r="N45" s="213"/>
      <c r="O45" s="216"/>
    </row>
    <row r="46" spans="1:20" ht="35.1" customHeight="1" x14ac:dyDescent="0.25">
      <c r="A46" s="121" t="s">
        <v>77</v>
      </c>
      <c r="B46" s="91" t="s">
        <v>53</v>
      </c>
      <c r="C46" s="91" t="s">
        <v>78</v>
      </c>
      <c r="D46" s="91" t="s">
        <v>79</v>
      </c>
      <c r="E46" s="79" t="s">
        <v>381</v>
      </c>
      <c r="F46" s="213"/>
      <c r="G46" s="214"/>
      <c r="H46" s="213"/>
      <c r="I46" s="214"/>
      <c r="J46" s="213"/>
      <c r="K46" s="214"/>
      <c r="L46" s="213"/>
      <c r="M46" s="214"/>
      <c r="N46" s="213"/>
      <c r="O46" s="216"/>
    </row>
    <row r="47" spans="1:20" ht="35.1" customHeight="1" x14ac:dyDescent="0.25">
      <c r="A47" s="121" t="s">
        <v>80</v>
      </c>
      <c r="B47" s="91" t="s">
        <v>36</v>
      </c>
      <c r="C47" s="91" t="s">
        <v>81</v>
      </c>
      <c r="D47" s="91" t="s">
        <v>82</v>
      </c>
      <c r="E47" s="79" t="s">
        <v>381</v>
      </c>
      <c r="F47" s="213"/>
      <c r="G47" s="214"/>
      <c r="H47" s="213"/>
      <c r="I47" s="214"/>
      <c r="J47" s="213"/>
      <c r="K47" s="214"/>
      <c r="L47" s="213"/>
      <c r="M47" s="214"/>
      <c r="N47" s="213"/>
      <c r="O47" s="216"/>
    </row>
    <row r="48" spans="1:20" ht="35.1" customHeight="1" x14ac:dyDescent="0.25">
      <c r="A48" s="121" t="s">
        <v>83</v>
      </c>
      <c r="B48" s="91" t="s">
        <v>40</v>
      </c>
      <c r="C48" s="91" t="s">
        <v>4</v>
      </c>
      <c r="D48" s="91" t="s">
        <v>84</v>
      </c>
      <c r="E48" s="79" t="s">
        <v>381</v>
      </c>
      <c r="F48" s="213"/>
      <c r="G48" s="214"/>
      <c r="H48" s="213"/>
      <c r="I48" s="214"/>
      <c r="J48" s="213"/>
      <c r="K48" s="214"/>
      <c r="L48" s="213"/>
      <c r="M48" s="214"/>
      <c r="N48" s="213"/>
      <c r="O48" s="216"/>
    </row>
    <row r="49" spans="1:20" ht="35.1" customHeight="1" x14ac:dyDescent="0.25">
      <c r="A49" s="121" t="s">
        <v>85</v>
      </c>
      <c r="B49" s="91" t="s">
        <v>69</v>
      </c>
      <c r="C49" s="91" t="s">
        <v>7</v>
      </c>
      <c r="D49" s="91" t="s">
        <v>86</v>
      </c>
      <c r="E49" s="79" t="s">
        <v>381</v>
      </c>
      <c r="F49" s="213"/>
      <c r="G49" s="214"/>
      <c r="H49" s="213"/>
      <c r="I49" s="214"/>
      <c r="J49" s="213"/>
      <c r="K49" s="214"/>
      <c r="L49" s="213"/>
      <c r="M49" s="214"/>
      <c r="N49" s="213"/>
      <c r="O49" s="216"/>
    </row>
    <row r="50" spans="1:20" ht="35.1" customHeight="1" x14ac:dyDescent="0.25">
      <c r="A50" s="121" t="s">
        <v>87</v>
      </c>
      <c r="B50" s="91" t="s">
        <v>40</v>
      </c>
      <c r="C50" s="91" t="s">
        <v>88</v>
      </c>
      <c r="D50" s="91" t="s">
        <v>89</v>
      </c>
      <c r="E50" s="79" t="s">
        <v>381</v>
      </c>
      <c r="F50" s="213"/>
      <c r="G50" s="214"/>
      <c r="H50" s="213"/>
      <c r="I50" s="214"/>
      <c r="J50" s="213"/>
      <c r="K50" s="214"/>
      <c r="L50" s="213"/>
      <c r="M50" s="214"/>
      <c r="N50" s="213"/>
      <c r="O50" s="216"/>
    </row>
    <row r="51" spans="1:20" ht="35.1" customHeight="1" x14ac:dyDescent="0.25">
      <c r="A51" s="121" t="s">
        <v>90</v>
      </c>
      <c r="B51" s="91" t="s">
        <v>69</v>
      </c>
      <c r="C51" s="91" t="s">
        <v>91</v>
      </c>
      <c r="D51" s="91" t="s">
        <v>92</v>
      </c>
      <c r="E51" s="79" t="s">
        <v>381</v>
      </c>
      <c r="F51" s="213"/>
      <c r="G51" s="214"/>
      <c r="H51" s="213"/>
      <c r="I51" s="214"/>
      <c r="J51" s="213"/>
      <c r="K51" s="214"/>
      <c r="L51" s="213"/>
      <c r="M51" s="214"/>
      <c r="N51" s="213"/>
      <c r="O51" s="216"/>
    </row>
    <row r="52" spans="1:20" ht="45.6" customHeight="1" x14ac:dyDescent="0.25">
      <c r="A52" s="121" t="s">
        <v>93</v>
      </c>
      <c r="B52" s="91" t="s">
        <v>69</v>
      </c>
      <c r="C52" s="91" t="s">
        <v>94</v>
      </c>
      <c r="D52" s="91" t="s">
        <v>95</v>
      </c>
      <c r="E52" s="79" t="s">
        <v>381</v>
      </c>
      <c r="F52" s="213"/>
      <c r="G52" s="214"/>
      <c r="H52" s="213"/>
      <c r="I52" s="214"/>
      <c r="J52" s="213"/>
      <c r="K52" s="214"/>
      <c r="L52" s="213"/>
      <c r="M52" s="214"/>
      <c r="N52" s="213"/>
      <c r="O52" s="216"/>
    </row>
    <row r="53" spans="1:20" ht="35.1" customHeight="1" x14ac:dyDescent="0.25">
      <c r="A53" s="121" t="s">
        <v>96</v>
      </c>
      <c r="B53" s="91" t="s">
        <v>36</v>
      </c>
      <c r="C53" s="91" t="s">
        <v>6</v>
      </c>
      <c r="D53" s="91" t="s">
        <v>97</v>
      </c>
      <c r="E53" s="79" t="s">
        <v>381</v>
      </c>
      <c r="F53" s="213"/>
      <c r="G53" s="214"/>
      <c r="H53" s="213"/>
      <c r="I53" s="214"/>
      <c r="J53" s="213"/>
      <c r="K53" s="214"/>
      <c r="L53" s="213"/>
      <c r="M53" s="214"/>
      <c r="N53" s="213"/>
      <c r="O53" s="216"/>
    </row>
    <row r="54" spans="1:20" ht="35.1" customHeight="1" x14ac:dyDescent="0.25">
      <c r="A54" s="121" t="s">
        <v>98</v>
      </c>
      <c r="B54" s="91" t="s">
        <v>27</v>
      </c>
      <c r="C54" s="91" t="s">
        <v>99</v>
      </c>
      <c r="D54" s="91" t="s">
        <v>100</v>
      </c>
      <c r="E54" s="79" t="s">
        <v>381</v>
      </c>
      <c r="F54" s="213"/>
      <c r="G54" s="214"/>
      <c r="H54" s="213"/>
      <c r="I54" s="214"/>
      <c r="J54" s="213"/>
      <c r="K54" s="214"/>
      <c r="L54" s="213"/>
      <c r="M54" s="214"/>
      <c r="N54" s="213"/>
      <c r="O54" s="216"/>
    </row>
    <row r="55" spans="1:20" ht="35.1" customHeight="1" x14ac:dyDescent="0.25">
      <c r="A55" s="121" t="s">
        <v>101</v>
      </c>
      <c r="B55" s="91" t="s">
        <v>36</v>
      </c>
      <c r="C55" s="91" t="s">
        <v>37</v>
      </c>
      <c r="D55" s="91" t="s">
        <v>102</v>
      </c>
      <c r="E55" s="79" t="s">
        <v>381</v>
      </c>
      <c r="F55" s="213"/>
      <c r="G55" s="214"/>
      <c r="H55" s="213"/>
      <c r="I55" s="214"/>
      <c r="J55" s="213"/>
      <c r="K55" s="214"/>
      <c r="L55" s="213"/>
      <c r="M55" s="214"/>
      <c r="N55" s="213"/>
      <c r="O55" s="216"/>
    </row>
    <row r="56" spans="1:20" ht="35.1" customHeight="1" x14ac:dyDescent="0.25">
      <c r="A56" s="121" t="s">
        <v>103</v>
      </c>
      <c r="B56" s="91" t="s">
        <v>27</v>
      </c>
      <c r="C56" s="91" t="s">
        <v>104</v>
      </c>
      <c r="D56" s="91" t="s">
        <v>183</v>
      </c>
      <c r="E56" s="79" t="s">
        <v>381</v>
      </c>
      <c r="F56" s="213"/>
      <c r="G56" s="214"/>
      <c r="H56" s="213"/>
      <c r="I56" s="214"/>
      <c r="J56" s="213"/>
      <c r="K56" s="214"/>
      <c r="L56" s="213"/>
      <c r="M56" s="214"/>
      <c r="N56" s="213"/>
      <c r="O56" s="216"/>
    </row>
    <row r="57" spans="1:20" ht="35.1" customHeight="1" x14ac:dyDescent="0.25">
      <c r="A57" s="121" t="s">
        <v>108</v>
      </c>
      <c r="B57" s="91" t="s">
        <v>49</v>
      </c>
      <c r="C57" s="91" t="s">
        <v>109</v>
      </c>
      <c r="D57" s="91" t="s">
        <v>110</v>
      </c>
      <c r="E57" s="79" t="s">
        <v>381</v>
      </c>
      <c r="F57" s="213"/>
      <c r="G57" s="214"/>
      <c r="H57" s="213"/>
      <c r="I57" s="214"/>
      <c r="J57" s="213"/>
      <c r="K57" s="214"/>
      <c r="L57" s="213"/>
      <c r="M57" s="214"/>
      <c r="N57" s="213"/>
      <c r="O57" s="216"/>
    </row>
    <row r="58" spans="1:20" ht="35.1" customHeight="1" x14ac:dyDescent="0.25">
      <c r="A58" s="121" t="s">
        <v>111</v>
      </c>
      <c r="B58" s="91" t="s">
        <v>53</v>
      </c>
      <c r="C58" s="91" t="s">
        <v>112</v>
      </c>
      <c r="D58" s="91" t="s">
        <v>113</v>
      </c>
      <c r="E58" s="79" t="s">
        <v>381</v>
      </c>
      <c r="F58" s="213"/>
      <c r="G58" s="214"/>
      <c r="H58" s="213"/>
      <c r="I58" s="214"/>
      <c r="J58" s="213"/>
      <c r="K58" s="214"/>
      <c r="L58" s="213"/>
      <c r="M58" s="214"/>
      <c r="N58" s="213"/>
      <c r="O58" s="216"/>
    </row>
    <row r="59" spans="1:20" ht="35.1" customHeight="1" x14ac:dyDescent="0.25">
      <c r="A59" s="121" t="s">
        <v>114</v>
      </c>
      <c r="B59" s="91" t="s">
        <v>27</v>
      </c>
      <c r="C59" s="91" t="s">
        <v>115</v>
      </c>
      <c r="D59" s="91" t="s">
        <v>116</v>
      </c>
      <c r="E59" s="79" t="s">
        <v>381</v>
      </c>
      <c r="F59" s="213"/>
      <c r="G59" s="214"/>
      <c r="H59" s="213"/>
      <c r="I59" s="214"/>
      <c r="J59" s="213"/>
      <c r="K59" s="214"/>
      <c r="L59" s="213"/>
      <c r="M59" s="214"/>
      <c r="N59" s="213"/>
      <c r="O59" s="216"/>
    </row>
    <row r="60" spans="1:20" ht="35.1" customHeight="1" x14ac:dyDescent="0.25">
      <c r="A60" s="121" t="s">
        <v>117</v>
      </c>
      <c r="B60" s="91" t="s">
        <v>69</v>
      </c>
      <c r="C60" s="91" t="s">
        <v>118</v>
      </c>
      <c r="D60" s="91" t="s">
        <v>119</v>
      </c>
      <c r="E60" s="79" t="s">
        <v>381</v>
      </c>
      <c r="F60" s="213"/>
      <c r="G60" s="214"/>
      <c r="H60" s="213"/>
      <c r="I60" s="214"/>
      <c r="J60" s="213"/>
      <c r="K60" s="214"/>
      <c r="L60" s="213"/>
      <c r="M60" s="214"/>
      <c r="N60" s="213"/>
      <c r="O60" s="216"/>
    </row>
    <row r="61" spans="1:20" ht="35.1" customHeight="1" x14ac:dyDescent="0.25">
      <c r="A61" s="121" t="s">
        <v>120</v>
      </c>
      <c r="B61" s="91" t="s">
        <v>36</v>
      </c>
      <c r="C61" s="91" t="s">
        <v>121</v>
      </c>
      <c r="D61" s="91" t="s">
        <v>122</v>
      </c>
      <c r="E61" s="79" t="s">
        <v>381</v>
      </c>
      <c r="F61" s="213"/>
      <c r="G61" s="214"/>
      <c r="H61" s="213"/>
      <c r="I61" s="214"/>
      <c r="J61" s="213"/>
      <c r="K61" s="214"/>
      <c r="L61" s="213"/>
      <c r="M61" s="214"/>
      <c r="N61" s="213"/>
      <c r="O61" s="216"/>
      <c r="T61" s="97"/>
    </row>
    <row r="62" spans="1:20" ht="35.1" customHeight="1" x14ac:dyDescent="0.25">
      <c r="A62" s="121" t="s">
        <v>123</v>
      </c>
      <c r="B62" s="91" t="s">
        <v>40</v>
      </c>
      <c r="C62" s="91" t="s">
        <v>124</v>
      </c>
      <c r="D62" s="91" t="s">
        <v>125</v>
      </c>
      <c r="E62" s="79" t="s">
        <v>381</v>
      </c>
      <c r="F62" s="213"/>
      <c r="G62" s="214"/>
      <c r="H62" s="213"/>
      <c r="I62" s="214"/>
      <c r="J62" s="213"/>
      <c r="K62" s="214"/>
      <c r="L62" s="213"/>
      <c r="M62" s="214"/>
      <c r="N62" s="213"/>
      <c r="O62" s="216"/>
    </row>
    <row r="63" spans="1:20" ht="35.1" customHeight="1" x14ac:dyDescent="0.25">
      <c r="A63" s="121" t="s">
        <v>126</v>
      </c>
      <c r="B63" s="91" t="s">
        <v>49</v>
      </c>
      <c r="C63" s="91" t="s">
        <v>127</v>
      </c>
      <c r="D63" s="91" t="s">
        <v>128</v>
      </c>
      <c r="E63" s="79" t="s">
        <v>381</v>
      </c>
      <c r="F63" s="213"/>
      <c r="G63" s="214"/>
      <c r="H63" s="213"/>
      <c r="I63" s="214"/>
      <c r="J63" s="213"/>
      <c r="K63" s="214"/>
      <c r="L63" s="213"/>
      <c r="M63" s="214"/>
      <c r="N63" s="213"/>
      <c r="O63" s="216"/>
    </row>
    <row r="64" spans="1:20" ht="35.1" customHeight="1" thickBot="1" x14ac:dyDescent="0.3">
      <c r="A64" s="122" t="s">
        <v>129</v>
      </c>
      <c r="B64" s="120" t="s">
        <v>49</v>
      </c>
      <c r="C64" s="120" t="s">
        <v>130</v>
      </c>
      <c r="D64" s="120" t="s">
        <v>131</v>
      </c>
      <c r="E64" s="123" t="s">
        <v>381</v>
      </c>
      <c r="F64" s="250"/>
      <c r="G64" s="256"/>
      <c r="H64" s="250"/>
      <c r="I64" s="256"/>
      <c r="J64" s="250"/>
      <c r="K64" s="256"/>
      <c r="L64" s="250"/>
      <c r="M64" s="256"/>
      <c r="N64" s="250"/>
      <c r="O64" s="176"/>
    </row>
    <row r="65" spans="1:15" ht="21.75" customHeight="1" thickTop="1" x14ac:dyDescent="0.25">
      <c r="A65" s="217" t="s">
        <v>421</v>
      </c>
      <c r="B65" s="218"/>
      <c r="C65" s="218"/>
      <c r="D65" s="218"/>
      <c r="E65" s="218"/>
      <c r="F65" s="219"/>
      <c r="G65" s="219"/>
      <c r="H65" s="219"/>
      <c r="I65" s="219"/>
      <c r="J65" s="219"/>
      <c r="K65" s="219"/>
      <c r="L65" s="219"/>
      <c r="M65" s="219"/>
      <c r="N65" s="219"/>
      <c r="O65" s="220"/>
    </row>
    <row r="66" spans="1:15" ht="35.1" customHeight="1" x14ac:dyDescent="0.25">
      <c r="A66" s="121" t="s">
        <v>247</v>
      </c>
      <c r="B66" s="91" t="s">
        <v>49</v>
      </c>
      <c r="C66" s="91" t="s">
        <v>248</v>
      </c>
      <c r="D66" s="91" t="s">
        <v>249</v>
      </c>
      <c r="E66" s="90" t="s">
        <v>381</v>
      </c>
      <c r="F66" s="221">
        <v>216850</v>
      </c>
      <c r="G66" s="221"/>
      <c r="H66" s="221">
        <v>78500</v>
      </c>
      <c r="I66" s="221"/>
      <c r="J66" s="221">
        <v>10000</v>
      </c>
      <c r="K66" s="221"/>
      <c r="L66" s="221">
        <v>0</v>
      </c>
      <c r="M66" s="221"/>
      <c r="N66" s="221">
        <v>0</v>
      </c>
      <c r="O66" s="222">
        <f>F66+H66+J66+L66+N66</f>
        <v>305350</v>
      </c>
    </row>
    <row r="67" spans="1:15" ht="35.1" customHeight="1" x14ac:dyDescent="0.25">
      <c r="A67" s="121" t="s">
        <v>250</v>
      </c>
      <c r="B67" s="91" t="s">
        <v>49</v>
      </c>
      <c r="C67" s="91" t="s">
        <v>251</v>
      </c>
      <c r="D67" s="91" t="s">
        <v>252</v>
      </c>
      <c r="E67" s="79" t="s">
        <v>381</v>
      </c>
      <c r="F67" s="221"/>
      <c r="G67" s="221"/>
      <c r="H67" s="221"/>
      <c r="I67" s="221"/>
      <c r="J67" s="221"/>
      <c r="K67" s="221"/>
      <c r="L67" s="221"/>
      <c r="M67" s="221"/>
      <c r="N67" s="221"/>
      <c r="O67" s="223"/>
    </row>
    <row r="68" spans="1:15" ht="35.1" customHeight="1" x14ac:dyDescent="0.25">
      <c r="A68" s="121" t="s">
        <v>253</v>
      </c>
      <c r="B68" s="91" t="s">
        <v>49</v>
      </c>
      <c r="C68" s="91" t="s">
        <v>254</v>
      </c>
      <c r="D68" s="91" t="s">
        <v>360</v>
      </c>
      <c r="E68" s="79" t="s">
        <v>381</v>
      </c>
      <c r="F68" s="221"/>
      <c r="G68" s="221"/>
      <c r="H68" s="221"/>
      <c r="I68" s="221"/>
      <c r="J68" s="221"/>
      <c r="K68" s="221"/>
      <c r="L68" s="221"/>
      <c r="M68" s="221"/>
      <c r="N68" s="221"/>
      <c r="O68" s="223"/>
    </row>
    <row r="69" spans="1:15" ht="35.1" customHeight="1" x14ac:dyDescent="0.25">
      <c r="A69" s="121" t="s">
        <v>255</v>
      </c>
      <c r="B69" s="91" t="s">
        <v>49</v>
      </c>
      <c r="C69" s="91" t="s">
        <v>254</v>
      </c>
      <c r="D69" s="91" t="s">
        <v>388</v>
      </c>
      <c r="E69" s="79" t="s">
        <v>381</v>
      </c>
      <c r="F69" s="221"/>
      <c r="G69" s="221"/>
      <c r="H69" s="221"/>
      <c r="I69" s="221"/>
      <c r="J69" s="221"/>
      <c r="K69" s="221"/>
      <c r="L69" s="221"/>
      <c r="M69" s="221"/>
      <c r="N69" s="221"/>
      <c r="O69" s="223"/>
    </row>
    <row r="70" spans="1:15" ht="35.1" customHeight="1" x14ac:dyDescent="0.25">
      <c r="A70" s="121" t="s">
        <v>257</v>
      </c>
      <c r="B70" s="91" t="s">
        <v>69</v>
      </c>
      <c r="C70" s="91" t="s">
        <v>258</v>
      </c>
      <c r="D70" s="91" t="s">
        <v>389</v>
      </c>
      <c r="E70" s="79" t="s">
        <v>381</v>
      </c>
      <c r="F70" s="221"/>
      <c r="G70" s="221"/>
      <c r="H70" s="221"/>
      <c r="I70" s="221"/>
      <c r="J70" s="221"/>
      <c r="K70" s="221"/>
      <c r="L70" s="221"/>
      <c r="M70" s="221"/>
      <c r="N70" s="221"/>
      <c r="O70" s="223"/>
    </row>
    <row r="71" spans="1:15" ht="35.1" customHeight="1" x14ac:dyDescent="0.25">
      <c r="A71" s="121" t="s">
        <v>259</v>
      </c>
      <c r="B71" s="91" t="s">
        <v>69</v>
      </c>
      <c r="C71" s="91" t="s">
        <v>70</v>
      </c>
      <c r="D71" s="91" t="s">
        <v>61</v>
      </c>
      <c r="E71" s="79" t="s">
        <v>381</v>
      </c>
      <c r="F71" s="221"/>
      <c r="G71" s="221"/>
      <c r="H71" s="221"/>
      <c r="I71" s="221"/>
      <c r="J71" s="221"/>
      <c r="K71" s="221"/>
      <c r="L71" s="221"/>
      <c r="M71" s="221"/>
      <c r="N71" s="221"/>
      <c r="O71" s="223"/>
    </row>
    <row r="72" spans="1:15" ht="35.1" customHeight="1" x14ac:dyDescent="0.25">
      <c r="A72" s="121" t="s">
        <v>260</v>
      </c>
      <c r="B72" s="91" t="s">
        <v>69</v>
      </c>
      <c r="C72" s="91" t="s">
        <v>261</v>
      </c>
      <c r="D72" s="91" t="s">
        <v>361</v>
      </c>
      <c r="E72" s="79" t="s">
        <v>381</v>
      </c>
      <c r="F72" s="221"/>
      <c r="G72" s="221"/>
      <c r="H72" s="221"/>
      <c r="I72" s="221"/>
      <c r="J72" s="221"/>
      <c r="K72" s="221"/>
      <c r="L72" s="221"/>
      <c r="M72" s="221"/>
      <c r="N72" s="221"/>
      <c r="O72" s="223"/>
    </row>
    <row r="73" spans="1:15" ht="35.1" customHeight="1" x14ac:dyDescent="0.25">
      <c r="A73" s="121" t="s">
        <v>262</v>
      </c>
      <c r="B73" s="91" t="s">
        <v>69</v>
      </c>
      <c r="C73" s="91" t="s">
        <v>263</v>
      </c>
      <c r="D73" s="91" t="s">
        <v>264</v>
      </c>
      <c r="E73" s="79" t="s">
        <v>381</v>
      </c>
      <c r="F73" s="221"/>
      <c r="G73" s="221"/>
      <c r="H73" s="221"/>
      <c r="I73" s="221"/>
      <c r="J73" s="221"/>
      <c r="K73" s="221"/>
      <c r="L73" s="221"/>
      <c r="M73" s="221"/>
      <c r="N73" s="221"/>
      <c r="O73" s="223"/>
    </row>
    <row r="74" spans="1:15" ht="35.1" customHeight="1" x14ac:dyDescent="0.25">
      <c r="A74" s="121" t="s">
        <v>265</v>
      </c>
      <c r="B74" s="91" t="s">
        <v>69</v>
      </c>
      <c r="C74" s="91" t="s">
        <v>118</v>
      </c>
      <c r="D74" s="91" t="s">
        <v>390</v>
      </c>
      <c r="E74" s="79" t="s">
        <v>381</v>
      </c>
      <c r="F74" s="221"/>
      <c r="G74" s="221"/>
      <c r="H74" s="221"/>
      <c r="I74" s="221"/>
      <c r="J74" s="221"/>
      <c r="K74" s="221"/>
      <c r="L74" s="221"/>
      <c r="M74" s="221"/>
      <c r="N74" s="221"/>
      <c r="O74" s="223"/>
    </row>
    <row r="75" spans="1:15" ht="35.1" customHeight="1" x14ac:dyDescent="0.25">
      <c r="A75" s="121" t="s">
        <v>266</v>
      </c>
      <c r="B75" s="91" t="s">
        <v>40</v>
      </c>
      <c r="C75" s="91" t="s">
        <v>267</v>
      </c>
      <c r="D75" s="79" t="s">
        <v>403</v>
      </c>
      <c r="E75" s="79" t="s">
        <v>381</v>
      </c>
      <c r="F75" s="221"/>
      <c r="G75" s="221"/>
      <c r="H75" s="221"/>
      <c r="I75" s="221"/>
      <c r="J75" s="221"/>
      <c r="K75" s="221"/>
      <c r="L75" s="221"/>
      <c r="M75" s="221"/>
      <c r="N75" s="221"/>
      <c r="O75" s="223"/>
    </row>
    <row r="76" spans="1:15" ht="35.1" customHeight="1" x14ac:dyDescent="0.25">
      <c r="A76" s="121" t="s">
        <v>268</v>
      </c>
      <c r="B76" s="91" t="s">
        <v>27</v>
      </c>
      <c r="C76" s="91" t="s">
        <v>269</v>
      </c>
      <c r="D76" s="79" t="s">
        <v>404</v>
      </c>
      <c r="E76" s="79" t="s">
        <v>381</v>
      </c>
      <c r="F76" s="221"/>
      <c r="G76" s="221"/>
      <c r="H76" s="221"/>
      <c r="I76" s="221"/>
      <c r="J76" s="221"/>
      <c r="K76" s="221"/>
      <c r="L76" s="221"/>
      <c r="M76" s="221"/>
      <c r="N76" s="221"/>
      <c r="O76" s="223"/>
    </row>
    <row r="77" spans="1:15" ht="35.1" customHeight="1" x14ac:dyDescent="0.25">
      <c r="A77" s="121" t="s">
        <v>270</v>
      </c>
      <c r="B77" s="91" t="s">
        <v>27</v>
      </c>
      <c r="C77" s="91" t="s">
        <v>271</v>
      </c>
      <c r="D77" s="91" t="s">
        <v>405</v>
      </c>
      <c r="E77" s="79" t="s">
        <v>381</v>
      </c>
      <c r="F77" s="221"/>
      <c r="G77" s="221"/>
      <c r="H77" s="221"/>
      <c r="I77" s="221"/>
      <c r="J77" s="221"/>
      <c r="K77" s="221"/>
      <c r="L77" s="221"/>
      <c r="M77" s="221"/>
      <c r="N77" s="221"/>
      <c r="O77" s="223"/>
    </row>
    <row r="78" spans="1:15" ht="35.1" customHeight="1" x14ac:dyDescent="0.25">
      <c r="A78" s="121" t="s">
        <v>272</v>
      </c>
      <c r="B78" s="91" t="s">
        <v>27</v>
      </c>
      <c r="C78" s="91" t="s">
        <v>273</v>
      </c>
      <c r="D78" s="91" t="s">
        <v>391</v>
      </c>
      <c r="E78" s="79" t="s">
        <v>381</v>
      </c>
      <c r="F78" s="221"/>
      <c r="G78" s="221"/>
      <c r="H78" s="221"/>
      <c r="I78" s="221"/>
      <c r="J78" s="221"/>
      <c r="K78" s="221"/>
      <c r="L78" s="221"/>
      <c r="M78" s="221"/>
      <c r="N78" s="221"/>
      <c r="O78" s="223"/>
    </row>
    <row r="79" spans="1:15" ht="35.1" customHeight="1" x14ac:dyDescent="0.25">
      <c r="A79" s="121" t="s">
        <v>274</v>
      </c>
      <c r="B79" s="91" t="s">
        <v>36</v>
      </c>
      <c r="C79" s="91" t="s">
        <v>46</v>
      </c>
      <c r="D79" s="91" t="s">
        <v>275</v>
      </c>
      <c r="E79" s="79" t="s">
        <v>381</v>
      </c>
      <c r="F79" s="221"/>
      <c r="G79" s="221"/>
      <c r="H79" s="221"/>
      <c r="I79" s="221"/>
      <c r="J79" s="221"/>
      <c r="K79" s="221"/>
      <c r="L79" s="221"/>
      <c r="M79" s="221"/>
      <c r="N79" s="221"/>
      <c r="O79" s="223"/>
    </row>
    <row r="80" spans="1:15" ht="35.1" customHeight="1" x14ac:dyDescent="0.25">
      <c r="A80" s="121" t="s">
        <v>276</v>
      </c>
      <c r="B80" s="91" t="s">
        <v>36</v>
      </c>
      <c r="C80" s="91" t="s">
        <v>6</v>
      </c>
      <c r="D80" s="79" t="s">
        <v>406</v>
      </c>
      <c r="E80" s="79" t="s">
        <v>381</v>
      </c>
      <c r="F80" s="221"/>
      <c r="G80" s="221"/>
      <c r="H80" s="221"/>
      <c r="I80" s="221"/>
      <c r="J80" s="221"/>
      <c r="K80" s="221"/>
      <c r="L80" s="221"/>
      <c r="M80" s="221"/>
      <c r="N80" s="221"/>
      <c r="O80" s="223"/>
    </row>
    <row r="81" spans="1:15" ht="35.1" customHeight="1" x14ac:dyDescent="0.25">
      <c r="A81" s="121" t="s">
        <v>277</v>
      </c>
      <c r="B81" s="91" t="s">
        <v>36</v>
      </c>
      <c r="C81" s="91" t="s">
        <v>278</v>
      </c>
      <c r="D81" s="91" t="s">
        <v>362</v>
      </c>
      <c r="E81" s="79" t="s">
        <v>381</v>
      </c>
      <c r="F81" s="221"/>
      <c r="G81" s="221"/>
      <c r="H81" s="221"/>
      <c r="I81" s="221"/>
      <c r="J81" s="221"/>
      <c r="K81" s="221"/>
      <c r="L81" s="221"/>
      <c r="M81" s="221"/>
      <c r="N81" s="221"/>
      <c r="O81" s="223"/>
    </row>
    <row r="82" spans="1:15" ht="35.1" customHeight="1" x14ac:dyDescent="0.25">
      <c r="A82" s="121" t="s">
        <v>279</v>
      </c>
      <c r="B82" s="91" t="s">
        <v>36</v>
      </c>
      <c r="C82" s="91" t="s">
        <v>46</v>
      </c>
      <c r="D82" s="91" t="s">
        <v>363</v>
      </c>
      <c r="E82" s="79" t="s">
        <v>381</v>
      </c>
      <c r="F82" s="221"/>
      <c r="G82" s="221"/>
      <c r="H82" s="221"/>
      <c r="I82" s="221"/>
      <c r="J82" s="221"/>
      <c r="K82" s="221"/>
      <c r="L82" s="221"/>
      <c r="M82" s="221"/>
      <c r="N82" s="221"/>
      <c r="O82" s="223"/>
    </row>
    <row r="83" spans="1:15" ht="35.1" customHeight="1" x14ac:dyDescent="0.25">
      <c r="A83" s="121" t="s">
        <v>280</v>
      </c>
      <c r="B83" s="91" t="s">
        <v>40</v>
      </c>
      <c r="C83" s="91" t="s">
        <v>281</v>
      </c>
      <c r="D83" s="91" t="s">
        <v>282</v>
      </c>
      <c r="E83" s="79" t="s">
        <v>381</v>
      </c>
      <c r="F83" s="221"/>
      <c r="G83" s="221"/>
      <c r="H83" s="221"/>
      <c r="I83" s="221"/>
      <c r="J83" s="221"/>
      <c r="K83" s="221"/>
      <c r="L83" s="221"/>
      <c r="M83" s="221"/>
      <c r="N83" s="221"/>
      <c r="O83" s="223"/>
    </row>
    <row r="84" spans="1:15" ht="35.1" customHeight="1" x14ac:dyDescent="0.25">
      <c r="A84" s="121" t="s">
        <v>283</v>
      </c>
      <c r="B84" s="91" t="s">
        <v>40</v>
      </c>
      <c r="C84" s="91" t="s">
        <v>88</v>
      </c>
      <c r="D84" s="91" t="s">
        <v>284</v>
      </c>
      <c r="E84" s="79" t="s">
        <v>381</v>
      </c>
      <c r="F84" s="221"/>
      <c r="G84" s="221"/>
      <c r="H84" s="221"/>
      <c r="I84" s="221"/>
      <c r="J84" s="221"/>
      <c r="K84" s="221"/>
      <c r="L84" s="221"/>
      <c r="M84" s="221"/>
      <c r="N84" s="221"/>
      <c r="O84" s="223"/>
    </row>
    <row r="85" spans="1:15" ht="35.1" customHeight="1" x14ac:dyDescent="0.25">
      <c r="A85" s="121" t="s">
        <v>285</v>
      </c>
      <c r="B85" s="91" t="s">
        <v>40</v>
      </c>
      <c r="C85" s="91" t="s">
        <v>286</v>
      </c>
      <c r="D85" s="91" t="s">
        <v>364</v>
      </c>
      <c r="E85" s="79" t="s">
        <v>381</v>
      </c>
      <c r="F85" s="221"/>
      <c r="G85" s="221"/>
      <c r="H85" s="221"/>
      <c r="I85" s="221"/>
      <c r="J85" s="221"/>
      <c r="K85" s="221"/>
      <c r="L85" s="221"/>
      <c r="M85" s="221"/>
      <c r="N85" s="221"/>
      <c r="O85" s="223"/>
    </row>
    <row r="86" spans="1:15" ht="35.1" customHeight="1" x14ac:dyDescent="0.25">
      <c r="A86" s="121" t="s">
        <v>287</v>
      </c>
      <c r="B86" s="91" t="s">
        <v>40</v>
      </c>
      <c r="C86" s="91" t="s">
        <v>124</v>
      </c>
      <c r="D86" s="91" t="s">
        <v>365</v>
      </c>
      <c r="E86" s="79" t="s">
        <v>381</v>
      </c>
      <c r="F86" s="221"/>
      <c r="G86" s="221"/>
      <c r="H86" s="221"/>
      <c r="I86" s="221"/>
      <c r="J86" s="221"/>
      <c r="K86" s="221"/>
      <c r="L86" s="221"/>
      <c r="M86" s="221"/>
      <c r="N86" s="221"/>
      <c r="O86" s="223"/>
    </row>
    <row r="87" spans="1:15" ht="35.1" customHeight="1" x14ac:dyDescent="0.25">
      <c r="A87" s="121" t="s">
        <v>288</v>
      </c>
      <c r="B87" s="91" t="s">
        <v>53</v>
      </c>
      <c r="C87" s="91" t="s">
        <v>54</v>
      </c>
      <c r="D87" s="91" t="s">
        <v>366</v>
      </c>
      <c r="E87" s="79" t="s">
        <v>381</v>
      </c>
      <c r="F87" s="221"/>
      <c r="G87" s="221"/>
      <c r="H87" s="221"/>
      <c r="I87" s="221"/>
      <c r="J87" s="221"/>
      <c r="K87" s="221"/>
      <c r="L87" s="221"/>
      <c r="M87" s="221"/>
      <c r="N87" s="221"/>
      <c r="O87" s="223"/>
    </row>
    <row r="88" spans="1:15" ht="35.1" customHeight="1" x14ac:dyDescent="0.25">
      <c r="A88" s="121" t="s">
        <v>289</v>
      </c>
      <c r="B88" s="91" t="s">
        <v>53</v>
      </c>
      <c r="C88" s="91" t="s">
        <v>290</v>
      </c>
      <c r="D88" s="91" t="s">
        <v>291</v>
      </c>
      <c r="E88" s="79" t="s">
        <v>381</v>
      </c>
      <c r="F88" s="221"/>
      <c r="G88" s="221"/>
      <c r="H88" s="221"/>
      <c r="I88" s="221"/>
      <c r="J88" s="221"/>
      <c r="K88" s="221"/>
      <c r="L88" s="221"/>
      <c r="M88" s="221"/>
      <c r="N88" s="221"/>
      <c r="O88" s="223"/>
    </row>
    <row r="89" spans="1:15" ht="35.1" customHeight="1" x14ac:dyDescent="0.25">
      <c r="A89" s="121" t="s">
        <v>292</v>
      </c>
      <c r="B89" s="91" t="s">
        <v>53</v>
      </c>
      <c r="C89" s="91" t="s">
        <v>293</v>
      </c>
      <c r="D89" s="91" t="s">
        <v>367</v>
      </c>
      <c r="E89" s="79" t="s">
        <v>381</v>
      </c>
      <c r="F89" s="221"/>
      <c r="G89" s="221"/>
      <c r="H89" s="221"/>
      <c r="I89" s="221"/>
      <c r="J89" s="221"/>
      <c r="K89" s="221"/>
      <c r="L89" s="221"/>
      <c r="M89" s="221"/>
      <c r="N89" s="221"/>
      <c r="O89" s="223"/>
    </row>
    <row r="90" spans="1:15" ht="35.1" customHeight="1" x14ac:dyDescent="0.25">
      <c r="A90" s="121" t="s">
        <v>294</v>
      </c>
      <c r="B90" s="91" t="s">
        <v>53</v>
      </c>
      <c r="C90" s="91" t="s">
        <v>295</v>
      </c>
      <c r="D90" s="91" t="s">
        <v>407</v>
      </c>
      <c r="E90" s="79" t="s">
        <v>381</v>
      </c>
      <c r="F90" s="221"/>
      <c r="G90" s="221"/>
      <c r="H90" s="221"/>
      <c r="I90" s="221"/>
      <c r="J90" s="221"/>
      <c r="K90" s="221"/>
      <c r="L90" s="221"/>
      <c r="M90" s="221"/>
      <c r="N90" s="221"/>
      <c r="O90" s="223"/>
    </row>
    <row r="91" spans="1:15" ht="35.1" customHeight="1" x14ac:dyDescent="0.25">
      <c r="A91" s="121" t="s">
        <v>297</v>
      </c>
      <c r="B91" s="91" t="s">
        <v>40</v>
      </c>
      <c r="C91" s="91" t="s">
        <v>298</v>
      </c>
      <c r="D91" s="91" t="s">
        <v>392</v>
      </c>
      <c r="E91" s="79" t="s">
        <v>381</v>
      </c>
      <c r="F91" s="221"/>
      <c r="G91" s="221"/>
      <c r="H91" s="221"/>
      <c r="I91" s="221"/>
      <c r="J91" s="221"/>
      <c r="K91" s="221"/>
      <c r="L91" s="221"/>
      <c r="M91" s="221"/>
      <c r="N91" s="221"/>
      <c r="O91" s="223"/>
    </row>
    <row r="92" spans="1:15" ht="35.1" customHeight="1" x14ac:dyDescent="0.25">
      <c r="A92" s="121" t="s">
        <v>299</v>
      </c>
      <c r="B92" s="91" t="s">
        <v>40</v>
      </c>
      <c r="C92" s="91" t="s">
        <v>300</v>
      </c>
      <c r="D92" s="91" t="s">
        <v>408</v>
      </c>
      <c r="E92" s="79" t="s">
        <v>381</v>
      </c>
      <c r="F92" s="221"/>
      <c r="G92" s="221"/>
      <c r="H92" s="221"/>
      <c r="I92" s="221"/>
      <c r="J92" s="221"/>
      <c r="K92" s="221"/>
      <c r="L92" s="221"/>
      <c r="M92" s="221"/>
      <c r="N92" s="221"/>
      <c r="O92" s="223"/>
    </row>
    <row r="93" spans="1:15" ht="35.1" customHeight="1" x14ac:dyDescent="0.25">
      <c r="A93" s="121" t="s">
        <v>301</v>
      </c>
      <c r="B93" s="91" t="s">
        <v>40</v>
      </c>
      <c r="C93" s="91" t="s">
        <v>302</v>
      </c>
      <c r="D93" s="91" t="s">
        <v>303</v>
      </c>
      <c r="E93" s="79" t="s">
        <v>381</v>
      </c>
      <c r="F93" s="221"/>
      <c r="G93" s="221"/>
      <c r="H93" s="221"/>
      <c r="I93" s="221"/>
      <c r="J93" s="221"/>
      <c r="K93" s="221"/>
      <c r="L93" s="221"/>
      <c r="M93" s="221"/>
      <c r="N93" s="221"/>
      <c r="O93" s="223"/>
    </row>
    <row r="94" spans="1:15" ht="35.1" customHeight="1" x14ac:dyDescent="0.25">
      <c r="A94" s="121" t="s">
        <v>304</v>
      </c>
      <c r="B94" s="91" t="s">
        <v>27</v>
      </c>
      <c r="C94" s="91" t="s">
        <v>28</v>
      </c>
      <c r="D94" s="91" t="s">
        <v>409</v>
      </c>
      <c r="E94" s="79" t="s">
        <v>381</v>
      </c>
      <c r="F94" s="221"/>
      <c r="G94" s="221"/>
      <c r="H94" s="221"/>
      <c r="I94" s="221"/>
      <c r="J94" s="221"/>
      <c r="K94" s="221"/>
      <c r="L94" s="221"/>
      <c r="M94" s="221"/>
      <c r="N94" s="221"/>
      <c r="O94" s="223"/>
    </row>
    <row r="95" spans="1:15" ht="35.1" customHeight="1" x14ac:dyDescent="0.25">
      <c r="A95" s="121" t="s">
        <v>305</v>
      </c>
      <c r="B95" s="91" t="s">
        <v>40</v>
      </c>
      <c r="C95" s="91" t="s">
        <v>306</v>
      </c>
      <c r="D95" s="91" t="s">
        <v>307</v>
      </c>
      <c r="E95" s="79" t="s">
        <v>381</v>
      </c>
      <c r="F95" s="221"/>
      <c r="G95" s="221"/>
      <c r="H95" s="221"/>
      <c r="I95" s="221"/>
      <c r="J95" s="221"/>
      <c r="K95" s="221"/>
      <c r="L95" s="221"/>
      <c r="M95" s="221"/>
      <c r="N95" s="221"/>
      <c r="O95" s="223"/>
    </row>
    <row r="96" spans="1:15" ht="35.1" customHeight="1" x14ac:dyDescent="0.25">
      <c r="A96" s="121" t="s">
        <v>308</v>
      </c>
      <c r="B96" s="91" t="s">
        <v>40</v>
      </c>
      <c r="C96" s="91" t="s">
        <v>309</v>
      </c>
      <c r="D96" s="91" t="s">
        <v>310</v>
      </c>
      <c r="E96" s="79" t="s">
        <v>381</v>
      </c>
      <c r="F96" s="221"/>
      <c r="G96" s="221"/>
      <c r="H96" s="221"/>
      <c r="I96" s="221"/>
      <c r="J96" s="221"/>
      <c r="K96" s="221"/>
      <c r="L96" s="221"/>
      <c r="M96" s="221"/>
      <c r="N96" s="221"/>
      <c r="O96" s="223"/>
    </row>
    <row r="97" spans="1:15" ht="35.1" customHeight="1" x14ac:dyDescent="0.25">
      <c r="A97" s="121" t="s">
        <v>311</v>
      </c>
      <c r="B97" s="91" t="s">
        <v>49</v>
      </c>
      <c r="C97" s="91" t="s">
        <v>312</v>
      </c>
      <c r="D97" s="91" t="s">
        <v>313</v>
      </c>
      <c r="E97" s="79" t="s">
        <v>381</v>
      </c>
      <c r="F97" s="221"/>
      <c r="G97" s="221"/>
      <c r="H97" s="221"/>
      <c r="I97" s="221"/>
      <c r="J97" s="221"/>
      <c r="K97" s="221"/>
      <c r="L97" s="221"/>
      <c r="M97" s="221"/>
      <c r="N97" s="221"/>
      <c r="O97" s="223"/>
    </row>
    <row r="98" spans="1:15" ht="35.1" customHeight="1" x14ac:dyDescent="0.25">
      <c r="A98" s="121" t="s">
        <v>314</v>
      </c>
      <c r="B98" s="91" t="s">
        <v>40</v>
      </c>
      <c r="C98" s="91" t="s">
        <v>4</v>
      </c>
      <c r="D98" s="91" t="s">
        <v>410</v>
      </c>
      <c r="E98" s="79" t="s">
        <v>381</v>
      </c>
      <c r="F98" s="221"/>
      <c r="G98" s="221"/>
      <c r="H98" s="221"/>
      <c r="I98" s="221"/>
      <c r="J98" s="221"/>
      <c r="K98" s="221"/>
      <c r="L98" s="221"/>
      <c r="M98" s="221"/>
      <c r="N98" s="221"/>
      <c r="O98" s="223"/>
    </row>
    <row r="99" spans="1:15" ht="35.1" customHeight="1" x14ac:dyDescent="0.25">
      <c r="A99" s="121" t="s">
        <v>315</v>
      </c>
      <c r="B99" s="91" t="s">
        <v>40</v>
      </c>
      <c r="C99" s="91" t="s">
        <v>60</v>
      </c>
      <c r="D99" s="124" t="s">
        <v>411</v>
      </c>
      <c r="E99" s="79" t="s">
        <v>381</v>
      </c>
      <c r="F99" s="221"/>
      <c r="G99" s="221"/>
      <c r="H99" s="221"/>
      <c r="I99" s="221"/>
      <c r="J99" s="221"/>
      <c r="K99" s="221"/>
      <c r="L99" s="221"/>
      <c r="M99" s="221"/>
      <c r="N99" s="221"/>
      <c r="O99" s="223"/>
    </row>
    <row r="100" spans="1:15" ht="35.1" customHeight="1" x14ac:dyDescent="0.25">
      <c r="A100" s="121" t="s">
        <v>316</v>
      </c>
      <c r="B100" s="91" t="s">
        <v>40</v>
      </c>
      <c r="C100" s="91" t="s">
        <v>41</v>
      </c>
      <c r="D100" s="91" t="s">
        <v>317</v>
      </c>
      <c r="E100" s="79" t="s">
        <v>381</v>
      </c>
      <c r="F100" s="221"/>
      <c r="G100" s="221"/>
      <c r="H100" s="221"/>
      <c r="I100" s="221"/>
      <c r="J100" s="221"/>
      <c r="K100" s="221"/>
      <c r="L100" s="221"/>
      <c r="M100" s="221"/>
      <c r="N100" s="221"/>
      <c r="O100" s="223"/>
    </row>
    <row r="101" spans="1:15" ht="35.1" customHeight="1" x14ac:dyDescent="0.25">
      <c r="A101" s="121" t="s">
        <v>318</v>
      </c>
      <c r="B101" s="91" t="s">
        <v>53</v>
      </c>
      <c r="C101" s="91" t="s">
        <v>112</v>
      </c>
      <c r="D101" s="91" t="s">
        <v>319</v>
      </c>
      <c r="E101" s="79" t="s">
        <v>381</v>
      </c>
      <c r="F101" s="221"/>
      <c r="G101" s="221"/>
      <c r="H101" s="221"/>
      <c r="I101" s="221"/>
      <c r="J101" s="221"/>
      <c r="K101" s="221"/>
      <c r="L101" s="221"/>
      <c r="M101" s="221"/>
      <c r="N101" s="221"/>
      <c r="O101" s="223"/>
    </row>
    <row r="102" spans="1:15" ht="35.1" customHeight="1" x14ac:dyDescent="0.25">
      <c r="A102" s="121" t="s">
        <v>320</v>
      </c>
      <c r="B102" s="91" t="s">
        <v>40</v>
      </c>
      <c r="C102" s="91" t="s">
        <v>296</v>
      </c>
      <c r="D102" s="91" t="s">
        <v>321</v>
      </c>
      <c r="E102" s="79" t="s">
        <v>381</v>
      </c>
      <c r="F102" s="221"/>
      <c r="G102" s="221"/>
      <c r="H102" s="221"/>
      <c r="I102" s="221"/>
      <c r="J102" s="221"/>
      <c r="K102" s="221"/>
      <c r="L102" s="221"/>
      <c r="M102" s="221"/>
      <c r="N102" s="221"/>
      <c r="O102" s="223"/>
    </row>
    <row r="103" spans="1:15" ht="35.1" customHeight="1" x14ac:dyDescent="0.25">
      <c r="A103" s="121" t="s">
        <v>322</v>
      </c>
      <c r="B103" s="91" t="s">
        <v>49</v>
      </c>
      <c r="C103" s="91" t="s">
        <v>256</v>
      </c>
      <c r="D103" s="91" t="s">
        <v>323</v>
      </c>
      <c r="E103" s="79" t="s">
        <v>381</v>
      </c>
      <c r="F103" s="221"/>
      <c r="G103" s="221"/>
      <c r="H103" s="221"/>
      <c r="I103" s="221"/>
      <c r="J103" s="221"/>
      <c r="K103" s="221"/>
      <c r="L103" s="221"/>
      <c r="M103" s="221"/>
      <c r="N103" s="221"/>
      <c r="O103" s="223"/>
    </row>
    <row r="104" spans="1:15" ht="35.1" customHeight="1" x14ac:dyDescent="0.25">
      <c r="A104" s="121" t="s">
        <v>324</v>
      </c>
      <c r="B104" s="91" t="s">
        <v>40</v>
      </c>
      <c r="C104" s="91" t="s">
        <v>296</v>
      </c>
      <c r="D104" s="91" t="s">
        <v>325</v>
      </c>
      <c r="E104" s="79" t="s">
        <v>381</v>
      </c>
      <c r="F104" s="221"/>
      <c r="G104" s="221"/>
      <c r="H104" s="221"/>
      <c r="I104" s="221"/>
      <c r="J104" s="221"/>
      <c r="K104" s="221"/>
      <c r="L104" s="221"/>
      <c r="M104" s="221"/>
      <c r="N104" s="221"/>
      <c r="O104" s="223"/>
    </row>
    <row r="105" spans="1:15" ht="35.1" customHeight="1" x14ac:dyDescent="0.25">
      <c r="A105" s="121" t="s">
        <v>326</v>
      </c>
      <c r="B105" s="91" t="s">
        <v>27</v>
      </c>
      <c r="C105" s="91" t="s">
        <v>327</v>
      </c>
      <c r="D105" s="91" t="s">
        <v>328</v>
      </c>
      <c r="E105" s="79" t="s">
        <v>381</v>
      </c>
      <c r="F105" s="221"/>
      <c r="G105" s="221"/>
      <c r="H105" s="221"/>
      <c r="I105" s="221"/>
      <c r="J105" s="221"/>
      <c r="K105" s="221"/>
      <c r="L105" s="221"/>
      <c r="M105" s="221"/>
      <c r="N105" s="221"/>
      <c r="O105" s="223"/>
    </row>
    <row r="106" spans="1:15" ht="35.1" customHeight="1" x14ac:dyDescent="0.25">
      <c r="A106" s="121" t="s">
        <v>329</v>
      </c>
      <c r="B106" s="91" t="s">
        <v>40</v>
      </c>
      <c r="C106" s="91" t="s">
        <v>296</v>
      </c>
      <c r="D106" s="91" t="s">
        <v>330</v>
      </c>
      <c r="E106" s="79" t="s">
        <v>381</v>
      </c>
      <c r="F106" s="221"/>
      <c r="G106" s="221"/>
      <c r="H106" s="221"/>
      <c r="I106" s="221"/>
      <c r="J106" s="221"/>
      <c r="K106" s="221"/>
      <c r="L106" s="221"/>
      <c r="M106" s="221"/>
      <c r="N106" s="221"/>
      <c r="O106" s="223"/>
    </row>
    <row r="107" spans="1:15" ht="35.1" customHeight="1" x14ac:dyDescent="0.25">
      <c r="A107" s="121" t="s">
        <v>331</v>
      </c>
      <c r="B107" s="91" t="s">
        <v>40</v>
      </c>
      <c r="C107" s="91" t="s">
        <v>296</v>
      </c>
      <c r="D107" s="91" t="s">
        <v>332</v>
      </c>
      <c r="E107" s="79" t="s">
        <v>381</v>
      </c>
      <c r="F107" s="221"/>
      <c r="G107" s="221"/>
      <c r="H107" s="221"/>
      <c r="I107" s="221"/>
      <c r="J107" s="221"/>
      <c r="K107" s="221"/>
      <c r="L107" s="221"/>
      <c r="M107" s="221"/>
      <c r="N107" s="221"/>
      <c r="O107" s="223"/>
    </row>
    <row r="108" spans="1:15" ht="35.1" customHeight="1" x14ac:dyDescent="0.25">
      <c r="A108" s="121" t="s">
        <v>333</v>
      </c>
      <c r="B108" s="91" t="s">
        <v>49</v>
      </c>
      <c r="C108" s="91" t="s">
        <v>334</v>
      </c>
      <c r="D108" s="91" t="s">
        <v>335</v>
      </c>
      <c r="E108" s="79" t="s">
        <v>381</v>
      </c>
      <c r="F108" s="221"/>
      <c r="G108" s="221"/>
      <c r="H108" s="221"/>
      <c r="I108" s="221"/>
      <c r="J108" s="221"/>
      <c r="K108" s="221"/>
      <c r="L108" s="221"/>
      <c r="M108" s="221"/>
      <c r="N108" s="221"/>
      <c r="O108" s="223"/>
    </row>
    <row r="109" spans="1:15" ht="35.1" customHeight="1" x14ac:dyDescent="0.25">
      <c r="A109" s="121" t="s">
        <v>336</v>
      </c>
      <c r="B109" s="91" t="s">
        <v>40</v>
      </c>
      <c r="C109" s="91" t="s">
        <v>337</v>
      </c>
      <c r="D109" s="91" t="s">
        <v>338</v>
      </c>
      <c r="E109" s="79" t="s">
        <v>381</v>
      </c>
      <c r="F109" s="221"/>
      <c r="G109" s="221"/>
      <c r="H109" s="221"/>
      <c r="I109" s="221"/>
      <c r="J109" s="221"/>
      <c r="K109" s="221"/>
      <c r="L109" s="221"/>
      <c r="M109" s="221"/>
      <c r="N109" s="221"/>
      <c r="O109" s="223"/>
    </row>
    <row r="110" spans="1:15" ht="35.1" customHeight="1" x14ac:dyDescent="0.25">
      <c r="A110" s="121" t="s">
        <v>339</v>
      </c>
      <c r="B110" s="91" t="s">
        <v>40</v>
      </c>
      <c r="C110" s="91" t="s">
        <v>340</v>
      </c>
      <c r="D110" s="91" t="s">
        <v>412</v>
      </c>
      <c r="E110" s="79" t="s">
        <v>381</v>
      </c>
      <c r="F110" s="221"/>
      <c r="G110" s="221"/>
      <c r="H110" s="221"/>
      <c r="I110" s="221"/>
      <c r="J110" s="221"/>
      <c r="K110" s="221"/>
      <c r="L110" s="221"/>
      <c r="M110" s="221"/>
      <c r="N110" s="221"/>
      <c r="O110" s="223"/>
    </row>
    <row r="111" spans="1:15" ht="35.1" customHeight="1" x14ac:dyDescent="0.25">
      <c r="A111" s="121" t="s">
        <v>294</v>
      </c>
      <c r="B111" s="91" t="s">
        <v>27</v>
      </c>
      <c r="C111" s="91" t="s">
        <v>341</v>
      </c>
      <c r="D111" s="91" t="s">
        <v>413</v>
      </c>
      <c r="E111" s="79" t="s">
        <v>381</v>
      </c>
      <c r="F111" s="221"/>
      <c r="G111" s="221"/>
      <c r="H111" s="221"/>
      <c r="I111" s="221"/>
      <c r="J111" s="221"/>
      <c r="K111" s="221"/>
      <c r="L111" s="221"/>
      <c r="M111" s="221"/>
      <c r="N111" s="221"/>
      <c r="O111" s="223"/>
    </row>
    <row r="112" spans="1:15" ht="35.1" customHeight="1" x14ac:dyDescent="0.25">
      <c r="A112" s="121" t="s">
        <v>342</v>
      </c>
      <c r="B112" s="91" t="s">
        <v>69</v>
      </c>
      <c r="C112" s="91" t="s">
        <v>343</v>
      </c>
      <c r="D112" s="91" t="s">
        <v>344</v>
      </c>
      <c r="E112" s="79" t="s">
        <v>381</v>
      </c>
      <c r="F112" s="221"/>
      <c r="G112" s="221"/>
      <c r="H112" s="221"/>
      <c r="I112" s="221"/>
      <c r="J112" s="221"/>
      <c r="K112" s="221"/>
      <c r="L112" s="221"/>
      <c r="M112" s="221"/>
      <c r="N112" s="221"/>
      <c r="O112" s="223"/>
    </row>
    <row r="113" spans="1:20" ht="35.1" customHeight="1" x14ac:dyDescent="0.25">
      <c r="A113" s="121" t="s">
        <v>345</v>
      </c>
      <c r="B113" s="91" t="s">
        <v>40</v>
      </c>
      <c r="C113" s="91" t="s">
        <v>346</v>
      </c>
      <c r="D113" s="91" t="s">
        <v>347</v>
      </c>
      <c r="E113" s="79" t="s">
        <v>381</v>
      </c>
      <c r="F113" s="221"/>
      <c r="G113" s="221"/>
      <c r="H113" s="221"/>
      <c r="I113" s="221"/>
      <c r="J113" s="221"/>
      <c r="K113" s="221"/>
      <c r="L113" s="221"/>
      <c r="M113" s="221"/>
      <c r="N113" s="221"/>
      <c r="O113" s="223"/>
    </row>
    <row r="114" spans="1:20" ht="35.1" customHeight="1" x14ac:dyDescent="0.25">
      <c r="A114" s="121" t="s">
        <v>348</v>
      </c>
      <c r="B114" s="91" t="s">
        <v>69</v>
      </c>
      <c r="C114" s="91" t="s">
        <v>261</v>
      </c>
      <c r="D114" s="91" t="s">
        <v>349</v>
      </c>
      <c r="E114" s="79" t="s">
        <v>381</v>
      </c>
      <c r="F114" s="221"/>
      <c r="G114" s="221"/>
      <c r="H114" s="221"/>
      <c r="I114" s="221"/>
      <c r="J114" s="221"/>
      <c r="K114" s="221"/>
      <c r="L114" s="221"/>
      <c r="M114" s="221"/>
      <c r="N114" s="221"/>
      <c r="O114" s="223"/>
    </row>
    <row r="115" spans="1:20" ht="35.1" customHeight="1" x14ac:dyDescent="0.25">
      <c r="A115" s="121" t="s">
        <v>350</v>
      </c>
      <c r="B115" s="91" t="s">
        <v>36</v>
      </c>
      <c r="C115" s="91" t="s">
        <v>351</v>
      </c>
      <c r="D115" s="91" t="s">
        <v>352</v>
      </c>
      <c r="E115" s="79" t="s">
        <v>381</v>
      </c>
      <c r="F115" s="221"/>
      <c r="G115" s="221"/>
      <c r="H115" s="221"/>
      <c r="I115" s="221"/>
      <c r="J115" s="221"/>
      <c r="K115" s="221"/>
      <c r="L115" s="221"/>
      <c r="M115" s="221"/>
      <c r="N115" s="221"/>
      <c r="O115" s="223"/>
    </row>
    <row r="116" spans="1:20" ht="35.1" customHeight="1" x14ac:dyDescent="0.25">
      <c r="A116" s="121" t="s">
        <v>83</v>
      </c>
      <c r="B116" s="91" t="s">
        <v>40</v>
      </c>
      <c r="C116" s="91" t="s">
        <v>4</v>
      </c>
      <c r="D116" s="91" t="s">
        <v>414</v>
      </c>
      <c r="E116" s="79" t="s">
        <v>381</v>
      </c>
      <c r="F116" s="221"/>
      <c r="G116" s="221"/>
      <c r="H116" s="221"/>
      <c r="I116" s="221"/>
      <c r="J116" s="221"/>
      <c r="K116" s="221"/>
      <c r="L116" s="221"/>
      <c r="M116" s="221"/>
      <c r="N116" s="221"/>
      <c r="O116" s="223"/>
    </row>
    <row r="117" spans="1:20" ht="35.1" customHeight="1" x14ac:dyDescent="0.25">
      <c r="A117" s="121" t="s">
        <v>436</v>
      </c>
      <c r="B117" s="91" t="s">
        <v>53</v>
      </c>
      <c r="C117" s="91" t="s">
        <v>438</v>
      </c>
      <c r="D117" s="91" t="s">
        <v>437</v>
      </c>
      <c r="E117" s="79" t="s">
        <v>381</v>
      </c>
      <c r="F117" s="221"/>
      <c r="G117" s="221"/>
      <c r="H117" s="221"/>
      <c r="I117" s="221"/>
      <c r="J117" s="221"/>
      <c r="K117" s="221"/>
      <c r="L117" s="221"/>
      <c r="M117" s="221"/>
      <c r="N117" s="221"/>
      <c r="O117" s="224"/>
    </row>
    <row r="118" spans="1:20" ht="12.75" customHeight="1" thickBot="1" x14ac:dyDescent="0.3">
      <c r="A118" s="235" t="s">
        <v>439</v>
      </c>
      <c r="B118" s="193">
        <f>COUNTA(B32:B116)</f>
        <v>84</v>
      </c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236"/>
    </row>
    <row r="119" spans="1:20" ht="15.75" thickBot="1" x14ac:dyDescent="0.3">
      <c r="O119" s="74"/>
    </row>
    <row r="120" spans="1:20" s="76" customFormat="1" ht="50.25" customHeight="1" thickBot="1" x14ac:dyDescent="0.3">
      <c r="A120" s="183" t="s">
        <v>393</v>
      </c>
      <c r="B120" s="184"/>
      <c r="C120" s="184"/>
      <c r="D120" s="184"/>
      <c r="E120" s="98"/>
      <c r="F120" s="201">
        <f t="shared" ref="F120:O120" si="5">SUM(F122:F154)</f>
        <v>256700</v>
      </c>
      <c r="G120" s="202">
        <f t="shared" si="5"/>
        <v>0</v>
      </c>
      <c r="H120" s="201">
        <f t="shared" si="5"/>
        <v>267000</v>
      </c>
      <c r="I120" s="202">
        <f t="shared" si="5"/>
        <v>0</v>
      </c>
      <c r="J120" s="201">
        <f t="shared" si="5"/>
        <v>42000</v>
      </c>
      <c r="K120" s="202">
        <f t="shared" si="5"/>
        <v>0</v>
      </c>
      <c r="L120" s="201">
        <f t="shared" si="5"/>
        <v>0</v>
      </c>
      <c r="M120" s="202">
        <f t="shared" si="5"/>
        <v>0</v>
      </c>
      <c r="N120" s="70">
        <f t="shared" si="5"/>
        <v>0</v>
      </c>
      <c r="O120" s="70">
        <f t="shared" si="5"/>
        <v>565700</v>
      </c>
    </row>
    <row r="121" spans="1:20" ht="15.75" thickBot="1" x14ac:dyDescent="0.3">
      <c r="A121" s="217" t="s">
        <v>394</v>
      </c>
      <c r="B121" s="218"/>
      <c r="C121" s="218"/>
      <c r="D121" s="218"/>
      <c r="E121" s="218"/>
      <c r="F121" s="219"/>
      <c r="G121" s="219"/>
      <c r="H121" s="219"/>
      <c r="I121" s="219"/>
      <c r="J121" s="219"/>
      <c r="K121" s="219"/>
      <c r="L121" s="219"/>
      <c r="M121" s="219"/>
      <c r="N121" s="219"/>
      <c r="O121" s="220"/>
    </row>
    <row r="122" spans="1:20" s="76" customFormat="1" ht="35.1" customHeight="1" x14ac:dyDescent="0.25">
      <c r="A122" s="64" t="s">
        <v>196</v>
      </c>
      <c r="B122" s="62" t="s">
        <v>49</v>
      </c>
      <c r="C122" s="62" t="s">
        <v>8</v>
      </c>
      <c r="D122" s="63" t="s">
        <v>190</v>
      </c>
      <c r="E122" s="72" t="s">
        <v>381</v>
      </c>
      <c r="F122" s="211">
        <v>80000</v>
      </c>
      <c r="G122" s="212">
        <v>0</v>
      </c>
      <c r="H122" s="211">
        <v>119000</v>
      </c>
      <c r="I122" s="212">
        <v>0</v>
      </c>
      <c r="J122" s="211">
        <v>35000</v>
      </c>
      <c r="K122" s="212">
        <v>0</v>
      </c>
      <c r="L122" s="211">
        <v>0</v>
      </c>
      <c r="M122" s="212">
        <v>0</v>
      </c>
      <c r="N122" s="225">
        <v>0</v>
      </c>
      <c r="O122" s="228">
        <f>SUM(F122:N122)</f>
        <v>234000</v>
      </c>
    </row>
    <row r="123" spans="1:20" s="76" customFormat="1" ht="35.1" customHeight="1" x14ac:dyDescent="0.25">
      <c r="A123" s="99" t="s">
        <v>197</v>
      </c>
      <c r="B123" s="100" t="s">
        <v>49</v>
      </c>
      <c r="C123" s="100" t="s">
        <v>8</v>
      </c>
      <c r="D123" s="101" t="s">
        <v>191</v>
      </c>
      <c r="E123" s="72" t="s">
        <v>381</v>
      </c>
      <c r="F123" s="207"/>
      <c r="G123" s="208"/>
      <c r="H123" s="207"/>
      <c r="I123" s="208"/>
      <c r="J123" s="207"/>
      <c r="K123" s="208"/>
      <c r="L123" s="207"/>
      <c r="M123" s="208"/>
      <c r="N123" s="226"/>
      <c r="O123" s="229"/>
      <c r="T123" s="161"/>
    </row>
    <row r="124" spans="1:20" s="76" customFormat="1" ht="35.1" customHeight="1" x14ac:dyDescent="0.25">
      <c r="A124" s="99" t="s">
        <v>198</v>
      </c>
      <c r="B124" s="100" t="s">
        <v>49</v>
      </c>
      <c r="C124" s="100" t="s">
        <v>8</v>
      </c>
      <c r="D124" s="101" t="s">
        <v>192</v>
      </c>
      <c r="E124" s="72" t="s">
        <v>381</v>
      </c>
      <c r="F124" s="207"/>
      <c r="G124" s="208"/>
      <c r="H124" s="207"/>
      <c r="I124" s="208"/>
      <c r="J124" s="207"/>
      <c r="K124" s="208"/>
      <c r="L124" s="207"/>
      <c r="M124" s="208"/>
      <c r="N124" s="226"/>
      <c r="O124" s="229"/>
    </row>
    <row r="125" spans="1:20" s="76" customFormat="1" ht="35.1" customHeight="1" x14ac:dyDescent="0.25">
      <c r="A125" s="99" t="s">
        <v>199</v>
      </c>
      <c r="B125" s="100" t="s">
        <v>49</v>
      </c>
      <c r="C125" s="100" t="s">
        <v>8</v>
      </c>
      <c r="D125" s="101" t="s">
        <v>193</v>
      </c>
      <c r="E125" s="72" t="s">
        <v>381</v>
      </c>
      <c r="F125" s="207"/>
      <c r="G125" s="208"/>
      <c r="H125" s="207"/>
      <c r="I125" s="208"/>
      <c r="J125" s="207"/>
      <c r="K125" s="208"/>
      <c r="L125" s="207"/>
      <c r="M125" s="208"/>
      <c r="N125" s="226"/>
      <c r="O125" s="229"/>
    </row>
    <row r="126" spans="1:20" s="76" customFormat="1" ht="35.1" customHeight="1" x14ac:dyDescent="0.25">
      <c r="A126" s="99" t="s">
        <v>140</v>
      </c>
      <c r="B126" s="100" t="s">
        <v>49</v>
      </c>
      <c r="C126" s="100" t="s">
        <v>8</v>
      </c>
      <c r="D126" s="101" t="s">
        <v>194</v>
      </c>
      <c r="E126" s="72" t="s">
        <v>381</v>
      </c>
      <c r="F126" s="207"/>
      <c r="G126" s="208"/>
      <c r="H126" s="207"/>
      <c r="I126" s="208"/>
      <c r="J126" s="207"/>
      <c r="K126" s="208"/>
      <c r="L126" s="207"/>
      <c r="M126" s="208"/>
      <c r="N126" s="226"/>
      <c r="O126" s="229"/>
    </row>
    <row r="127" spans="1:20" s="76" customFormat="1" ht="35.1" customHeight="1" x14ac:dyDescent="0.25">
      <c r="A127" s="99" t="s">
        <v>151</v>
      </c>
      <c r="B127" s="100" t="s">
        <v>49</v>
      </c>
      <c r="C127" s="100" t="s">
        <v>8</v>
      </c>
      <c r="D127" s="101" t="s">
        <v>195</v>
      </c>
      <c r="E127" s="72" t="s">
        <v>381</v>
      </c>
      <c r="F127" s="207"/>
      <c r="G127" s="208"/>
      <c r="H127" s="207"/>
      <c r="I127" s="208"/>
      <c r="J127" s="207"/>
      <c r="K127" s="208"/>
      <c r="L127" s="207"/>
      <c r="M127" s="208"/>
      <c r="N127" s="226"/>
      <c r="O127" s="229"/>
    </row>
    <row r="128" spans="1:20" s="76" customFormat="1" ht="35.1" customHeight="1" x14ac:dyDescent="0.25">
      <c r="A128" s="99" t="s">
        <v>137</v>
      </c>
      <c r="B128" s="100" t="s">
        <v>27</v>
      </c>
      <c r="C128" s="100" t="s">
        <v>138</v>
      </c>
      <c r="D128" s="101" t="s">
        <v>139</v>
      </c>
      <c r="E128" s="72" t="s">
        <v>381</v>
      </c>
      <c r="F128" s="207"/>
      <c r="G128" s="208"/>
      <c r="H128" s="207"/>
      <c r="I128" s="208"/>
      <c r="J128" s="207"/>
      <c r="K128" s="208"/>
      <c r="L128" s="207"/>
      <c r="M128" s="208"/>
      <c r="N128" s="226"/>
      <c r="O128" s="229"/>
    </row>
    <row r="129" spans="1:19" s="76" customFormat="1" ht="35.1" customHeight="1" x14ac:dyDescent="0.25">
      <c r="A129" s="99" t="s">
        <v>142</v>
      </c>
      <c r="B129" s="100" t="s">
        <v>27</v>
      </c>
      <c r="C129" s="100" t="s">
        <v>138</v>
      </c>
      <c r="D129" s="101" t="s">
        <v>143</v>
      </c>
      <c r="E129" s="72" t="s">
        <v>381</v>
      </c>
      <c r="F129" s="207"/>
      <c r="G129" s="208"/>
      <c r="H129" s="207"/>
      <c r="I129" s="208"/>
      <c r="J129" s="207"/>
      <c r="K129" s="208"/>
      <c r="L129" s="207"/>
      <c r="M129" s="208"/>
      <c r="N129" s="226"/>
      <c r="O129" s="229"/>
    </row>
    <row r="130" spans="1:19" s="76" customFormat="1" ht="35.1" customHeight="1" x14ac:dyDescent="0.25">
      <c r="A130" s="160" t="s">
        <v>434</v>
      </c>
      <c r="B130" s="100" t="s">
        <v>27</v>
      </c>
      <c r="C130" s="100" t="s">
        <v>138</v>
      </c>
      <c r="D130" s="125" t="s">
        <v>415</v>
      </c>
      <c r="E130" s="72" t="s">
        <v>381</v>
      </c>
      <c r="F130" s="207"/>
      <c r="G130" s="208"/>
      <c r="H130" s="207"/>
      <c r="I130" s="208"/>
      <c r="J130" s="207"/>
      <c r="K130" s="208"/>
      <c r="L130" s="207"/>
      <c r="M130" s="208"/>
      <c r="N130" s="226"/>
      <c r="O130" s="229"/>
    </row>
    <row r="131" spans="1:19" s="76" customFormat="1" ht="35.1" customHeight="1" x14ac:dyDescent="0.25">
      <c r="A131" s="99" t="s">
        <v>146</v>
      </c>
      <c r="B131" s="100" t="s">
        <v>27</v>
      </c>
      <c r="C131" s="100" t="s">
        <v>147</v>
      </c>
      <c r="D131" s="101" t="s">
        <v>148</v>
      </c>
      <c r="E131" s="72" t="s">
        <v>381</v>
      </c>
      <c r="F131" s="207"/>
      <c r="G131" s="208"/>
      <c r="H131" s="207"/>
      <c r="I131" s="208"/>
      <c r="J131" s="207"/>
      <c r="K131" s="208"/>
      <c r="L131" s="207"/>
      <c r="M131" s="208"/>
      <c r="N131" s="226"/>
      <c r="O131" s="229"/>
    </row>
    <row r="132" spans="1:19" s="76" customFormat="1" ht="35.1" customHeight="1" x14ac:dyDescent="0.25">
      <c r="A132" s="99" t="s">
        <v>149</v>
      </c>
      <c r="B132" s="100" t="s">
        <v>27</v>
      </c>
      <c r="C132" s="100" t="s">
        <v>138</v>
      </c>
      <c r="D132" s="101" t="s">
        <v>150</v>
      </c>
      <c r="E132" s="72" t="s">
        <v>381</v>
      </c>
      <c r="F132" s="207"/>
      <c r="G132" s="208"/>
      <c r="H132" s="207"/>
      <c r="I132" s="208"/>
      <c r="J132" s="207"/>
      <c r="K132" s="208"/>
      <c r="L132" s="207"/>
      <c r="M132" s="208"/>
      <c r="N132" s="226"/>
      <c r="O132" s="229"/>
    </row>
    <row r="133" spans="1:19" s="76" customFormat="1" ht="35.1" customHeight="1" x14ac:dyDescent="0.25">
      <c r="A133" s="99" t="s">
        <v>153</v>
      </c>
      <c r="B133" s="100" t="s">
        <v>49</v>
      </c>
      <c r="C133" s="100" t="s">
        <v>8</v>
      </c>
      <c r="D133" s="101" t="s">
        <v>154</v>
      </c>
      <c r="E133" s="72" t="s">
        <v>381</v>
      </c>
      <c r="F133" s="207"/>
      <c r="G133" s="208"/>
      <c r="H133" s="207"/>
      <c r="I133" s="208"/>
      <c r="J133" s="207"/>
      <c r="K133" s="208"/>
      <c r="L133" s="207"/>
      <c r="M133" s="208"/>
      <c r="N133" s="226"/>
      <c r="O133" s="229"/>
    </row>
    <row r="134" spans="1:19" s="76" customFormat="1" ht="35.1" customHeight="1" x14ac:dyDescent="0.25">
      <c r="A134" s="99" t="s">
        <v>155</v>
      </c>
      <c r="B134" s="100" t="s">
        <v>27</v>
      </c>
      <c r="C134" s="100" t="s">
        <v>147</v>
      </c>
      <c r="D134" s="101" t="s">
        <v>156</v>
      </c>
      <c r="E134" s="72" t="s">
        <v>381</v>
      </c>
      <c r="F134" s="207"/>
      <c r="G134" s="208"/>
      <c r="H134" s="207"/>
      <c r="I134" s="208"/>
      <c r="J134" s="207"/>
      <c r="K134" s="208"/>
      <c r="L134" s="207"/>
      <c r="M134" s="208"/>
      <c r="N134" s="226"/>
      <c r="O134" s="229"/>
    </row>
    <row r="135" spans="1:19" s="76" customFormat="1" ht="35.1" customHeight="1" x14ac:dyDescent="0.25">
      <c r="A135" s="102" t="s">
        <v>182</v>
      </c>
      <c r="B135" s="103" t="s">
        <v>27</v>
      </c>
      <c r="C135" s="103" t="s">
        <v>138</v>
      </c>
      <c r="D135" s="104" t="s">
        <v>181</v>
      </c>
      <c r="E135" s="105" t="s">
        <v>381</v>
      </c>
      <c r="F135" s="209"/>
      <c r="G135" s="210"/>
      <c r="H135" s="209"/>
      <c r="I135" s="210"/>
      <c r="J135" s="209"/>
      <c r="K135" s="210"/>
      <c r="L135" s="209"/>
      <c r="M135" s="210"/>
      <c r="N135" s="227"/>
      <c r="O135" s="229"/>
    </row>
    <row r="136" spans="1:19" ht="24.75" customHeight="1" thickBot="1" x14ac:dyDescent="0.3">
      <c r="A136" s="177" t="s">
        <v>422</v>
      </c>
      <c r="B136" s="178"/>
      <c r="C136" s="178"/>
      <c r="D136" s="178"/>
      <c r="E136" s="178"/>
      <c r="F136" s="127"/>
      <c r="G136" s="127"/>
      <c r="H136" s="127"/>
      <c r="I136" s="127"/>
      <c r="J136" s="127"/>
      <c r="K136" s="127"/>
      <c r="L136" s="127"/>
      <c r="M136" s="127"/>
      <c r="N136" s="127"/>
      <c r="O136" s="129"/>
    </row>
    <row r="137" spans="1:19" s="76" customFormat="1" ht="35.1" customHeight="1" thickTop="1" x14ac:dyDescent="0.25">
      <c r="A137" s="68" t="s">
        <v>221</v>
      </c>
      <c r="B137" s="65" t="s">
        <v>69</v>
      </c>
      <c r="C137" s="65" t="s">
        <v>204</v>
      </c>
      <c r="D137" s="65" t="s">
        <v>205</v>
      </c>
      <c r="E137" s="106" t="s">
        <v>381</v>
      </c>
      <c r="F137" s="169">
        <v>176700</v>
      </c>
      <c r="G137" s="170">
        <v>0</v>
      </c>
      <c r="H137" s="169">
        <v>148000</v>
      </c>
      <c r="I137" s="170">
        <v>0</v>
      </c>
      <c r="J137" s="169">
        <v>7000</v>
      </c>
      <c r="K137" s="170">
        <v>0</v>
      </c>
      <c r="L137" s="169">
        <v>0</v>
      </c>
      <c r="M137" s="170">
        <v>0</v>
      </c>
      <c r="N137" s="246">
        <v>0</v>
      </c>
      <c r="O137" s="229">
        <f>F137+H137+J137+L137+N137</f>
        <v>331700</v>
      </c>
    </row>
    <row r="138" spans="1:19" s="76" customFormat="1" ht="35.1" customHeight="1" x14ac:dyDescent="0.25">
      <c r="A138" s="69" t="s">
        <v>222</v>
      </c>
      <c r="B138" s="66" t="s">
        <v>27</v>
      </c>
      <c r="C138" s="66" t="s">
        <v>138</v>
      </c>
      <c r="D138" s="66" t="s">
        <v>206</v>
      </c>
      <c r="E138" s="107" t="s">
        <v>381</v>
      </c>
      <c r="F138" s="213"/>
      <c r="G138" s="214"/>
      <c r="H138" s="213"/>
      <c r="I138" s="214"/>
      <c r="J138" s="213"/>
      <c r="K138" s="214"/>
      <c r="L138" s="213"/>
      <c r="M138" s="214"/>
      <c r="N138" s="207"/>
      <c r="O138" s="229"/>
    </row>
    <row r="139" spans="1:19" s="76" customFormat="1" ht="35.1" customHeight="1" x14ac:dyDescent="0.25">
      <c r="A139" s="69" t="s">
        <v>223</v>
      </c>
      <c r="B139" s="66" t="s">
        <v>27</v>
      </c>
      <c r="C139" s="66" t="s">
        <v>138</v>
      </c>
      <c r="D139" s="66" t="s">
        <v>207</v>
      </c>
      <c r="E139" s="107" t="s">
        <v>381</v>
      </c>
      <c r="F139" s="213"/>
      <c r="G139" s="214"/>
      <c r="H139" s="213"/>
      <c r="I139" s="214"/>
      <c r="J139" s="213"/>
      <c r="K139" s="214"/>
      <c r="L139" s="213"/>
      <c r="M139" s="214"/>
      <c r="N139" s="207"/>
      <c r="O139" s="229"/>
    </row>
    <row r="140" spans="1:19" s="76" customFormat="1" ht="35.1" customHeight="1" x14ac:dyDescent="0.25">
      <c r="A140" s="66" t="s">
        <v>224</v>
      </c>
      <c r="B140" s="66" t="s">
        <v>36</v>
      </c>
      <c r="C140" s="67" t="s">
        <v>208</v>
      </c>
      <c r="D140" s="66" t="s">
        <v>209</v>
      </c>
      <c r="E140" s="107" t="s">
        <v>381</v>
      </c>
      <c r="F140" s="213"/>
      <c r="G140" s="214"/>
      <c r="H140" s="213"/>
      <c r="I140" s="214"/>
      <c r="J140" s="213"/>
      <c r="K140" s="214"/>
      <c r="L140" s="213"/>
      <c r="M140" s="214"/>
      <c r="N140" s="207"/>
      <c r="O140" s="229"/>
    </row>
    <row r="141" spans="1:19" s="76" customFormat="1" ht="35.1" customHeight="1" x14ac:dyDescent="0.25">
      <c r="A141" s="66" t="s">
        <v>225</v>
      </c>
      <c r="B141" s="66" t="s">
        <v>36</v>
      </c>
      <c r="C141" s="67" t="s">
        <v>208</v>
      </c>
      <c r="D141" s="66" t="s">
        <v>210</v>
      </c>
      <c r="E141" s="107" t="s">
        <v>381</v>
      </c>
      <c r="F141" s="213"/>
      <c r="G141" s="214"/>
      <c r="H141" s="213"/>
      <c r="I141" s="214"/>
      <c r="J141" s="213"/>
      <c r="K141" s="214"/>
      <c r="L141" s="213"/>
      <c r="M141" s="214"/>
      <c r="N141" s="207"/>
      <c r="O141" s="229"/>
    </row>
    <row r="142" spans="1:19" s="76" customFormat="1" ht="35.1" customHeight="1" x14ac:dyDescent="0.25">
      <c r="A142" s="66" t="s">
        <v>226</v>
      </c>
      <c r="B142" s="66" t="s">
        <v>49</v>
      </c>
      <c r="C142" s="67" t="s">
        <v>8</v>
      </c>
      <c r="D142" s="67" t="s">
        <v>211</v>
      </c>
      <c r="E142" s="107" t="s">
        <v>381</v>
      </c>
      <c r="F142" s="213"/>
      <c r="G142" s="214"/>
      <c r="H142" s="213"/>
      <c r="I142" s="214"/>
      <c r="J142" s="213"/>
      <c r="K142" s="214"/>
      <c r="L142" s="213"/>
      <c r="M142" s="214"/>
      <c r="N142" s="207"/>
      <c r="O142" s="229"/>
    </row>
    <row r="143" spans="1:19" s="76" customFormat="1" ht="35.1" customHeight="1" x14ac:dyDescent="0.25">
      <c r="A143" s="66" t="s">
        <v>227</v>
      </c>
      <c r="B143" s="66" t="s">
        <v>27</v>
      </c>
      <c r="C143" s="67" t="s">
        <v>212</v>
      </c>
      <c r="D143" s="67" t="s">
        <v>213</v>
      </c>
      <c r="E143" s="107" t="s">
        <v>381</v>
      </c>
      <c r="F143" s="213"/>
      <c r="G143" s="214"/>
      <c r="H143" s="213"/>
      <c r="I143" s="214"/>
      <c r="J143" s="213"/>
      <c r="K143" s="214"/>
      <c r="L143" s="213"/>
      <c r="M143" s="214"/>
      <c r="N143" s="207"/>
      <c r="O143" s="229"/>
      <c r="P143" s="240"/>
      <c r="Q143" s="240"/>
      <c r="R143" s="240"/>
      <c r="S143" s="240"/>
    </row>
    <row r="144" spans="1:19" s="76" customFormat="1" ht="33.75" x14ac:dyDescent="0.25">
      <c r="A144" s="66" t="s">
        <v>228</v>
      </c>
      <c r="B144" s="66" t="s">
        <v>36</v>
      </c>
      <c r="C144" s="67" t="s">
        <v>208</v>
      </c>
      <c r="D144" s="124" t="s">
        <v>416</v>
      </c>
      <c r="E144" s="107" t="s">
        <v>381</v>
      </c>
      <c r="F144" s="213"/>
      <c r="G144" s="214"/>
      <c r="H144" s="213"/>
      <c r="I144" s="214"/>
      <c r="J144" s="213"/>
      <c r="K144" s="214"/>
      <c r="L144" s="213"/>
      <c r="M144" s="214"/>
      <c r="N144" s="246"/>
      <c r="O144" s="229"/>
    </row>
    <row r="145" spans="1:17" s="76" customFormat="1" ht="35.1" customHeight="1" x14ac:dyDescent="0.25">
      <c r="A145" s="69" t="s">
        <v>229</v>
      </c>
      <c r="B145" s="66" t="s">
        <v>36</v>
      </c>
      <c r="C145" s="67" t="s">
        <v>208</v>
      </c>
      <c r="D145" s="124" t="s">
        <v>417</v>
      </c>
      <c r="E145" s="107" t="s">
        <v>381</v>
      </c>
      <c r="F145" s="213"/>
      <c r="G145" s="214"/>
      <c r="H145" s="213"/>
      <c r="I145" s="214"/>
      <c r="J145" s="213"/>
      <c r="K145" s="214"/>
      <c r="L145" s="213"/>
      <c r="M145" s="214"/>
      <c r="N145" s="246"/>
      <c r="O145" s="229"/>
    </row>
    <row r="146" spans="1:17" s="76" customFormat="1" ht="22.5" x14ac:dyDescent="0.25">
      <c r="A146" s="69" t="s">
        <v>230</v>
      </c>
      <c r="B146" s="66" t="s">
        <v>36</v>
      </c>
      <c r="C146" s="67" t="s">
        <v>208</v>
      </c>
      <c r="D146" s="67" t="s">
        <v>418</v>
      </c>
      <c r="E146" s="107" t="s">
        <v>381</v>
      </c>
      <c r="F146" s="213"/>
      <c r="G146" s="214"/>
      <c r="H146" s="213"/>
      <c r="I146" s="214"/>
      <c r="J146" s="213"/>
      <c r="K146" s="214"/>
      <c r="L146" s="213"/>
      <c r="M146" s="214"/>
      <c r="N146" s="246"/>
      <c r="O146" s="229"/>
    </row>
    <row r="147" spans="1:17" s="76" customFormat="1" ht="35.1" customHeight="1" x14ac:dyDescent="0.25">
      <c r="A147" s="69" t="s">
        <v>231</v>
      </c>
      <c r="B147" s="66" t="s">
        <v>69</v>
      </c>
      <c r="C147" s="67" t="s">
        <v>214</v>
      </c>
      <c r="D147" s="67" t="s">
        <v>215</v>
      </c>
      <c r="E147" s="107" t="s">
        <v>381</v>
      </c>
      <c r="F147" s="213"/>
      <c r="G147" s="214"/>
      <c r="H147" s="213"/>
      <c r="I147" s="214"/>
      <c r="J147" s="213"/>
      <c r="K147" s="214"/>
      <c r="L147" s="213"/>
      <c r="M147" s="214"/>
      <c r="N147" s="246"/>
      <c r="O147" s="229"/>
    </row>
    <row r="148" spans="1:17" s="76" customFormat="1" ht="35.1" customHeight="1" x14ac:dyDescent="0.25">
      <c r="A148" s="69" t="s">
        <v>232</v>
      </c>
      <c r="B148" s="66" t="s">
        <v>69</v>
      </c>
      <c r="C148" s="67" t="s">
        <v>214</v>
      </c>
      <c r="D148" s="67" t="s">
        <v>216</v>
      </c>
      <c r="E148" s="107" t="s">
        <v>381</v>
      </c>
      <c r="F148" s="213"/>
      <c r="G148" s="214"/>
      <c r="H148" s="213"/>
      <c r="I148" s="214"/>
      <c r="J148" s="213"/>
      <c r="K148" s="214"/>
      <c r="L148" s="213"/>
      <c r="M148" s="214"/>
      <c r="N148" s="246"/>
      <c r="O148" s="229"/>
    </row>
    <row r="149" spans="1:17" s="76" customFormat="1" ht="35.1" customHeight="1" x14ac:dyDescent="0.25">
      <c r="A149" s="69" t="s">
        <v>233</v>
      </c>
      <c r="B149" s="66" t="s">
        <v>69</v>
      </c>
      <c r="C149" s="67" t="s">
        <v>200</v>
      </c>
      <c r="D149" s="67" t="s">
        <v>217</v>
      </c>
      <c r="E149" s="107" t="s">
        <v>381</v>
      </c>
      <c r="F149" s="213"/>
      <c r="G149" s="214"/>
      <c r="H149" s="213"/>
      <c r="I149" s="214"/>
      <c r="J149" s="213"/>
      <c r="K149" s="214"/>
      <c r="L149" s="213"/>
      <c r="M149" s="214"/>
      <c r="N149" s="246"/>
      <c r="O149" s="229"/>
    </row>
    <row r="150" spans="1:17" s="76" customFormat="1" ht="35.1" customHeight="1" x14ac:dyDescent="0.25">
      <c r="A150" s="69" t="s">
        <v>234</v>
      </c>
      <c r="B150" s="66" t="s">
        <v>69</v>
      </c>
      <c r="C150" s="67" t="s">
        <v>200</v>
      </c>
      <c r="D150" s="67" t="s">
        <v>218</v>
      </c>
      <c r="E150" s="107" t="s">
        <v>381</v>
      </c>
      <c r="F150" s="213"/>
      <c r="G150" s="214"/>
      <c r="H150" s="213"/>
      <c r="I150" s="214"/>
      <c r="J150" s="213"/>
      <c r="K150" s="214"/>
      <c r="L150" s="213"/>
      <c r="M150" s="214"/>
      <c r="N150" s="246"/>
      <c r="O150" s="229"/>
    </row>
    <row r="151" spans="1:17" s="76" customFormat="1" ht="35.1" customHeight="1" x14ac:dyDescent="0.25">
      <c r="A151" s="69" t="s">
        <v>235</v>
      </c>
      <c r="B151" s="66" t="s">
        <v>27</v>
      </c>
      <c r="C151" s="66" t="s">
        <v>138</v>
      </c>
      <c r="D151" s="67" t="s">
        <v>219</v>
      </c>
      <c r="E151" s="107" t="s">
        <v>381</v>
      </c>
      <c r="F151" s="213"/>
      <c r="G151" s="214"/>
      <c r="H151" s="213"/>
      <c r="I151" s="214"/>
      <c r="J151" s="213"/>
      <c r="K151" s="214"/>
      <c r="L151" s="213"/>
      <c r="M151" s="214"/>
      <c r="N151" s="246"/>
      <c r="O151" s="229"/>
      <c r="P151" s="240"/>
      <c r="Q151" s="240"/>
    </row>
    <row r="152" spans="1:17" s="76" customFormat="1" ht="35.1" customHeight="1" x14ac:dyDescent="0.25">
      <c r="A152" s="69" t="s">
        <v>236</v>
      </c>
      <c r="B152" s="66" t="s">
        <v>49</v>
      </c>
      <c r="C152" s="66" t="s">
        <v>8</v>
      </c>
      <c r="D152" s="67" t="s">
        <v>220</v>
      </c>
      <c r="E152" s="107" t="s">
        <v>381</v>
      </c>
      <c r="F152" s="213"/>
      <c r="G152" s="214"/>
      <c r="H152" s="213"/>
      <c r="I152" s="214"/>
      <c r="J152" s="213"/>
      <c r="K152" s="214"/>
      <c r="L152" s="213"/>
      <c r="M152" s="214"/>
      <c r="N152" s="246"/>
      <c r="O152" s="229"/>
    </row>
    <row r="153" spans="1:17" s="76" customFormat="1" ht="35.1" customHeight="1" x14ac:dyDescent="0.25">
      <c r="A153" s="69" t="s">
        <v>359</v>
      </c>
      <c r="B153" s="66" t="s">
        <v>36</v>
      </c>
      <c r="C153" s="67" t="s">
        <v>208</v>
      </c>
      <c r="D153" s="67" t="s">
        <v>395</v>
      </c>
      <c r="E153" s="107" t="s">
        <v>381</v>
      </c>
      <c r="F153" s="213"/>
      <c r="G153" s="214"/>
      <c r="H153" s="213"/>
      <c r="I153" s="214"/>
      <c r="J153" s="213"/>
      <c r="K153" s="214"/>
      <c r="L153" s="213"/>
      <c r="M153" s="214"/>
      <c r="N153" s="246"/>
      <c r="O153" s="229"/>
    </row>
    <row r="154" spans="1:17" s="76" customFormat="1" ht="35.1" customHeight="1" thickBot="1" x14ac:dyDescent="0.3">
      <c r="A154" s="69" t="s">
        <v>201</v>
      </c>
      <c r="B154" s="66" t="s">
        <v>69</v>
      </c>
      <c r="C154" s="67" t="s">
        <v>200</v>
      </c>
      <c r="D154" s="126" t="s">
        <v>419</v>
      </c>
      <c r="E154" s="107" t="s">
        <v>381</v>
      </c>
      <c r="F154" s="171"/>
      <c r="G154" s="172"/>
      <c r="H154" s="171"/>
      <c r="I154" s="172"/>
      <c r="J154" s="171"/>
      <c r="K154" s="172"/>
      <c r="L154" s="171"/>
      <c r="M154" s="172"/>
      <c r="N154" s="209"/>
      <c r="O154" s="247"/>
    </row>
    <row r="155" spans="1:17" ht="12.75" customHeight="1" thickBot="1" x14ac:dyDescent="0.3">
      <c r="A155" s="241" t="s">
        <v>420</v>
      </c>
      <c r="B155" s="242"/>
      <c r="C155" s="242"/>
      <c r="D155" s="242"/>
      <c r="E155" s="242"/>
      <c r="F155" s="242"/>
      <c r="G155" s="242"/>
      <c r="H155" s="242"/>
      <c r="I155" s="242"/>
      <c r="J155" s="242"/>
      <c r="K155" s="242"/>
      <c r="L155" s="242"/>
      <c r="M155" s="242"/>
      <c r="N155" s="242"/>
      <c r="O155" s="243"/>
    </row>
    <row r="156" spans="1:17" ht="15.75" thickBot="1" x14ac:dyDescent="0.3">
      <c r="A156" s="244"/>
      <c r="B156" s="245"/>
      <c r="C156" s="245"/>
      <c r="D156" s="245"/>
      <c r="E156" s="245"/>
    </row>
    <row r="157" spans="1:17" s="76" customFormat="1" ht="50.25" customHeight="1" thickBot="1" x14ac:dyDescent="0.3">
      <c r="A157" s="183" t="s">
        <v>396</v>
      </c>
      <c r="B157" s="184"/>
      <c r="C157" s="184"/>
      <c r="D157" s="184"/>
      <c r="E157" s="98"/>
      <c r="F157" s="233">
        <f>SUM(F159:F162)</f>
        <v>16000</v>
      </c>
      <c r="G157" s="202">
        <f t="shared" ref="G157:N157" si="6">SUM(G159:G162)</f>
        <v>0</v>
      </c>
      <c r="H157" s="233">
        <f>SUM(H159:H161)</f>
        <v>0</v>
      </c>
      <c r="I157" s="202">
        <f t="shared" si="6"/>
        <v>0</v>
      </c>
      <c r="J157" s="233">
        <f t="shared" si="6"/>
        <v>0</v>
      </c>
      <c r="K157" s="202">
        <f t="shared" si="6"/>
        <v>0</v>
      </c>
      <c r="L157" s="233">
        <f t="shared" si="6"/>
        <v>0</v>
      </c>
      <c r="M157" s="202">
        <f t="shared" si="6"/>
        <v>0</v>
      </c>
      <c r="N157" s="108">
        <f t="shared" si="6"/>
        <v>0</v>
      </c>
      <c r="O157" s="109">
        <f>SUM(O159:O162)</f>
        <v>16000</v>
      </c>
    </row>
    <row r="158" spans="1:17" ht="15.75" thickBot="1" x14ac:dyDescent="0.3">
      <c r="A158" s="110" t="s">
        <v>397</v>
      </c>
      <c r="B158" s="111"/>
      <c r="C158" s="111"/>
      <c r="D158" s="111"/>
      <c r="E158" s="111"/>
      <c r="F158" s="77"/>
      <c r="G158" s="77"/>
      <c r="H158" s="77"/>
      <c r="I158" s="77"/>
      <c r="J158" s="77"/>
      <c r="K158" s="77"/>
      <c r="L158" s="77"/>
      <c r="M158" s="77"/>
      <c r="N158" s="77"/>
      <c r="O158" s="112"/>
    </row>
    <row r="159" spans="1:17" ht="35.1" customHeight="1" x14ac:dyDescent="0.25">
      <c r="A159" s="113" t="s">
        <v>134</v>
      </c>
      <c r="B159" s="113" t="s">
        <v>36</v>
      </c>
      <c r="C159" s="113" t="s">
        <v>132</v>
      </c>
      <c r="D159" s="113" t="s">
        <v>133</v>
      </c>
      <c r="E159" s="114" t="s">
        <v>381</v>
      </c>
      <c r="F159" s="203">
        <v>1000</v>
      </c>
      <c r="G159" s="204">
        <v>0</v>
      </c>
      <c r="H159" s="203">
        <v>0</v>
      </c>
      <c r="I159" s="204">
        <v>0</v>
      </c>
      <c r="J159" s="203">
        <v>0</v>
      </c>
      <c r="K159" s="204">
        <v>0</v>
      </c>
      <c r="L159" s="203">
        <v>0</v>
      </c>
      <c r="M159" s="204">
        <v>0</v>
      </c>
      <c r="N159" s="115">
        <v>0</v>
      </c>
      <c r="O159" s="116">
        <f>SUM(F159:N159)</f>
        <v>1000</v>
      </c>
    </row>
    <row r="160" spans="1:17" ht="19.5" customHeight="1" thickBot="1" x14ac:dyDescent="0.3">
      <c r="A160" s="177" t="s">
        <v>423</v>
      </c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215"/>
    </row>
    <row r="161" spans="1:15" ht="23.25" thickTop="1" x14ac:dyDescent="0.25">
      <c r="A161" s="65" t="s">
        <v>242</v>
      </c>
      <c r="B161" s="128" t="s">
        <v>36</v>
      </c>
      <c r="C161" s="128" t="s">
        <v>243</v>
      </c>
      <c r="D161" s="128" t="s">
        <v>244</v>
      </c>
      <c r="E161" s="106" t="s">
        <v>381</v>
      </c>
      <c r="F161" s="169">
        <v>15000</v>
      </c>
      <c r="G161" s="170">
        <v>0</v>
      </c>
      <c r="H161" s="169">
        <v>0</v>
      </c>
      <c r="I161" s="170">
        <v>0</v>
      </c>
      <c r="J161" s="169">
        <v>0</v>
      </c>
      <c r="K161" s="170">
        <v>0</v>
      </c>
      <c r="L161" s="169">
        <v>0</v>
      </c>
      <c r="M161" s="170">
        <v>0</v>
      </c>
      <c r="N161" s="248">
        <v>0</v>
      </c>
      <c r="O161" s="216">
        <f>SUM(F161:N162)</f>
        <v>15000</v>
      </c>
    </row>
    <row r="162" spans="1:15" ht="35.1" customHeight="1" thickBot="1" x14ac:dyDescent="0.3">
      <c r="A162" s="66" t="s">
        <v>245</v>
      </c>
      <c r="B162" s="73" t="s">
        <v>27</v>
      </c>
      <c r="C162" s="73" t="s">
        <v>246</v>
      </c>
      <c r="D162" s="73" t="s">
        <v>398</v>
      </c>
      <c r="E162" s="107" t="s">
        <v>381</v>
      </c>
      <c r="F162" s="171"/>
      <c r="G162" s="172"/>
      <c r="H162" s="171"/>
      <c r="I162" s="172"/>
      <c r="J162" s="171"/>
      <c r="K162" s="172"/>
      <c r="L162" s="171"/>
      <c r="M162" s="172"/>
      <c r="N162" s="174"/>
      <c r="O162" s="176"/>
    </row>
    <row r="163" spans="1:15" ht="12.75" customHeight="1" thickBot="1" x14ac:dyDescent="0.3">
      <c r="A163" s="235" t="s">
        <v>399</v>
      </c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4"/>
    </row>
    <row r="164" spans="1:15" ht="15.75" thickBot="1" x14ac:dyDescent="0.3"/>
    <row r="165" spans="1:15" s="76" customFormat="1" ht="50.25" customHeight="1" thickBot="1" x14ac:dyDescent="0.3">
      <c r="A165" s="183" t="s">
        <v>400</v>
      </c>
      <c r="B165" s="184"/>
      <c r="C165" s="184"/>
      <c r="D165" s="184"/>
      <c r="E165" s="98"/>
      <c r="F165" s="233">
        <f t="shared" ref="F165:N165" si="7">SUM(F167)</f>
        <v>4800</v>
      </c>
      <c r="G165" s="202">
        <f t="shared" si="7"/>
        <v>0</v>
      </c>
      <c r="H165" s="233">
        <f t="shared" si="7"/>
        <v>0</v>
      </c>
      <c r="I165" s="202">
        <f t="shared" si="7"/>
        <v>0</v>
      </c>
      <c r="J165" s="233">
        <f t="shared" si="7"/>
        <v>0</v>
      </c>
      <c r="K165" s="202">
        <f t="shared" si="7"/>
        <v>0</v>
      </c>
      <c r="L165" s="233">
        <f t="shared" si="7"/>
        <v>0</v>
      </c>
      <c r="M165" s="202">
        <f t="shared" si="7"/>
        <v>0</v>
      </c>
      <c r="N165" s="108">
        <f t="shared" si="7"/>
        <v>0</v>
      </c>
      <c r="O165" s="109">
        <f>SUM(O167)</f>
        <v>4800</v>
      </c>
    </row>
    <row r="166" spans="1:15" ht="31.5" customHeight="1" thickBot="1" x14ac:dyDescent="0.3">
      <c r="A166" s="177" t="s">
        <v>424</v>
      </c>
      <c r="B166" s="178"/>
      <c r="C166" s="178"/>
      <c r="D166" s="178"/>
      <c r="E166" s="178"/>
      <c r="F166" s="238"/>
      <c r="G166" s="238"/>
      <c r="H166" s="238"/>
      <c r="I166" s="238"/>
      <c r="J166" s="238"/>
      <c r="K166" s="238"/>
      <c r="L166" s="238"/>
      <c r="M166" s="238"/>
      <c r="N166" s="238"/>
      <c r="O166" s="239"/>
    </row>
    <row r="167" spans="1:15" ht="35.1" customHeight="1" thickTop="1" x14ac:dyDescent="0.25">
      <c r="A167" s="66" t="s">
        <v>356</v>
      </c>
      <c r="B167" s="66" t="s">
        <v>49</v>
      </c>
      <c r="C167" s="117" t="s">
        <v>357</v>
      </c>
      <c r="D167" s="117" t="s">
        <v>358</v>
      </c>
      <c r="E167" s="73" t="s">
        <v>381</v>
      </c>
      <c r="F167" s="169">
        <v>4800</v>
      </c>
      <c r="G167" s="170">
        <v>0</v>
      </c>
      <c r="H167" s="169">
        <v>0</v>
      </c>
      <c r="I167" s="170">
        <v>0</v>
      </c>
      <c r="J167" s="169">
        <v>0</v>
      </c>
      <c r="K167" s="170">
        <v>0</v>
      </c>
      <c r="L167" s="169">
        <v>0</v>
      </c>
      <c r="M167" s="170">
        <v>0</v>
      </c>
      <c r="N167" s="173">
        <v>0</v>
      </c>
      <c r="O167" s="175">
        <f>SUM(F167:N167)</f>
        <v>4800</v>
      </c>
    </row>
    <row r="168" spans="1:15" ht="30" customHeight="1" thickBot="1" x14ac:dyDescent="0.3">
      <c r="A168" s="66" t="s">
        <v>353</v>
      </c>
      <c r="B168" s="66" t="s">
        <v>69</v>
      </c>
      <c r="C168" s="67" t="s">
        <v>354</v>
      </c>
      <c r="D168" s="67" t="s">
        <v>355</v>
      </c>
      <c r="E168" s="73" t="s">
        <v>381</v>
      </c>
      <c r="F168" s="171"/>
      <c r="G168" s="172"/>
      <c r="H168" s="171"/>
      <c r="I168" s="172"/>
      <c r="J168" s="171"/>
      <c r="K168" s="172"/>
      <c r="L168" s="171"/>
      <c r="M168" s="172"/>
      <c r="N168" s="174"/>
      <c r="O168" s="176"/>
    </row>
    <row r="169" spans="1:15" ht="12.75" customHeight="1" thickBot="1" x14ac:dyDescent="0.3">
      <c r="A169" s="191" t="s">
        <v>401</v>
      </c>
      <c r="B169" s="192"/>
      <c r="C169" s="192"/>
      <c r="D169" s="192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4"/>
    </row>
    <row r="171" spans="1:15" ht="15.75" thickBot="1" x14ac:dyDescent="0.3">
      <c r="O171" s="158" t="s">
        <v>180</v>
      </c>
    </row>
    <row r="172" spans="1:15" ht="15.75" thickBot="1" x14ac:dyDescent="0.3">
      <c r="A172" s="185" t="s">
        <v>431</v>
      </c>
      <c r="B172" s="186"/>
      <c r="C172" s="186"/>
      <c r="D172" s="186"/>
      <c r="E172" s="187"/>
      <c r="F172" s="162" t="s">
        <v>372</v>
      </c>
      <c r="G172" s="163"/>
      <c r="H172" s="162" t="s">
        <v>373</v>
      </c>
      <c r="I172" s="163"/>
      <c r="J172" s="162" t="s">
        <v>374</v>
      </c>
      <c r="K172" s="163"/>
      <c r="L172" s="164" t="s">
        <v>375</v>
      </c>
      <c r="M172" s="164"/>
      <c r="N172" s="165" t="s">
        <v>376</v>
      </c>
      <c r="O172" s="167" t="s">
        <v>377</v>
      </c>
    </row>
    <row r="173" spans="1:15" ht="23.25" thickBot="1" x14ac:dyDescent="0.3">
      <c r="A173" s="188"/>
      <c r="B173" s="189"/>
      <c r="C173" s="189"/>
      <c r="D173" s="189"/>
      <c r="E173" s="190"/>
      <c r="F173" s="75" t="s">
        <v>378</v>
      </c>
      <c r="G173" s="75" t="s">
        <v>379</v>
      </c>
      <c r="H173" s="195" t="s">
        <v>378</v>
      </c>
      <c r="I173" s="196"/>
      <c r="J173" s="195" t="s">
        <v>378</v>
      </c>
      <c r="K173" s="196" t="s">
        <v>379</v>
      </c>
      <c r="L173" s="195" t="s">
        <v>378</v>
      </c>
      <c r="M173" s="196" t="s">
        <v>379</v>
      </c>
      <c r="N173" s="166"/>
      <c r="O173" s="168"/>
    </row>
    <row r="174" spans="1:15" s="76" customFormat="1" x14ac:dyDescent="0.25">
      <c r="A174" s="179" t="s">
        <v>429</v>
      </c>
      <c r="B174" s="180"/>
      <c r="C174" s="180"/>
      <c r="D174" s="180"/>
      <c r="E174" s="156"/>
      <c r="F174" s="151">
        <f>F8</f>
        <v>720000</v>
      </c>
      <c r="G174" s="151">
        <f>G8</f>
        <v>150000</v>
      </c>
      <c r="H174" s="197">
        <f>H8</f>
        <v>150000</v>
      </c>
      <c r="I174" s="198"/>
      <c r="J174" s="197">
        <f t="shared" ref="J174:O174" si="8">J8</f>
        <v>45000</v>
      </c>
      <c r="K174" s="198">
        <f t="shared" si="8"/>
        <v>0</v>
      </c>
      <c r="L174" s="197">
        <f t="shared" si="8"/>
        <v>0</v>
      </c>
      <c r="M174" s="198">
        <f t="shared" si="8"/>
        <v>0</v>
      </c>
      <c r="N174" s="152">
        <f t="shared" si="8"/>
        <v>0</v>
      </c>
      <c r="O174" s="148">
        <f t="shared" si="8"/>
        <v>1065000</v>
      </c>
    </row>
    <row r="175" spans="1:15" s="76" customFormat="1" ht="15.75" thickBot="1" x14ac:dyDescent="0.3">
      <c r="A175" s="181" t="s">
        <v>428</v>
      </c>
      <c r="B175" s="182"/>
      <c r="C175" s="182"/>
      <c r="D175" s="182"/>
      <c r="E175" s="157"/>
      <c r="F175" s="153">
        <f>SUM(F21,F30,F120,F157,F165)</f>
        <v>587350</v>
      </c>
      <c r="G175" s="153">
        <f>SUM(G21,G30,G120,G157,G165)</f>
        <v>0</v>
      </c>
      <c r="H175" s="199">
        <f>SUM(H21,H30,H120,H157,H165)</f>
        <v>437500</v>
      </c>
      <c r="I175" s="200"/>
      <c r="J175" s="199">
        <f t="shared" ref="J175:O175" si="9">SUM(J21,J30,J120,J157,J165)</f>
        <v>80000</v>
      </c>
      <c r="K175" s="200">
        <f t="shared" si="9"/>
        <v>0</v>
      </c>
      <c r="L175" s="199">
        <f t="shared" si="9"/>
        <v>26000</v>
      </c>
      <c r="M175" s="200">
        <f t="shared" si="9"/>
        <v>0</v>
      </c>
      <c r="N175" s="154">
        <f t="shared" si="9"/>
        <v>0</v>
      </c>
      <c r="O175" s="149">
        <f t="shared" si="9"/>
        <v>1130850</v>
      </c>
    </row>
    <row r="176" spans="1:15" s="76" customFormat="1" ht="15.75" thickBot="1" x14ac:dyDescent="0.3">
      <c r="A176" s="183" t="s">
        <v>430</v>
      </c>
      <c r="B176" s="184"/>
      <c r="C176" s="184"/>
      <c r="D176" s="184"/>
      <c r="E176" s="155"/>
      <c r="F176" s="118">
        <f>F174+F175</f>
        <v>1307350</v>
      </c>
      <c r="G176" s="118">
        <f t="shared" ref="G176:O176" si="10">G174+G175</f>
        <v>150000</v>
      </c>
      <c r="H176" s="201">
        <f t="shared" si="10"/>
        <v>587500</v>
      </c>
      <c r="I176" s="202"/>
      <c r="J176" s="201">
        <f t="shared" si="10"/>
        <v>125000</v>
      </c>
      <c r="K176" s="202">
        <f t="shared" si="10"/>
        <v>0</v>
      </c>
      <c r="L176" s="201">
        <f t="shared" si="10"/>
        <v>26000</v>
      </c>
      <c r="M176" s="202">
        <f t="shared" si="10"/>
        <v>0</v>
      </c>
      <c r="N176" s="150">
        <f t="shared" si="10"/>
        <v>0</v>
      </c>
      <c r="O176" s="119">
        <f t="shared" si="10"/>
        <v>2195850</v>
      </c>
    </row>
    <row r="177" spans="3:3" x14ac:dyDescent="0.25">
      <c r="C177" s="71" t="s">
        <v>402</v>
      </c>
    </row>
  </sheetData>
  <mergeCells count="147">
    <mergeCell ref="A16:O16"/>
    <mergeCell ref="A14:O14"/>
    <mergeCell ref="A21:E21"/>
    <mergeCell ref="A22:E22"/>
    <mergeCell ref="F22:O22"/>
    <mergeCell ref="N17:N18"/>
    <mergeCell ref="L5:M5"/>
    <mergeCell ref="N5:N6"/>
    <mergeCell ref="O5:O6"/>
    <mergeCell ref="A8:E8"/>
    <mergeCell ref="A9:D9"/>
    <mergeCell ref="F9:O9"/>
    <mergeCell ref="O17:O18"/>
    <mergeCell ref="F18:G18"/>
    <mergeCell ref="L17:M17"/>
    <mergeCell ref="A17:A18"/>
    <mergeCell ref="B17:B18"/>
    <mergeCell ref="C17:C18"/>
    <mergeCell ref="D17:D18"/>
    <mergeCell ref="E17:E18"/>
    <mergeCell ref="F17:G17"/>
    <mergeCell ref="H17:I17"/>
    <mergeCell ref="J17:K17"/>
    <mergeCell ref="A2:O2"/>
    <mergeCell ref="A5:A6"/>
    <mergeCell ref="B5:B6"/>
    <mergeCell ref="C5:C6"/>
    <mergeCell ref="D5:D6"/>
    <mergeCell ref="E5:E6"/>
    <mergeCell ref="F5:G5"/>
    <mergeCell ref="H5:I5"/>
    <mergeCell ref="J5:K5"/>
    <mergeCell ref="N32:N64"/>
    <mergeCell ref="A28:O28"/>
    <mergeCell ref="A30:E30"/>
    <mergeCell ref="A31:E31"/>
    <mergeCell ref="F31:O31"/>
    <mergeCell ref="F32:G64"/>
    <mergeCell ref="H32:I64"/>
    <mergeCell ref="J32:K64"/>
    <mergeCell ref="L32:M64"/>
    <mergeCell ref="A163:O163"/>
    <mergeCell ref="A165:D165"/>
    <mergeCell ref="A166:E166"/>
    <mergeCell ref="F166:O166"/>
    <mergeCell ref="P143:S143"/>
    <mergeCell ref="P151:Q151"/>
    <mergeCell ref="A155:O155"/>
    <mergeCell ref="A156:E156"/>
    <mergeCell ref="A157:D157"/>
    <mergeCell ref="N137:N154"/>
    <mergeCell ref="O137:O154"/>
    <mergeCell ref="F137:G154"/>
    <mergeCell ref="H137:I154"/>
    <mergeCell ref="J137:K154"/>
    <mergeCell ref="F165:G165"/>
    <mergeCell ref="H165:I165"/>
    <mergeCell ref="J165:K165"/>
    <mergeCell ref="L165:M165"/>
    <mergeCell ref="F157:G157"/>
    <mergeCell ref="H157:I157"/>
    <mergeCell ref="J157:K157"/>
    <mergeCell ref="L157:M157"/>
    <mergeCell ref="N161:N162"/>
    <mergeCell ref="O161:O162"/>
    <mergeCell ref="F122:G135"/>
    <mergeCell ref="A4:N4"/>
    <mergeCell ref="A3:O3"/>
    <mergeCell ref="F30:G30"/>
    <mergeCell ref="H30:I30"/>
    <mergeCell ref="J30:K30"/>
    <mergeCell ref="L30:M30"/>
    <mergeCell ref="H18:I18"/>
    <mergeCell ref="J18:K18"/>
    <mergeCell ref="L18:M18"/>
    <mergeCell ref="F21:G21"/>
    <mergeCell ref="H21:I21"/>
    <mergeCell ref="J21:K21"/>
    <mergeCell ref="L21:M21"/>
    <mergeCell ref="F23:G27"/>
    <mergeCell ref="H23:I27"/>
    <mergeCell ref="A118:O118"/>
    <mergeCell ref="A120:D120"/>
    <mergeCell ref="A65:E65"/>
    <mergeCell ref="F65:O65"/>
    <mergeCell ref="N23:N27"/>
    <mergeCell ref="O23:O27"/>
    <mergeCell ref="F120:G120"/>
    <mergeCell ref="H120:I120"/>
    <mergeCell ref="H159:I159"/>
    <mergeCell ref="J159:K159"/>
    <mergeCell ref="L159:M159"/>
    <mergeCell ref="L23:M27"/>
    <mergeCell ref="H122:I135"/>
    <mergeCell ref="J122:K135"/>
    <mergeCell ref="L122:M135"/>
    <mergeCell ref="L137:M154"/>
    <mergeCell ref="A160:O160"/>
    <mergeCell ref="F159:G159"/>
    <mergeCell ref="J23:K27"/>
    <mergeCell ref="O32:O64"/>
    <mergeCell ref="A121:E121"/>
    <mergeCell ref="F121:O121"/>
    <mergeCell ref="F66:G117"/>
    <mergeCell ref="H66:I117"/>
    <mergeCell ref="J66:K117"/>
    <mergeCell ref="L66:M117"/>
    <mergeCell ref="O66:O117"/>
    <mergeCell ref="N66:N117"/>
    <mergeCell ref="N122:N135"/>
    <mergeCell ref="O122:O135"/>
    <mergeCell ref="J120:K120"/>
    <mergeCell ref="L120:M120"/>
    <mergeCell ref="A136:E136"/>
    <mergeCell ref="A174:D174"/>
    <mergeCell ref="A175:D175"/>
    <mergeCell ref="A176:D176"/>
    <mergeCell ref="A172:E173"/>
    <mergeCell ref="F161:G162"/>
    <mergeCell ref="H161:I162"/>
    <mergeCell ref="J161:K162"/>
    <mergeCell ref="L161:M162"/>
    <mergeCell ref="A169:O169"/>
    <mergeCell ref="H173:I173"/>
    <mergeCell ref="J173:K173"/>
    <mergeCell ref="L173:M173"/>
    <mergeCell ref="H174:I174"/>
    <mergeCell ref="H175:I175"/>
    <mergeCell ref="H176:I176"/>
    <mergeCell ref="J174:K174"/>
    <mergeCell ref="J175:K175"/>
    <mergeCell ref="J176:K176"/>
    <mergeCell ref="L174:M174"/>
    <mergeCell ref="L175:M175"/>
    <mergeCell ref="L176:M176"/>
    <mergeCell ref="F172:G172"/>
    <mergeCell ref="H172:I172"/>
    <mergeCell ref="J172:K172"/>
    <mergeCell ref="L172:M172"/>
    <mergeCell ref="N172:N173"/>
    <mergeCell ref="O172:O173"/>
    <mergeCell ref="F167:G168"/>
    <mergeCell ref="H167:I168"/>
    <mergeCell ref="J167:K168"/>
    <mergeCell ref="L167:M168"/>
    <mergeCell ref="N167:N168"/>
    <mergeCell ref="O167:O168"/>
  </mergeCells>
  <pageMargins left="0.7" right="0.7" top="0.78740157499999996" bottom="0.78740157499999996" header="0.3" footer="0.3"/>
  <pageSetup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0F58-2214-4067-A8A4-1EF7793DCF62}">
  <dimension ref="A1:E68"/>
  <sheetViews>
    <sheetView topLeftCell="A29" workbookViewId="0">
      <selection activeCell="A29" sqref="A1:XFD1048576"/>
    </sheetView>
  </sheetViews>
  <sheetFormatPr defaultRowHeight="15" x14ac:dyDescent="0.25"/>
  <cols>
    <col min="1" max="1" width="14.42578125" customWidth="1"/>
    <col min="2" max="2" width="13" customWidth="1"/>
    <col min="3" max="3" width="29.28515625" customWidth="1"/>
    <col min="4" max="4" width="31.140625" customWidth="1"/>
  </cols>
  <sheetData>
    <row r="1" spans="1:5" ht="15.75" thickBot="1" x14ac:dyDescent="0.3">
      <c r="A1" s="27" t="s">
        <v>135</v>
      </c>
      <c r="B1" s="28"/>
      <c r="C1" s="28"/>
      <c r="D1" s="28"/>
    </row>
    <row r="2" spans="1:5" ht="15.75" thickBot="1" x14ac:dyDescent="0.3">
      <c r="A2" s="15" t="s">
        <v>23</v>
      </c>
      <c r="B2" s="15" t="s">
        <v>24</v>
      </c>
      <c r="C2" s="15" t="s">
        <v>25</v>
      </c>
      <c r="D2" s="15" t="s">
        <v>1</v>
      </c>
    </row>
    <row r="3" spans="1:5" ht="15.75" thickBot="1" x14ac:dyDescent="0.3">
      <c r="A3" s="16"/>
      <c r="B3" s="17"/>
      <c r="C3" s="17"/>
      <c r="D3" s="17"/>
    </row>
    <row r="4" spans="1:5" ht="24.95" customHeight="1" x14ac:dyDescent="0.25">
      <c r="A4" s="18" t="s">
        <v>26</v>
      </c>
      <c r="B4" s="18" t="s">
        <v>27</v>
      </c>
      <c r="C4" s="18" t="s">
        <v>28</v>
      </c>
      <c r="D4" s="18" t="s">
        <v>29</v>
      </c>
    </row>
    <row r="5" spans="1:5" ht="24.95" customHeight="1" x14ac:dyDescent="0.25">
      <c r="A5" s="54" t="s">
        <v>30</v>
      </c>
      <c r="B5" s="54" t="s">
        <v>27</v>
      </c>
      <c r="C5" s="54" t="s">
        <v>28</v>
      </c>
      <c r="D5" s="54" t="s">
        <v>31</v>
      </c>
      <c r="E5" s="55" t="s">
        <v>189</v>
      </c>
    </row>
    <row r="6" spans="1:5" ht="24.95" customHeight="1" x14ac:dyDescent="0.25">
      <c r="A6" s="18" t="s">
        <v>32</v>
      </c>
      <c r="B6" s="18" t="s">
        <v>27</v>
      </c>
      <c r="C6" s="18" t="s">
        <v>33</v>
      </c>
      <c r="D6" s="18" t="s">
        <v>34</v>
      </c>
    </row>
    <row r="7" spans="1:5" ht="24.95" customHeight="1" x14ac:dyDescent="0.25">
      <c r="A7" s="19" t="s">
        <v>35</v>
      </c>
      <c r="B7" s="19" t="s">
        <v>36</v>
      </c>
      <c r="C7" s="19" t="s">
        <v>37</v>
      </c>
      <c r="D7" s="19" t="s">
        <v>38</v>
      </c>
    </row>
    <row r="8" spans="1:5" ht="24.95" customHeight="1" x14ac:dyDescent="0.25">
      <c r="A8" s="18" t="s">
        <v>39</v>
      </c>
      <c r="B8" s="18" t="s">
        <v>40</v>
      </c>
      <c r="C8" s="18" t="s">
        <v>41</v>
      </c>
      <c r="D8" s="18" t="s">
        <v>42</v>
      </c>
    </row>
    <row r="9" spans="1:5" ht="24.95" customHeight="1" x14ac:dyDescent="0.25">
      <c r="A9" s="19" t="s">
        <v>43</v>
      </c>
      <c r="B9" s="19" t="s">
        <v>40</v>
      </c>
      <c r="C9" s="19" t="s">
        <v>5</v>
      </c>
      <c r="D9" s="19" t="s">
        <v>44</v>
      </c>
    </row>
    <row r="10" spans="1:5" ht="24.95" customHeight="1" x14ac:dyDescent="0.25">
      <c r="A10" s="18" t="s">
        <v>45</v>
      </c>
      <c r="B10" s="18" t="s">
        <v>36</v>
      </c>
      <c r="C10" s="18" t="s">
        <v>46</v>
      </c>
      <c r="D10" s="18" t="s">
        <v>47</v>
      </c>
    </row>
    <row r="11" spans="1:5" ht="24.95" customHeight="1" x14ac:dyDescent="0.25">
      <c r="A11" s="19" t="s">
        <v>48</v>
      </c>
      <c r="B11" s="19" t="s">
        <v>49</v>
      </c>
      <c r="C11" s="19" t="s">
        <v>50</v>
      </c>
      <c r="D11" s="19" t="s">
        <v>51</v>
      </c>
    </row>
    <row r="12" spans="1:5" ht="24.95" customHeight="1" x14ac:dyDescent="0.25">
      <c r="A12" s="18" t="s">
        <v>52</v>
      </c>
      <c r="B12" s="18" t="s">
        <v>53</v>
      </c>
      <c r="C12" s="18" t="s">
        <v>54</v>
      </c>
      <c r="D12" s="18" t="s">
        <v>55</v>
      </c>
    </row>
    <row r="13" spans="1:5" ht="24.95" customHeight="1" x14ac:dyDescent="0.25">
      <c r="A13" s="19" t="s">
        <v>56</v>
      </c>
      <c r="B13" s="19" t="s">
        <v>36</v>
      </c>
      <c r="C13" s="19" t="s">
        <v>57</v>
      </c>
      <c r="D13" s="19" t="s">
        <v>58</v>
      </c>
    </row>
    <row r="14" spans="1:5" ht="24.95" customHeight="1" x14ac:dyDescent="0.25">
      <c r="A14" s="18" t="s">
        <v>59</v>
      </c>
      <c r="B14" s="18" t="s">
        <v>40</v>
      </c>
      <c r="C14" s="18" t="s">
        <v>60</v>
      </c>
      <c r="D14" s="18" t="s">
        <v>61</v>
      </c>
    </row>
    <row r="15" spans="1:5" ht="24.95" customHeight="1" x14ac:dyDescent="0.25">
      <c r="A15" s="19" t="s">
        <v>62</v>
      </c>
      <c r="B15" s="19" t="s">
        <v>40</v>
      </c>
      <c r="C15" s="19" t="s">
        <v>63</v>
      </c>
      <c r="D15" s="19" t="s">
        <v>64</v>
      </c>
    </row>
    <row r="16" spans="1:5" ht="24.95" customHeight="1" x14ac:dyDescent="0.25">
      <c r="A16" s="18" t="s">
        <v>65</v>
      </c>
      <c r="B16" s="18" t="s">
        <v>27</v>
      </c>
      <c r="C16" s="18" t="s">
        <v>66</v>
      </c>
      <c r="D16" s="18" t="s">
        <v>67</v>
      </c>
    </row>
    <row r="17" spans="1:5" ht="24.95" customHeight="1" x14ac:dyDescent="0.25">
      <c r="A17" s="54" t="s">
        <v>68</v>
      </c>
      <c r="B17" s="54" t="s">
        <v>69</v>
      </c>
      <c r="C17" s="54" t="s">
        <v>70</v>
      </c>
      <c r="D17" s="54" t="s">
        <v>71</v>
      </c>
      <c r="E17" s="55" t="s">
        <v>188</v>
      </c>
    </row>
    <row r="18" spans="1:5" ht="24.95" customHeight="1" x14ac:dyDescent="0.25">
      <c r="A18" s="18" t="s">
        <v>72</v>
      </c>
      <c r="B18" s="18" t="s">
        <v>36</v>
      </c>
      <c r="C18" s="18" t="s">
        <v>37</v>
      </c>
      <c r="D18" s="18" t="s">
        <v>73</v>
      </c>
    </row>
    <row r="19" spans="1:5" ht="24.95" customHeight="1" x14ac:dyDescent="0.25">
      <c r="A19" s="19" t="s">
        <v>74</v>
      </c>
      <c r="B19" s="19" t="s">
        <v>27</v>
      </c>
      <c r="C19" s="19" t="s">
        <v>75</v>
      </c>
      <c r="D19" s="19" t="s">
        <v>76</v>
      </c>
    </row>
    <row r="20" spans="1:5" ht="24.95" customHeight="1" x14ac:dyDescent="0.25">
      <c r="A20" s="18" t="s">
        <v>77</v>
      </c>
      <c r="B20" s="18" t="s">
        <v>53</v>
      </c>
      <c r="C20" s="18" t="s">
        <v>78</v>
      </c>
      <c r="D20" s="18" t="s">
        <v>79</v>
      </c>
    </row>
    <row r="21" spans="1:5" ht="24.95" customHeight="1" x14ac:dyDescent="0.25">
      <c r="A21" s="19" t="s">
        <v>80</v>
      </c>
      <c r="B21" s="19" t="s">
        <v>36</v>
      </c>
      <c r="C21" s="19" t="s">
        <v>81</v>
      </c>
      <c r="D21" s="19" t="s">
        <v>82</v>
      </c>
    </row>
    <row r="22" spans="1:5" ht="24.95" customHeight="1" x14ac:dyDescent="0.25">
      <c r="A22" s="18" t="s">
        <v>83</v>
      </c>
      <c r="B22" s="18" t="s">
        <v>40</v>
      </c>
      <c r="C22" s="18" t="s">
        <v>4</v>
      </c>
      <c r="D22" s="18" t="s">
        <v>84</v>
      </c>
    </row>
    <row r="23" spans="1:5" ht="24.95" customHeight="1" x14ac:dyDescent="0.25">
      <c r="A23" s="19" t="s">
        <v>85</v>
      </c>
      <c r="B23" s="19" t="s">
        <v>69</v>
      </c>
      <c r="C23" s="19" t="s">
        <v>7</v>
      </c>
      <c r="D23" s="19" t="s">
        <v>86</v>
      </c>
    </row>
    <row r="24" spans="1:5" ht="24.95" customHeight="1" x14ac:dyDescent="0.25">
      <c r="A24" s="18" t="s">
        <v>87</v>
      </c>
      <c r="B24" s="18" t="s">
        <v>40</v>
      </c>
      <c r="C24" s="18" t="s">
        <v>88</v>
      </c>
      <c r="D24" s="18" t="s">
        <v>89</v>
      </c>
    </row>
    <row r="25" spans="1:5" ht="24.95" customHeight="1" x14ac:dyDescent="0.25">
      <c r="A25" s="19" t="s">
        <v>90</v>
      </c>
      <c r="B25" s="19" t="s">
        <v>69</v>
      </c>
      <c r="C25" s="19" t="s">
        <v>91</v>
      </c>
      <c r="D25" s="19" t="s">
        <v>92</v>
      </c>
    </row>
    <row r="26" spans="1:5" ht="24.95" customHeight="1" x14ac:dyDescent="0.25">
      <c r="A26" s="18" t="s">
        <v>93</v>
      </c>
      <c r="B26" s="18" t="s">
        <v>69</v>
      </c>
      <c r="C26" s="18" t="s">
        <v>94</v>
      </c>
      <c r="D26" s="18" t="s">
        <v>95</v>
      </c>
    </row>
    <row r="27" spans="1:5" ht="24.95" customHeight="1" x14ac:dyDescent="0.25">
      <c r="A27" s="19" t="s">
        <v>96</v>
      </c>
      <c r="B27" s="19" t="s">
        <v>36</v>
      </c>
      <c r="C27" s="19" t="s">
        <v>6</v>
      </c>
      <c r="D27" s="19" t="s">
        <v>97</v>
      </c>
    </row>
    <row r="28" spans="1:5" ht="24.95" customHeight="1" x14ac:dyDescent="0.25">
      <c r="A28" s="18" t="s">
        <v>98</v>
      </c>
      <c r="B28" s="18" t="s">
        <v>27</v>
      </c>
      <c r="C28" s="18" t="s">
        <v>99</v>
      </c>
      <c r="D28" s="18" t="s">
        <v>100</v>
      </c>
    </row>
    <row r="29" spans="1:5" ht="24.95" customHeight="1" x14ac:dyDescent="0.25">
      <c r="A29" s="19" t="s">
        <v>101</v>
      </c>
      <c r="B29" s="19" t="s">
        <v>36</v>
      </c>
      <c r="C29" s="19" t="s">
        <v>37</v>
      </c>
      <c r="D29" s="19" t="s">
        <v>102</v>
      </c>
    </row>
    <row r="30" spans="1:5" ht="24.95" customHeight="1" x14ac:dyDescent="0.25">
      <c r="A30" s="18" t="s">
        <v>103</v>
      </c>
      <c r="B30" s="18" t="s">
        <v>27</v>
      </c>
      <c r="C30" s="18" t="s">
        <v>104</v>
      </c>
      <c r="D30" s="18" t="s">
        <v>183</v>
      </c>
    </row>
    <row r="31" spans="1:5" ht="24.95" customHeight="1" x14ac:dyDescent="0.25">
      <c r="A31" s="54" t="s">
        <v>105</v>
      </c>
      <c r="B31" s="54" t="s">
        <v>27</v>
      </c>
      <c r="C31" s="54" t="s">
        <v>106</v>
      </c>
      <c r="D31" s="54" t="s">
        <v>107</v>
      </c>
      <c r="E31" s="55" t="s">
        <v>184</v>
      </c>
    </row>
    <row r="32" spans="1:5" ht="24.95" customHeight="1" x14ac:dyDescent="0.25">
      <c r="A32" s="18" t="s">
        <v>108</v>
      </c>
      <c r="B32" s="18" t="s">
        <v>49</v>
      </c>
      <c r="C32" s="18" t="s">
        <v>109</v>
      </c>
      <c r="D32" s="18" t="s">
        <v>110</v>
      </c>
    </row>
    <row r="33" spans="1:4" ht="24.95" customHeight="1" x14ac:dyDescent="0.25">
      <c r="A33" s="19" t="s">
        <v>111</v>
      </c>
      <c r="B33" s="19" t="s">
        <v>53</v>
      </c>
      <c r="C33" s="19" t="s">
        <v>112</v>
      </c>
      <c r="D33" s="19" t="s">
        <v>113</v>
      </c>
    </row>
    <row r="34" spans="1:4" ht="24.95" customHeight="1" x14ac:dyDescent="0.25">
      <c r="A34" s="18" t="s">
        <v>114</v>
      </c>
      <c r="B34" s="18" t="s">
        <v>27</v>
      </c>
      <c r="C34" s="18" t="s">
        <v>115</v>
      </c>
      <c r="D34" s="18" t="s">
        <v>116</v>
      </c>
    </row>
    <row r="35" spans="1:4" ht="24.95" customHeight="1" x14ac:dyDescent="0.25">
      <c r="A35" s="19" t="s">
        <v>117</v>
      </c>
      <c r="B35" s="19" t="s">
        <v>69</v>
      </c>
      <c r="C35" s="19" t="s">
        <v>118</v>
      </c>
      <c r="D35" s="19" t="s">
        <v>119</v>
      </c>
    </row>
    <row r="36" spans="1:4" ht="24.95" customHeight="1" x14ac:dyDescent="0.25">
      <c r="A36" s="18" t="s">
        <v>120</v>
      </c>
      <c r="B36" s="18" t="s">
        <v>36</v>
      </c>
      <c r="C36" s="18" t="s">
        <v>121</v>
      </c>
      <c r="D36" s="18" t="s">
        <v>122</v>
      </c>
    </row>
    <row r="37" spans="1:4" ht="24.95" customHeight="1" x14ac:dyDescent="0.25">
      <c r="A37" s="19" t="s">
        <v>123</v>
      </c>
      <c r="B37" s="19" t="s">
        <v>40</v>
      </c>
      <c r="C37" s="19" t="s">
        <v>124</v>
      </c>
      <c r="D37" s="19" t="s">
        <v>125</v>
      </c>
    </row>
    <row r="38" spans="1:4" ht="24.95" customHeight="1" x14ac:dyDescent="0.25">
      <c r="A38" s="20" t="s">
        <v>126</v>
      </c>
      <c r="B38" s="20" t="s">
        <v>49</v>
      </c>
      <c r="C38" s="20" t="s">
        <v>127</v>
      </c>
      <c r="D38" s="20" t="s">
        <v>128</v>
      </c>
    </row>
    <row r="39" spans="1:4" ht="24.95" customHeight="1" x14ac:dyDescent="0.25">
      <c r="A39" s="21" t="s">
        <v>129</v>
      </c>
      <c r="B39" s="21" t="s">
        <v>49</v>
      </c>
      <c r="C39" s="21" t="s">
        <v>130</v>
      </c>
      <c r="D39" s="21" t="s">
        <v>131</v>
      </c>
    </row>
    <row r="40" spans="1:4" ht="15.75" thickBot="1" x14ac:dyDescent="0.3">
      <c r="A40" s="38" t="s">
        <v>11</v>
      </c>
      <c r="B40" s="59">
        <f>COUNTA(B4:B39)</f>
        <v>36</v>
      </c>
      <c r="C40" s="33"/>
      <c r="D40" s="33"/>
    </row>
    <row r="41" spans="1:4" x14ac:dyDescent="0.25">
      <c r="A41" s="29" t="s">
        <v>136</v>
      </c>
      <c r="B41" s="30"/>
      <c r="C41" s="30"/>
      <c r="D41" s="31"/>
    </row>
    <row r="42" spans="1:4" x14ac:dyDescent="0.25">
      <c r="A42" s="21" t="s">
        <v>134</v>
      </c>
      <c r="B42" s="21" t="s">
        <v>36</v>
      </c>
      <c r="C42" s="21" t="s">
        <v>132</v>
      </c>
      <c r="D42" s="21" t="s">
        <v>133</v>
      </c>
    </row>
    <row r="43" spans="1:4" ht="15.75" thickBot="1" x14ac:dyDescent="0.3">
      <c r="A43" s="38" t="s">
        <v>11</v>
      </c>
      <c r="B43" s="32">
        <v>1</v>
      </c>
      <c r="C43" s="33"/>
      <c r="D43" s="33"/>
    </row>
    <row r="44" spans="1:4" x14ac:dyDescent="0.25">
      <c r="A44" s="29" t="s">
        <v>157</v>
      </c>
      <c r="B44" s="28"/>
      <c r="C44" s="28"/>
      <c r="D44" s="28"/>
    </row>
    <row r="45" spans="1:4" ht="22.5" x14ac:dyDescent="0.25">
      <c r="A45" s="18" t="s">
        <v>137</v>
      </c>
      <c r="B45" s="18" t="s">
        <v>27</v>
      </c>
      <c r="C45" s="60" t="s">
        <v>138</v>
      </c>
      <c r="D45" s="18" t="s">
        <v>139</v>
      </c>
    </row>
    <row r="46" spans="1:4" ht="22.5" x14ac:dyDescent="0.25">
      <c r="A46" s="19" t="s">
        <v>140</v>
      </c>
      <c r="B46" s="19" t="s">
        <v>49</v>
      </c>
      <c r="C46" s="60" t="s">
        <v>8</v>
      </c>
      <c r="D46" s="19" t="s">
        <v>141</v>
      </c>
    </row>
    <row r="47" spans="1:4" ht="22.5" x14ac:dyDescent="0.25">
      <c r="A47" s="18" t="s">
        <v>142</v>
      </c>
      <c r="B47" s="18" t="s">
        <v>27</v>
      </c>
      <c r="C47" s="60" t="s">
        <v>138</v>
      </c>
      <c r="D47" s="18" t="s">
        <v>143</v>
      </c>
    </row>
    <row r="48" spans="1:4" ht="22.5" x14ac:dyDescent="0.25">
      <c r="A48" s="19" t="s">
        <v>144</v>
      </c>
      <c r="B48" s="19" t="s">
        <v>27</v>
      </c>
      <c r="C48" s="60" t="s">
        <v>138</v>
      </c>
      <c r="D48" s="19" t="s">
        <v>145</v>
      </c>
    </row>
    <row r="49" spans="1:4" ht="22.5" x14ac:dyDescent="0.25">
      <c r="A49" s="18" t="s">
        <v>146</v>
      </c>
      <c r="B49" s="18" t="s">
        <v>27</v>
      </c>
      <c r="C49" s="60" t="s">
        <v>147</v>
      </c>
      <c r="D49" s="18" t="s">
        <v>148</v>
      </c>
    </row>
    <row r="50" spans="1:4" ht="22.5" x14ac:dyDescent="0.25">
      <c r="A50" s="19" t="s">
        <v>149</v>
      </c>
      <c r="B50" s="19" t="s">
        <v>27</v>
      </c>
      <c r="C50" s="60" t="s">
        <v>138</v>
      </c>
      <c r="D50" s="19" t="s">
        <v>150</v>
      </c>
    </row>
    <row r="51" spans="1:4" ht="33.75" x14ac:dyDescent="0.25">
      <c r="A51" s="18" t="s">
        <v>151</v>
      </c>
      <c r="B51" s="18" t="s">
        <v>49</v>
      </c>
      <c r="C51" s="60" t="s">
        <v>8</v>
      </c>
      <c r="D51" s="18" t="s">
        <v>152</v>
      </c>
    </row>
    <row r="52" spans="1:4" ht="22.5" x14ac:dyDescent="0.25">
      <c r="A52" s="19" t="s">
        <v>153</v>
      </c>
      <c r="B52" s="19" t="s">
        <v>49</v>
      </c>
      <c r="C52" s="60" t="s">
        <v>8</v>
      </c>
      <c r="D52" s="19" t="s">
        <v>154</v>
      </c>
    </row>
    <row r="53" spans="1:4" ht="22.5" x14ac:dyDescent="0.25">
      <c r="A53" s="20" t="s">
        <v>155</v>
      </c>
      <c r="B53" s="20" t="s">
        <v>27</v>
      </c>
      <c r="C53" s="61" t="s">
        <v>147</v>
      </c>
      <c r="D53" s="20" t="s">
        <v>156</v>
      </c>
    </row>
    <row r="54" spans="1:4" ht="22.5" x14ac:dyDescent="0.25">
      <c r="A54" s="19" t="s">
        <v>182</v>
      </c>
      <c r="B54" s="19" t="s">
        <v>27</v>
      </c>
      <c r="C54" s="60" t="s">
        <v>138</v>
      </c>
      <c r="D54" s="19" t="s">
        <v>181</v>
      </c>
    </row>
    <row r="55" spans="1:4" ht="15.75" thickBot="1" x14ac:dyDescent="0.3">
      <c r="A55" s="38" t="s">
        <v>11</v>
      </c>
      <c r="B55" s="32">
        <f>COUNTA(B45:B54)</f>
        <v>10</v>
      </c>
      <c r="C55" s="2"/>
      <c r="D55" s="2"/>
    </row>
    <row r="56" spans="1:4" x14ac:dyDescent="0.25">
      <c r="A56" s="29" t="s">
        <v>179</v>
      </c>
      <c r="B56" s="28"/>
      <c r="C56" s="28"/>
      <c r="D56" s="28"/>
    </row>
    <row r="57" spans="1:4" ht="22.5" x14ac:dyDescent="0.25">
      <c r="A57" s="18" t="s">
        <v>158</v>
      </c>
      <c r="B57" s="18" t="s">
        <v>40</v>
      </c>
      <c r="C57" s="54" t="s">
        <v>159</v>
      </c>
      <c r="D57" s="18" t="s">
        <v>160</v>
      </c>
    </row>
    <row r="58" spans="1:4" ht="33.75" x14ac:dyDescent="0.25">
      <c r="A58" s="19" t="s">
        <v>161</v>
      </c>
      <c r="B58" s="19" t="s">
        <v>40</v>
      </c>
      <c r="C58" s="54" t="s">
        <v>159</v>
      </c>
      <c r="D58" s="19" t="s">
        <v>162</v>
      </c>
    </row>
    <row r="59" spans="1:4" ht="22.5" x14ac:dyDescent="0.25">
      <c r="A59" s="18" t="s">
        <v>163</v>
      </c>
      <c r="B59" s="18" t="s">
        <v>40</v>
      </c>
      <c r="C59" s="54" t="s">
        <v>159</v>
      </c>
      <c r="D59" s="18" t="s">
        <v>164</v>
      </c>
    </row>
    <row r="60" spans="1:4" ht="22.5" x14ac:dyDescent="0.25">
      <c r="A60" s="19" t="s">
        <v>165</v>
      </c>
      <c r="B60" s="19" t="s">
        <v>40</v>
      </c>
      <c r="C60" s="54" t="s">
        <v>159</v>
      </c>
      <c r="D60" s="19" t="s">
        <v>166</v>
      </c>
    </row>
    <row r="61" spans="1:4" ht="33.75" x14ac:dyDescent="0.25">
      <c r="A61" s="18" t="s">
        <v>167</v>
      </c>
      <c r="B61" s="18" t="s">
        <v>40</v>
      </c>
      <c r="C61" s="54" t="s">
        <v>159</v>
      </c>
      <c r="D61" s="18" t="s">
        <v>168</v>
      </c>
    </row>
    <row r="62" spans="1:4" ht="22.5" x14ac:dyDescent="0.25">
      <c r="A62" s="19" t="s">
        <v>169</v>
      </c>
      <c r="B62" s="19" t="s">
        <v>40</v>
      </c>
      <c r="C62" s="54" t="s">
        <v>159</v>
      </c>
      <c r="D62" s="19" t="s">
        <v>170</v>
      </c>
    </row>
    <row r="63" spans="1:4" ht="22.5" x14ac:dyDescent="0.25">
      <c r="A63" s="18" t="s">
        <v>171</v>
      </c>
      <c r="B63" s="18" t="s">
        <v>40</v>
      </c>
      <c r="C63" s="54" t="s">
        <v>159</v>
      </c>
      <c r="D63" s="18" t="s">
        <v>172</v>
      </c>
    </row>
    <row r="64" spans="1:4" ht="33.75" x14ac:dyDescent="0.25">
      <c r="A64" s="19" t="s">
        <v>173</v>
      </c>
      <c r="B64" s="19" t="s">
        <v>40</v>
      </c>
      <c r="C64" s="54" t="s">
        <v>159</v>
      </c>
      <c r="D64" s="19" t="s">
        <v>174</v>
      </c>
    </row>
    <row r="65" spans="1:5" ht="22.5" x14ac:dyDescent="0.25">
      <c r="A65" s="18" t="s">
        <v>175</v>
      </c>
      <c r="B65" s="18" t="s">
        <v>40</v>
      </c>
      <c r="C65" s="54" t="s">
        <v>159</v>
      </c>
      <c r="D65" s="18" t="s">
        <v>176</v>
      </c>
    </row>
    <row r="66" spans="1:5" ht="22.5" x14ac:dyDescent="0.25">
      <c r="A66" s="26" t="s">
        <v>177</v>
      </c>
      <c r="B66" s="26" t="s">
        <v>40</v>
      </c>
      <c r="C66" s="58" t="s">
        <v>159</v>
      </c>
      <c r="D66" s="26" t="s">
        <v>178</v>
      </c>
    </row>
    <row r="67" spans="1:5" ht="45" x14ac:dyDescent="0.25">
      <c r="A67" s="56" t="s">
        <v>185</v>
      </c>
      <c r="B67" s="56" t="s">
        <v>40</v>
      </c>
      <c r="C67" s="56" t="s">
        <v>159</v>
      </c>
      <c r="D67" s="56" t="s">
        <v>186</v>
      </c>
      <c r="E67" s="57" t="s">
        <v>187</v>
      </c>
    </row>
    <row r="68" spans="1:5" x14ac:dyDescent="0.25">
      <c r="A68" s="38" t="s">
        <v>11</v>
      </c>
      <c r="B68" s="59">
        <f>COUNTA(B57:B67)</f>
        <v>11</v>
      </c>
      <c r="C68" s="2"/>
      <c r="D68" s="2"/>
    </row>
  </sheetData>
  <pageMargins left="0.7" right="0.7" top="0.78740157499999996" bottom="0.78740157499999996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b573eb-d43f-4213-aa9f-907c5105b009">
      <Terms xmlns="http://schemas.microsoft.com/office/infopath/2007/PartnerControls"/>
    </lcf76f155ced4ddcb4097134ff3c332f>
    <TaxCatchAll xmlns="04fd01bd-11bc-441a-9bd4-07c699ce4e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B366695F00544AE8A4BE4650FFEDD" ma:contentTypeVersion="14" ma:contentTypeDescription="Create a new document." ma:contentTypeScope="" ma:versionID="afe839b6e77871dde85527b76a845512">
  <xsd:schema xmlns:xsd="http://www.w3.org/2001/XMLSchema" xmlns:xs="http://www.w3.org/2001/XMLSchema" xmlns:p="http://schemas.microsoft.com/office/2006/metadata/properties" xmlns:ns2="a6b573eb-d43f-4213-aa9f-907c5105b009" xmlns:ns3="04fd01bd-11bc-441a-9bd4-07c699ce4e53" targetNamespace="http://schemas.microsoft.com/office/2006/metadata/properties" ma:root="true" ma:fieldsID="0bb59a33936ab87d3b0c435596f6dab1" ns2:_="" ns3:_="">
    <xsd:import namespace="a6b573eb-d43f-4213-aa9f-907c5105b009"/>
    <xsd:import namespace="04fd01bd-11bc-441a-9bd4-07c699ce4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573eb-d43f-4213-aa9f-907c5105b0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d01bd-11bc-441a-9bd4-07c699ce4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d855fe2-df4a-4b6a-b3e6-5db23925198b}" ma:internalName="TaxCatchAll" ma:showField="CatchAllData" ma:web="04fd01bd-11bc-441a-9bd4-07c699ce4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E0A084-FA0A-4D96-B82A-31C91E4200AB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4fd01bd-11bc-441a-9bd4-07c699ce4e53"/>
    <ds:schemaRef ds:uri="http://schemas.openxmlformats.org/package/2006/metadata/core-properties"/>
    <ds:schemaRef ds:uri="a6b573eb-d43f-4213-aa9f-907c5105b00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21B122-3B47-4EBA-BA30-04AD6F41A5AE}"/>
</file>

<file path=customXml/itemProps3.xml><?xml version="1.0" encoding="utf-8"?>
<ds:datastoreItem xmlns:ds="http://schemas.openxmlformats.org/officeDocument/2006/customXml" ds:itemID="{E33AF516-3799-4F5F-8D66-6FA7734449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1Kód kategorie staveb. technick</vt:lpstr>
      <vt:lpstr>Příloha č. 2 závazky 27-30</vt:lpstr>
      <vt:lpstr>Seznamy jedničky všechna odvětv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Kubíková Renata</cp:lastModifiedBy>
  <cp:lastPrinted>2026-07-30T08:12:57Z</cp:lastPrinted>
  <dcterms:created xsi:type="dcterms:W3CDTF">2025-08-15T06:22:51Z</dcterms:created>
  <dcterms:modified xsi:type="dcterms:W3CDTF">2026-09-01T07:58:23Z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0x010100F5EB366695F00544AE8A4BE4650FFEDD</vt:lpwstr>
  </property>
  <property fmtid="{D5CDD505-2E9C-101B-9397-08002B2CF9AE}" pid="3" name="MediaServiceImageTags">
    <vt:lpwstr/>
  </property>
  <property fmtid="{D5CDD505-2E9C-101B-9397-08002B2CF9AE}" pid="4" name="MSIP_Label_215ad6d0-798b-44f9-b3fd-112ad6275fb4_Enabled">
    <vt:lpwstr>true</vt:lpwstr>
  </property>
  <property fmtid="{D5CDD505-2E9C-101B-9397-08002B2CF9AE}" pid="5" name="MSIP_Label_215ad6d0-798b-44f9-b3fd-112ad6275fb4_SetDate">
    <vt:lpwstr>2025-08-21T06:44:27Z</vt:lpwstr>
  </property>
  <property fmtid="{D5CDD505-2E9C-101B-9397-08002B2CF9AE}" pid="6" name="MSIP_Label_215ad6d0-798b-44f9-b3fd-112ad6275fb4_Method">
    <vt:lpwstr>Standard</vt:lpwstr>
  </property>
  <property fmtid="{D5CDD505-2E9C-101B-9397-08002B2CF9AE}" pid="7" name="MSIP_Label_215ad6d0-798b-44f9-b3fd-112ad6275fb4_Name">
    <vt:lpwstr>Neveřejná informace (popis)</vt:lpwstr>
  </property>
  <property fmtid="{D5CDD505-2E9C-101B-9397-08002B2CF9AE}" pid="8" name="MSIP_Label_215ad6d0-798b-44f9-b3fd-112ad6275fb4_SiteId">
    <vt:lpwstr>39f24d0b-aa30-4551-8e81-43c77cf1000e</vt:lpwstr>
  </property>
  <property fmtid="{D5CDD505-2E9C-101B-9397-08002B2CF9AE}" pid="9" name="MSIP_Label_215ad6d0-798b-44f9-b3fd-112ad6275fb4_ActionId">
    <vt:lpwstr>407fd314-3f28-438b-b619-ba10aaca9f43</vt:lpwstr>
  </property>
  <property fmtid="{D5CDD505-2E9C-101B-9397-08002B2CF9AE}" pid="10" name="MSIP_Label_215ad6d0-798b-44f9-b3fd-112ad6275fb4_ContentBits">
    <vt:lpwstr>2</vt:lpwstr>
  </property>
</Properties>
</file>