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ovnalova\Documents\0_Srovnalova\Akce\Akce 2017\Zateplení\Rada\30. 5. 2017\"/>
    </mc:Choice>
  </mc:AlternateContent>
  <bookViews>
    <workbookView xWindow="45" yWindow="165" windowWidth="15450" windowHeight="7380" firstSheet="1" activeTab="1"/>
  </bookViews>
  <sheets>
    <sheet name="Rozdeleni_PO" sheetId="1" r:id="rId1"/>
    <sheet name="2016-2020" sheetId="3" r:id="rId2"/>
  </sheets>
  <definedNames>
    <definedName name="_xlnm._FilterDatabase" localSheetId="1" hidden="1">'2016-2020'!$A$2:$AJR$17</definedName>
    <definedName name="_xlnm._FilterDatabase" localSheetId="0" hidden="1">Rozdeleni_PO!$A$1:$H$228</definedName>
  </definedNames>
  <calcPr calcId="152511"/>
</workbook>
</file>

<file path=xl/calcChain.xml><?xml version="1.0" encoding="utf-8"?>
<calcChain xmlns="http://schemas.openxmlformats.org/spreadsheetml/2006/main">
  <c r="E8" i="3" l="1"/>
  <c r="E5" i="3" l="1"/>
  <c r="F5" i="3" s="1"/>
  <c r="G5" i="3" s="1"/>
  <c r="E6" i="3"/>
  <c r="F6" i="3" s="1"/>
  <c r="G6" i="3" s="1"/>
  <c r="D17" i="3" l="1"/>
  <c r="E16" i="3" l="1"/>
  <c r="F16" i="3" l="1"/>
  <c r="G16" i="3" s="1"/>
  <c r="E9" i="3"/>
  <c r="F9" i="3" s="1"/>
  <c r="G9" i="3" l="1"/>
  <c r="E11" i="3" l="1"/>
  <c r="F11" i="3" s="1"/>
  <c r="G11" i="3" l="1"/>
  <c r="E7" i="3" l="1"/>
  <c r="F7" i="3" l="1"/>
  <c r="G7" i="3" s="1"/>
  <c r="E10" i="3"/>
  <c r="F10" i="3" s="1"/>
  <c r="G10" i="3" l="1"/>
  <c r="E15" i="3" l="1"/>
  <c r="F15" i="3" s="1"/>
  <c r="G15" i="3" l="1"/>
  <c r="E12" i="3" l="1"/>
  <c r="F12" i="3" s="1"/>
  <c r="G12" i="3" l="1"/>
  <c r="E13" i="3" l="1"/>
  <c r="F13" i="3" s="1"/>
  <c r="F8" i="3" l="1"/>
  <c r="G8" i="3" s="1"/>
  <c r="E14" i="3" l="1"/>
  <c r="E17" i="3" l="1"/>
  <c r="F14" i="3"/>
  <c r="G14" i="3" s="1"/>
  <c r="G13" i="3" l="1"/>
  <c r="G17" i="3" s="1"/>
  <c r="F17" i="3" l="1"/>
  <c r="C17" i="3"/>
  <c r="B243" i="1"/>
  <c r="B242" i="1"/>
  <c r="B241" i="1"/>
  <c r="B240" i="1"/>
  <c r="B239" i="1"/>
  <c r="B238" i="1"/>
  <c r="B237" i="1"/>
  <c r="B236" i="1"/>
  <c r="B235" i="1"/>
  <c r="B234" i="1"/>
  <c r="B233" i="1"/>
  <c r="B245" i="1" l="1"/>
  <c r="B244" i="1"/>
</calcChain>
</file>

<file path=xl/sharedStrings.xml><?xml version="1.0" encoding="utf-8"?>
<sst xmlns="http://schemas.openxmlformats.org/spreadsheetml/2006/main" count="1483" uniqueCount="1025">
  <si>
    <t>Název</t>
  </si>
  <si>
    <t>Ulice</t>
  </si>
  <si>
    <t>Město</t>
  </si>
  <si>
    <t>PSČ</t>
  </si>
  <si>
    <t>Telefon</t>
  </si>
  <si>
    <t>Ředitel</t>
  </si>
  <si>
    <t>Mail</t>
  </si>
  <si>
    <t>Odpovědný referent</t>
  </si>
  <si>
    <t>Nemocnice s poliklinikou Karviná-Ráj, příspěvková organizace</t>
  </si>
  <si>
    <t>Vydmuchov 399/5</t>
  </si>
  <si>
    <t>Karviná-Ráj</t>
  </si>
  <si>
    <t>596 341 110</t>
  </si>
  <si>
    <t>Ing. Petr Kovařík</t>
  </si>
  <si>
    <t>kovarik@nspka.cz</t>
  </si>
  <si>
    <t>Ledvoňová Pavlína</t>
  </si>
  <si>
    <t>Zdravotnická záchranná služba Moravskoslezského kraje, příspěvková organizace</t>
  </si>
  <si>
    <t>Výškovická 40</t>
  </si>
  <si>
    <t>Ostrava</t>
  </si>
  <si>
    <t>950 730 400</t>
  </si>
  <si>
    <t>MUDr. Roman Gřegoř</t>
  </si>
  <si>
    <t>roman.gregor@zzsmsk.cz</t>
  </si>
  <si>
    <t>Jalůvka Martin</t>
  </si>
  <si>
    <t>Dětské centrum Čtyřlístek, příspěvková organizace</t>
  </si>
  <si>
    <t>Nákladní 29</t>
  </si>
  <si>
    <t>Opava</t>
  </si>
  <si>
    <t>553 662 766</t>
  </si>
  <si>
    <t>Mgr. Petr Fabián</t>
  </si>
  <si>
    <t>fabian@dcctyrlistek.cz</t>
  </si>
  <si>
    <t>Janák Michal</t>
  </si>
  <si>
    <t>Slezská nemocnice v Opavě, příspěvková organizace</t>
  </si>
  <si>
    <t>Olomoucká 86</t>
  </si>
  <si>
    <t>553 766 100</t>
  </si>
  <si>
    <t>MUDr. Ladislav Václavec MBA</t>
  </si>
  <si>
    <t>ladislav.vaclavec@nemocnice.opava.cz</t>
  </si>
  <si>
    <t>Kocich Petr</t>
  </si>
  <si>
    <t>Nemocnice s poliklinikou Havířov, příspěvková organizace</t>
  </si>
  <si>
    <t>Dělnická 1132/24</t>
  </si>
  <si>
    <t>Havířov</t>
  </si>
  <si>
    <t>596 491 222</t>
  </si>
  <si>
    <t>Nemocnice Třinec, příspěvková organizace</t>
  </si>
  <si>
    <t>Kaštanová 268</t>
  </si>
  <si>
    <t>Třinec</t>
  </si>
  <si>
    <t>558 309 101</t>
  </si>
  <si>
    <t>Ing. Tomáš Stejskal</t>
  </si>
  <si>
    <t>tomas.stejskal@nemtr.cz</t>
  </si>
  <si>
    <t>Štefková Věra</t>
  </si>
  <si>
    <t>Nemocnice ve Frýdku-Místku, příspěvková organizace</t>
  </si>
  <si>
    <t>El. Krásnohorské 321</t>
  </si>
  <si>
    <t>Frýdek-Místek</t>
  </si>
  <si>
    <t>558 415 001</t>
  </si>
  <si>
    <t>stejskal@nemfm.cz</t>
  </si>
  <si>
    <t>Odborný léčebný ústav Metylovice - Moravskoslezské sanatorium, příspěvková organizace</t>
  </si>
  <si>
    <t>Metylovice 1</t>
  </si>
  <si>
    <t>Metylovice</t>
  </si>
  <si>
    <t>558 686 205</t>
  </si>
  <si>
    <t>MUDr. Radim Dudek</t>
  </si>
  <si>
    <t>radim.dudek@olum.cz</t>
  </si>
  <si>
    <t>Dětský domov Janovice u Rýmařova, příspěvková organizace</t>
  </si>
  <si>
    <t>Rýmařovská č. 34/1</t>
  </si>
  <si>
    <t>Rýmařov, část Janovice</t>
  </si>
  <si>
    <t>554 212 328</t>
  </si>
  <si>
    <t>Mgr. Alena Horká</t>
  </si>
  <si>
    <t>ddjanovice@seznam.cz</t>
  </si>
  <si>
    <t>Sýkora Pavel</t>
  </si>
  <si>
    <t>Sdružené zdravotnické zařízení Krnov, příspěvková organizace</t>
  </si>
  <si>
    <t>I. P. Pavlova 9</t>
  </si>
  <si>
    <t>Krnov</t>
  </si>
  <si>
    <t>554 690 120</t>
  </si>
  <si>
    <t>vaclavec.ladislav@szzkrnov.cz</t>
  </si>
  <si>
    <t>Základní umělecká škola</t>
  </si>
  <si>
    <t>Sologubova 9/A/3039</t>
  </si>
  <si>
    <t>Ostrava - Zábřeh</t>
  </si>
  <si>
    <t>Jeanetta Poláková Faiglová</t>
  </si>
  <si>
    <t>zus-sologubova@seznam.cz</t>
  </si>
  <si>
    <t>ZUŠ dr. Leoše Janáčka</t>
  </si>
  <si>
    <t>Lidická 56/507</t>
  </si>
  <si>
    <t>Ostrava - Vítkovice</t>
  </si>
  <si>
    <t>Ludvík Wiejowski, zástupce stat. orgánu</t>
  </si>
  <si>
    <t>zus-lidicka@cmail.cz</t>
  </si>
  <si>
    <t>Hendrych Štěpán</t>
  </si>
  <si>
    <t>ZUŠ Edvarda Runda</t>
  </si>
  <si>
    <t>Keltičkova 4/137</t>
  </si>
  <si>
    <t>Ostrava - Slezská Ostrava</t>
  </si>
  <si>
    <t>Alice Zábranská</t>
  </si>
  <si>
    <t>zus-e.runda@iol.cz</t>
  </si>
  <si>
    <t>ZUŠ Heleny Salichové</t>
  </si>
  <si>
    <t>1. května 330</t>
  </si>
  <si>
    <t>Ostrava - Polanka n/O</t>
  </si>
  <si>
    <t>603283712; 733677889</t>
  </si>
  <si>
    <t>Mgr. art. Petr Kotek</t>
  </si>
  <si>
    <t>sekretariat@zushs.cz</t>
  </si>
  <si>
    <t>J. Valčíka 1/4413</t>
  </si>
  <si>
    <t>Ostrava - Poruba</t>
  </si>
  <si>
    <t>558275012, 558275011</t>
  </si>
  <si>
    <t>Bc. Jiří Čaňo</t>
  </si>
  <si>
    <t>ekonom.zus-valcika@tiscali.cz</t>
  </si>
  <si>
    <t>Hlučínská 7/272</t>
  </si>
  <si>
    <t>Ostrava - Petřkovice</t>
  </si>
  <si>
    <t>Pavel Dvořák</t>
  </si>
  <si>
    <t>zus-hlucinska@iol.cz</t>
  </si>
  <si>
    <t>Sokolská třída 15/1179</t>
  </si>
  <si>
    <t>Ostrava - Moravská Ostrava</t>
  </si>
  <si>
    <t>PhDr. Jaromír Zubíček ArtD.</t>
  </si>
  <si>
    <t>reditel@zus-sokolska.cz</t>
  </si>
  <si>
    <t>ZUŠ Eduarda Marhuly</t>
  </si>
  <si>
    <t>Hudební 6/596</t>
  </si>
  <si>
    <t>Ostrava - Mariánské Hory</t>
  </si>
  <si>
    <t>Mgr. Pavla Kovalová</t>
  </si>
  <si>
    <t>skola@zus-ostravamarhory.net; info@zus-ostravamarhory</t>
  </si>
  <si>
    <t>ZUŠ Viléma Petrželky</t>
  </si>
  <si>
    <t>Edisonova 90/796</t>
  </si>
  <si>
    <t>Ostrava - Hrabůvka</t>
  </si>
  <si>
    <t>Mgr. Aleš Bína</t>
  </si>
  <si>
    <t>reditel@zusvpetrzelky.cz</t>
  </si>
  <si>
    <t>Solná 8/417</t>
  </si>
  <si>
    <t>553714526; 739937307</t>
  </si>
  <si>
    <t>Mgr. Ivana Sýkorová</t>
  </si>
  <si>
    <t>zusopavasolna@seznam.cz</t>
  </si>
  <si>
    <t>Blažková Alžběta</t>
  </si>
  <si>
    <t>Lidická 639</t>
  </si>
  <si>
    <t>Vítkov</t>
  </si>
  <si>
    <t>Lenka Šimerová</t>
  </si>
  <si>
    <t>info@zus-vitkov.cz</t>
  </si>
  <si>
    <t>Hlaváč Břetislav</t>
  </si>
  <si>
    <t>Lidická 5</t>
  </si>
  <si>
    <t>Klimkovice</t>
  </si>
  <si>
    <t>556420759; 558955760</t>
  </si>
  <si>
    <t>MgA. Pavel Béreš</t>
  </si>
  <si>
    <t>zus.klimkovice@seznam.cz</t>
  </si>
  <si>
    <t>ZUŠ Václava Kálika</t>
  </si>
  <si>
    <t>Nádražní okruh 11/674</t>
  </si>
  <si>
    <t>734795402; 608888422</t>
  </si>
  <si>
    <t>Petr Bouček</t>
  </si>
  <si>
    <t>janikova@zusvkopava.cz</t>
  </si>
  <si>
    <t>Zámecká 313</t>
  </si>
  <si>
    <t>Hradec nad Moravicí</t>
  </si>
  <si>
    <t>Mgr. Marta Scholzová</t>
  </si>
  <si>
    <t>sekretariat@zus-hradec.cz</t>
  </si>
  <si>
    <t>Základní umělecká škola Pavla Josefa Vejvanovského</t>
  </si>
  <si>
    <t>U Bašty 4/613</t>
  </si>
  <si>
    <t>Hlučín</t>
  </si>
  <si>
    <t>Eva Niedobová</t>
  </si>
  <si>
    <t>zushlucin@volny.cz</t>
  </si>
  <si>
    <t>Základní umělecká škola Vladislava Vančury</t>
  </si>
  <si>
    <t>Nádražní 11</t>
  </si>
  <si>
    <t>Háj ve Slezsku</t>
  </si>
  <si>
    <t>Mgr. Petr Hanousek</t>
  </si>
  <si>
    <t>zus.haj@volny.cz</t>
  </si>
  <si>
    <t>ZUŠ J. A. Komenského</t>
  </si>
  <si>
    <t>Butovická 376</t>
  </si>
  <si>
    <t>Studénka</t>
  </si>
  <si>
    <t>Mgr. Renata Talpová</t>
  </si>
  <si>
    <t>podatelna@zus-studenka.cz; reditelka@zus-studenka.cz</t>
  </si>
  <si>
    <t>Lidická 50</t>
  </si>
  <si>
    <t>Příbor</t>
  </si>
  <si>
    <t>Ivo Lacný</t>
  </si>
  <si>
    <t>zus.pribor@nettle.cz</t>
  </si>
  <si>
    <t>Radniční 12/93</t>
  </si>
  <si>
    <t>Odry</t>
  </si>
  <si>
    <t>556731475; 739062010</t>
  </si>
  <si>
    <t>Mgr. Alena Jestřebská</t>
  </si>
  <si>
    <t>zus.odry@seznam.cz</t>
  </si>
  <si>
    <t>Tyršova 955</t>
  </si>
  <si>
    <t>Frenštát pod Radhoštěm</t>
  </si>
  <si>
    <t>556835701; 734680407</t>
  </si>
  <si>
    <t>PhDr. Vladimír Vondráček Ph.D.</t>
  </si>
  <si>
    <t>zus.frenstat@tiscali.cz; reditel@zusfrenstat.cz; ekon</t>
  </si>
  <si>
    <t>ZUŠ Zdeňka Buriana</t>
  </si>
  <si>
    <t>Štramberská 1/294</t>
  </si>
  <si>
    <t>Kopřivnice</t>
  </si>
  <si>
    <t>Mgr. Zdeněk Babinec</t>
  </si>
  <si>
    <t>info@zuszb.cz; babinec@zuszb.cz</t>
  </si>
  <si>
    <t>Derkova 1/154</t>
  </si>
  <si>
    <t>Nový Jičín</t>
  </si>
  <si>
    <t>Bc. Jan Machander</t>
  </si>
  <si>
    <t>zus@zusnj.cz; reditel@zusnj.cz</t>
  </si>
  <si>
    <t>ZUŠ Pavla Kalety</t>
  </si>
  <si>
    <t>Sokola Tůmy 10/105</t>
  </si>
  <si>
    <t>Český Těšín</t>
  </si>
  <si>
    <t>Renata Wdówková</t>
  </si>
  <si>
    <t>zus@zus-tesin.cz</t>
  </si>
  <si>
    <t>ZUŠ Bohuslava Martinů</t>
  </si>
  <si>
    <t>Na Schodech 1/256</t>
  </si>
  <si>
    <t>Havířov - Město</t>
  </si>
  <si>
    <t>Ing. Václav Horský</t>
  </si>
  <si>
    <t>zus.b.martinu@volny.cz</t>
  </si>
  <si>
    <t>Pivovarská 24/124</t>
  </si>
  <si>
    <t>Bílovec</t>
  </si>
  <si>
    <t>Mgr. Ondřej Langr</t>
  </si>
  <si>
    <t>info@zusbilovec.cz</t>
  </si>
  <si>
    <t>ZUŠ J. R. Míši</t>
  </si>
  <si>
    <t>Slezská 1100</t>
  </si>
  <si>
    <t>Orlová - Poruba</t>
  </si>
  <si>
    <t>596511647; 596513565</t>
  </si>
  <si>
    <t>Blanka Zátopková</t>
  </si>
  <si>
    <t>kancelar@zus-orlova.cz</t>
  </si>
  <si>
    <t>Orlovská 495</t>
  </si>
  <si>
    <t>Rychvald</t>
  </si>
  <si>
    <t>Vlasta Matonogová</t>
  </si>
  <si>
    <t>zusrychvald@volny.cz</t>
  </si>
  <si>
    <t>ZUŠ Bedřicha Smetany</t>
  </si>
  <si>
    <t>Majakovského 2217/9</t>
  </si>
  <si>
    <t>Karviná - Mizerov</t>
  </si>
  <si>
    <t>BcA. Kamil Novák DiS.</t>
  </si>
  <si>
    <t>kamil.novak@zus-karvina.net</t>
  </si>
  <si>
    <t>ZUŠ Leoše Janáčka</t>
  </si>
  <si>
    <t>Jaroslava Vrchlického 1a/1471</t>
  </si>
  <si>
    <t>Havířov-Podlesí</t>
  </si>
  <si>
    <t>Ing. Anna Mikulová, dipl. Spec.</t>
  </si>
  <si>
    <t>zusvrchl@volny.cz</t>
  </si>
  <si>
    <t>Žižkova 620</t>
  </si>
  <si>
    <t>Bohumín-Nový Bohumín</t>
  </si>
  <si>
    <t>PaedDr. Miluše Tomášková Ph.D.</t>
  </si>
  <si>
    <t>zus-bohumin@volny.cz</t>
  </si>
  <si>
    <t>Třanovského 596</t>
  </si>
  <si>
    <t>558997055, 558997056</t>
  </si>
  <si>
    <t>Mgr. Jiří Zabystrzan</t>
  </si>
  <si>
    <t>zustrinec@seznam.cz</t>
  </si>
  <si>
    <t>Dětský domov a Školní jídelna</t>
  </si>
  <si>
    <t>Bukovanského 25</t>
  </si>
  <si>
    <t>Ostrava-Slezská Ostrava</t>
  </si>
  <si>
    <t>724059515; 730580399</t>
  </si>
  <si>
    <t>Bc. Eva Chodurová</t>
  </si>
  <si>
    <t>info@ddov-bazaly.cz</t>
  </si>
  <si>
    <t>Na Vizině 28</t>
  </si>
  <si>
    <t>PaedDr. Jan Effenberger</t>
  </si>
  <si>
    <t>domov.vizina@seznam.cz</t>
  </si>
  <si>
    <t>nám. J. Žižky 6/1141</t>
  </si>
  <si>
    <t>Bruntál</t>
  </si>
  <si>
    <t>Mgr. Jiřina Krystýnková</t>
  </si>
  <si>
    <t>zus.bruntal@tiscali.cz</t>
  </si>
  <si>
    <t>Hlavní náměstí 9/42</t>
  </si>
  <si>
    <t>Mgr. Kamil Trávníček</t>
  </si>
  <si>
    <t>info@zuskrnov.cz; travnicek@zuskrnov.cz</t>
  </si>
  <si>
    <t>Tyršova 1</t>
  </si>
  <si>
    <t>Město Albrechtice</t>
  </si>
  <si>
    <t>Martin Kachlík dipl. um.</t>
  </si>
  <si>
    <t>zus.albrechtice@seznam.cz</t>
  </si>
  <si>
    <t>Čapkova 6/440</t>
  </si>
  <si>
    <t>Rýmařov</t>
  </si>
  <si>
    <t>739345506; 739345508</t>
  </si>
  <si>
    <t>Mgr. Jiří Taufer Ph.D.</t>
  </si>
  <si>
    <t>zus.rymarov@centrum.cz</t>
  </si>
  <si>
    <t>Padlých hrdinů 292</t>
  </si>
  <si>
    <t>Frýdlant nad Ostravicí</t>
  </si>
  <si>
    <t>595176906; 595532003</t>
  </si>
  <si>
    <t>Mgr. Karla Stiborková</t>
  </si>
  <si>
    <t>sekretariat@zusfrydlant.cz</t>
  </si>
  <si>
    <t>Mariánské náměstí 1</t>
  </si>
  <si>
    <t>Jablunkov</t>
  </si>
  <si>
    <t>Antonín Sikora</t>
  </si>
  <si>
    <t>zus@jablocity.cz</t>
  </si>
  <si>
    <t>Reymontova 2a</t>
  </si>
  <si>
    <t>Ostrava-Hrabová</t>
  </si>
  <si>
    <t>Mgr. Jaroslav Dvořák</t>
  </si>
  <si>
    <t>dd@ddhrabova.cz</t>
  </si>
  <si>
    <t>Radkov-Dubová 141</t>
  </si>
  <si>
    <t>Ing. Daniel Viceník</t>
  </si>
  <si>
    <t>dd.dubova@tiscali.cz</t>
  </si>
  <si>
    <t>ČSA 718</t>
  </si>
  <si>
    <t>Budišov nad Budišovkou</t>
  </si>
  <si>
    <t>556305136; 777933206</t>
  </si>
  <si>
    <t>Mgr. Naděžda Vondroušová</t>
  </si>
  <si>
    <t>detskydomov.budisov@c-box.cz; nvondrousova@tiscali.cz</t>
  </si>
  <si>
    <t>Melč 4</t>
  </si>
  <si>
    <t>Melč</t>
  </si>
  <si>
    <t>Mgr. Jiřina Bejdáková</t>
  </si>
  <si>
    <t>reditelka@dd-melc.cz</t>
  </si>
  <si>
    <t>Rybí trh 14/171</t>
  </si>
  <si>
    <t>Mgr. Milan Škrabal</t>
  </si>
  <si>
    <t>detsky-domov@dd-opava.cz; ekonomka@dd-opava.cz</t>
  </si>
  <si>
    <t>Masarykova 607</t>
  </si>
  <si>
    <t>Mgr. Petr Augustinský</t>
  </si>
  <si>
    <t>detskydomov.pribor@seznam.cz</t>
  </si>
  <si>
    <t>Revoluční 56</t>
  </si>
  <si>
    <t>Mgr. Eva Geryková</t>
  </si>
  <si>
    <t>ddnovyjicin@seznam.cz</t>
  </si>
  <si>
    <t>Čelakovského 1</t>
  </si>
  <si>
    <t>Mgr. Ladislava Hilbertová</t>
  </si>
  <si>
    <t>reditel.ddhavirov@seznam.cz; ekonom.ddhavirov@seznam.</t>
  </si>
  <si>
    <t>Dětský domov SRDCE a Školní jídelna</t>
  </si>
  <si>
    <t>Vydmuchov 10/1835</t>
  </si>
  <si>
    <t>Karviná-Fryštát</t>
  </si>
  <si>
    <t>Mgr. Milan Harant</t>
  </si>
  <si>
    <t>milan.harant@ddsrdce.cz; ddsrdceka@quick.cz</t>
  </si>
  <si>
    <t>Dětský domov Loreta a Školní jídelna</t>
  </si>
  <si>
    <t>Kapucínská 281</t>
  </si>
  <si>
    <t>Fulnek</t>
  </si>
  <si>
    <t>Mgr. Renata Malinová</t>
  </si>
  <si>
    <t>malinova@ddfulnek.cz</t>
  </si>
  <si>
    <t>Na Hrázi 2126</t>
  </si>
  <si>
    <t>558412412; 558412411</t>
  </si>
  <si>
    <t>Mgr. et. Mgr. Břetislav Váca</t>
  </si>
  <si>
    <t>domovfm@centrum.cz</t>
  </si>
  <si>
    <t>Čeladná 87</t>
  </si>
  <si>
    <t>Čeladná</t>
  </si>
  <si>
    <t>Mgr. Kateřina Surovíková</t>
  </si>
  <si>
    <t>surovikova.ddceladna@centrum.cz</t>
  </si>
  <si>
    <t>Lichnov 253</t>
  </si>
  <si>
    <t>Lichnov (okr. Bruntál)</t>
  </si>
  <si>
    <t>Alena Lukeszová</t>
  </si>
  <si>
    <t>dd.lichnov@iol.cz; alena.lukeszova@seznam.cz</t>
  </si>
  <si>
    <t>Obchodní akademie a Vyšší odborná škola sociální</t>
  </si>
  <si>
    <t>Karasova 1140/16</t>
  </si>
  <si>
    <t>Ostrava-Mariánské Hory</t>
  </si>
  <si>
    <t>Ing. Eva Kazdová</t>
  </si>
  <si>
    <t>oa@oao.cz</t>
  </si>
  <si>
    <t>Střední zdravotnická škola a Vyšší odborná škola zdravotnická</t>
  </si>
  <si>
    <t>Jeremenkova 754/2</t>
  </si>
  <si>
    <t>595693625, 595693608, 595693549</t>
  </si>
  <si>
    <t>RNDr. Jana Foltýnová Ph.D.</t>
  </si>
  <si>
    <t>sekretariat@zdrav-ova.cz</t>
  </si>
  <si>
    <t>Střední škola hotelnictví a služeb a Vyšší odborná škola</t>
  </si>
  <si>
    <t>Tyršova 867/34</t>
  </si>
  <si>
    <t>Mgr. Jiří Honka</t>
  </si>
  <si>
    <t>skola@sshsopava.cz</t>
  </si>
  <si>
    <t>Vyšší odborná škola, Střední odborná škola a Střední odborné učiliště</t>
  </si>
  <si>
    <t>Husova 1302</t>
  </si>
  <si>
    <t>Mgr. Jan Pavelka</t>
  </si>
  <si>
    <t>sekret@voskop.cz</t>
  </si>
  <si>
    <t>Masarykova střední škola zemědělská a Vyšší odborná škola</t>
  </si>
  <si>
    <t>Purkyňova 1654/12</t>
  </si>
  <si>
    <t>Ing. Arnošt Klein</t>
  </si>
  <si>
    <t>mszes@opava.cz</t>
  </si>
  <si>
    <t>Střední škola společného stravování</t>
  </si>
  <si>
    <t>Krakovská 1095/33</t>
  </si>
  <si>
    <t>Ostrava-Hrabůvka</t>
  </si>
  <si>
    <t>Mgr. Pavel Cielecký</t>
  </si>
  <si>
    <t>sekretariat@ssss.cz; pavel.cielecky@ssss.cz</t>
  </si>
  <si>
    <t>Krajské středisko volného času JUVENTUS</t>
  </si>
  <si>
    <t>U Bažantnice 1/1794</t>
  </si>
  <si>
    <t>Karviná - Nové Město</t>
  </si>
  <si>
    <t>Bronislav Drobny</t>
  </si>
  <si>
    <t>reditel@juventus.cz</t>
  </si>
  <si>
    <t>Střední škola stavební a dřevozpracující</t>
  </si>
  <si>
    <t>U Studia 2654/33</t>
  </si>
  <si>
    <t>Ostrava-Zábřeh</t>
  </si>
  <si>
    <t>Ing. Jan Štursa</t>
  </si>
  <si>
    <t>sekretariat@soustav-ostrava.cz</t>
  </si>
  <si>
    <t>Střední průmyslová škola stavební</t>
  </si>
  <si>
    <t>Středoškolská 2992/3</t>
  </si>
  <si>
    <t>Ing. Norbert Hanzlík</t>
  </si>
  <si>
    <t>hanzlik@stav-ova.cz</t>
  </si>
  <si>
    <t>Střední průmyslová škola</t>
  </si>
  <si>
    <t>Zengrova 822/1</t>
  </si>
  <si>
    <t>Ostrava-Vítkovice</t>
  </si>
  <si>
    <t>Ing. Jiří Mlýnek</t>
  </si>
  <si>
    <t>sekretariat@sps-vitkovice.cz</t>
  </si>
  <si>
    <t>Střední škola technická a dopravní</t>
  </si>
  <si>
    <t>Moravská 964/2</t>
  </si>
  <si>
    <t>Mgr. Miroslav Dočkal</t>
  </si>
  <si>
    <t>sekretariat@sstd.cz</t>
  </si>
  <si>
    <t>Střední škola prof. Zdeňka Matějčka</t>
  </si>
  <si>
    <t>17. listopadu 1123/70</t>
  </si>
  <si>
    <t>Ostrava-Poruba</t>
  </si>
  <si>
    <t>596909302, 596909111</t>
  </si>
  <si>
    <t>Ing. Radovan Maresz</t>
  </si>
  <si>
    <t>skolspec@sos.eridan.cz</t>
  </si>
  <si>
    <t>Střední škola služeb a podnikání</t>
  </si>
  <si>
    <t>Příčná 1108/1</t>
  </si>
  <si>
    <t>Mgr. Pavel Chrenka</t>
  </si>
  <si>
    <t>ss@ss-ostrava.cz</t>
  </si>
  <si>
    <t>Obchodní akademie</t>
  </si>
  <si>
    <t>Polská 1543/6</t>
  </si>
  <si>
    <t>Ing. Marie Katapodisová</t>
  </si>
  <si>
    <t>info@oa-poruba.cz</t>
  </si>
  <si>
    <t>Střední škola teleinformatiky</t>
  </si>
  <si>
    <t>Opavská 1119/12</t>
  </si>
  <si>
    <t>Ing. Pavel Zubek</t>
  </si>
  <si>
    <t>sekretariat@teleinformatika.eu</t>
  </si>
  <si>
    <t>Střední průmyslová škola elektrotechniky a informatiky</t>
  </si>
  <si>
    <t>Kratochvílova 1490/7</t>
  </si>
  <si>
    <t>Ostrava-Moravská Ostrava</t>
  </si>
  <si>
    <t>Ing. Jaroslav Král</t>
  </si>
  <si>
    <t>info@spseiostrava.cz</t>
  </si>
  <si>
    <t>Střední odborná škola waldorfská</t>
  </si>
  <si>
    <t>Klicperova 504/8</t>
  </si>
  <si>
    <t>Mgr. Břetislav Kožušník</t>
  </si>
  <si>
    <t>waldorf@tiscali.cz</t>
  </si>
  <si>
    <t>Střední zahradnická škola</t>
  </si>
  <si>
    <t>Žákovská 20 -</t>
  </si>
  <si>
    <t>Ostrava-Hulváky</t>
  </si>
  <si>
    <t>596621483; 596622335</t>
  </si>
  <si>
    <t>PaedDr. Alena Hlavinová</t>
  </si>
  <si>
    <t>szas.ostrava@gmail.com</t>
  </si>
  <si>
    <t>Střední umělecká škola</t>
  </si>
  <si>
    <t>Poděbradova 959/33</t>
  </si>
  <si>
    <t>Mgr. Miroslav Kuś</t>
  </si>
  <si>
    <t>info@sus-ostrava.cz</t>
  </si>
  <si>
    <t>Střední škola technická</t>
  </si>
  <si>
    <t>Kolofíkovo nábřeží 1062/51</t>
  </si>
  <si>
    <t>Ing. Josef Vondál</t>
  </si>
  <si>
    <t>info@sst.opava.cz</t>
  </si>
  <si>
    <t>Mírová 630/3</t>
  </si>
  <si>
    <t>Ing. Karla Labudová</t>
  </si>
  <si>
    <t>info@spsopava.cz</t>
  </si>
  <si>
    <t>Střední škola průmyslová a umělecká</t>
  </si>
  <si>
    <t>Praskova 399/8</t>
  </si>
  <si>
    <t>Ing. Vítězslav Doleží, zástupce stat. orgánu</t>
  </si>
  <si>
    <t>sspu@sspu-opava.cz</t>
  </si>
  <si>
    <t>Střední škola</t>
  </si>
  <si>
    <t>Vítkov-Podhradí</t>
  </si>
  <si>
    <t>Jaroslava Dokoupilová</t>
  </si>
  <si>
    <t>dokoupilova@ssvitkov-podhradi.cz</t>
  </si>
  <si>
    <t>Střední škola elektrotechnická</t>
  </si>
  <si>
    <t>Na Jízdárně 30</t>
  </si>
  <si>
    <t>556205222, 556205230</t>
  </si>
  <si>
    <t>Ing. Tomáš Führer</t>
  </si>
  <si>
    <t>sse-najizdarne@sse-najizdarne.cz</t>
  </si>
  <si>
    <t>Obchodní akademie a Střední odborná škola logistická</t>
  </si>
  <si>
    <t>Hany Kvapilové 1655/20</t>
  </si>
  <si>
    <t>Ing. Petr Kyjovský</t>
  </si>
  <si>
    <t>office@oa-opava.cz</t>
  </si>
  <si>
    <t>Sokolovská 647/1</t>
  </si>
  <si>
    <t>j.dokoupilova@ssodry.cz</t>
  </si>
  <si>
    <t>Střední odborné učiliště stavební</t>
  </si>
  <si>
    <t>Boženy Němcové 2309/22</t>
  </si>
  <si>
    <t>Bedřich Štencel</t>
  </si>
  <si>
    <t>sekretariat@soustop.cz</t>
  </si>
  <si>
    <t>Střední zdravotnická škola</t>
  </si>
  <si>
    <t>Dvořákovy sady 176/2</t>
  </si>
  <si>
    <t>553652325; 553663041</t>
  </si>
  <si>
    <t>Mgr. Alena Šimečková</t>
  </si>
  <si>
    <t>kancelar@zdrav-sk.opava.cz</t>
  </si>
  <si>
    <t>Žižkova 1818/1a</t>
  </si>
  <si>
    <t>Karviná-Hranice</t>
  </si>
  <si>
    <t>Ing. Česlava Lukaštíková</t>
  </si>
  <si>
    <t>spkmail@sps-karvina.cz</t>
  </si>
  <si>
    <t>Borovského 2315/1</t>
  </si>
  <si>
    <t>Karviná-Mizerov</t>
  </si>
  <si>
    <t>Mgr. Ivana Pinkasová</t>
  </si>
  <si>
    <t>sekretariat.szk@sszdra-karvina.cz</t>
  </si>
  <si>
    <t>Střední škola techniky a služeb</t>
  </si>
  <si>
    <t>tř. Osvobození 1111/60</t>
  </si>
  <si>
    <t>Karviná-Nové Město</t>
  </si>
  <si>
    <t>RNDr. Iva Sandriová</t>
  </si>
  <si>
    <t>sekretar@ssinte-karvina.cz</t>
  </si>
  <si>
    <t>Hotelová škola</t>
  </si>
  <si>
    <t>Mariánská 252</t>
  </si>
  <si>
    <t>RNDr. Ivo Herman</t>
  </si>
  <si>
    <t>sekretariat@hotelovkafren.cz</t>
  </si>
  <si>
    <t>Mendelova střední škola</t>
  </si>
  <si>
    <t>Divadelní 138/4</t>
  </si>
  <si>
    <t>556414760; 556414761</t>
  </si>
  <si>
    <t>PhDr. Renata Važanská</t>
  </si>
  <si>
    <t>skola@mendelova-stredni.cz</t>
  </si>
  <si>
    <t>Střední škola technická a zemědělská</t>
  </si>
  <si>
    <t>U Jezu 7</t>
  </si>
  <si>
    <t>PaedDr. Bohumír Kusý</t>
  </si>
  <si>
    <t>skola@tznj.cz</t>
  </si>
  <si>
    <t>Sýkorova 1/613</t>
  </si>
  <si>
    <t>Havířov-Šumbark</t>
  </si>
  <si>
    <t>553810000,  553810001</t>
  </si>
  <si>
    <t>Ing. Vladislav Walach</t>
  </si>
  <si>
    <t>sout@outech-havirov.cz</t>
  </si>
  <si>
    <t>Střední škola technických oborů</t>
  </si>
  <si>
    <t>Lidická 600/1a</t>
  </si>
  <si>
    <t>Mgr. Jaroslav Knopp</t>
  </si>
  <si>
    <t>ssto@ssto-havirov.cz</t>
  </si>
  <si>
    <t>Kapitána Jasioka 635/50</t>
  </si>
  <si>
    <t>Havířov-Prostřední Suchá</t>
  </si>
  <si>
    <t>553401731; 553401741</t>
  </si>
  <si>
    <t>Mgr. Petr Szymeczek</t>
  </si>
  <si>
    <t>sekretariat@stredniskola-sucha.cz</t>
  </si>
  <si>
    <t>Kollárova 1308/2</t>
  </si>
  <si>
    <t>Ing. Pavel Řehoř</t>
  </si>
  <si>
    <t>spss.sth@ssstav-havirov.cz</t>
  </si>
  <si>
    <t>Sokola Tůmy 402/12</t>
  </si>
  <si>
    <t>Ing. Kristina Bončková</t>
  </si>
  <si>
    <t>oa.obc@obaka-cestesin.cz</t>
  </si>
  <si>
    <t>Střední průmyslová škola elektrotechnická</t>
  </si>
  <si>
    <t>Makarenkova 513/1</t>
  </si>
  <si>
    <t>Havířov-Město</t>
  </si>
  <si>
    <t>Ing. Petr Kocurek</t>
  </si>
  <si>
    <t>kancelar.seh@sselek-havirov.cz</t>
  </si>
  <si>
    <t>Husova 283</t>
  </si>
  <si>
    <t>Bohumín</t>
  </si>
  <si>
    <t>Ing. Liběna Orságová</t>
  </si>
  <si>
    <t>sekretariat@sosboh.cz</t>
  </si>
  <si>
    <t>Albrechtova střední škola</t>
  </si>
  <si>
    <t>Frýdecká 690/32</t>
  </si>
  <si>
    <t>Ing. Vanda Palowská</t>
  </si>
  <si>
    <t>skola@albrechtovastredni.cz</t>
  </si>
  <si>
    <t>Střední průmyslová škola, Obchodní akademie a Jazyková škola s právem státní jazykové zkoušky</t>
  </si>
  <si>
    <t>28. října 1598</t>
  </si>
  <si>
    <t>Mgr. Martin Tobiáš</t>
  </si>
  <si>
    <t>skola@spsoafm.cz; tobiasm@spsoafm.cz</t>
  </si>
  <si>
    <t>SOŠ a SOU podnikání a služeb</t>
  </si>
  <si>
    <t>Školní 416</t>
  </si>
  <si>
    <t>Ing. Roman Szotkowski</t>
  </si>
  <si>
    <t>sekretariat@sos.jablunkov.cz</t>
  </si>
  <si>
    <t>tř. T. G. Masaryka 451</t>
  </si>
  <si>
    <t>Mgr. Bc. Ludmila Pavlátová</t>
  </si>
  <si>
    <t>sekretariat@zdrskolafm.cz</t>
  </si>
  <si>
    <t>Střední škola gastronomie, oděvnictví a služeb</t>
  </si>
  <si>
    <t>Mgr. Libuše Plášková</t>
  </si>
  <si>
    <t>sekretariat@ssgos.cz</t>
  </si>
  <si>
    <t>Střední škola elektrostavební a dřevozpracující</t>
  </si>
  <si>
    <t>Pionýrů 2069</t>
  </si>
  <si>
    <t>Mgr. Petr Solich</t>
  </si>
  <si>
    <t>solich@ssed-fm.cz</t>
  </si>
  <si>
    <t>Střední odborná škola</t>
  </si>
  <si>
    <t>Lískovecká 2089</t>
  </si>
  <si>
    <t>Ing. Pavel Řezníček</t>
  </si>
  <si>
    <t>sosfm@sosfm.cz</t>
  </si>
  <si>
    <t>Střední škola průmyslová</t>
  </si>
  <si>
    <t>Soukenická 21</t>
  </si>
  <si>
    <t>RNDr. Milan Osladil</t>
  </si>
  <si>
    <t>info@sspkrnov.cz</t>
  </si>
  <si>
    <t>Střední škola zemědělství a služeb</t>
  </si>
  <si>
    <t>Nemocniční 117/11</t>
  </si>
  <si>
    <t>Ing. Lenka Metzlová</t>
  </si>
  <si>
    <t>server@souzma.cz</t>
  </si>
  <si>
    <t>SOŠ dopravy a cestovního ruchu</t>
  </si>
  <si>
    <t>Revoluční 1122/92</t>
  </si>
  <si>
    <t>Mgr. Zdeněk Klein</t>
  </si>
  <si>
    <t>sos@sos-dcr.cz</t>
  </si>
  <si>
    <t>Střední škola automobilní, mechanizace a podnikání</t>
  </si>
  <si>
    <t>Opavská 499/49</t>
  </si>
  <si>
    <t>Ing. Jaromír Pavlíček</t>
  </si>
  <si>
    <t>skola@ssamp-krnov.cz</t>
  </si>
  <si>
    <t>Základní škola</t>
  </si>
  <si>
    <t>Těšínská 98</t>
  </si>
  <si>
    <t>Mgr. Josef Hartoš</t>
  </si>
  <si>
    <t>ps-jeseninova@volny.cz</t>
  </si>
  <si>
    <t>Kpt. Vajdy 1a</t>
  </si>
  <si>
    <t>Mgr. Rostislav Galia</t>
  </si>
  <si>
    <t>info@zskptvajdy.cz</t>
  </si>
  <si>
    <t>Střední průmyslová škola a Obchodní akademie</t>
  </si>
  <si>
    <t>Kavalcova 814/1</t>
  </si>
  <si>
    <t>Ing. Petr Černý</t>
  </si>
  <si>
    <t>spsbru2@sps-bruntal.cz; info@spsoa.cz</t>
  </si>
  <si>
    <t>Krnovská 998/9</t>
  </si>
  <si>
    <t>554295241; 554716592</t>
  </si>
  <si>
    <t>PaedDr. Eva Nedomlelová</t>
  </si>
  <si>
    <t>sosbruntal@sosbruntal.cz</t>
  </si>
  <si>
    <t>Střední pedagogická škola a Střední zdravotnická škola</t>
  </si>
  <si>
    <t>Jiráskova 1a/841</t>
  </si>
  <si>
    <t>Mgr. Jana Chlebovská</t>
  </si>
  <si>
    <t>info@spgs-szs.cz</t>
  </si>
  <si>
    <t>Slezské gymnázium</t>
  </si>
  <si>
    <t>Zámecký okruh 848/29</t>
  </si>
  <si>
    <t>Ing. Milada Pazderníková</t>
  </si>
  <si>
    <t>slezgym@slezgymopava.cz</t>
  </si>
  <si>
    <t>Matiční gymnázium</t>
  </si>
  <si>
    <t>Dr. Šmerala 2565/25</t>
  </si>
  <si>
    <t>596116239; 596118877; 776252799</t>
  </si>
  <si>
    <t>Mgr. Ladislav Vasevič</t>
  </si>
  <si>
    <t>info@mgo.cz</t>
  </si>
  <si>
    <t>Gymnázium</t>
  </si>
  <si>
    <t>Fr. Hajdy 1429/34</t>
  </si>
  <si>
    <t>Mgr. Šárka Staníčková</t>
  </si>
  <si>
    <t>kancelar@ghrabuvka.cz</t>
  </si>
  <si>
    <t>Wichterlovo gymnázium</t>
  </si>
  <si>
    <t>Čs. exilu 669/16</t>
  </si>
  <si>
    <t>596912567, 775997669</t>
  </si>
  <si>
    <t>PaedDr. Antonín Balnar PhD.</t>
  </si>
  <si>
    <t>reditel@wigym.cz</t>
  </si>
  <si>
    <t>Jazykové gymnázium Pavla Tigrida</t>
  </si>
  <si>
    <t>G. Klimenta 493/3</t>
  </si>
  <si>
    <t>Mgr. Zdeňka Průšová</t>
  </si>
  <si>
    <t>profesor@jazgym-ostrava.cz</t>
  </si>
  <si>
    <t>Gymnázium Olgy Havlové</t>
  </si>
  <si>
    <t>M. Majerové 1691</t>
  </si>
  <si>
    <t>Mgr. Jana Huvarová</t>
  </si>
  <si>
    <t>reditel@gyohavl.cz</t>
  </si>
  <si>
    <t>SPŠ chemická akademika Heyrovského a Gymnázium</t>
  </si>
  <si>
    <t>Středoškolská 2854/1</t>
  </si>
  <si>
    <t>Ing. Jiří Kaličinský</t>
  </si>
  <si>
    <t>sekretariat@chemgym.cz</t>
  </si>
  <si>
    <t>Volgogradská 2632/6a</t>
  </si>
  <si>
    <t>RNDr. Jiří Chmela</t>
  </si>
  <si>
    <t>info@gyvolgova.cz; reditel@gyvolgova.cz</t>
  </si>
  <si>
    <t>Sportovní gymnázium Dany a Emila Zátopkových</t>
  </si>
  <si>
    <t>Volgogradská 2631/6</t>
  </si>
  <si>
    <t>Mgr. Václav Štencel</t>
  </si>
  <si>
    <t>sg@sportgym-ostrava.cz</t>
  </si>
  <si>
    <t>Janáčkova konzervatoř a Gymnázium v Ostravě</t>
  </si>
  <si>
    <t>Českobratrská 958/40</t>
  </si>
  <si>
    <t>Mgr. Soňa Javůrková</t>
  </si>
  <si>
    <t>info@jko.cz</t>
  </si>
  <si>
    <t>Pedagogicko-psychologická poradna</t>
  </si>
  <si>
    <t>Krnovská 9</t>
  </si>
  <si>
    <t>Mgr. Miroslav Piňos</t>
  </si>
  <si>
    <t>info@pppbruntal.cz</t>
  </si>
  <si>
    <t>Palackého 130</t>
  </si>
  <si>
    <t>Mgr. Miroslava Šigutová</t>
  </si>
  <si>
    <t>ekonom.pppfm@gmail.com; reditel.pppfm@gmail.com</t>
  </si>
  <si>
    <t>Nejedlého 591</t>
  </si>
  <si>
    <t>Karviná - Ráj</t>
  </si>
  <si>
    <t>PhDr. Věra Podhorná</t>
  </si>
  <si>
    <t>sekretariat@pppkarvina.cz</t>
  </si>
  <si>
    <t>Žižkova 3</t>
  </si>
  <si>
    <t>Mgr. Jiří Novák</t>
  </si>
  <si>
    <t>reditel@pppnj.cz</t>
  </si>
  <si>
    <t>Rybí trh 7-8/177-</t>
  </si>
  <si>
    <t>553622768; 553625736</t>
  </si>
  <si>
    <t>Mgr. Ivo Schvan</t>
  </si>
  <si>
    <t>info@ppp.opava.cz</t>
  </si>
  <si>
    <t>PhDr. Alena Kostelná</t>
  </si>
  <si>
    <t>alena.kostelna@ppp-ostrava.cz</t>
  </si>
  <si>
    <t>Školní statek</t>
  </si>
  <si>
    <t>Englišova 526</t>
  </si>
  <si>
    <t>?</t>
  </si>
  <si>
    <t>info@skstatek.cz</t>
  </si>
  <si>
    <t>Zařízení školního stravování Matiční dům, p.o.</t>
  </si>
  <si>
    <t>Rybí trh 7-8</t>
  </si>
  <si>
    <t>Ing. Marcela Cacková</t>
  </si>
  <si>
    <t>maticni@volny.cz</t>
  </si>
  <si>
    <t>Krajské zařízení pro další vzdělávání pedagogických pracovníků</t>
  </si>
  <si>
    <t>Štefánikova 7/826</t>
  </si>
  <si>
    <t>595538017; 595538000</t>
  </si>
  <si>
    <t>PaedDr. Petr Habrnál</t>
  </si>
  <si>
    <t>petr.habrnal@kvic.cz</t>
  </si>
  <si>
    <t>Rýmařovská 15</t>
  </si>
  <si>
    <t>552306850; 552306851</t>
  </si>
  <si>
    <t>Mgr. Pavla Paseková</t>
  </si>
  <si>
    <t>zsrymarovska@zsbr.cz; pasekova@zsbr.cz</t>
  </si>
  <si>
    <t>Hašlerova 2</t>
  </si>
  <si>
    <t>Mgr. Jiří Kropáč</t>
  </si>
  <si>
    <t>zvs.ps@tiscali.cz</t>
  </si>
  <si>
    <t>Školní náměstí 1</t>
  </si>
  <si>
    <t>554212377; 739345292</t>
  </si>
  <si>
    <t>Mgr. Hana Měráková</t>
  </si>
  <si>
    <t>zvlskola.rymarov@iol.cz</t>
  </si>
  <si>
    <t>Základní škola, Dětský domov, Školní družina a Školní jídelna</t>
  </si>
  <si>
    <t>nám. Sv. Michala 17/20</t>
  </si>
  <si>
    <t>Vrbno pod Pradědem</t>
  </si>
  <si>
    <t>554751720; 739452354</t>
  </si>
  <si>
    <t>Mgr. et Mgr. Bc Hana Vitásková</t>
  </si>
  <si>
    <t>h.vitaskova01@seznam.cz</t>
  </si>
  <si>
    <t>Střední škola, Základní škola a Mateřská škola</t>
  </si>
  <si>
    <t>Pionýrů 2352</t>
  </si>
  <si>
    <t>PaedDr. Ilja Maloušková</t>
  </si>
  <si>
    <t>ruzovka@ruzovka.eu</t>
  </si>
  <si>
    <t>Základní škola a Mateřská škola</t>
  </si>
  <si>
    <t>Náměstí 7</t>
  </si>
  <si>
    <t>Mgr. Yvetta Romsyová</t>
  </si>
  <si>
    <t>reditel@skolananamesti.cz; ekonom@skolananamesti.cz</t>
  </si>
  <si>
    <t>Jablunkovská 241</t>
  </si>
  <si>
    <t>558332860, 558331358</t>
  </si>
  <si>
    <t>Mgr. Marta Labojová</t>
  </si>
  <si>
    <t>skoly@zstrinec.cz; marta.labojova@centrum.cz</t>
  </si>
  <si>
    <t>MŠ pro zrakově postižené</t>
  </si>
  <si>
    <t>Mozartova 2/1092</t>
  </si>
  <si>
    <t>Mgr. Šárka Chobotová</t>
  </si>
  <si>
    <t>spms@volny.cz</t>
  </si>
  <si>
    <t>Střední škola a Základní škola</t>
  </si>
  <si>
    <t>Školní 601/2</t>
  </si>
  <si>
    <t>Mgr. Vojtěch Kolařík</t>
  </si>
  <si>
    <t>skolni@ssazs-havirov.cz</t>
  </si>
  <si>
    <t>Mateřská škola Klíček</t>
  </si>
  <si>
    <t>Einsteinova 2849</t>
  </si>
  <si>
    <t>Mgr. Eva Daňková</t>
  </si>
  <si>
    <t>ms-klicek@seznam.cz</t>
  </si>
  <si>
    <t>Komenského 614</t>
  </si>
  <si>
    <t>596 311 289</t>
  </si>
  <si>
    <t>Mgr. Marie Filipcová</t>
  </si>
  <si>
    <t>zvs.karvina@seznam.cz</t>
  </si>
  <si>
    <t>Wolkerova 911</t>
  </si>
  <si>
    <t>Mgr. Renata Fryčková, zástupce stat. orgánu</t>
  </si>
  <si>
    <t>zvs.bilovec@o2active.cz</t>
  </si>
  <si>
    <t>Tyršova 1053</t>
  </si>
  <si>
    <t>556835737; 731574059</t>
  </si>
  <si>
    <t>PaedDr. Pavlína Palová, zástupce stat. orgánu</t>
  </si>
  <si>
    <t>skola@zsfren.cz; pavlina.palova@zsfren.cz</t>
  </si>
  <si>
    <t>Základní škola a Mateřská škola Motýlek</t>
  </si>
  <si>
    <t>Smetanova 1122</t>
  </si>
  <si>
    <t>Mgr. Dagmar Jančálková</t>
  </si>
  <si>
    <t>info@detske-centrum.cz</t>
  </si>
  <si>
    <t>Štramberská 189</t>
  </si>
  <si>
    <t>Mgr. Vlasta Geryková</t>
  </si>
  <si>
    <t>skola@zspkoprivnice.cz</t>
  </si>
  <si>
    <t>Dlouhá 54</t>
  </si>
  <si>
    <t>Mgr. Milan Pernický</t>
  </si>
  <si>
    <t>ss.novyjicin@quick.cz; mirkatoddova@seznam.cz</t>
  </si>
  <si>
    <t>ZŠ speciální a MŠ speciální</t>
  </si>
  <si>
    <t>Komenského 64</t>
  </si>
  <si>
    <t>733595691, 556701380</t>
  </si>
  <si>
    <t>PaedDr. Marcela Komendová</t>
  </si>
  <si>
    <t>specskola.nj@specskolanj.cz</t>
  </si>
  <si>
    <t>Odborné učiliště a Praktická škola</t>
  </si>
  <si>
    <t>Sokolovská 487/45</t>
  </si>
  <si>
    <t>Mgr. Ilona Šustalová</t>
  </si>
  <si>
    <t>vrublova@ouaprs.com</t>
  </si>
  <si>
    <t>Čs. armády 336/4a</t>
  </si>
  <si>
    <t>Mgr. Jindřich Honzík</t>
  </si>
  <si>
    <t>info@ouhlucin.cz</t>
  </si>
  <si>
    <t>Gen. Svobody 8/228</t>
  </si>
  <si>
    <t>Mgr. Marcela Vyhlídalová</t>
  </si>
  <si>
    <t>zvs.hlucin@tiscali.cz</t>
  </si>
  <si>
    <t>Dvořákovy sady 4/174</t>
  </si>
  <si>
    <t>Mgr. Marek Halfar, zástupce stat. orgánu</t>
  </si>
  <si>
    <t>o6zvs@volny.cz</t>
  </si>
  <si>
    <t>Mateřská škola Eliška</t>
  </si>
  <si>
    <t>Elišky Krásnohorské 8</t>
  </si>
  <si>
    <t>Bc. Petra Kirschnerová</t>
  </si>
  <si>
    <t>skolka.eliska@volny.cz</t>
  </si>
  <si>
    <t>Havlíčkova 1/520</t>
  </si>
  <si>
    <t>Mgr. Kateřina Prchalová</t>
  </si>
  <si>
    <t>spec.zs@zrak.opava.cz</t>
  </si>
  <si>
    <t>ZŠ při zdravotnickém zařízení a MŠ při zdravotnickém zařízení</t>
  </si>
  <si>
    <t>Olomoucká 88/305</t>
  </si>
  <si>
    <t>553695155, 553773652</t>
  </si>
  <si>
    <t>PaedDr. Karla Vítková</t>
  </si>
  <si>
    <t>spec.skola@volny.cz</t>
  </si>
  <si>
    <t>Základní škola a Praktická škola</t>
  </si>
  <si>
    <t>Slezského odboje 5/361</t>
  </si>
  <si>
    <t>Mgr. Jiří Kupka</t>
  </si>
  <si>
    <t>zs.so@seznam.cz</t>
  </si>
  <si>
    <t>Základní škola, Střední škola, Dětský domov, Školní jídelna a Internát</t>
  </si>
  <si>
    <t>Opavská 1</t>
  </si>
  <si>
    <t>Velké Heraltice</t>
  </si>
  <si>
    <t>Mgr. Tomáš Široký</t>
  </si>
  <si>
    <t>skola@ddheraltice.cz</t>
  </si>
  <si>
    <t>nám. J. Zajíce 1</t>
  </si>
  <si>
    <t>Mgr. Jitka Jakubíková</t>
  </si>
  <si>
    <t>sps.vitkov@seznam.cz</t>
  </si>
  <si>
    <t>Hýlov 24</t>
  </si>
  <si>
    <t>Mgr. Helena Hrbáčová</t>
  </si>
  <si>
    <t>zsams@skola-jsk.cz; reditel@skola-jsk.cz</t>
  </si>
  <si>
    <t>ZŠ pro sluchově postižené a MŠ pro sluchově postižené</t>
  </si>
  <si>
    <t>Spartakovců 1153</t>
  </si>
  <si>
    <t>PaedDr. Pavel Němec</t>
  </si>
  <si>
    <t>special.skola@deaf-ostrava.cz</t>
  </si>
  <si>
    <t>U Haldy 66/1586</t>
  </si>
  <si>
    <t>Mgr. Dana Hanková</t>
  </si>
  <si>
    <t>sk_uhaldy@volny.cz; d.hankova@volny.cz</t>
  </si>
  <si>
    <t>Karasova 6</t>
  </si>
  <si>
    <t>Mgr. Jana Vrbicová</t>
  </si>
  <si>
    <t>reditelka@zskarasova.cz; ekonomka@zskarasova.cz</t>
  </si>
  <si>
    <t>Čkalovova 942</t>
  </si>
  <si>
    <t>Mgr. Jiřina Vozná</t>
  </si>
  <si>
    <t>zs.ckalovova@seznam.cz</t>
  </si>
  <si>
    <t>Mateřská škola logopedická</t>
  </si>
  <si>
    <t>Na Robinsonce 1646</t>
  </si>
  <si>
    <t>Mgr. Marie Olšovská</t>
  </si>
  <si>
    <t>info@robinsonka.cz</t>
  </si>
  <si>
    <t>U Školky 1621</t>
  </si>
  <si>
    <t>596953233; 596953234</t>
  </si>
  <si>
    <t>Mgr. Vladimíra Dvořáková</t>
  </si>
  <si>
    <t>MsLogoLiptan@seznam.cz</t>
  </si>
  <si>
    <t>Ukrajinská 19</t>
  </si>
  <si>
    <t>Mgr. Jana Heřmanová</t>
  </si>
  <si>
    <t>tpukraj@sendme.cz</t>
  </si>
  <si>
    <t>Mgr. Iveta Grocholová</t>
  </si>
  <si>
    <t>skola@zsvizina.com; reditelka@zsvizina.com</t>
  </si>
  <si>
    <t>Mendelovo gymnázium</t>
  </si>
  <si>
    <t>Komenského 397/5</t>
  </si>
  <si>
    <t>Petr Pavlíček</t>
  </si>
  <si>
    <t>gymnazium@mgo.opava.cz</t>
  </si>
  <si>
    <t>Gymnázium Josefa Kainara</t>
  </si>
  <si>
    <t>Dr. Ed. Beneše 586/7</t>
  </si>
  <si>
    <t>748 01</t>
  </si>
  <si>
    <t>PhDr. Charlotta Grenarová</t>
  </si>
  <si>
    <t>mail@ghlucin.cz</t>
  </si>
  <si>
    <t>Masarykovo gymnázium</t>
  </si>
  <si>
    <t>Jičínská 528</t>
  </si>
  <si>
    <t>Mgr. Pavel Kerekeš</t>
  </si>
  <si>
    <t>mgp@gypri.cz; kancelar@gypri.cz</t>
  </si>
  <si>
    <t>Gymnázium a Střední průmyslová škola elektrotechniky a informatiky</t>
  </si>
  <si>
    <t>Křižíkova 1258</t>
  </si>
  <si>
    <t>595537501; 595537510</t>
  </si>
  <si>
    <t>RNDr. Milena Vaverková</t>
  </si>
  <si>
    <t>frengp@frengp.cz</t>
  </si>
  <si>
    <t>Gymnázium a Střední odborná škola</t>
  </si>
  <si>
    <t>Palackého 1329/50</t>
  </si>
  <si>
    <t>Zbyněk Kubičík</t>
  </si>
  <si>
    <t>reditelna@gnj.cz</t>
  </si>
  <si>
    <t>Gymnázium Mikuláše Koperníka</t>
  </si>
  <si>
    <t>17. listopadu 526/18</t>
  </si>
  <si>
    <t>Mgr. Pavel Mrva</t>
  </si>
  <si>
    <t>gbilovec@gmk.cz</t>
  </si>
  <si>
    <t>Gymnázium a Obchodní akademie</t>
  </si>
  <si>
    <t>Masarykova tř. 1313</t>
  </si>
  <si>
    <t>Orlová-Lutyně</t>
  </si>
  <si>
    <t>Mgr. Pavel Kubínek</t>
  </si>
  <si>
    <t>kancelar@goa-orlova.cz</t>
  </si>
  <si>
    <t>nám. T. G. Masaryka 1260</t>
  </si>
  <si>
    <t>Ing. Petra Schwarzová</t>
  </si>
  <si>
    <t>gymfrydl@gymfrydl.cz</t>
  </si>
  <si>
    <t>Mírová 1442</t>
  </si>
  <si>
    <t>RNDr. Bohumil Vévoda</t>
  </si>
  <si>
    <t>kancelar@gym-karvina.cz</t>
  </si>
  <si>
    <t>Studentská 1198/11</t>
  </si>
  <si>
    <t>RNDr. Karel Foniok</t>
  </si>
  <si>
    <t>nogolova@gsh.cz; reditel@gsh.cz</t>
  </si>
  <si>
    <t>Komenského 328/2</t>
  </si>
  <si>
    <t>PhDr. Petr Šimek</t>
  </si>
  <si>
    <t>gkh@gkh.cz</t>
  </si>
  <si>
    <t>Frýdecká 689/30</t>
  </si>
  <si>
    <t>RNDr. Tomáš Hudec</t>
  </si>
  <si>
    <t>sekretariat@gmct.cz</t>
  </si>
  <si>
    <t>Gymnázium s pol. jaz. vyuč. - Gimnazjum z Pol. j. nauc.</t>
  </si>
  <si>
    <t>Havlíčkova 213/13</t>
  </si>
  <si>
    <t>558731235, 558713326</t>
  </si>
  <si>
    <t>Mgr. Andrzej Bizoń</t>
  </si>
  <si>
    <t>info@gympol.cz</t>
  </si>
  <si>
    <t>Gymnázium Františka Živného</t>
  </si>
  <si>
    <t>Jana Palacha 794</t>
  </si>
  <si>
    <t>PaedDr. Miroslav Bialoň</t>
  </si>
  <si>
    <t>sekretariat@gym-bohumin.cz</t>
  </si>
  <si>
    <t>Komenského 713</t>
  </si>
  <si>
    <t>Mgr. Romana Cieslarová</t>
  </si>
  <si>
    <t>sekretariat@gymtri.cz</t>
  </si>
  <si>
    <t>Smetanův okruh 19/2</t>
  </si>
  <si>
    <t>Mgr. Vladimír Schreier</t>
  </si>
  <si>
    <t>writer@gym-krnov.cz</t>
  </si>
  <si>
    <t>Sokolovská 466/34</t>
  </si>
  <si>
    <t>Mgr. Zdena Kovaříková</t>
  </si>
  <si>
    <t>info@gymsosrym.cz</t>
  </si>
  <si>
    <t>Gymnázium a SOŠ</t>
  </si>
  <si>
    <t>Cihelní 410</t>
  </si>
  <si>
    <t>Ing. Jaroslav Konečný</t>
  </si>
  <si>
    <t>skola@gsos.cz</t>
  </si>
  <si>
    <t>Gymnázium Petra Bezruče</t>
  </si>
  <si>
    <t>Čs. armády 517</t>
  </si>
  <si>
    <t>RNDr. Olga Onderková</t>
  </si>
  <si>
    <t>sekretariat@gpbfm.cz</t>
  </si>
  <si>
    <t>Všeobecné a sportovní gymnázium</t>
  </si>
  <si>
    <t>Dukelská 1423/1</t>
  </si>
  <si>
    <t>Mgr. Petr Melichar</t>
  </si>
  <si>
    <t>petr.melichar@gymbru.cz</t>
  </si>
  <si>
    <t>Gymnázium Hladnov a Jazyková škola s právem státní jazykové zkoušky</t>
  </si>
  <si>
    <t>Hladnovská 1332/35</t>
  </si>
  <si>
    <t>Mgr. Daniel Kašička</t>
  </si>
  <si>
    <t>gymnazium@hladnov.cz</t>
  </si>
  <si>
    <t>Domov mládeže a Školní jídelna-výdejna</t>
  </si>
  <si>
    <t>Krakovská 1095</t>
  </si>
  <si>
    <t>596715180; 734177653</t>
  </si>
  <si>
    <t>Mgr. Marcela Lörincová</t>
  </si>
  <si>
    <t>dm@dmostrava.cz</t>
  </si>
  <si>
    <t>Galerie výtvarného umění v Ostravě, příspěvková organizace</t>
  </si>
  <si>
    <t>Poděbradova 1291/12</t>
  </si>
  <si>
    <t>596 112 566</t>
  </si>
  <si>
    <t>Mgr. Jiří Jůza Ph.D.</t>
  </si>
  <si>
    <t>info@gvuo.cz</t>
  </si>
  <si>
    <t>Körbelová Jindřiška</t>
  </si>
  <si>
    <t>Moravskoslezská vědecká knihovna v Ostravě, příspěvková organizace</t>
  </si>
  <si>
    <t>Prokešovo náměstí 9</t>
  </si>
  <si>
    <t>596 138 240</t>
  </si>
  <si>
    <t>Ing. Lea Prchalová</t>
  </si>
  <si>
    <t>msvk@svkos.cz</t>
  </si>
  <si>
    <t>Muzeum Beskyd Frýdek-Místek, příspěvková organizace</t>
  </si>
  <si>
    <t>Hluboká 66</t>
  </si>
  <si>
    <t>558 621 924</t>
  </si>
  <si>
    <t>Mgr. Stanislav Hrabovský</t>
  </si>
  <si>
    <t>info@muzeumbeskyd.com</t>
  </si>
  <si>
    <t>Muzeum v Bruntále, příspěvková organizace</t>
  </si>
  <si>
    <t>Zámecké náměstí 7</t>
  </si>
  <si>
    <t>554 717 947</t>
  </si>
  <si>
    <t>Mgr. Hana Garncarzová</t>
  </si>
  <si>
    <t>muzeumbruntal@seznam.cz</t>
  </si>
  <si>
    <t>Muzeum Těšínska, příspěvková organizace</t>
  </si>
  <si>
    <t>Hlavní třída 115/15</t>
  </si>
  <si>
    <t>558 761 211</t>
  </si>
  <si>
    <t>PaedDr. Zbyšek Ondřeka</t>
  </si>
  <si>
    <t>muzeum@muzeumct.cz</t>
  </si>
  <si>
    <t>Muzeum Novojičínska, příspěvková organizace</t>
  </si>
  <si>
    <t>28. října 12</t>
  </si>
  <si>
    <t>556 701 156</t>
  </si>
  <si>
    <t>PhDr. Sylva Dvořáčková</t>
  </si>
  <si>
    <t>ovmnj@atlas.cz</t>
  </si>
  <si>
    <t>Těšínské divadlo Český Těšín, příspěvková organizace</t>
  </si>
  <si>
    <t>Ostravská 67</t>
  </si>
  <si>
    <t>558 746 022</t>
  </si>
  <si>
    <t>Mgr. Karol Suszka</t>
  </si>
  <si>
    <t>info@tdivadlo.cz</t>
  </si>
  <si>
    <t>Zámek Dolní Životice, příspěvková organizace</t>
  </si>
  <si>
    <t>Zámecká 1</t>
  </si>
  <si>
    <t>Dolní Životice</t>
  </si>
  <si>
    <t>553 786 200</t>
  </si>
  <si>
    <t>zamek.dolnizivotice@email.cz</t>
  </si>
  <si>
    <t>Sírius, příspěvková organizace</t>
  </si>
  <si>
    <t>Mánesova 7</t>
  </si>
  <si>
    <t>553 711 803</t>
  </si>
  <si>
    <t>Mgr. Soňa Lichovníková</t>
  </si>
  <si>
    <t>usp.manesovaopava@centrum.cz</t>
  </si>
  <si>
    <t>Marianum, příspěvková organizace</t>
  </si>
  <si>
    <t>Rooseveltova 47</t>
  </si>
  <si>
    <t>553 608 515</t>
  </si>
  <si>
    <t>Ing. Antonín Janýška</t>
  </si>
  <si>
    <t>marianum.opava@worldonline.cz</t>
  </si>
  <si>
    <t>Fontána, příspěvková organizace</t>
  </si>
  <si>
    <t>Celní 3</t>
  </si>
  <si>
    <t>PaedDr. Jiřina Frejková</t>
  </si>
  <si>
    <t>jirina.frejkova@seznam.cz</t>
  </si>
  <si>
    <t>Náš svět, příspěvková organizace</t>
  </si>
  <si>
    <t>Pržno 239</t>
  </si>
  <si>
    <t>558 605 603</t>
  </si>
  <si>
    <t>Mgr. Anna Hamelová</t>
  </si>
  <si>
    <t>a.hamelova@centrumprzno.cz</t>
  </si>
  <si>
    <t>Domov Letokruhy, příspěvková organizace</t>
  </si>
  <si>
    <t>Dukelská 650</t>
  </si>
  <si>
    <t>556 305 292</t>
  </si>
  <si>
    <t>Bc. Kamila Molková</t>
  </si>
  <si>
    <t>reditel@domov-letokruhy.cz</t>
  </si>
  <si>
    <t>Domov Vítkov, příspěvková organizace</t>
  </si>
  <si>
    <t>Lidická 611</t>
  </si>
  <si>
    <t>556 312 061</t>
  </si>
  <si>
    <t>Mgr. Jan Seidler</t>
  </si>
  <si>
    <t>reditel@domov-vitkov.cz</t>
  </si>
  <si>
    <t>Domov Na zámku, příspěvková organizace</t>
  </si>
  <si>
    <t>Kyjovice 1</t>
  </si>
  <si>
    <t>Kyjovice</t>
  </si>
  <si>
    <t>553 778 026</t>
  </si>
  <si>
    <t>Mgr. Michal Jiráska</t>
  </si>
  <si>
    <t>jiraska@domov-kyjovice.cz</t>
  </si>
  <si>
    <t>Domov Pohoda, příspěvková organizace</t>
  </si>
  <si>
    <t>Okružní 16</t>
  </si>
  <si>
    <t>554 712 611</t>
  </si>
  <si>
    <t>Bc. Jarmila Šíblová</t>
  </si>
  <si>
    <t>siblova@domovpohoda.cz</t>
  </si>
  <si>
    <t>Sagapo, příspěvková organizace</t>
  </si>
  <si>
    <t>Uhlířská 2</t>
  </si>
  <si>
    <t>554 719 525</t>
  </si>
  <si>
    <t>Mgr. Petr Konečný</t>
  </si>
  <si>
    <t>petr.konecny@sagapo.cz</t>
  </si>
  <si>
    <t>Harmonie, příspěvková organizace</t>
  </si>
  <si>
    <t>Pod Cvilínem, Chářovská 785</t>
  </si>
  <si>
    <t>554 625 785</t>
  </si>
  <si>
    <t>Mgr. Miroslava Fofová</t>
  </si>
  <si>
    <t>reditel@po-harmonie.cz</t>
  </si>
  <si>
    <t>Nový domov, příspěvková organizace</t>
  </si>
  <si>
    <t>U Bažantnice 1564/15</t>
  </si>
  <si>
    <t>596 311 820</t>
  </si>
  <si>
    <t>Ing. Eva Cholewová</t>
  </si>
  <si>
    <t>sekretariat@ndkarvina.cz</t>
  </si>
  <si>
    <t>Domov Březiny, příspěvková organizace</t>
  </si>
  <si>
    <t>Rychvaldská 531</t>
  </si>
  <si>
    <t>Petřvald</t>
  </si>
  <si>
    <t>596 541 238</t>
  </si>
  <si>
    <t>Ing. Pavel Zelek</t>
  </si>
  <si>
    <t>zelek@domovbreziny.cz</t>
  </si>
  <si>
    <t>Domov Jistoty, příspěvková organizace</t>
  </si>
  <si>
    <t>Šunychelská 1159</t>
  </si>
  <si>
    <t>596 014 046</t>
  </si>
  <si>
    <t>Ing. Jiřina Zdražilová</t>
  </si>
  <si>
    <t>zdrazilova@djbohumin.cz</t>
  </si>
  <si>
    <t>Benjamín, příspěvková organizace</t>
  </si>
  <si>
    <t>Modrá 1705</t>
  </si>
  <si>
    <t>596 541 149</t>
  </si>
  <si>
    <t>Mgr. Darja Kuncová</t>
  </si>
  <si>
    <t>benjamin.kuncova@seznam.cz</t>
  </si>
  <si>
    <t>Centrum psychologické pomoci, příspěvková organizace</t>
  </si>
  <si>
    <t>Na Bělidle 815</t>
  </si>
  <si>
    <t>Karviná - Fryštát</t>
  </si>
  <si>
    <t>596 317 575</t>
  </si>
  <si>
    <t>PaedDr. Zdeněk Moldrzyk</t>
  </si>
  <si>
    <t>moldrzyk@cepp.cz</t>
  </si>
  <si>
    <t>Zámek Nová Horka, příspěvková organizace</t>
  </si>
  <si>
    <t>Nová Horka 22</t>
  </si>
  <si>
    <t>556 428 060</t>
  </si>
  <si>
    <t>Mgr. Lukáš Spurný</t>
  </si>
  <si>
    <t>lukas.spurny@zameknovahorka.cz</t>
  </si>
  <si>
    <t>Domov Příbor, příspěvková organizace</t>
  </si>
  <si>
    <t>Masarykova 542</t>
  </si>
  <si>
    <t>556 722 143</t>
  </si>
  <si>
    <t>Josef Škrobánek</t>
  </si>
  <si>
    <t>skrobanek@ddpribor.cz</t>
  </si>
  <si>
    <t>Domov Odry, příspěvková organizace</t>
  </si>
  <si>
    <t>Hranická 56</t>
  </si>
  <si>
    <t>556 730 133</t>
  </si>
  <si>
    <t>Miroslava Chodurová</t>
  </si>
  <si>
    <t>chodurova@ddodry.cz</t>
  </si>
  <si>
    <t>Domov Hortenzie, příspěvková organizace</t>
  </si>
  <si>
    <t>Za Střelnicí 1568</t>
  </si>
  <si>
    <t>556 836 942</t>
  </si>
  <si>
    <t>Bc. Jiří Absolon</t>
  </si>
  <si>
    <t>absolon@domovhortenzie.cz</t>
  </si>
  <si>
    <t>Domov Duha, příspěvková organizace</t>
  </si>
  <si>
    <t>Hřbitovní 41</t>
  </si>
  <si>
    <t>556 709 747</t>
  </si>
  <si>
    <t>Mgr. Dana Jančálková</t>
  </si>
  <si>
    <t>reditel@domovduha.cz</t>
  </si>
  <si>
    <t>Domov Paprsek, příspěvková organizace</t>
  </si>
  <si>
    <t>Bezručova 20</t>
  </si>
  <si>
    <t>556 787 202</t>
  </si>
  <si>
    <t>Bc. Jana Kuchajdová</t>
  </si>
  <si>
    <t>ddnj.kuchajdova@seznam.cz</t>
  </si>
  <si>
    <t>Domov Bílá Opava, příspěvková organizace</t>
  </si>
  <si>
    <t>Rybářská 27</t>
  </si>
  <si>
    <t>553 712 183</t>
  </si>
  <si>
    <t>reditel@ddopava.cz</t>
  </si>
  <si>
    <t>Správa silnic Moravskoslezského kraje, příspěvková organizace</t>
  </si>
  <si>
    <t>Úprkova 1</t>
  </si>
  <si>
    <t>Ing. Tomáš Böhm</t>
  </si>
  <si>
    <t>ssmsk@ssmsk.cz</t>
  </si>
  <si>
    <t>Drápela Boris</t>
  </si>
  <si>
    <t>Počet</t>
  </si>
  <si>
    <t>Drápela Boris, Ing.</t>
  </si>
  <si>
    <t>Blažková Alžběta, Ing.</t>
  </si>
  <si>
    <t>Hendrych Štěpán, Ing.</t>
  </si>
  <si>
    <t>Hlaváč Břetislav, Ing.</t>
  </si>
  <si>
    <t>Jalůvka Martin, Ing.</t>
  </si>
  <si>
    <t>Janák Michal, Ing.</t>
  </si>
  <si>
    <t>Kocich Petr, Ing.</t>
  </si>
  <si>
    <t>Körbelová Jindřiška, Ing.</t>
  </si>
  <si>
    <t>Ledvoňová Pavlína, Ing.</t>
  </si>
  <si>
    <t>Sýkora Pavel, Ing.</t>
  </si>
  <si>
    <t>Štefková Věra, Ing.</t>
  </si>
  <si>
    <t>Celkem</t>
  </si>
  <si>
    <t>Průměr</t>
  </si>
  <si>
    <t>Název akce</t>
  </si>
  <si>
    <t>Ing. Leo Nevřela</t>
  </si>
  <si>
    <t>Energetické úspory ve SŠ průmyslové a umělecké v Opavě</t>
  </si>
  <si>
    <t>Energetické úspory ve SŠ technické v Opavě</t>
  </si>
  <si>
    <t>Energetické úspory v  Dětském domově v Lichnově</t>
  </si>
  <si>
    <t>Energetické úspory ve Střední pedagogické škole a Střední zdravotnické škole v Krnově</t>
  </si>
  <si>
    <t>Energetické úspory v Gymnáziu v Krnově</t>
  </si>
  <si>
    <t>Energetické úspory v ZUŠ v Ostravě-Porubě</t>
  </si>
  <si>
    <t>Energetické úspory ve SŠ technické a dopravní v Ostravě-Vítkovicích</t>
  </si>
  <si>
    <t>Energetické úspory ve SŠ teleinformatiky v Ostravě</t>
  </si>
  <si>
    <t>Energetické úspory ve Střední škole v Bohumíně</t>
  </si>
  <si>
    <t>S</t>
  </si>
  <si>
    <t>Způsobilé náklady</t>
  </si>
  <si>
    <t>Očekáváná dotace</t>
  </si>
  <si>
    <t xml:space="preserve">Podíl MSK </t>
  </si>
  <si>
    <t>Celkové náklady projektu</t>
  </si>
  <si>
    <t xml:space="preserve">Energetické úspory v areálu  Dětského domova SRDCE a SŠ, ZŠ a MŠ v Karviné </t>
  </si>
  <si>
    <t>Energeticé úspory historické budovy SŠ průmyslové a umělecké v Opavě</t>
  </si>
  <si>
    <t>Oblast školství</t>
  </si>
  <si>
    <t>Neuznatelné výdaje projektu</t>
  </si>
  <si>
    <t>Z toho</t>
  </si>
  <si>
    <t>Energetické úspory ve SPŠ, OA a JŠ ve Frýdku-Místku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</si>
</sst>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3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u/>
      <sz val="10"/>
      <color rgb="FF0000FF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Tahoma"/>
      <family val="2"/>
      <charset val="238"/>
    </font>
    <font>
      <sz val="8"/>
      <name val="Arial CE"/>
      <family val="2"/>
      <charset val="238"/>
    </font>
    <font>
      <sz val="12"/>
      <name val="Times New Roman CE"/>
      <charset val="238"/>
    </font>
    <font>
      <b/>
      <sz val="12"/>
      <name val="Symbol"/>
      <family val="1"/>
      <charset val="2"/>
    </font>
    <font>
      <b/>
      <sz val="10"/>
      <color theme="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FFFFCC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 applyBorder="0" applyProtection="0"/>
    <xf numFmtId="0" fontId="1" fillId="0" borderId="0"/>
    <xf numFmtId="0" fontId="1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12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/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2" fillId="5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vertical="center" wrapText="1"/>
    </xf>
    <xf numFmtId="4" fontId="3" fillId="0" borderId="27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3" fontId="12" fillId="5" borderId="19" xfId="0" applyNumberFormat="1" applyFont="1" applyFill="1" applyBorder="1" applyAlignment="1">
      <alignment horizontal="center" vertical="center" wrapText="1"/>
    </xf>
    <xf numFmtId="3" fontId="12" fillId="5" borderId="27" xfId="0" applyNumberFormat="1" applyFont="1" applyFill="1" applyBorder="1" applyAlignment="1">
      <alignment horizontal="center" vertical="center" wrapText="1"/>
    </xf>
    <xf numFmtId="3" fontId="12" fillId="5" borderId="2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2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3" fontId="12" fillId="5" borderId="2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12" fillId="5" borderId="9" xfId="0" applyNumberFormat="1" applyFont="1" applyFill="1" applyBorder="1" applyAlignment="1">
      <alignment horizontal="center" vertical="center" wrapText="1"/>
    </xf>
    <xf numFmtId="3" fontId="12" fillId="5" borderId="16" xfId="0" applyNumberFormat="1" applyFont="1" applyFill="1" applyBorder="1" applyAlignment="1">
      <alignment horizontal="center" vertical="center" wrapText="1"/>
    </xf>
  </cellXfs>
  <cellStyles count="4">
    <cellStyle name="Hypertextový odkaz" xfId="1" builtinId="8"/>
    <cellStyle name="Normální" xfId="0" builtinId="0"/>
    <cellStyle name="Normální 2" xfId="3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2EAF6"/>
      <color rgb="FFF3F6FB"/>
      <color rgb="FFE8EBF0"/>
      <color rgb="FFE9EFF7"/>
      <color rgb="FFFAFAFE"/>
      <color rgb="FFFAFAFA"/>
      <color rgb="FFEFFAFD"/>
      <color rgb="FFF3F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psbru2@sps-bruntal.cz;%20info@spsoa.cz" TargetMode="External"/><Relationship Id="rId21" Type="http://schemas.openxmlformats.org/officeDocument/2006/relationships/hyperlink" Target="mailto:info@zus-vitkov.cz" TargetMode="External"/><Relationship Id="rId42" Type="http://schemas.openxmlformats.org/officeDocument/2006/relationships/hyperlink" Target="mailto:info@ddov-bazaly.cz" TargetMode="External"/><Relationship Id="rId63" Type="http://schemas.openxmlformats.org/officeDocument/2006/relationships/hyperlink" Target="mailto:oa@oao.cz" TargetMode="External"/><Relationship Id="rId84" Type="http://schemas.openxmlformats.org/officeDocument/2006/relationships/hyperlink" Target="mailto:sspu@sspu-opava.cz" TargetMode="External"/><Relationship Id="rId138" Type="http://schemas.openxmlformats.org/officeDocument/2006/relationships/hyperlink" Target="mailto:petr.habrnal@kvic.cz" TargetMode="External"/><Relationship Id="rId159" Type="http://schemas.openxmlformats.org/officeDocument/2006/relationships/hyperlink" Target="mailto:o6zvs@volny.cz" TargetMode="External"/><Relationship Id="rId170" Type="http://schemas.openxmlformats.org/officeDocument/2006/relationships/hyperlink" Target="mailto:zs.ckalovova@seznam.cz" TargetMode="External"/><Relationship Id="rId191" Type="http://schemas.openxmlformats.org/officeDocument/2006/relationships/hyperlink" Target="mailto:info@gymsosrym.cz" TargetMode="External"/><Relationship Id="rId205" Type="http://schemas.openxmlformats.org/officeDocument/2006/relationships/hyperlink" Target="mailto:usp.manesovaopava@centrum.cz" TargetMode="External"/><Relationship Id="rId226" Type="http://schemas.openxmlformats.org/officeDocument/2006/relationships/hyperlink" Target="mailto:reditel@ddopava.cz" TargetMode="External"/><Relationship Id="rId107" Type="http://schemas.openxmlformats.org/officeDocument/2006/relationships/hyperlink" Target="mailto:sekretariat@zdrskolafm.cz" TargetMode="External"/><Relationship Id="rId11" Type="http://schemas.openxmlformats.org/officeDocument/2006/relationships/hyperlink" Target="mailto:zus-sologubova@seznam.cz" TargetMode="External"/><Relationship Id="rId32" Type="http://schemas.openxmlformats.org/officeDocument/2006/relationships/hyperlink" Target="mailto:zus@zusnj.cz;%20reditel@zusnj.cz" TargetMode="External"/><Relationship Id="rId53" Type="http://schemas.openxmlformats.org/officeDocument/2006/relationships/hyperlink" Target="mailto:reditelka@dd-melc.cz" TargetMode="External"/><Relationship Id="rId74" Type="http://schemas.openxmlformats.org/officeDocument/2006/relationships/hyperlink" Target="mailto:skolspec@sos.eridan.cz" TargetMode="External"/><Relationship Id="rId128" Type="http://schemas.openxmlformats.org/officeDocument/2006/relationships/hyperlink" Target="mailto:sg@sportgym-ostrava.cz" TargetMode="External"/><Relationship Id="rId149" Type="http://schemas.openxmlformats.org/officeDocument/2006/relationships/hyperlink" Target="mailto:zvs.karvina@seznam.cz" TargetMode="External"/><Relationship Id="rId5" Type="http://schemas.openxmlformats.org/officeDocument/2006/relationships/hyperlink" Target="mailto:kovarik@nspka.cz" TargetMode="External"/><Relationship Id="rId95" Type="http://schemas.openxmlformats.org/officeDocument/2006/relationships/hyperlink" Target="mailto:skola@mendelova-stredni.cz" TargetMode="External"/><Relationship Id="rId160" Type="http://schemas.openxmlformats.org/officeDocument/2006/relationships/hyperlink" Target="mailto:skolka.eliska@volny.cz" TargetMode="External"/><Relationship Id="rId181" Type="http://schemas.openxmlformats.org/officeDocument/2006/relationships/hyperlink" Target="mailto:kancelar@goa-orlova.cz" TargetMode="External"/><Relationship Id="rId216" Type="http://schemas.openxmlformats.org/officeDocument/2006/relationships/hyperlink" Target="mailto:zelek@domovbreziny.cz" TargetMode="External"/><Relationship Id="rId211" Type="http://schemas.openxmlformats.org/officeDocument/2006/relationships/hyperlink" Target="mailto:jiraska@domov-kyjovice.cz" TargetMode="External"/><Relationship Id="rId22" Type="http://schemas.openxmlformats.org/officeDocument/2006/relationships/hyperlink" Target="mailto:zus.klimkovice@seznam.cz" TargetMode="External"/><Relationship Id="rId27" Type="http://schemas.openxmlformats.org/officeDocument/2006/relationships/hyperlink" Target="mailto:podatelna@zus-studenka.cz;%20reditelka@zus-studenka.cz" TargetMode="External"/><Relationship Id="rId43" Type="http://schemas.openxmlformats.org/officeDocument/2006/relationships/hyperlink" Target="mailto:domov.vizina@seznam.cz" TargetMode="External"/><Relationship Id="rId48" Type="http://schemas.openxmlformats.org/officeDocument/2006/relationships/hyperlink" Target="mailto:sekretariat@zusfrydlant.cz" TargetMode="External"/><Relationship Id="rId64" Type="http://schemas.openxmlformats.org/officeDocument/2006/relationships/hyperlink" Target="mailto:sekretariat@zdrav-ova.cz" TargetMode="External"/><Relationship Id="rId69" Type="http://schemas.openxmlformats.org/officeDocument/2006/relationships/hyperlink" Target="mailto:reditel@juventus.cz" TargetMode="External"/><Relationship Id="rId113" Type="http://schemas.openxmlformats.org/officeDocument/2006/relationships/hyperlink" Target="mailto:sos@sos-dcr.cz" TargetMode="External"/><Relationship Id="rId118" Type="http://schemas.openxmlformats.org/officeDocument/2006/relationships/hyperlink" Target="mailto:sosbruntal@sosbruntal.cz" TargetMode="External"/><Relationship Id="rId134" Type="http://schemas.openxmlformats.org/officeDocument/2006/relationships/hyperlink" Target="mailto:info@ppp.opava.cz" TargetMode="External"/><Relationship Id="rId139" Type="http://schemas.openxmlformats.org/officeDocument/2006/relationships/hyperlink" Target="mailto:zsrymarovska@zsbr.cz;%20pasekova@zsbr.cz" TargetMode="External"/><Relationship Id="rId80" Type="http://schemas.openxmlformats.org/officeDocument/2006/relationships/hyperlink" Target="mailto:szas.ostrava@gmail.com" TargetMode="External"/><Relationship Id="rId85" Type="http://schemas.openxmlformats.org/officeDocument/2006/relationships/hyperlink" Target="mailto:dokoupilova@ssvitkov-podhradi.cz" TargetMode="External"/><Relationship Id="rId150" Type="http://schemas.openxmlformats.org/officeDocument/2006/relationships/hyperlink" Target="mailto:zvs.bilovec@o2active.cz" TargetMode="External"/><Relationship Id="rId155" Type="http://schemas.openxmlformats.org/officeDocument/2006/relationships/hyperlink" Target="mailto:specskola.nj@specskolanj.cz" TargetMode="External"/><Relationship Id="rId171" Type="http://schemas.openxmlformats.org/officeDocument/2006/relationships/hyperlink" Target="mailto:info@robinsonka.cz" TargetMode="External"/><Relationship Id="rId176" Type="http://schemas.openxmlformats.org/officeDocument/2006/relationships/hyperlink" Target="mailto:mail@ghlucin.cz" TargetMode="External"/><Relationship Id="rId192" Type="http://schemas.openxmlformats.org/officeDocument/2006/relationships/hyperlink" Target="mailto:skola@gsos.cz" TargetMode="External"/><Relationship Id="rId197" Type="http://schemas.openxmlformats.org/officeDocument/2006/relationships/hyperlink" Target="mailto:info@gvuo.cz" TargetMode="External"/><Relationship Id="rId206" Type="http://schemas.openxmlformats.org/officeDocument/2006/relationships/hyperlink" Target="mailto:marianum.opava@worldonline.cz" TargetMode="External"/><Relationship Id="rId227" Type="http://schemas.openxmlformats.org/officeDocument/2006/relationships/hyperlink" Target="mailto:ssmsk@ssmsk.cz" TargetMode="External"/><Relationship Id="rId201" Type="http://schemas.openxmlformats.org/officeDocument/2006/relationships/hyperlink" Target="mailto:muzeum@muzeumct.cz" TargetMode="External"/><Relationship Id="rId222" Type="http://schemas.openxmlformats.org/officeDocument/2006/relationships/hyperlink" Target="mailto:chodurova@ddodry.cz" TargetMode="External"/><Relationship Id="rId12" Type="http://schemas.openxmlformats.org/officeDocument/2006/relationships/hyperlink" Target="mailto:zus-lidicka@cmail.cz" TargetMode="External"/><Relationship Id="rId17" Type="http://schemas.openxmlformats.org/officeDocument/2006/relationships/hyperlink" Target="mailto:reditel@zus-sokolska.cz" TargetMode="External"/><Relationship Id="rId33" Type="http://schemas.openxmlformats.org/officeDocument/2006/relationships/hyperlink" Target="mailto:zus@zus-tesin.cz" TargetMode="External"/><Relationship Id="rId38" Type="http://schemas.openxmlformats.org/officeDocument/2006/relationships/hyperlink" Target="mailto:kamil.novak@zus-karvina.net" TargetMode="External"/><Relationship Id="rId59" Type="http://schemas.openxmlformats.org/officeDocument/2006/relationships/hyperlink" Target="mailto:malinova@ddfulnek.cz" TargetMode="External"/><Relationship Id="rId103" Type="http://schemas.openxmlformats.org/officeDocument/2006/relationships/hyperlink" Target="mailto:sekretariat@sosboh.cz" TargetMode="External"/><Relationship Id="rId108" Type="http://schemas.openxmlformats.org/officeDocument/2006/relationships/hyperlink" Target="mailto:sekretariat@ssgos.cz" TargetMode="External"/><Relationship Id="rId124" Type="http://schemas.openxmlformats.org/officeDocument/2006/relationships/hyperlink" Target="mailto:profesor@jazgym-ostrava.cz" TargetMode="External"/><Relationship Id="rId129" Type="http://schemas.openxmlformats.org/officeDocument/2006/relationships/hyperlink" Target="mailto:info@jko.cz" TargetMode="External"/><Relationship Id="rId54" Type="http://schemas.openxmlformats.org/officeDocument/2006/relationships/hyperlink" Target="mailto:detsky-domov@dd-opava.cz;%20ekonomka@dd-opava.cz" TargetMode="External"/><Relationship Id="rId70" Type="http://schemas.openxmlformats.org/officeDocument/2006/relationships/hyperlink" Target="mailto:sekretariat@soustav-ostrava.cz" TargetMode="External"/><Relationship Id="rId75" Type="http://schemas.openxmlformats.org/officeDocument/2006/relationships/hyperlink" Target="mailto:ss@ss-ostrava.cz" TargetMode="External"/><Relationship Id="rId91" Type="http://schemas.openxmlformats.org/officeDocument/2006/relationships/hyperlink" Target="mailto:spkmail@sps-karvina.cz" TargetMode="External"/><Relationship Id="rId96" Type="http://schemas.openxmlformats.org/officeDocument/2006/relationships/hyperlink" Target="mailto:skola@tznj.cz" TargetMode="External"/><Relationship Id="rId140" Type="http://schemas.openxmlformats.org/officeDocument/2006/relationships/hyperlink" Target="mailto:zvs.ps@tiscali.cz" TargetMode="External"/><Relationship Id="rId145" Type="http://schemas.openxmlformats.org/officeDocument/2006/relationships/hyperlink" Target="mailto:skoly@zstrinec.cz;%20marta.labojova@centrum.cz" TargetMode="External"/><Relationship Id="rId161" Type="http://schemas.openxmlformats.org/officeDocument/2006/relationships/hyperlink" Target="mailto:spec.zs@zrak.opava.cz" TargetMode="External"/><Relationship Id="rId166" Type="http://schemas.openxmlformats.org/officeDocument/2006/relationships/hyperlink" Target="mailto:zsams@skola-jsk.cz;%20reditel@skola-jsk.cz" TargetMode="External"/><Relationship Id="rId182" Type="http://schemas.openxmlformats.org/officeDocument/2006/relationships/hyperlink" Target="mailto:gymfrydl@gymfrydl.cz" TargetMode="External"/><Relationship Id="rId187" Type="http://schemas.openxmlformats.org/officeDocument/2006/relationships/hyperlink" Target="mailto:info@gympol.cz" TargetMode="External"/><Relationship Id="rId217" Type="http://schemas.openxmlformats.org/officeDocument/2006/relationships/hyperlink" Target="mailto:zdrazilova@djbohumin.cz" TargetMode="External"/><Relationship Id="rId1" Type="http://schemas.openxmlformats.org/officeDocument/2006/relationships/hyperlink" Target="mailto:kovarik@nspka.cz" TargetMode="External"/><Relationship Id="rId6" Type="http://schemas.openxmlformats.org/officeDocument/2006/relationships/hyperlink" Target="mailto:tomas.stejskal@nemtr.cz" TargetMode="External"/><Relationship Id="rId212" Type="http://schemas.openxmlformats.org/officeDocument/2006/relationships/hyperlink" Target="mailto:siblova@domovpohoda.cz" TargetMode="External"/><Relationship Id="rId23" Type="http://schemas.openxmlformats.org/officeDocument/2006/relationships/hyperlink" Target="mailto:janikova@zusvkopava.cz" TargetMode="External"/><Relationship Id="rId28" Type="http://schemas.openxmlformats.org/officeDocument/2006/relationships/hyperlink" Target="mailto:zus.pribor@nettle.cz" TargetMode="External"/><Relationship Id="rId49" Type="http://schemas.openxmlformats.org/officeDocument/2006/relationships/hyperlink" Target="mailto:zus@jablocity.cz" TargetMode="External"/><Relationship Id="rId114" Type="http://schemas.openxmlformats.org/officeDocument/2006/relationships/hyperlink" Target="mailto:skola@ssamp-krnov.cz" TargetMode="External"/><Relationship Id="rId119" Type="http://schemas.openxmlformats.org/officeDocument/2006/relationships/hyperlink" Target="mailto:info@spgs-szs.cz" TargetMode="External"/><Relationship Id="rId44" Type="http://schemas.openxmlformats.org/officeDocument/2006/relationships/hyperlink" Target="mailto:zus.bruntal@tiscali.cz" TargetMode="External"/><Relationship Id="rId60" Type="http://schemas.openxmlformats.org/officeDocument/2006/relationships/hyperlink" Target="mailto:domovfm@centrum.cz" TargetMode="External"/><Relationship Id="rId65" Type="http://schemas.openxmlformats.org/officeDocument/2006/relationships/hyperlink" Target="mailto:skola@sshsopava.cz" TargetMode="External"/><Relationship Id="rId81" Type="http://schemas.openxmlformats.org/officeDocument/2006/relationships/hyperlink" Target="mailto:info@sus-ostrava.cz" TargetMode="External"/><Relationship Id="rId86" Type="http://schemas.openxmlformats.org/officeDocument/2006/relationships/hyperlink" Target="mailto:sse-najizdarne@sse-najizdarne.cz" TargetMode="External"/><Relationship Id="rId130" Type="http://schemas.openxmlformats.org/officeDocument/2006/relationships/hyperlink" Target="mailto:info@pppbruntal.cz" TargetMode="External"/><Relationship Id="rId135" Type="http://schemas.openxmlformats.org/officeDocument/2006/relationships/hyperlink" Target="mailto:alena.kostelna@ppp-ostrava.cz" TargetMode="External"/><Relationship Id="rId151" Type="http://schemas.openxmlformats.org/officeDocument/2006/relationships/hyperlink" Target="mailto:skola@zsfren.cz;%20pavlina.palova@zsfren.cz" TargetMode="External"/><Relationship Id="rId156" Type="http://schemas.openxmlformats.org/officeDocument/2006/relationships/hyperlink" Target="mailto:vrublova@ouaprs.com" TargetMode="External"/><Relationship Id="rId177" Type="http://schemas.openxmlformats.org/officeDocument/2006/relationships/hyperlink" Target="mailto:mgp@gypri.cz;%20kancelar@gypri.cz" TargetMode="External"/><Relationship Id="rId198" Type="http://schemas.openxmlformats.org/officeDocument/2006/relationships/hyperlink" Target="mailto:msvk@svkos.cz" TargetMode="External"/><Relationship Id="rId172" Type="http://schemas.openxmlformats.org/officeDocument/2006/relationships/hyperlink" Target="mailto:MsLogoLiptan@seznam.cz" TargetMode="External"/><Relationship Id="rId193" Type="http://schemas.openxmlformats.org/officeDocument/2006/relationships/hyperlink" Target="mailto:sekretariat@gpbfm.cz" TargetMode="External"/><Relationship Id="rId202" Type="http://schemas.openxmlformats.org/officeDocument/2006/relationships/hyperlink" Target="mailto:ovmnj@atlas.cz" TargetMode="External"/><Relationship Id="rId207" Type="http://schemas.openxmlformats.org/officeDocument/2006/relationships/hyperlink" Target="mailto:jirina.frejkova@seznam.cz" TargetMode="External"/><Relationship Id="rId223" Type="http://schemas.openxmlformats.org/officeDocument/2006/relationships/hyperlink" Target="mailto:absolon@domovhortenzie.cz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mailto:zus-e.runda@iol.cz" TargetMode="External"/><Relationship Id="rId18" Type="http://schemas.openxmlformats.org/officeDocument/2006/relationships/hyperlink" Target="mailto:skola@zus-ostravamarhory.net;%20info@zus-ostravamarhory" TargetMode="External"/><Relationship Id="rId39" Type="http://schemas.openxmlformats.org/officeDocument/2006/relationships/hyperlink" Target="mailto:zusvrchl@volny.cz" TargetMode="External"/><Relationship Id="rId109" Type="http://schemas.openxmlformats.org/officeDocument/2006/relationships/hyperlink" Target="mailto:solich@ssed-fm.cz" TargetMode="External"/><Relationship Id="rId34" Type="http://schemas.openxmlformats.org/officeDocument/2006/relationships/hyperlink" Target="mailto:zus.b.martinu@volny.cz" TargetMode="External"/><Relationship Id="rId50" Type="http://schemas.openxmlformats.org/officeDocument/2006/relationships/hyperlink" Target="mailto:dd@ddhrabova.cz" TargetMode="External"/><Relationship Id="rId55" Type="http://schemas.openxmlformats.org/officeDocument/2006/relationships/hyperlink" Target="mailto:detskydomov.pribor@seznam.cz" TargetMode="External"/><Relationship Id="rId76" Type="http://schemas.openxmlformats.org/officeDocument/2006/relationships/hyperlink" Target="mailto:info@oa-poruba.cz" TargetMode="External"/><Relationship Id="rId97" Type="http://schemas.openxmlformats.org/officeDocument/2006/relationships/hyperlink" Target="mailto:sout@outech-havirov.cz" TargetMode="External"/><Relationship Id="rId104" Type="http://schemas.openxmlformats.org/officeDocument/2006/relationships/hyperlink" Target="mailto:skola@albrechtovastredni.cz" TargetMode="External"/><Relationship Id="rId120" Type="http://schemas.openxmlformats.org/officeDocument/2006/relationships/hyperlink" Target="mailto:slezgym@slezgymopava.cz" TargetMode="External"/><Relationship Id="rId125" Type="http://schemas.openxmlformats.org/officeDocument/2006/relationships/hyperlink" Target="mailto:reditel@gyohavl.cz" TargetMode="External"/><Relationship Id="rId141" Type="http://schemas.openxmlformats.org/officeDocument/2006/relationships/hyperlink" Target="mailto:zvlskola.rymarov@iol.cz" TargetMode="External"/><Relationship Id="rId146" Type="http://schemas.openxmlformats.org/officeDocument/2006/relationships/hyperlink" Target="mailto:spms@volny.cz" TargetMode="External"/><Relationship Id="rId167" Type="http://schemas.openxmlformats.org/officeDocument/2006/relationships/hyperlink" Target="mailto:special.skola@deaf-ostrava.cz" TargetMode="External"/><Relationship Id="rId188" Type="http://schemas.openxmlformats.org/officeDocument/2006/relationships/hyperlink" Target="mailto:sekretariat@gym-bohumin.cz" TargetMode="External"/><Relationship Id="rId7" Type="http://schemas.openxmlformats.org/officeDocument/2006/relationships/hyperlink" Target="mailto:stejskal@nemfm.cz" TargetMode="External"/><Relationship Id="rId71" Type="http://schemas.openxmlformats.org/officeDocument/2006/relationships/hyperlink" Target="mailto:hanzlik@stav-ova.cz" TargetMode="External"/><Relationship Id="rId92" Type="http://schemas.openxmlformats.org/officeDocument/2006/relationships/hyperlink" Target="mailto:sekretariat.szk@sszdra-karvina.cz" TargetMode="External"/><Relationship Id="rId162" Type="http://schemas.openxmlformats.org/officeDocument/2006/relationships/hyperlink" Target="mailto:spec.skola@volny.cz" TargetMode="External"/><Relationship Id="rId183" Type="http://schemas.openxmlformats.org/officeDocument/2006/relationships/hyperlink" Target="mailto:kancelar@gym-karvina.cz" TargetMode="External"/><Relationship Id="rId213" Type="http://schemas.openxmlformats.org/officeDocument/2006/relationships/hyperlink" Target="mailto:petr.konecny@sagapo.cz" TargetMode="External"/><Relationship Id="rId218" Type="http://schemas.openxmlformats.org/officeDocument/2006/relationships/hyperlink" Target="mailto:benjamin.kuncova@seznam.cz" TargetMode="External"/><Relationship Id="rId2" Type="http://schemas.openxmlformats.org/officeDocument/2006/relationships/hyperlink" Target="mailto:roman.gregor@zzsmsk.cz" TargetMode="External"/><Relationship Id="rId29" Type="http://schemas.openxmlformats.org/officeDocument/2006/relationships/hyperlink" Target="mailto:zus.odry@seznam.cz" TargetMode="External"/><Relationship Id="rId24" Type="http://schemas.openxmlformats.org/officeDocument/2006/relationships/hyperlink" Target="mailto:sekretariat@zus-hradec.cz" TargetMode="External"/><Relationship Id="rId40" Type="http://schemas.openxmlformats.org/officeDocument/2006/relationships/hyperlink" Target="mailto:zus-bohumin@volny.cz" TargetMode="External"/><Relationship Id="rId45" Type="http://schemas.openxmlformats.org/officeDocument/2006/relationships/hyperlink" Target="mailto:info@zuskrnov.cz;%20travnicek@zuskrnov.cz" TargetMode="External"/><Relationship Id="rId66" Type="http://schemas.openxmlformats.org/officeDocument/2006/relationships/hyperlink" Target="mailto:sekret@voskop.cz" TargetMode="External"/><Relationship Id="rId87" Type="http://schemas.openxmlformats.org/officeDocument/2006/relationships/hyperlink" Target="mailto:office@oa-opava.cz" TargetMode="External"/><Relationship Id="rId110" Type="http://schemas.openxmlformats.org/officeDocument/2006/relationships/hyperlink" Target="mailto:sosfm@sosfm.cz" TargetMode="External"/><Relationship Id="rId115" Type="http://schemas.openxmlformats.org/officeDocument/2006/relationships/hyperlink" Target="mailto:ps-jeseninova@volny.cz" TargetMode="External"/><Relationship Id="rId131" Type="http://schemas.openxmlformats.org/officeDocument/2006/relationships/hyperlink" Target="mailto:ekonom.pppfm@gmail.com;%20reditel.pppfm@gmail.com" TargetMode="External"/><Relationship Id="rId136" Type="http://schemas.openxmlformats.org/officeDocument/2006/relationships/hyperlink" Target="mailto:info@skstatek.cz" TargetMode="External"/><Relationship Id="rId157" Type="http://schemas.openxmlformats.org/officeDocument/2006/relationships/hyperlink" Target="mailto:info@ouhlucin.cz" TargetMode="External"/><Relationship Id="rId178" Type="http://schemas.openxmlformats.org/officeDocument/2006/relationships/hyperlink" Target="mailto:frengp@frengp.cz" TargetMode="External"/><Relationship Id="rId61" Type="http://schemas.openxmlformats.org/officeDocument/2006/relationships/hyperlink" Target="mailto:surovikova.ddceladna@centrum.cz" TargetMode="External"/><Relationship Id="rId82" Type="http://schemas.openxmlformats.org/officeDocument/2006/relationships/hyperlink" Target="mailto:info@sst.opava.cz" TargetMode="External"/><Relationship Id="rId152" Type="http://schemas.openxmlformats.org/officeDocument/2006/relationships/hyperlink" Target="mailto:info@detske-centrum.cz" TargetMode="External"/><Relationship Id="rId173" Type="http://schemas.openxmlformats.org/officeDocument/2006/relationships/hyperlink" Target="mailto:tpukraj@sendme.cz" TargetMode="External"/><Relationship Id="rId194" Type="http://schemas.openxmlformats.org/officeDocument/2006/relationships/hyperlink" Target="mailto:petr.melichar@gymbru.cz" TargetMode="External"/><Relationship Id="rId199" Type="http://schemas.openxmlformats.org/officeDocument/2006/relationships/hyperlink" Target="mailto:info@muzeumbeskyd.com" TargetMode="External"/><Relationship Id="rId203" Type="http://schemas.openxmlformats.org/officeDocument/2006/relationships/hyperlink" Target="mailto:info@tdivadlo.cz" TargetMode="External"/><Relationship Id="rId208" Type="http://schemas.openxmlformats.org/officeDocument/2006/relationships/hyperlink" Target="mailto:a.hamelova@centrumprzno.cz" TargetMode="External"/><Relationship Id="rId19" Type="http://schemas.openxmlformats.org/officeDocument/2006/relationships/hyperlink" Target="mailto:reditel@zusvpetrzelky.cz" TargetMode="External"/><Relationship Id="rId224" Type="http://schemas.openxmlformats.org/officeDocument/2006/relationships/hyperlink" Target="mailto:reditel@domovduha.cz" TargetMode="External"/><Relationship Id="rId14" Type="http://schemas.openxmlformats.org/officeDocument/2006/relationships/hyperlink" Target="mailto:sekretariat@zushs.cz" TargetMode="External"/><Relationship Id="rId30" Type="http://schemas.openxmlformats.org/officeDocument/2006/relationships/hyperlink" Target="mailto:zus.frenstat@tiscali.cz;%20reditel@zusfrenstat.cz;%20ekon" TargetMode="External"/><Relationship Id="rId35" Type="http://schemas.openxmlformats.org/officeDocument/2006/relationships/hyperlink" Target="mailto:info@zusbilovec.cz" TargetMode="External"/><Relationship Id="rId56" Type="http://schemas.openxmlformats.org/officeDocument/2006/relationships/hyperlink" Target="mailto:ddnovyjicin@seznam.cz" TargetMode="External"/><Relationship Id="rId77" Type="http://schemas.openxmlformats.org/officeDocument/2006/relationships/hyperlink" Target="mailto:sekretariat@teleinformatika.eu" TargetMode="External"/><Relationship Id="rId100" Type="http://schemas.openxmlformats.org/officeDocument/2006/relationships/hyperlink" Target="mailto:spss.sth@ssstav-havirov.cz" TargetMode="External"/><Relationship Id="rId105" Type="http://schemas.openxmlformats.org/officeDocument/2006/relationships/hyperlink" Target="mailto:skola@spsoafm.cz;%20tobiasm@spsoafm.cz" TargetMode="External"/><Relationship Id="rId126" Type="http://schemas.openxmlformats.org/officeDocument/2006/relationships/hyperlink" Target="mailto:sekretariat@chemgym.cz" TargetMode="External"/><Relationship Id="rId147" Type="http://schemas.openxmlformats.org/officeDocument/2006/relationships/hyperlink" Target="mailto:skolni@ssazs-havirov.cz" TargetMode="External"/><Relationship Id="rId168" Type="http://schemas.openxmlformats.org/officeDocument/2006/relationships/hyperlink" Target="mailto:sk_uhaldy@volny.cz;%20d.hankova@volny.cz" TargetMode="External"/><Relationship Id="rId8" Type="http://schemas.openxmlformats.org/officeDocument/2006/relationships/hyperlink" Target="mailto:radim.dudek@olum.cz" TargetMode="External"/><Relationship Id="rId51" Type="http://schemas.openxmlformats.org/officeDocument/2006/relationships/hyperlink" Target="mailto:dd.dubova@tiscali.cz" TargetMode="External"/><Relationship Id="rId72" Type="http://schemas.openxmlformats.org/officeDocument/2006/relationships/hyperlink" Target="mailto:sekretariat@sps-vitkovice.cz" TargetMode="External"/><Relationship Id="rId93" Type="http://schemas.openxmlformats.org/officeDocument/2006/relationships/hyperlink" Target="mailto:sekretar@ssinte-karvina.cz" TargetMode="External"/><Relationship Id="rId98" Type="http://schemas.openxmlformats.org/officeDocument/2006/relationships/hyperlink" Target="mailto:ssto@ssto-havirov.cz" TargetMode="External"/><Relationship Id="rId121" Type="http://schemas.openxmlformats.org/officeDocument/2006/relationships/hyperlink" Target="mailto:info@mgo.cz" TargetMode="External"/><Relationship Id="rId142" Type="http://schemas.openxmlformats.org/officeDocument/2006/relationships/hyperlink" Target="mailto:h.vitaskova01@seznam.cz" TargetMode="External"/><Relationship Id="rId163" Type="http://schemas.openxmlformats.org/officeDocument/2006/relationships/hyperlink" Target="mailto:zs.so@seznam.cz" TargetMode="External"/><Relationship Id="rId184" Type="http://schemas.openxmlformats.org/officeDocument/2006/relationships/hyperlink" Target="mailto:nogolova@gsh.cz;%20reditel@gsh.cz" TargetMode="External"/><Relationship Id="rId189" Type="http://schemas.openxmlformats.org/officeDocument/2006/relationships/hyperlink" Target="mailto:sekretariat@gymtri.cz" TargetMode="External"/><Relationship Id="rId219" Type="http://schemas.openxmlformats.org/officeDocument/2006/relationships/hyperlink" Target="mailto:moldrzyk@cepp.cz" TargetMode="External"/><Relationship Id="rId3" Type="http://schemas.openxmlformats.org/officeDocument/2006/relationships/hyperlink" Target="mailto:fabian@dcctyrlistek.cz" TargetMode="External"/><Relationship Id="rId214" Type="http://schemas.openxmlformats.org/officeDocument/2006/relationships/hyperlink" Target="mailto:reditel@po-harmonie.cz" TargetMode="External"/><Relationship Id="rId25" Type="http://schemas.openxmlformats.org/officeDocument/2006/relationships/hyperlink" Target="mailto:zushlucin@volny.cz" TargetMode="External"/><Relationship Id="rId46" Type="http://schemas.openxmlformats.org/officeDocument/2006/relationships/hyperlink" Target="mailto:zus.albrechtice@seznam.cz" TargetMode="External"/><Relationship Id="rId67" Type="http://schemas.openxmlformats.org/officeDocument/2006/relationships/hyperlink" Target="mailto:mszes@opava.cz" TargetMode="External"/><Relationship Id="rId116" Type="http://schemas.openxmlformats.org/officeDocument/2006/relationships/hyperlink" Target="mailto:info@zskptvajdy.cz" TargetMode="External"/><Relationship Id="rId137" Type="http://schemas.openxmlformats.org/officeDocument/2006/relationships/hyperlink" Target="mailto:maticni@volny.cz" TargetMode="External"/><Relationship Id="rId158" Type="http://schemas.openxmlformats.org/officeDocument/2006/relationships/hyperlink" Target="mailto:zvs.hlucin@tiscali.cz" TargetMode="External"/><Relationship Id="rId20" Type="http://schemas.openxmlformats.org/officeDocument/2006/relationships/hyperlink" Target="mailto:zusopavasolna@seznam.cz" TargetMode="External"/><Relationship Id="rId41" Type="http://schemas.openxmlformats.org/officeDocument/2006/relationships/hyperlink" Target="mailto:zustrinec@seznam.cz" TargetMode="External"/><Relationship Id="rId62" Type="http://schemas.openxmlformats.org/officeDocument/2006/relationships/hyperlink" Target="mailto:dd.lichnov@iol.cz;%20alena.lukeszova@seznam.cz" TargetMode="External"/><Relationship Id="rId83" Type="http://schemas.openxmlformats.org/officeDocument/2006/relationships/hyperlink" Target="mailto:info@spsopava.cz" TargetMode="External"/><Relationship Id="rId88" Type="http://schemas.openxmlformats.org/officeDocument/2006/relationships/hyperlink" Target="mailto:j.dokoupilova@ssodry.cz" TargetMode="External"/><Relationship Id="rId111" Type="http://schemas.openxmlformats.org/officeDocument/2006/relationships/hyperlink" Target="mailto:info@sspkrnov.cz" TargetMode="External"/><Relationship Id="rId132" Type="http://schemas.openxmlformats.org/officeDocument/2006/relationships/hyperlink" Target="mailto:sekretariat@pppkarvina.cz" TargetMode="External"/><Relationship Id="rId153" Type="http://schemas.openxmlformats.org/officeDocument/2006/relationships/hyperlink" Target="mailto:skola@zspkoprivnice.cz" TargetMode="External"/><Relationship Id="rId174" Type="http://schemas.openxmlformats.org/officeDocument/2006/relationships/hyperlink" Target="mailto:skola@zsvizina.com;%20reditelka@zsvizina.com" TargetMode="External"/><Relationship Id="rId179" Type="http://schemas.openxmlformats.org/officeDocument/2006/relationships/hyperlink" Target="mailto:reditelna@gnj.cz" TargetMode="External"/><Relationship Id="rId195" Type="http://schemas.openxmlformats.org/officeDocument/2006/relationships/hyperlink" Target="mailto:gymnazium@hladnov.cz" TargetMode="External"/><Relationship Id="rId209" Type="http://schemas.openxmlformats.org/officeDocument/2006/relationships/hyperlink" Target="mailto:reditel@domov-letokruhy.cz" TargetMode="External"/><Relationship Id="rId190" Type="http://schemas.openxmlformats.org/officeDocument/2006/relationships/hyperlink" Target="mailto:writer@gym-krnov.cz" TargetMode="External"/><Relationship Id="rId204" Type="http://schemas.openxmlformats.org/officeDocument/2006/relationships/hyperlink" Target="mailto:zamek.dolnizivotice@email.cz" TargetMode="External"/><Relationship Id="rId220" Type="http://schemas.openxmlformats.org/officeDocument/2006/relationships/hyperlink" Target="mailto:lukas.spurny@zameknovahorka.cz" TargetMode="External"/><Relationship Id="rId225" Type="http://schemas.openxmlformats.org/officeDocument/2006/relationships/hyperlink" Target="mailto:ddnj.kuchajdova@seznam.cz" TargetMode="External"/><Relationship Id="rId15" Type="http://schemas.openxmlformats.org/officeDocument/2006/relationships/hyperlink" Target="mailto:ekonom.zus-valcika@tiscali.cz" TargetMode="External"/><Relationship Id="rId36" Type="http://schemas.openxmlformats.org/officeDocument/2006/relationships/hyperlink" Target="mailto:kancelar@zus-orlova.cz" TargetMode="External"/><Relationship Id="rId57" Type="http://schemas.openxmlformats.org/officeDocument/2006/relationships/hyperlink" Target="mailto:reditel.ddhavirov@seznam.cz;%20ekonom.ddhavirov@seznam." TargetMode="External"/><Relationship Id="rId106" Type="http://schemas.openxmlformats.org/officeDocument/2006/relationships/hyperlink" Target="mailto:sekretariat@sos.jablunkov.cz" TargetMode="External"/><Relationship Id="rId127" Type="http://schemas.openxmlformats.org/officeDocument/2006/relationships/hyperlink" Target="mailto:info@gyvolgova.cz;%20reditel@gyvolgova.cz" TargetMode="External"/><Relationship Id="rId10" Type="http://schemas.openxmlformats.org/officeDocument/2006/relationships/hyperlink" Target="mailto:vaclavec.ladislav@szzkrnov.cz" TargetMode="External"/><Relationship Id="rId31" Type="http://schemas.openxmlformats.org/officeDocument/2006/relationships/hyperlink" Target="mailto:info@zuszb.cz;%20babinec@zuszb.cz" TargetMode="External"/><Relationship Id="rId52" Type="http://schemas.openxmlformats.org/officeDocument/2006/relationships/hyperlink" Target="mailto:detskydomov.budisov@c-box.cz;%20nvondrousova@tiscali.cz" TargetMode="External"/><Relationship Id="rId73" Type="http://schemas.openxmlformats.org/officeDocument/2006/relationships/hyperlink" Target="mailto:sekretariat@sstd.cz" TargetMode="External"/><Relationship Id="rId78" Type="http://schemas.openxmlformats.org/officeDocument/2006/relationships/hyperlink" Target="mailto:info@spseiostrava.cz" TargetMode="External"/><Relationship Id="rId94" Type="http://schemas.openxmlformats.org/officeDocument/2006/relationships/hyperlink" Target="mailto:sekretariat@hotelovkafren.cz" TargetMode="External"/><Relationship Id="rId99" Type="http://schemas.openxmlformats.org/officeDocument/2006/relationships/hyperlink" Target="mailto:sekretariat@stredniskola-sucha.cz" TargetMode="External"/><Relationship Id="rId101" Type="http://schemas.openxmlformats.org/officeDocument/2006/relationships/hyperlink" Target="mailto:oa.obc@obaka-cestesin.cz" TargetMode="External"/><Relationship Id="rId122" Type="http://schemas.openxmlformats.org/officeDocument/2006/relationships/hyperlink" Target="mailto:kancelar@ghrabuvka.cz" TargetMode="External"/><Relationship Id="rId143" Type="http://schemas.openxmlformats.org/officeDocument/2006/relationships/hyperlink" Target="mailto:ruzovka@ruzovka.eu" TargetMode="External"/><Relationship Id="rId148" Type="http://schemas.openxmlformats.org/officeDocument/2006/relationships/hyperlink" Target="mailto:ms-klicek@seznam.cz" TargetMode="External"/><Relationship Id="rId164" Type="http://schemas.openxmlformats.org/officeDocument/2006/relationships/hyperlink" Target="mailto:skola@ddheraltice.cz" TargetMode="External"/><Relationship Id="rId169" Type="http://schemas.openxmlformats.org/officeDocument/2006/relationships/hyperlink" Target="mailto:reditelka@zskarasova.cz;%20ekonomka@zskarasova.cz" TargetMode="External"/><Relationship Id="rId185" Type="http://schemas.openxmlformats.org/officeDocument/2006/relationships/hyperlink" Target="mailto:gkh@gkh.cz" TargetMode="External"/><Relationship Id="rId4" Type="http://schemas.openxmlformats.org/officeDocument/2006/relationships/hyperlink" Target="mailto:ladislav.vaclavec@nemocnice.opava.cz" TargetMode="External"/><Relationship Id="rId9" Type="http://schemas.openxmlformats.org/officeDocument/2006/relationships/hyperlink" Target="mailto:ddjanovice@seznam.cz" TargetMode="External"/><Relationship Id="rId180" Type="http://schemas.openxmlformats.org/officeDocument/2006/relationships/hyperlink" Target="mailto:gbilovec@gmk.cz" TargetMode="External"/><Relationship Id="rId210" Type="http://schemas.openxmlformats.org/officeDocument/2006/relationships/hyperlink" Target="mailto:reditel@domov-vitkov.cz" TargetMode="External"/><Relationship Id="rId215" Type="http://schemas.openxmlformats.org/officeDocument/2006/relationships/hyperlink" Target="mailto:sekretariat@ndkarvina.cz" TargetMode="External"/><Relationship Id="rId26" Type="http://schemas.openxmlformats.org/officeDocument/2006/relationships/hyperlink" Target="mailto:zus.haj@volny.cz" TargetMode="External"/><Relationship Id="rId47" Type="http://schemas.openxmlformats.org/officeDocument/2006/relationships/hyperlink" Target="mailto:zus.rymarov@centrum.cz" TargetMode="External"/><Relationship Id="rId68" Type="http://schemas.openxmlformats.org/officeDocument/2006/relationships/hyperlink" Target="mailto:sekretariat@ssss.cz;%20pavel.cielecky@ssss.cz" TargetMode="External"/><Relationship Id="rId89" Type="http://schemas.openxmlformats.org/officeDocument/2006/relationships/hyperlink" Target="mailto:sekretariat@soustop.cz" TargetMode="External"/><Relationship Id="rId112" Type="http://schemas.openxmlformats.org/officeDocument/2006/relationships/hyperlink" Target="mailto:server@souzma.cz" TargetMode="External"/><Relationship Id="rId133" Type="http://schemas.openxmlformats.org/officeDocument/2006/relationships/hyperlink" Target="mailto:reditel@pppnj.cz" TargetMode="External"/><Relationship Id="rId154" Type="http://schemas.openxmlformats.org/officeDocument/2006/relationships/hyperlink" Target="mailto:ss.novyjicin@quick.cz;%20mirkatoddova@seznam.cz" TargetMode="External"/><Relationship Id="rId175" Type="http://schemas.openxmlformats.org/officeDocument/2006/relationships/hyperlink" Target="mailto:gymnazium@mgo.opava.cz" TargetMode="External"/><Relationship Id="rId196" Type="http://schemas.openxmlformats.org/officeDocument/2006/relationships/hyperlink" Target="mailto:dm@dmostrava.cz" TargetMode="External"/><Relationship Id="rId200" Type="http://schemas.openxmlformats.org/officeDocument/2006/relationships/hyperlink" Target="mailto:muzeumbruntal@seznam.cz" TargetMode="External"/><Relationship Id="rId16" Type="http://schemas.openxmlformats.org/officeDocument/2006/relationships/hyperlink" Target="mailto:zus-hlucinska@iol.cz" TargetMode="External"/><Relationship Id="rId221" Type="http://schemas.openxmlformats.org/officeDocument/2006/relationships/hyperlink" Target="mailto:skrobanek@ddpribor.cz" TargetMode="External"/><Relationship Id="rId37" Type="http://schemas.openxmlformats.org/officeDocument/2006/relationships/hyperlink" Target="mailto:zusrychvald@volny.cz" TargetMode="External"/><Relationship Id="rId58" Type="http://schemas.openxmlformats.org/officeDocument/2006/relationships/hyperlink" Target="mailto:milan.harant@ddsrdce.cz;%20ddsrdceka@quick.cz" TargetMode="External"/><Relationship Id="rId79" Type="http://schemas.openxmlformats.org/officeDocument/2006/relationships/hyperlink" Target="mailto:waldorf@tiscali.cz" TargetMode="External"/><Relationship Id="rId102" Type="http://schemas.openxmlformats.org/officeDocument/2006/relationships/hyperlink" Target="mailto:kancelar.seh@sselek-havirov.cz" TargetMode="External"/><Relationship Id="rId123" Type="http://schemas.openxmlformats.org/officeDocument/2006/relationships/hyperlink" Target="mailto:reditel@wigym.cz" TargetMode="External"/><Relationship Id="rId144" Type="http://schemas.openxmlformats.org/officeDocument/2006/relationships/hyperlink" Target="mailto:reditel@skolananamesti.cz;%20ekonom@skolananamesti.cz" TargetMode="External"/><Relationship Id="rId90" Type="http://schemas.openxmlformats.org/officeDocument/2006/relationships/hyperlink" Target="mailto:kancelar@zdrav-sk.opava.cz" TargetMode="External"/><Relationship Id="rId165" Type="http://schemas.openxmlformats.org/officeDocument/2006/relationships/hyperlink" Target="mailto:sps.vitkov@seznam.cz" TargetMode="External"/><Relationship Id="rId186" Type="http://schemas.openxmlformats.org/officeDocument/2006/relationships/hyperlink" Target="mailto:sekretariat@gmct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245"/>
  <sheetViews>
    <sheetView view="pageBreakPreview" zoomScaleNormal="85" workbookViewId="0">
      <selection activeCell="C15" sqref="C15"/>
    </sheetView>
  </sheetViews>
  <sheetFormatPr defaultRowHeight="12.75" x14ac:dyDescent="0.2"/>
  <cols>
    <col min="1" max="1" width="60.42578125"/>
    <col min="2" max="2" width="17.140625" style="1"/>
    <col min="3" max="3" width="13.7109375" style="1"/>
    <col min="4" max="4" width="8.7109375" style="1"/>
    <col min="5" max="5" width="15.140625" style="1"/>
    <col min="6" max="6" width="13.42578125" style="1"/>
    <col min="7" max="7" width="19.85546875"/>
    <col min="8" max="8" width="22.28515625"/>
    <col min="9" max="9" width="9.140625" style="2"/>
    <col min="10" max="1025" width="8.7109375"/>
  </cols>
  <sheetData>
    <row r="1" spans="1:9" ht="24.7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/>
    </row>
    <row r="2" spans="1:9" ht="21" customHeight="1" x14ac:dyDescent="0.2">
      <c r="A2" s="7" t="s">
        <v>8</v>
      </c>
      <c r="B2" s="8" t="s">
        <v>9</v>
      </c>
      <c r="C2" s="8" t="s">
        <v>10</v>
      </c>
      <c r="D2" s="8">
        <v>73412</v>
      </c>
      <c r="E2" s="8" t="s">
        <v>11</v>
      </c>
      <c r="F2" s="8" t="s">
        <v>12</v>
      </c>
      <c r="G2" s="9" t="s">
        <v>13</v>
      </c>
      <c r="H2" s="8" t="s">
        <v>14</v>
      </c>
      <c r="I2" s="2">
        <v>1</v>
      </c>
    </row>
    <row r="3" spans="1:9" ht="21" customHeight="1" x14ac:dyDescent="0.2">
      <c r="A3" s="10" t="s">
        <v>15</v>
      </c>
      <c r="B3" s="11" t="s">
        <v>16</v>
      </c>
      <c r="C3" s="11" t="s">
        <v>17</v>
      </c>
      <c r="D3" s="11">
        <v>70030</v>
      </c>
      <c r="E3" s="11" t="s">
        <v>18</v>
      </c>
      <c r="F3" s="11" t="s">
        <v>19</v>
      </c>
      <c r="G3" s="12" t="s">
        <v>20</v>
      </c>
      <c r="H3" s="11" t="s">
        <v>21</v>
      </c>
      <c r="I3" s="2">
        <v>1</v>
      </c>
    </row>
    <row r="4" spans="1:9" ht="21" customHeight="1" x14ac:dyDescent="0.2">
      <c r="A4" s="10" t="s">
        <v>22</v>
      </c>
      <c r="B4" s="11" t="s">
        <v>23</v>
      </c>
      <c r="C4" s="11" t="s">
        <v>24</v>
      </c>
      <c r="D4" s="11">
        <v>74601</v>
      </c>
      <c r="E4" s="11" t="s">
        <v>25</v>
      </c>
      <c r="F4" s="11" t="s">
        <v>26</v>
      </c>
      <c r="G4" s="12" t="s">
        <v>27</v>
      </c>
      <c r="H4" s="11" t="s">
        <v>28</v>
      </c>
      <c r="I4" s="2">
        <v>1</v>
      </c>
    </row>
    <row r="5" spans="1:9" ht="21" customHeight="1" x14ac:dyDescent="0.2">
      <c r="A5" s="10" t="s">
        <v>29</v>
      </c>
      <c r="B5" s="11" t="s">
        <v>30</v>
      </c>
      <c r="C5" s="11" t="s">
        <v>24</v>
      </c>
      <c r="D5" s="11">
        <v>74601</v>
      </c>
      <c r="E5" s="11" t="s">
        <v>31</v>
      </c>
      <c r="F5" s="11" t="s">
        <v>32</v>
      </c>
      <c r="G5" s="12" t="s">
        <v>33</v>
      </c>
      <c r="H5" s="11" t="s">
        <v>34</v>
      </c>
      <c r="I5" s="2">
        <v>1</v>
      </c>
    </row>
    <row r="6" spans="1:9" ht="21" customHeight="1" x14ac:dyDescent="0.2">
      <c r="A6" s="10" t="s">
        <v>35</v>
      </c>
      <c r="B6" s="11" t="s">
        <v>36</v>
      </c>
      <c r="C6" s="11" t="s">
        <v>37</v>
      </c>
      <c r="D6" s="11">
        <v>73601</v>
      </c>
      <c r="E6" s="11" t="s">
        <v>38</v>
      </c>
      <c r="F6" s="11" t="s">
        <v>12</v>
      </c>
      <c r="G6" s="12" t="s">
        <v>13</v>
      </c>
      <c r="H6" s="8" t="s">
        <v>14</v>
      </c>
      <c r="I6" s="2">
        <v>1</v>
      </c>
    </row>
    <row r="7" spans="1:9" ht="21" customHeight="1" x14ac:dyDescent="0.2">
      <c r="A7" s="10" t="s">
        <v>39</v>
      </c>
      <c r="B7" s="11" t="s">
        <v>40</v>
      </c>
      <c r="C7" s="11" t="s">
        <v>41</v>
      </c>
      <c r="D7" s="11">
        <v>73961</v>
      </c>
      <c r="E7" s="11" t="s">
        <v>42</v>
      </c>
      <c r="F7" s="11" t="s">
        <v>43</v>
      </c>
      <c r="G7" s="12" t="s">
        <v>44</v>
      </c>
      <c r="H7" s="11" t="s">
        <v>45</v>
      </c>
      <c r="I7" s="2">
        <v>1</v>
      </c>
    </row>
    <row r="8" spans="1:9" ht="21" customHeight="1" x14ac:dyDescent="0.2">
      <c r="A8" s="10" t="s">
        <v>46</v>
      </c>
      <c r="B8" s="11" t="s">
        <v>47</v>
      </c>
      <c r="C8" s="11" t="s">
        <v>48</v>
      </c>
      <c r="D8" s="11">
        <v>73818</v>
      </c>
      <c r="E8" s="11" t="s">
        <v>49</v>
      </c>
      <c r="F8" s="11" t="s">
        <v>43</v>
      </c>
      <c r="G8" s="12" t="s">
        <v>50</v>
      </c>
      <c r="H8" s="11" t="s">
        <v>45</v>
      </c>
      <c r="I8" s="2">
        <v>1</v>
      </c>
    </row>
    <row r="9" spans="1:9" ht="21" customHeight="1" x14ac:dyDescent="0.2">
      <c r="A9" s="10" t="s">
        <v>51</v>
      </c>
      <c r="B9" s="11" t="s">
        <v>52</v>
      </c>
      <c r="C9" s="11" t="s">
        <v>53</v>
      </c>
      <c r="D9" s="11">
        <v>73949</v>
      </c>
      <c r="E9" s="11" t="s">
        <v>54</v>
      </c>
      <c r="F9" s="11" t="s">
        <v>55</v>
      </c>
      <c r="G9" s="12" t="s">
        <v>56</v>
      </c>
      <c r="H9" s="11" t="s">
        <v>45</v>
      </c>
      <c r="I9" s="2">
        <v>1</v>
      </c>
    </row>
    <row r="10" spans="1:9" ht="21" customHeight="1" x14ac:dyDescent="0.2">
      <c r="A10" s="10" t="s">
        <v>57</v>
      </c>
      <c r="B10" s="11" t="s">
        <v>58</v>
      </c>
      <c r="C10" s="11" t="s">
        <v>59</v>
      </c>
      <c r="D10" s="11">
        <v>79342</v>
      </c>
      <c r="E10" s="11" t="s">
        <v>60</v>
      </c>
      <c r="F10" s="11" t="s">
        <v>61</v>
      </c>
      <c r="G10" s="12" t="s">
        <v>62</v>
      </c>
      <c r="H10" s="11" t="s">
        <v>63</v>
      </c>
      <c r="I10" s="2">
        <v>1</v>
      </c>
    </row>
    <row r="11" spans="1:9" ht="21" customHeight="1" x14ac:dyDescent="0.2">
      <c r="A11" s="10" t="s">
        <v>64</v>
      </c>
      <c r="B11" s="11" t="s">
        <v>65</v>
      </c>
      <c r="C11" s="11" t="s">
        <v>66</v>
      </c>
      <c r="D11" s="11">
        <v>79401</v>
      </c>
      <c r="E11" s="11" t="s">
        <v>67</v>
      </c>
      <c r="F11" s="11" t="s">
        <v>32</v>
      </c>
      <c r="G11" s="12" t="s">
        <v>68</v>
      </c>
      <c r="H11" s="11" t="s">
        <v>63</v>
      </c>
      <c r="I11" s="2">
        <v>1</v>
      </c>
    </row>
    <row r="12" spans="1:9" ht="21" customHeight="1" x14ac:dyDescent="0.2">
      <c r="A12" s="10" t="s">
        <v>69</v>
      </c>
      <c r="B12" s="11" t="s">
        <v>70</v>
      </c>
      <c r="C12" s="11" t="s">
        <v>71</v>
      </c>
      <c r="D12" s="11">
        <v>70030</v>
      </c>
      <c r="E12" s="11">
        <v>596749239</v>
      </c>
      <c r="F12" s="11" t="s">
        <v>72</v>
      </c>
      <c r="G12" s="12" t="s">
        <v>73</v>
      </c>
      <c r="H12" s="11" t="s">
        <v>21</v>
      </c>
      <c r="I12" s="2">
        <v>1</v>
      </c>
    </row>
    <row r="13" spans="1:9" ht="21" customHeight="1" x14ac:dyDescent="0.2">
      <c r="A13" s="10" t="s">
        <v>74</v>
      </c>
      <c r="B13" s="11" t="s">
        <v>75</v>
      </c>
      <c r="C13" s="11" t="s">
        <v>76</v>
      </c>
      <c r="D13" s="11">
        <v>70300</v>
      </c>
      <c r="E13" s="11">
        <v>596614175</v>
      </c>
      <c r="F13" s="11" t="s">
        <v>77</v>
      </c>
      <c r="G13" s="12" t="s">
        <v>78</v>
      </c>
      <c r="H13" s="11" t="s">
        <v>79</v>
      </c>
      <c r="I13" s="2">
        <v>1</v>
      </c>
    </row>
    <row r="14" spans="1:9" ht="21" customHeight="1" x14ac:dyDescent="0.2">
      <c r="A14" s="10" t="s">
        <v>80</v>
      </c>
      <c r="B14" s="11" t="s">
        <v>81</v>
      </c>
      <c r="C14" s="11" t="s">
        <v>82</v>
      </c>
      <c r="D14" s="11">
        <v>71000</v>
      </c>
      <c r="E14" s="11">
        <v>595245941</v>
      </c>
      <c r="F14" s="11" t="s">
        <v>83</v>
      </c>
      <c r="G14" s="12" t="s">
        <v>84</v>
      </c>
      <c r="H14" s="11" t="s">
        <v>79</v>
      </c>
      <c r="I14" s="2">
        <v>1</v>
      </c>
    </row>
    <row r="15" spans="1:9" ht="21" customHeight="1" x14ac:dyDescent="0.2">
      <c r="A15" s="10" t="s">
        <v>85</v>
      </c>
      <c r="B15" s="11" t="s">
        <v>86</v>
      </c>
      <c r="C15" s="11" t="s">
        <v>87</v>
      </c>
      <c r="D15" s="11">
        <v>72525</v>
      </c>
      <c r="E15" s="11" t="s">
        <v>88</v>
      </c>
      <c r="F15" s="11" t="s">
        <v>89</v>
      </c>
      <c r="G15" s="12" t="s">
        <v>90</v>
      </c>
      <c r="H15" s="11" t="s">
        <v>21</v>
      </c>
      <c r="I15" s="2">
        <v>1</v>
      </c>
    </row>
    <row r="16" spans="1:9" ht="21" customHeight="1" x14ac:dyDescent="0.2">
      <c r="A16" s="10" t="s">
        <v>69</v>
      </c>
      <c r="B16" s="11" t="s">
        <v>91</v>
      </c>
      <c r="C16" s="11" t="s">
        <v>92</v>
      </c>
      <c r="D16" s="11">
        <v>70800</v>
      </c>
      <c r="E16" s="11" t="s">
        <v>93</v>
      </c>
      <c r="F16" s="11" t="s">
        <v>94</v>
      </c>
      <c r="G16" s="12" t="s">
        <v>95</v>
      </c>
      <c r="H16" s="11" t="s">
        <v>21</v>
      </c>
      <c r="I16" s="2">
        <v>1</v>
      </c>
    </row>
    <row r="17" spans="1:9" ht="21" customHeight="1" x14ac:dyDescent="0.2">
      <c r="A17" s="10" t="s">
        <v>69</v>
      </c>
      <c r="B17" s="11" t="s">
        <v>96</v>
      </c>
      <c r="C17" s="11" t="s">
        <v>97</v>
      </c>
      <c r="D17" s="11">
        <v>72529</v>
      </c>
      <c r="E17" s="11">
        <v>596131089</v>
      </c>
      <c r="F17" s="11" t="s">
        <v>98</v>
      </c>
      <c r="G17" s="12" t="s">
        <v>99</v>
      </c>
      <c r="H17" s="11" t="s">
        <v>79</v>
      </c>
      <c r="I17" s="2">
        <v>1</v>
      </c>
    </row>
    <row r="18" spans="1:9" ht="21" customHeight="1" x14ac:dyDescent="0.2">
      <c r="A18" s="10" t="s">
        <v>69</v>
      </c>
      <c r="B18" s="11" t="s">
        <v>100</v>
      </c>
      <c r="C18" s="11" t="s">
        <v>101</v>
      </c>
      <c r="D18" s="11">
        <v>70200</v>
      </c>
      <c r="E18" s="11">
        <v>596110185</v>
      </c>
      <c r="F18" s="11" t="s">
        <v>102</v>
      </c>
      <c r="G18" s="12" t="s">
        <v>103</v>
      </c>
      <c r="H18" s="11" t="s">
        <v>79</v>
      </c>
      <c r="I18" s="2">
        <v>1</v>
      </c>
    </row>
    <row r="19" spans="1:9" ht="21" customHeight="1" x14ac:dyDescent="0.2">
      <c r="A19" s="10" t="s">
        <v>104</v>
      </c>
      <c r="B19" s="11" t="s">
        <v>105</v>
      </c>
      <c r="C19" s="11" t="s">
        <v>106</v>
      </c>
      <c r="D19" s="11">
        <v>70900</v>
      </c>
      <c r="E19" s="11">
        <v>596620282</v>
      </c>
      <c r="F19" s="11" t="s">
        <v>107</v>
      </c>
      <c r="G19" s="12" t="s">
        <v>108</v>
      </c>
      <c r="H19" s="11" t="s">
        <v>21</v>
      </c>
      <c r="I19" s="2">
        <v>1</v>
      </c>
    </row>
    <row r="20" spans="1:9" ht="21" customHeight="1" x14ac:dyDescent="0.2">
      <c r="A20" s="10" t="s">
        <v>109</v>
      </c>
      <c r="B20" s="11" t="s">
        <v>110</v>
      </c>
      <c r="C20" s="11" t="s">
        <v>111</v>
      </c>
      <c r="D20" s="11">
        <v>70030</v>
      </c>
      <c r="E20" s="11">
        <v>596785655</v>
      </c>
      <c r="F20" s="11" t="s">
        <v>112</v>
      </c>
      <c r="G20" s="12" t="s">
        <v>113</v>
      </c>
      <c r="H20" s="11" t="s">
        <v>21</v>
      </c>
      <c r="I20" s="2">
        <v>1</v>
      </c>
    </row>
    <row r="21" spans="1:9" ht="21" customHeight="1" x14ac:dyDescent="0.2">
      <c r="A21" s="10" t="s">
        <v>69</v>
      </c>
      <c r="B21" s="11" t="s">
        <v>114</v>
      </c>
      <c r="C21" s="11" t="s">
        <v>24</v>
      </c>
      <c r="D21" s="11">
        <v>74601</v>
      </c>
      <c r="E21" s="11" t="s">
        <v>115</v>
      </c>
      <c r="F21" s="11" t="s">
        <v>116</v>
      </c>
      <c r="G21" s="12" t="s">
        <v>117</v>
      </c>
      <c r="H21" s="11" t="s">
        <v>118</v>
      </c>
      <c r="I21" s="2">
        <v>1</v>
      </c>
    </row>
    <row r="22" spans="1:9" ht="21" customHeight="1" x14ac:dyDescent="0.2">
      <c r="A22" s="10" t="s">
        <v>69</v>
      </c>
      <c r="B22" s="11" t="s">
        <v>119</v>
      </c>
      <c r="C22" s="11" t="s">
        <v>120</v>
      </c>
      <c r="D22" s="11">
        <v>74901</v>
      </c>
      <c r="E22" s="11">
        <v>556300456</v>
      </c>
      <c r="F22" s="11" t="s">
        <v>121</v>
      </c>
      <c r="G22" s="12" t="s">
        <v>122</v>
      </c>
      <c r="H22" s="11" t="s">
        <v>123</v>
      </c>
      <c r="I22" s="2">
        <v>1</v>
      </c>
    </row>
    <row r="23" spans="1:9" ht="21" customHeight="1" x14ac:dyDescent="0.2">
      <c r="A23" s="10" t="s">
        <v>69</v>
      </c>
      <c r="B23" s="11" t="s">
        <v>124</v>
      </c>
      <c r="C23" s="11" t="s">
        <v>125</v>
      </c>
      <c r="D23" s="11">
        <v>74283</v>
      </c>
      <c r="E23" s="11" t="s">
        <v>126</v>
      </c>
      <c r="F23" s="11" t="s">
        <v>127</v>
      </c>
      <c r="G23" s="12" t="s">
        <v>128</v>
      </c>
      <c r="H23" s="11" t="s">
        <v>123</v>
      </c>
      <c r="I23" s="2">
        <v>1</v>
      </c>
    </row>
    <row r="24" spans="1:9" ht="21" customHeight="1" x14ac:dyDescent="0.2">
      <c r="A24" s="10" t="s">
        <v>129</v>
      </c>
      <c r="B24" s="11" t="s">
        <v>130</v>
      </c>
      <c r="C24" s="11" t="s">
        <v>24</v>
      </c>
      <c r="D24" s="11">
        <v>74601</v>
      </c>
      <c r="E24" s="11" t="s">
        <v>131</v>
      </c>
      <c r="F24" s="11" t="s">
        <v>132</v>
      </c>
      <c r="G24" s="12" t="s">
        <v>133</v>
      </c>
      <c r="H24" s="11" t="s">
        <v>118</v>
      </c>
      <c r="I24" s="2">
        <v>1</v>
      </c>
    </row>
    <row r="25" spans="1:9" ht="21" customHeight="1" x14ac:dyDescent="0.2">
      <c r="A25" s="10" t="s">
        <v>69</v>
      </c>
      <c r="B25" s="11" t="s">
        <v>134</v>
      </c>
      <c r="C25" s="11" t="s">
        <v>135</v>
      </c>
      <c r="D25" s="11">
        <v>74741</v>
      </c>
      <c r="E25" s="11">
        <v>553784243</v>
      </c>
      <c r="F25" s="11" t="s">
        <v>136</v>
      </c>
      <c r="G25" s="12" t="s">
        <v>137</v>
      </c>
      <c r="H25" s="11" t="s">
        <v>118</v>
      </c>
      <c r="I25" s="2">
        <v>1</v>
      </c>
    </row>
    <row r="26" spans="1:9" ht="21" customHeight="1" x14ac:dyDescent="0.2">
      <c r="A26" s="10" t="s">
        <v>138</v>
      </c>
      <c r="B26" s="11" t="s">
        <v>139</v>
      </c>
      <c r="C26" s="11" t="s">
        <v>140</v>
      </c>
      <c r="D26" s="11">
        <v>74801</v>
      </c>
      <c r="E26" s="11">
        <v>595041198</v>
      </c>
      <c r="F26" s="11" t="s">
        <v>141</v>
      </c>
      <c r="G26" s="12" t="s">
        <v>142</v>
      </c>
      <c r="H26" s="11" t="s">
        <v>123</v>
      </c>
      <c r="I26" s="2">
        <v>1</v>
      </c>
    </row>
    <row r="27" spans="1:9" ht="21" customHeight="1" x14ac:dyDescent="0.2">
      <c r="A27" s="10" t="s">
        <v>143</v>
      </c>
      <c r="B27" s="11" t="s">
        <v>144</v>
      </c>
      <c r="C27" s="11" t="s">
        <v>145</v>
      </c>
      <c r="D27" s="11">
        <v>74792</v>
      </c>
      <c r="E27" s="11">
        <v>553773332</v>
      </c>
      <c r="F27" s="11" t="s">
        <v>146</v>
      </c>
      <c r="G27" s="12" t="s">
        <v>147</v>
      </c>
      <c r="H27" s="11" t="s">
        <v>118</v>
      </c>
      <c r="I27" s="2">
        <v>1</v>
      </c>
    </row>
    <row r="28" spans="1:9" ht="21" customHeight="1" x14ac:dyDescent="0.2">
      <c r="A28" s="10" t="s">
        <v>148</v>
      </c>
      <c r="B28" s="11" t="s">
        <v>149</v>
      </c>
      <c r="C28" s="11" t="s">
        <v>150</v>
      </c>
      <c r="D28" s="11">
        <v>74213</v>
      </c>
      <c r="E28" s="11">
        <v>556402048</v>
      </c>
      <c r="F28" s="11" t="s">
        <v>151</v>
      </c>
      <c r="G28" s="12" t="s">
        <v>152</v>
      </c>
      <c r="H28" s="11" t="s">
        <v>34</v>
      </c>
      <c r="I28" s="2">
        <v>1</v>
      </c>
    </row>
    <row r="29" spans="1:9" ht="21" customHeight="1" x14ac:dyDescent="0.2">
      <c r="A29" s="10" t="s">
        <v>69</v>
      </c>
      <c r="B29" s="11" t="s">
        <v>153</v>
      </c>
      <c r="C29" s="11" t="s">
        <v>154</v>
      </c>
      <c r="D29" s="11">
        <v>74258</v>
      </c>
      <c r="E29" s="11">
        <v>556725353</v>
      </c>
      <c r="F29" s="11" t="s">
        <v>155</v>
      </c>
      <c r="G29" s="12" t="s">
        <v>156</v>
      </c>
      <c r="H29" s="11" t="s">
        <v>34</v>
      </c>
      <c r="I29" s="2">
        <v>1</v>
      </c>
    </row>
    <row r="30" spans="1:9" ht="21" customHeight="1" x14ac:dyDescent="0.2">
      <c r="A30" s="10" t="s">
        <v>69</v>
      </c>
      <c r="B30" s="11" t="s">
        <v>157</v>
      </c>
      <c r="C30" s="11" t="s">
        <v>158</v>
      </c>
      <c r="D30" s="11">
        <v>74235</v>
      </c>
      <c r="E30" s="11" t="s">
        <v>159</v>
      </c>
      <c r="F30" s="11" t="s">
        <v>160</v>
      </c>
      <c r="G30" s="12" t="s">
        <v>161</v>
      </c>
      <c r="H30" s="11" t="s">
        <v>123</v>
      </c>
      <c r="I30" s="2">
        <v>1</v>
      </c>
    </row>
    <row r="31" spans="1:9" ht="21" customHeight="1" x14ac:dyDescent="0.2">
      <c r="A31" s="10" t="s">
        <v>69</v>
      </c>
      <c r="B31" s="11" t="s">
        <v>162</v>
      </c>
      <c r="C31" s="11" t="s">
        <v>163</v>
      </c>
      <c r="D31" s="11">
        <v>74401</v>
      </c>
      <c r="E31" s="11" t="s">
        <v>164</v>
      </c>
      <c r="F31" s="11" t="s">
        <v>165</v>
      </c>
      <c r="G31" s="12" t="s">
        <v>166</v>
      </c>
      <c r="H31" s="11" t="s">
        <v>34</v>
      </c>
      <c r="I31" s="2">
        <v>1</v>
      </c>
    </row>
    <row r="32" spans="1:9" ht="21" customHeight="1" x14ac:dyDescent="0.2">
      <c r="A32" s="10" t="s">
        <v>167</v>
      </c>
      <c r="B32" s="11" t="s">
        <v>168</v>
      </c>
      <c r="C32" s="11" t="s">
        <v>169</v>
      </c>
      <c r="D32" s="11">
        <v>74221</v>
      </c>
      <c r="E32" s="11">
        <v>556821847</v>
      </c>
      <c r="F32" s="11" t="s">
        <v>170</v>
      </c>
      <c r="G32" s="12" t="s">
        <v>171</v>
      </c>
      <c r="H32" s="11" t="s">
        <v>34</v>
      </c>
      <c r="I32" s="2">
        <v>1</v>
      </c>
    </row>
    <row r="33" spans="1:9" ht="21" customHeight="1" x14ac:dyDescent="0.2">
      <c r="A33" s="10" t="s">
        <v>69</v>
      </c>
      <c r="B33" s="11" t="s">
        <v>172</v>
      </c>
      <c r="C33" s="11" t="s">
        <v>173</v>
      </c>
      <c r="D33" s="11">
        <v>74101</v>
      </c>
      <c r="E33" s="11">
        <v>556709867</v>
      </c>
      <c r="F33" s="11" t="s">
        <v>174</v>
      </c>
      <c r="G33" s="12" t="s">
        <v>175</v>
      </c>
      <c r="H33" s="11" t="s">
        <v>123</v>
      </c>
      <c r="I33" s="2">
        <v>1</v>
      </c>
    </row>
    <row r="34" spans="1:9" ht="21" customHeight="1" x14ac:dyDescent="0.2">
      <c r="A34" s="10" t="s">
        <v>176</v>
      </c>
      <c r="B34" s="11" t="s">
        <v>177</v>
      </c>
      <c r="C34" s="11" t="s">
        <v>178</v>
      </c>
      <c r="D34" s="11">
        <v>73701</v>
      </c>
      <c r="E34" s="11">
        <v>558712340</v>
      </c>
      <c r="F34" s="11" t="s">
        <v>179</v>
      </c>
      <c r="G34" s="12" t="s">
        <v>180</v>
      </c>
      <c r="H34" s="13" t="s">
        <v>14</v>
      </c>
      <c r="I34" s="2">
        <v>1</v>
      </c>
    </row>
    <row r="35" spans="1:9" ht="21" customHeight="1" x14ac:dyDescent="0.2">
      <c r="A35" s="10" t="s">
        <v>181</v>
      </c>
      <c r="B35" s="11" t="s">
        <v>182</v>
      </c>
      <c r="C35" s="11" t="s">
        <v>183</v>
      </c>
      <c r="D35" s="11">
        <v>73601</v>
      </c>
      <c r="E35" s="11">
        <v>596813128</v>
      </c>
      <c r="F35" s="11" t="s">
        <v>184</v>
      </c>
      <c r="G35" s="12" t="s">
        <v>185</v>
      </c>
      <c r="H35" s="13" t="s">
        <v>28</v>
      </c>
      <c r="I35" s="2">
        <v>1</v>
      </c>
    </row>
    <row r="36" spans="1:9" ht="21" customHeight="1" x14ac:dyDescent="0.2">
      <c r="A36" s="10" t="s">
        <v>69</v>
      </c>
      <c r="B36" s="11" t="s">
        <v>186</v>
      </c>
      <c r="C36" s="11" t="s">
        <v>187</v>
      </c>
      <c r="D36" s="11">
        <v>74301</v>
      </c>
      <c r="E36" s="11">
        <v>556410324</v>
      </c>
      <c r="F36" s="11" t="s">
        <v>188</v>
      </c>
      <c r="G36" s="12" t="s">
        <v>189</v>
      </c>
      <c r="H36" s="11" t="s">
        <v>34</v>
      </c>
      <c r="I36" s="2">
        <v>1</v>
      </c>
    </row>
    <row r="37" spans="1:9" ht="21" customHeight="1" x14ac:dyDescent="0.2">
      <c r="A37" s="10" t="s">
        <v>190</v>
      </c>
      <c r="B37" s="11" t="s">
        <v>191</v>
      </c>
      <c r="C37" s="11" t="s">
        <v>192</v>
      </c>
      <c r="D37" s="11">
        <v>73514</v>
      </c>
      <c r="E37" s="11" t="s">
        <v>193</v>
      </c>
      <c r="F37" s="11" t="s">
        <v>194</v>
      </c>
      <c r="G37" s="12" t="s">
        <v>195</v>
      </c>
      <c r="H37" s="13" t="s">
        <v>28</v>
      </c>
      <c r="I37" s="2">
        <v>1</v>
      </c>
    </row>
    <row r="38" spans="1:9" ht="21" customHeight="1" x14ac:dyDescent="0.2">
      <c r="A38" s="10" t="s">
        <v>69</v>
      </c>
      <c r="B38" s="11" t="s">
        <v>196</v>
      </c>
      <c r="C38" s="11" t="s">
        <v>197</v>
      </c>
      <c r="D38" s="11">
        <v>73532</v>
      </c>
      <c r="E38" s="11">
        <v>596546318</v>
      </c>
      <c r="F38" s="11" t="s">
        <v>198</v>
      </c>
      <c r="G38" s="12" t="s">
        <v>199</v>
      </c>
      <c r="H38" s="13" t="s">
        <v>28</v>
      </c>
      <c r="I38" s="2">
        <v>1</v>
      </c>
    </row>
    <row r="39" spans="1:9" ht="21" customHeight="1" x14ac:dyDescent="0.2">
      <c r="A39" s="10" t="s">
        <v>200</v>
      </c>
      <c r="B39" s="11" t="s">
        <v>201</v>
      </c>
      <c r="C39" s="11" t="s">
        <v>202</v>
      </c>
      <c r="D39" s="11">
        <v>73401</v>
      </c>
      <c r="E39" s="11">
        <v>596312309</v>
      </c>
      <c r="F39" s="11" t="s">
        <v>203</v>
      </c>
      <c r="G39" s="12" t="s">
        <v>204</v>
      </c>
      <c r="H39" s="13" t="s">
        <v>28</v>
      </c>
      <c r="I39" s="2">
        <v>1</v>
      </c>
    </row>
    <row r="40" spans="1:9" ht="21" customHeight="1" x14ac:dyDescent="0.2">
      <c r="A40" s="10" t="s">
        <v>205</v>
      </c>
      <c r="B40" s="11" t="s">
        <v>206</v>
      </c>
      <c r="C40" s="11" t="s">
        <v>207</v>
      </c>
      <c r="D40" s="11">
        <v>73601</v>
      </c>
      <c r="E40" s="11">
        <v>596411064</v>
      </c>
      <c r="F40" s="11" t="s">
        <v>208</v>
      </c>
      <c r="G40" s="12" t="s">
        <v>209</v>
      </c>
      <c r="H40" s="13" t="s">
        <v>28</v>
      </c>
      <c r="I40" s="2">
        <v>1</v>
      </c>
    </row>
    <row r="41" spans="1:9" ht="21" customHeight="1" x14ac:dyDescent="0.2">
      <c r="A41" s="10" t="s">
        <v>69</v>
      </c>
      <c r="B41" s="11" t="s">
        <v>210</v>
      </c>
      <c r="C41" s="11" t="s">
        <v>211</v>
      </c>
      <c r="D41" s="11">
        <v>73581</v>
      </c>
      <c r="E41" s="11">
        <v>596013331</v>
      </c>
      <c r="F41" s="11" t="s">
        <v>212</v>
      </c>
      <c r="G41" s="12" t="s">
        <v>213</v>
      </c>
      <c r="H41" s="13" t="s">
        <v>28</v>
      </c>
      <c r="I41" s="2">
        <v>1</v>
      </c>
    </row>
    <row r="42" spans="1:9" ht="21" customHeight="1" x14ac:dyDescent="0.2">
      <c r="A42" s="10" t="s">
        <v>69</v>
      </c>
      <c r="B42" s="11" t="s">
        <v>214</v>
      </c>
      <c r="C42" s="11" t="s">
        <v>41</v>
      </c>
      <c r="D42" s="11">
        <v>73961</v>
      </c>
      <c r="E42" s="11" t="s">
        <v>215</v>
      </c>
      <c r="F42" s="11" t="s">
        <v>216</v>
      </c>
      <c r="G42" s="12" t="s">
        <v>217</v>
      </c>
      <c r="H42" s="11" t="s">
        <v>45</v>
      </c>
      <c r="I42" s="2">
        <v>1</v>
      </c>
    </row>
    <row r="43" spans="1:9" ht="21" customHeight="1" x14ac:dyDescent="0.2">
      <c r="A43" s="10" t="s">
        <v>218</v>
      </c>
      <c r="B43" s="11" t="s">
        <v>219</v>
      </c>
      <c r="C43" s="11" t="s">
        <v>220</v>
      </c>
      <c r="D43" s="11">
        <v>71000</v>
      </c>
      <c r="E43" s="11" t="s">
        <v>221</v>
      </c>
      <c r="F43" s="11" t="s">
        <v>222</v>
      </c>
      <c r="G43" s="12" t="s">
        <v>223</v>
      </c>
      <c r="H43" s="11" t="s">
        <v>21</v>
      </c>
      <c r="I43" s="2">
        <v>1</v>
      </c>
    </row>
    <row r="44" spans="1:9" ht="21" customHeight="1" x14ac:dyDescent="0.2">
      <c r="A44" s="10" t="s">
        <v>218</v>
      </c>
      <c r="B44" s="11" t="s">
        <v>224</v>
      </c>
      <c r="C44" s="11" t="s">
        <v>220</v>
      </c>
      <c r="D44" s="11">
        <v>71000</v>
      </c>
      <c r="E44" s="11">
        <v>596248322</v>
      </c>
      <c r="F44" s="11" t="s">
        <v>225</v>
      </c>
      <c r="G44" s="12" t="s">
        <v>226</v>
      </c>
      <c r="H44" s="11" t="s">
        <v>21</v>
      </c>
      <c r="I44" s="2">
        <v>1</v>
      </c>
    </row>
    <row r="45" spans="1:9" ht="21" customHeight="1" x14ac:dyDescent="0.2">
      <c r="A45" s="10" t="s">
        <v>69</v>
      </c>
      <c r="B45" s="11" t="s">
        <v>227</v>
      </c>
      <c r="C45" s="11" t="s">
        <v>228</v>
      </c>
      <c r="D45" s="11">
        <v>79201</v>
      </c>
      <c r="E45" s="11">
        <v>554717304</v>
      </c>
      <c r="F45" s="11" t="s">
        <v>229</v>
      </c>
      <c r="G45" s="12" t="s">
        <v>230</v>
      </c>
      <c r="H45" s="11" t="s">
        <v>63</v>
      </c>
      <c r="I45" s="2">
        <v>1</v>
      </c>
    </row>
    <row r="46" spans="1:9" ht="21" customHeight="1" x14ac:dyDescent="0.2">
      <c r="A46" s="10" t="s">
        <v>69</v>
      </c>
      <c r="B46" s="11" t="s">
        <v>231</v>
      </c>
      <c r="C46" s="11" t="s">
        <v>66</v>
      </c>
      <c r="D46" s="11">
        <v>79401</v>
      </c>
      <c r="E46" s="11">
        <v>554611030</v>
      </c>
      <c r="F46" s="11" t="s">
        <v>232</v>
      </c>
      <c r="G46" s="12" t="s">
        <v>233</v>
      </c>
      <c r="H46" s="11" t="s">
        <v>118</v>
      </c>
      <c r="I46" s="2">
        <v>1</v>
      </c>
    </row>
    <row r="47" spans="1:9" ht="21" customHeight="1" x14ac:dyDescent="0.2">
      <c r="A47" s="10" t="s">
        <v>69</v>
      </c>
      <c r="B47" s="11" t="s">
        <v>234</v>
      </c>
      <c r="C47" s="11" t="s">
        <v>235</v>
      </c>
      <c r="D47" s="11">
        <v>79395</v>
      </c>
      <c r="E47" s="11">
        <v>554652607</v>
      </c>
      <c r="F47" s="11" t="s">
        <v>236</v>
      </c>
      <c r="G47" s="12" t="s">
        <v>237</v>
      </c>
      <c r="H47" s="11" t="s">
        <v>63</v>
      </c>
      <c r="I47" s="2">
        <v>1</v>
      </c>
    </row>
    <row r="48" spans="1:9" ht="21" customHeight="1" x14ac:dyDescent="0.2">
      <c r="A48" s="10" t="s">
        <v>69</v>
      </c>
      <c r="B48" s="11" t="s">
        <v>238</v>
      </c>
      <c r="C48" s="11" t="s">
        <v>239</v>
      </c>
      <c r="D48" s="11">
        <v>79501</v>
      </c>
      <c r="E48" s="11" t="s">
        <v>240</v>
      </c>
      <c r="F48" s="11" t="s">
        <v>241</v>
      </c>
      <c r="G48" s="12" t="s">
        <v>242</v>
      </c>
      <c r="H48" s="11" t="s">
        <v>63</v>
      </c>
      <c r="I48" s="2">
        <v>1</v>
      </c>
    </row>
    <row r="49" spans="1:9" ht="21" customHeight="1" x14ac:dyDescent="0.2">
      <c r="A49" s="10" t="s">
        <v>205</v>
      </c>
      <c r="B49" s="11" t="s">
        <v>243</v>
      </c>
      <c r="C49" s="11" t="s">
        <v>244</v>
      </c>
      <c r="D49" s="11">
        <v>73911</v>
      </c>
      <c r="E49" s="11" t="s">
        <v>245</v>
      </c>
      <c r="F49" s="11" t="s">
        <v>246</v>
      </c>
      <c r="G49" s="12" t="s">
        <v>247</v>
      </c>
      <c r="H49" s="11" t="s">
        <v>45</v>
      </c>
      <c r="I49" s="2">
        <v>1</v>
      </c>
    </row>
    <row r="50" spans="1:9" ht="21" customHeight="1" x14ac:dyDescent="0.2">
      <c r="A50" s="10" t="s">
        <v>69</v>
      </c>
      <c r="B50" s="11" t="s">
        <v>248</v>
      </c>
      <c r="C50" s="11" t="s">
        <v>249</v>
      </c>
      <c r="D50" s="11">
        <v>73991</v>
      </c>
      <c r="E50" s="11">
        <v>558357210</v>
      </c>
      <c r="F50" s="11" t="s">
        <v>250</v>
      </c>
      <c r="G50" s="12" t="s">
        <v>251</v>
      </c>
      <c r="H50" s="11" t="s">
        <v>45</v>
      </c>
      <c r="I50" s="2">
        <v>1</v>
      </c>
    </row>
    <row r="51" spans="1:9" ht="21" customHeight="1" x14ac:dyDescent="0.2">
      <c r="A51" s="10" t="s">
        <v>218</v>
      </c>
      <c r="B51" s="11" t="s">
        <v>252</v>
      </c>
      <c r="C51" s="11" t="s">
        <v>253</v>
      </c>
      <c r="D51" s="11">
        <v>72000</v>
      </c>
      <c r="E51" s="11">
        <v>596734528</v>
      </c>
      <c r="F51" s="11" t="s">
        <v>254</v>
      </c>
      <c r="G51" s="12" t="s">
        <v>255</v>
      </c>
      <c r="H51" s="11" t="s">
        <v>21</v>
      </c>
      <c r="I51" s="2">
        <v>1</v>
      </c>
    </row>
    <row r="52" spans="1:9" ht="21" customHeight="1" x14ac:dyDescent="0.2">
      <c r="A52" s="10" t="s">
        <v>218</v>
      </c>
      <c r="B52" s="11" t="s">
        <v>256</v>
      </c>
      <c r="C52" s="11"/>
      <c r="D52" s="11">
        <v>74783</v>
      </c>
      <c r="E52" s="11">
        <v>556309062</v>
      </c>
      <c r="F52" s="11" t="s">
        <v>257</v>
      </c>
      <c r="G52" s="12" t="s">
        <v>258</v>
      </c>
      <c r="H52" s="11" t="s">
        <v>118</v>
      </c>
      <c r="I52" s="2">
        <v>1</v>
      </c>
    </row>
    <row r="53" spans="1:9" ht="21" customHeight="1" x14ac:dyDescent="0.2">
      <c r="A53" s="10" t="s">
        <v>218</v>
      </c>
      <c r="B53" s="11" t="s">
        <v>259</v>
      </c>
      <c r="C53" s="11" t="s">
        <v>260</v>
      </c>
      <c r="D53" s="11">
        <v>74787</v>
      </c>
      <c r="E53" s="11" t="s">
        <v>261</v>
      </c>
      <c r="F53" s="11" t="s">
        <v>262</v>
      </c>
      <c r="G53" s="12" t="s">
        <v>263</v>
      </c>
      <c r="H53" s="11" t="s">
        <v>118</v>
      </c>
      <c r="I53" s="2">
        <v>1</v>
      </c>
    </row>
    <row r="54" spans="1:9" ht="21" customHeight="1" x14ac:dyDescent="0.2">
      <c r="A54" s="10" t="s">
        <v>218</v>
      </c>
      <c r="B54" s="11" t="s">
        <v>264</v>
      </c>
      <c r="C54" s="11" t="s">
        <v>265</v>
      </c>
      <c r="D54" s="11">
        <v>74784</v>
      </c>
      <c r="E54" s="11">
        <v>556309231</v>
      </c>
      <c r="F54" s="11" t="s">
        <v>266</v>
      </c>
      <c r="G54" s="12" t="s">
        <v>267</v>
      </c>
      <c r="H54" s="11" t="s">
        <v>118</v>
      </c>
      <c r="I54" s="2">
        <v>1</v>
      </c>
    </row>
    <row r="55" spans="1:9" ht="21" customHeight="1" x14ac:dyDescent="0.2">
      <c r="A55" s="10" t="s">
        <v>218</v>
      </c>
      <c r="B55" s="11" t="s">
        <v>268</v>
      </c>
      <c r="C55" s="11" t="s">
        <v>24</v>
      </c>
      <c r="D55" s="11">
        <v>74601</v>
      </c>
      <c r="E55" s="11">
        <v>553777520</v>
      </c>
      <c r="F55" s="11" t="s">
        <v>269</v>
      </c>
      <c r="G55" s="12" t="s">
        <v>270</v>
      </c>
      <c r="H55" s="11" t="s">
        <v>118</v>
      </c>
      <c r="I55" s="2">
        <v>1</v>
      </c>
    </row>
    <row r="56" spans="1:9" ht="21" customHeight="1" x14ac:dyDescent="0.2">
      <c r="A56" s="10" t="s">
        <v>218</v>
      </c>
      <c r="B56" s="11" t="s">
        <v>271</v>
      </c>
      <c r="C56" s="11" t="s">
        <v>154</v>
      </c>
      <c r="D56" s="11">
        <v>74258</v>
      </c>
      <c r="E56" s="11">
        <v>556725103</v>
      </c>
      <c r="F56" s="11" t="s">
        <v>272</v>
      </c>
      <c r="G56" s="12" t="s">
        <v>273</v>
      </c>
      <c r="H56" s="11" t="s">
        <v>34</v>
      </c>
      <c r="I56" s="2">
        <v>1</v>
      </c>
    </row>
    <row r="57" spans="1:9" ht="21" customHeight="1" x14ac:dyDescent="0.2">
      <c r="A57" s="10" t="s">
        <v>218</v>
      </c>
      <c r="B57" s="11" t="s">
        <v>274</v>
      </c>
      <c r="C57" s="11" t="s">
        <v>173</v>
      </c>
      <c r="D57" s="11">
        <v>74101</v>
      </c>
      <c r="E57" s="11">
        <v>556706115</v>
      </c>
      <c r="F57" s="11" t="s">
        <v>275</v>
      </c>
      <c r="G57" s="12" t="s">
        <v>276</v>
      </c>
      <c r="H57" s="11" t="s">
        <v>123</v>
      </c>
      <c r="I57" s="2">
        <v>1</v>
      </c>
    </row>
    <row r="58" spans="1:9" ht="21" customHeight="1" x14ac:dyDescent="0.2">
      <c r="A58" s="10" t="s">
        <v>218</v>
      </c>
      <c r="B58" s="11" t="s">
        <v>277</v>
      </c>
      <c r="C58" s="11" t="s">
        <v>207</v>
      </c>
      <c r="D58" s="11">
        <v>73601</v>
      </c>
      <c r="E58" s="11">
        <v>596411212</v>
      </c>
      <c r="F58" s="11" t="s">
        <v>278</v>
      </c>
      <c r="G58" s="12" t="s">
        <v>279</v>
      </c>
      <c r="H58" s="13" t="s">
        <v>28</v>
      </c>
      <c r="I58" s="2">
        <v>1</v>
      </c>
    </row>
    <row r="59" spans="1:9" ht="21" customHeight="1" x14ac:dyDescent="0.2">
      <c r="A59" s="10" t="s">
        <v>280</v>
      </c>
      <c r="B59" s="11" t="s">
        <v>281</v>
      </c>
      <c r="C59" s="11" t="s">
        <v>282</v>
      </c>
      <c r="D59" s="11">
        <v>73301</v>
      </c>
      <c r="E59" s="11">
        <v>552301650</v>
      </c>
      <c r="F59" s="11" t="s">
        <v>283</v>
      </c>
      <c r="G59" s="12" t="s">
        <v>284</v>
      </c>
      <c r="H59" s="13" t="s">
        <v>28</v>
      </c>
      <c r="I59" s="2">
        <v>1</v>
      </c>
    </row>
    <row r="60" spans="1:9" ht="21" customHeight="1" x14ac:dyDescent="0.2">
      <c r="A60" s="10" t="s">
        <v>285</v>
      </c>
      <c r="B60" s="11" t="s">
        <v>286</v>
      </c>
      <c r="C60" s="11" t="s">
        <v>287</v>
      </c>
      <c r="D60" s="11">
        <v>74245</v>
      </c>
      <c r="E60" s="11">
        <v>734412508</v>
      </c>
      <c r="F60" s="11" t="s">
        <v>288</v>
      </c>
      <c r="G60" s="12" t="s">
        <v>289</v>
      </c>
      <c r="H60" s="11" t="s">
        <v>34</v>
      </c>
      <c r="I60" s="2">
        <v>1</v>
      </c>
    </row>
    <row r="61" spans="1:9" ht="21" customHeight="1" x14ac:dyDescent="0.2">
      <c r="A61" s="10" t="s">
        <v>218</v>
      </c>
      <c r="B61" s="11" t="s">
        <v>290</v>
      </c>
      <c r="C61" s="11" t="s">
        <v>48</v>
      </c>
      <c r="D61" s="11">
        <v>73801</v>
      </c>
      <c r="E61" s="11" t="s">
        <v>291</v>
      </c>
      <c r="F61" s="11" t="s">
        <v>292</v>
      </c>
      <c r="G61" s="12" t="s">
        <v>293</v>
      </c>
      <c r="H61" s="11" t="s">
        <v>45</v>
      </c>
      <c r="I61" s="2">
        <v>1</v>
      </c>
    </row>
    <row r="62" spans="1:9" ht="21" customHeight="1" x14ac:dyDescent="0.2">
      <c r="A62" s="10" t="s">
        <v>218</v>
      </c>
      <c r="B62" s="11" t="s">
        <v>294</v>
      </c>
      <c r="C62" s="11" t="s">
        <v>295</v>
      </c>
      <c r="D62" s="11">
        <v>73912</v>
      </c>
      <c r="E62" s="11">
        <v>558684411</v>
      </c>
      <c r="F62" s="11" t="s">
        <v>296</v>
      </c>
      <c r="G62" s="12" t="s">
        <v>297</v>
      </c>
      <c r="H62" s="11" t="s">
        <v>45</v>
      </c>
      <c r="I62" s="2">
        <v>1</v>
      </c>
    </row>
    <row r="63" spans="1:9" ht="21" customHeight="1" x14ac:dyDescent="0.2">
      <c r="A63" s="10" t="s">
        <v>218</v>
      </c>
      <c r="B63" s="11" t="s">
        <v>298</v>
      </c>
      <c r="C63" s="11" t="s">
        <v>299</v>
      </c>
      <c r="D63" s="11">
        <v>79315</v>
      </c>
      <c r="E63" s="11">
        <v>554643129</v>
      </c>
      <c r="F63" s="11" t="s">
        <v>300</v>
      </c>
      <c r="G63" s="12" t="s">
        <v>301</v>
      </c>
      <c r="H63" s="11" t="s">
        <v>63</v>
      </c>
      <c r="I63" s="2">
        <v>1</v>
      </c>
    </row>
    <row r="64" spans="1:9" ht="21" customHeight="1" x14ac:dyDescent="0.2">
      <c r="A64" s="10" t="s">
        <v>302</v>
      </c>
      <c r="B64" s="11" t="s">
        <v>303</v>
      </c>
      <c r="C64" s="11" t="s">
        <v>304</v>
      </c>
      <c r="D64" s="11">
        <v>70900</v>
      </c>
      <c r="E64" s="11">
        <v>599524203</v>
      </c>
      <c r="F64" s="11" t="s">
        <v>305</v>
      </c>
      <c r="G64" s="12" t="s">
        <v>306</v>
      </c>
      <c r="H64" s="11" t="s">
        <v>21</v>
      </c>
      <c r="I64" s="2">
        <v>1</v>
      </c>
    </row>
    <row r="65" spans="1:9" ht="21" customHeight="1" x14ac:dyDescent="0.2">
      <c r="A65" s="10" t="s">
        <v>307</v>
      </c>
      <c r="B65" s="11" t="s">
        <v>308</v>
      </c>
      <c r="C65" s="11" t="s">
        <v>17</v>
      </c>
      <c r="D65" s="11">
        <v>70300</v>
      </c>
      <c r="E65" s="11" t="s">
        <v>309</v>
      </c>
      <c r="F65" s="11" t="s">
        <v>310</v>
      </c>
      <c r="G65" s="12" t="s">
        <v>311</v>
      </c>
      <c r="H65" s="11" t="s">
        <v>21</v>
      </c>
      <c r="I65" s="2">
        <v>1</v>
      </c>
    </row>
    <row r="66" spans="1:9" ht="21" customHeight="1" x14ac:dyDescent="0.2">
      <c r="A66" s="10" t="s">
        <v>312</v>
      </c>
      <c r="B66" s="11" t="s">
        <v>313</v>
      </c>
      <c r="C66" s="11" t="s">
        <v>24</v>
      </c>
      <c r="D66" s="11">
        <v>74695</v>
      </c>
      <c r="E66" s="11">
        <v>553711628</v>
      </c>
      <c r="F66" s="11" t="s">
        <v>314</v>
      </c>
      <c r="G66" s="12" t="s">
        <v>315</v>
      </c>
      <c r="H66" s="11" t="s">
        <v>34</v>
      </c>
      <c r="I66" s="2">
        <v>1</v>
      </c>
    </row>
    <row r="67" spans="1:9" ht="21" customHeight="1" x14ac:dyDescent="0.2">
      <c r="A67" s="10" t="s">
        <v>316</v>
      </c>
      <c r="B67" s="11" t="s">
        <v>317</v>
      </c>
      <c r="C67" s="11" t="s">
        <v>169</v>
      </c>
      <c r="D67" s="11">
        <v>74221</v>
      </c>
      <c r="E67" s="11">
        <v>556833301</v>
      </c>
      <c r="F67" s="11" t="s">
        <v>318</v>
      </c>
      <c r="G67" s="12" t="s">
        <v>319</v>
      </c>
      <c r="H67" s="11" t="s">
        <v>34</v>
      </c>
      <c r="I67" s="2">
        <v>1</v>
      </c>
    </row>
    <row r="68" spans="1:9" ht="21" customHeight="1" x14ac:dyDescent="0.2">
      <c r="A68" s="10" t="s">
        <v>320</v>
      </c>
      <c r="B68" s="11" t="s">
        <v>321</v>
      </c>
      <c r="C68" s="11" t="s">
        <v>24</v>
      </c>
      <c r="D68" s="11">
        <v>74601</v>
      </c>
      <c r="E68" s="11">
        <v>553760500</v>
      </c>
      <c r="F68" s="11" t="s">
        <v>322</v>
      </c>
      <c r="G68" s="12" t="s">
        <v>323</v>
      </c>
      <c r="H68" s="11" t="s">
        <v>34</v>
      </c>
      <c r="I68" s="2">
        <v>1</v>
      </c>
    </row>
    <row r="69" spans="1:9" ht="21" customHeight="1" x14ac:dyDescent="0.2">
      <c r="A69" s="10" t="s">
        <v>324</v>
      </c>
      <c r="B69" s="11" t="s">
        <v>325</v>
      </c>
      <c r="C69" s="11" t="s">
        <v>326</v>
      </c>
      <c r="D69" s="11">
        <v>70030</v>
      </c>
      <c r="E69" s="11">
        <v>596716755</v>
      </c>
      <c r="F69" s="11" t="s">
        <v>327</v>
      </c>
      <c r="G69" s="12" t="s">
        <v>328</v>
      </c>
      <c r="H69" s="11" t="s">
        <v>21</v>
      </c>
      <c r="I69" s="2">
        <v>1</v>
      </c>
    </row>
    <row r="70" spans="1:9" ht="21" customHeight="1" x14ac:dyDescent="0.2">
      <c r="A70" s="10" t="s">
        <v>329</v>
      </c>
      <c r="B70" s="11" t="s">
        <v>330</v>
      </c>
      <c r="C70" s="11" t="s">
        <v>331</v>
      </c>
      <c r="D70" s="11">
        <v>73506</v>
      </c>
      <c r="E70" s="11">
        <v>596311530</v>
      </c>
      <c r="F70" s="11" t="s">
        <v>332</v>
      </c>
      <c r="G70" s="12" t="s">
        <v>333</v>
      </c>
      <c r="H70" s="8" t="s">
        <v>14</v>
      </c>
      <c r="I70" s="2">
        <v>1</v>
      </c>
    </row>
    <row r="71" spans="1:9" ht="21" customHeight="1" x14ac:dyDescent="0.2">
      <c r="A71" s="10" t="s">
        <v>334</v>
      </c>
      <c r="B71" s="11" t="s">
        <v>335</v>
      </c>
      <c r="C71" s="11" t="s">
        <v>336</v>
      </c>
      <c r="D71" s="11">
        <v>70030</v>
      </c>
      <c r="E71" s="11">
        <v>597494111</v>
      </c>
      <c r="F71" s="11" t="s">
        <v>337</v>
      </c>
      <c r="G71" s="12" t="s">
        <v>338</v>
      </c>
      <c r="H71" s="11" t="s">
        <v>79</v>
      </c>
      <c r="I71" s="2">
        <v>1</v>
      </c>
    </row>
    <row r="72" spans="1:9" ht="21" customHeight="1" x14ac:dyDescent="0.2">
      <c r="A72" s="10" t="s">
        <v>339</v>
      </c>
      <c r="B72" s="11" t="s">
        <v>340</v>
      </c>
      <c r="C72" s="11" t="s">
        <v>336</v>
      </c>
      <c r="D72" s="11">
        <v>70030</v>
      </c>
      <c r="E72" s="11">
        <v>595781531</v>
      </c>
      <c r="F72" s="11" t="s">
        <v>341</v>
      </c>
      <c r="G72" s="12" t="s">
        <v>342</v>
      </c>
      <c r="H72" s="11" t="s">
        <v>79</v>
      </c>
      <c r="I72" s="2">
        <v>1</v>
      </c>
    </row>
    <row r="73" spans="1:9" ht="21" customHeight="1" x14ac:dyDescent="0.2">
      <c r="A73" s="10" t="s">
        <v>343</v>
      </c>
      <c r="B73" s="11" t="s">
        <v>344</v>
      </c>
      <c r="C73" s="11" t="s">
        <v>345</v>
      </c>
      <c r="D73" s="11">
        <v>70300</v>
      </c>
      <c r="E73" s="11">
        <v>552304232</v>
      </c>
      <c r="F73" s="11" t="s">
        <v>346</v>
      </c>
      <c r="G73" s="12" t="s">
        <v>347</v>
      </c>
      <c r="H73" s="11" t="s">
        <v>21</v>
      </c>
      <c r="I73" s="2">
        <v>1</v>
      </c>
    </row>
    <row r="74" spans="1:9" ht="21" customHeight="1" x14ac:dyDescent="0.2">
      <c r="A74" s="10" t="s">
        <v>348</v>
      </c>
      <c r="B74" s="11" t="s">
        <v>349</v>
      </c>
      <c r="C74" s="11" t="s">
        <v>345</v>
      </c>
      <c r="D74" s="11">
        <v>70300</v>
      </c>
      <c r="E74" s="11">
        <v>555503101</v>
      </c>
      <c r="F74" s="11" t="s">
        <v>350</v>
      </c>
      <c r="G74" s="12" t="s">
        <v>351</v>
      </c>
      <c r="H74" s="11" t="s">
        <v>21</v>
      </c>
      <c r="I74" s="2">
        <v>1</v>
      </c>
    </row>
    <row r="75" spans="1:9" ht="21" customHeight="1" x14ac:dyDescent="0.2">
      <c r="A75" s="10" t="s">
        <v>352</v>
      </c>
      <c r="B75" s="11" t="s">
        <v>353</v>
      </c>
      <c r="C75" s="11" t="s">
        <v>354</v>
      </c>
      <c r="D75" s="11">
        <v>70800</v>
      </c>
      <c r="E75" s="11" t="s">
        <v>355</v>
      </c>
      <c r="F75" s="11" t="s">
        <v>356</v>
      </c>
      <c r="G75" s="12" t="s">
        <v>357</v>
      </c>
      <c r="H75" s="11" t="s">
        <v>21</v>
      </c>
      <c r="I75" s="2">
        <v>1</v>
      </c>
    </row>
    <row r="76" spans="1:9" ht="21" customHeight="1" x14ac:dyDescent="0.2">
      <c r="A76" s="10" t="s">
        <v>358</v>
      </c>
      <c r="B76" s="11" t="s">
        <v>359</v>
      </c>
      <c r="C76" s="11" t="s">
        <v>354</v>
      </c>
      <c r="D76" s="11">
        <v>70800</v>
      </c>
      <c r="E76" s="11">
        <v>596940660</v>
      </c>
      <c r="F76" s="11" t="s">
        <v>360</v>
      </c>
      <c r="G76" s="12" t="s">
        <v>361</v>
      </c>
      <c r="H76" s="11" t="s">
        <v>21</v>
      </c>
      <c r="I76" s="2">
        <v>1</v>
      </c>
    </row>
    <row r="77" spans="1:9" ht="21" customHeight="1" x14ac:dyDescent="0.2">
      <c r="A77" s="10" t="s">
        <v>362</v>
      </c>
      <c r="B77" s="11" t="s">
        <v>363</v>
      </c>
      <c r="C77" s="11" t="s">
        <v>354</v>
      </c>
      <c r="D77" s="11">
        <v>70800</v>
      </c>
      <c r="E77" s="11">
        <v>597317790</v>
      </c>
      <c r="F77" s="11" t="s">
        <v>364</v>
      </c>
      <c r="G77" s="12" t="s">
        <v>365</v>
      </c>
      <c r="H77" s="11" t="s">
        <v>21</v>
      </c>
      <c r="I77" s="2">
        <v>1</v>
      </c>
    </row>
    <row r="78" spans="1:9" ht="21" customHeight="1" x14ac:dyDescent="0.2">
      <c r="A78" s="10" t="s">
        <v>366</v>
      </c>
      <c r="B78" s="11" t="s">
        <v>367</v>
      </c>
      <c r="C78" s="11" t="s">
        <v>354</v>
      </c>
      <c r="D78" s="11">
        <v>70861</v>
      </c>
      <c r="E78" s="11">
        <v>596912253</v>
      </c>
      <c r="F78" s="11" t="s">
        <v>368</v>
      </c>
      <c r="G78" s="12" t="s">
        <v>369</v>
      </c>
      <c r="H78" s="11" t="s">
        <v>21</v>
      </c>
      <c r="I78" s="2">
        <v>1</v>
      </c>
    </row>
    <row r="79" spans="1:9" ht="21" customHeight="1" x14ac:dyDescent="0.2">
      <c r="A79" s="10" t="s">
        <v>370</v>
      </c>
      <c r="B79" s="11" t="s">
        <v>371</v>
      </c>
      <c r="C79" s="11" t="s">
        <v>372</v>
      </c>
      <c r="D79" s="11">
        <v>70200</v>
      </c>
      <c r="E79" s="11">
        <v>596118465</v>
      </c>
      <c r="F79" s="11" t="s">
        <v>373</v>
      </c>
      <c r="G79" s="12" t="s">
        <v>374</v>
      </c>
      <c r="H79" s="11" t="s">
        <v>79</v>
      </c>
      <c r="I79" s="2">
        <v>1</v>
      </c>
    </row>
    <row r="80" spans="1:9" ht="21" customHeight="1" x14ac:dyDescent="0.2">
      <c r="A80" s="10" t="s">
        <v>375</v>
      </c>
      <c r="B80" s="11" t="s">
        <v>376</v>
      </c>
      <c r="C80" s="11" t="s">
        <v>304</v>
      </c>
      <c r="D80" s="11">
        <v>70900</v>
      </c>
      <c r="E80" s="11">
        <v>596628813</v>
      </c>
      <c r="F80" s="11" t="s">
        <v>377</v>
      </c>
      <c r="G80" s="12" t="s">
        <v>378</v>
      </c>
      <c r="H80" s="11" t="s">
        <v>21</v>
      </c>
      <c r="I80" s="2">
        <v>1</v>
      </c>
    </row>
    <row r="81" spans="1:9" ht="21" customHeight="1" x14ac:dyDescent="0.2">
      <c r="A81" s="10" t="s">
        <v>379</v>
      </c>
      <c r="B81" s="11" t="s">
        <v>380</v>
      </c>
      <c r="C81" s="11" t="s">
        <v>381</v>
      </c>
      <c r="D81" s="11">
        <v>70900</v>
      </c>
      <c r="E81" s="11" t="s">
        <v>382</v>
      </c>
      <c r="F81" s="11" t="s">
        <v>383</v>
      </c>
      <c r="G81" s="12" t="s">
        <v>384</v>
      </c>
      <c r="H81" s="11" t="s">
        <v>21</v>
      </c>
      <c r="I81" s="2">
        <v>1</v>
      </c>
    </row>
    <row r="82" spans="1:9" ht="21" customHeight="1" x14ac:dyDescent="0.2">
      <c r="A82" s="10" t="s">
        <v>385</v>
      </c>
      <c r="B82" s="11" t="s">
        <v>386</v>
      </c>
      <c r="C82" s="11" t="s">
        <v>17</v>
      </c>
      <c r="D82" s="11">
        <v>70200</v>
      </c>
      <c r="E82" s="11">
        <v>596114985</v>
      </c>
      <c r="F82" s="11" t="s">
        <v>387</v>
      </c>
      <c r="G82" s="12" t="s">
        <v>388</v>
      </c>
      <c r="H82" s="11" t="s">
        <v>79</v>
      </c>
      <c r="I82" s="2">
        <v>1</v>
      </c>
    </row>
    <row r="83" spans="1:9" ht="21" customHeight="1" x14ac:dyDescent="0.2">
      <c r="A83" s="10" t="s">
        <v>389</v>
      </c>
      <c r="B83" s="11" t="s">
        <v>390</v>
      </c>
      <c r="C83" s="11" t="s">
        <v>24</v>
      </c>
      <c r="D83" s="11">
        <v>74705</v>
      </c>
      <c r="E83" s="11">
        <v>555538146</v>
      </c>
      <c r="F83" s="11" t="s">
        <v>391</v>
      </c>
      <c r="G83" s="12" t="s">
        <v>392</v>
      </c>
      <c r="H83" s="11" t="s">
        <v>34</v>
      </c>
      <c r="I83" s="2">
        <v>1</v>
      </c>
    </row>
    <row r="84" spans="1:9" ht="21" customHeight="1" x14ac:dyDescent="0.2">
      <c r="A84" s="10" t="s">
        <v>339</v>
      </c>
      <c r="B84" s="11" t="s">
        <v>393</v>
      </c>
      <c r="C84" s="11" t="s">
        <v>24</v>
      </c>
      <c r="D84" s="11">
        <v>74666</v>
      </c>
      <c r="E84" s="11">
        <v>553627952</v>
      </c>
      <c r="F84" s="11" t="s">
        <v>394</v>
      </c>
      <c r="G84" s="12" t="s">
        <v>395</v>
      </c>
      <c r="H84" s="11" t="s">
        <v>34</v>
      </c>
      <c r="I84" s="2">
        <v>1</v>
      </c>
    </row>
    <row r="85" spans="1:9" ht="21" customHeight="1" x14ac:dyDescent="0.2">
      <c r="A85" s="10" t="s">
        <v>396</v>
      </c>
      <c r="B85" s="11" t="s">
        <v>397</v>
      </c>
      <c r="C85" s="11" t="s">
        <v>24</v>
      </c>
      <c r="D85" s="11">
        <v>74601</v>
      </c>
      <c r="E85" s="11">
        <v>553621580</v>
      </c>
      <c r="F85" s="11" t="s">
        <v>398</v>
      </c>
      <c r="G85" s="12" t="s">
        <v>399</v>
      </c>
      <c r="H85" s="11" t="s">
        <v>34</v>
      </c>
      <c r="I85" s="2">
        <v>1</v>
      </c>
    </row>
    <row r="86" spans="1:9" ht="21" customHeight="1" x14ac:dyDescent="0.2">
      <c r="A86" s="10" t="s">
        <v>400</v>
      </c>
      <c r="B86" s="11">
        <v>2066</v>
      </c>
      <c r="C86" s="11" t="s">
        <v>401</v>
      </c>
      <c r="D86" s="11">
        <v>74901</v>
      </c>
      <c r="E86" s="11">
        <v>556300244</v>
      </c>
      <c r="F86" s="11" t="s">
        <v>402</v>
      </c>
      <c r="G86" s="12" t="s">
        <v>403</v>
      </c>
      <c r="H86" s="11" t="s">
        <v>123</v>
      </c>
      <c r="I86" s="2">
        <v>1</v>
      </c>
    </row>
    <row r="87" spans="1:9" ht="21" customHeight="1" x14ac:dyDescent="0.2">
      <c r="A87" s="10" t="s">
        <v>404</v>
      </c>
      <c r="B87" s="11" t="s">
        <v>405</v>
      </c>
      <c r="C87" s="11" t="s">
        <v>17</v>
      </c>
      <c r="D87" s="11">
        <v>70200</v>
      </c>
      <c r="E87" s="11" t="s">
        <v>406</v>
      </c>
      <c r="F87" s="11" t="s">
        <v>407</v>
      </c>
      <c r="G87" s="12" t="s">
        <v>408</v>
      </c>
      <c r="H87" s="11" t="s">
        <v>79</v>
      </c>
      <c r="I87" s="2">
        <v>1</v>
      </c>
    </row>
    <row r="88" spans="1:9" ht="21" customHeight="1" x14ac:dyDescent="0.2">
      <c r="A88" s="10" t="s">
        <v>409</v>
      </c>
      <c r="B88" s="11" t="s">
        <v>410</v>
      </c>
      <c r="C88" s="11" t="s">
        <v>24</v>
      </c>
      <c r="D88" s="11">
        <v>74601</v>
      </c>
      <c r="E88" s="11">
        <v>553759160</v>
      </c>
      <c r="F88" s="11" t="s">
        <v>411</v>
      </c>
      <c r="G88" s="12" t="s">
        <v>412</v>
      </c>
      <c r="H88" s="11" t="s">
        <v>34</v>
      </c>
      <c r="I88" s="2">
        <v>1</v>
      </c>
    </row>
    <row r="89" spans="1:9" ht="21" customHeight="1" x14ac:dyDescent="0.2">
      <c r="A89" s="10" t="s">
        <v>400</v>
      </c>
      <c r="B89" s="11" t="s">
        <v>413</v>
      </c>
      <c r="C89" s="11" t="s">
        <v>158</v>
      </c>
      <c r="D89" s="11">
        <v>74235</v>
      </c>
      <c r="E89" s="11">
        <v>556730172</v>
      </c>
      <c r="F89" s="11" t="s">
        <v>402</v>
      </c>
      <c r="G89" s="12" t="s">
        <v>414</v>
      </c>
      <c r="H89" s="11" t="s">
        <v>123</v>
      </c>
      <c r="I89" s="2">
        <v>1</v>
      </c>
    </row>
    <row r="90" spans="1:9" ht="21" customHeight="1" x14ac:dyDescent="0.2">
      <c r="A90" s="10" t="s">
        <v>415</v>
      </c>
      <c r="B90" s="11" t="s">
        <v>416</v>
      </c>
      <c r="C90" s="11" t="s">
        <v>24</v>
      </c>
      <c r="D90" s="11">
        <v>74601</v>
      </c>
      <c r="E90" s="11">
        <v>553821906</v>
      </c>
      <c r="F90" s="11" t="s">
        <v>417</v>
      </c>
      <c r="G90" s="12" t="s">
        <v>418</v>
      </c>
      <c r="H90" s="11" t="s">
        <v>34</v>
      </c>
      <c r="I90" s="2">
        <v>1</v>
      </c>
    </row>
    <row r="91" spans="1:9" ht="21" customHeight="1" x14ac:dyDescent="0.2">
      <c r="A91" s="10" t="s">
        <v>419</v>
      </c>
      <c r="B91" s="11" t="s">
        <v>420</v>
      </c>
      <c r="C91" s="11" t="s">
        <v>24</v>
      </c>
      <c r="D91" s="11">
        <v>74621</v>
      </c>
      <c r="E91" s="11" t="s">
        <v>421</v>
      </c>
      <c r="F91" s="11" t="s">
        <v>422</v>
      </c>
      <c r="G91" s="12" t="s">
        <v>423</v>
      </c>
      <c r="H91" s="11" t="s">
        <v>34</v>
      </c>
      <c r="I91" s="2">
        <v>1</v>
      </c>
    </row>
    <row r="92" spans="1:9" ht="21" customHeight="1" x14ac:dyDescent="0.2">
      <c r="A92" s="10" t="s">
        <v>343</v>
      </c>
      <c r="B92" s="11" t="s">
        <v>424</v>
      </c>
      <c r="C92" s="11" t="s">
        <v>425</v>
      </c>
      <c r="D92" s="11">
        <v>73301</v>
      </c>
      <c r="E92" s="11">
        <v>596348161</v>
      </c>
      <c r="F92" s="11" t="s">
        <v>426</v>
      </c>
      <c r="G92" s="12" t="s">
        <v>427</v>
      </c>
      <c r="H92" s="13" t="s">
        <v>28</v>
      </c>
      <c r="I92" s="2">
        <v>1</v>
      </c>
    </row>
    <row r="93" spans="1:9" ht="21" customHeight="1" x14ac:dyDescent="0.2">
      <c r="A93" s="10" t="s">
        <v>419</v>
      </c>
      <c r="B93" s="11" t="s">
        <v>428</v>
      </c>
      <c r="C93" s="11" t="s">
        <v>429</v>
      </c>
      <c r="D93" s="11">
        <v>73301</v>
      </c>
      <c r="E93" s="11">
        <v>596311774</v>
      </c>
      <c r="F93" s="11" t="s">
        <v>430</v>
      </c>
      <c r="G93" s="12" t="s">
        <v>431</v>
      </c>
      <c r="H93" s="13" t="s">
        <v>28</v>
      </c>
      <c r="I93" s="2">
        <v>1</v>
      </c>
    </row>
    <row r="94" spans="1:9" ht="21" customHeight="1" x14ac:dyDescent="0.2">
      <c r="A94" s="10" t="s">
        <v>432</v>
      </c>
      <c r="B94" s="11" t="s">
        <v>433</v>
      </c>
      <c r="C94" s="11" t="s">
        <v>434</v>
      </c>
      <c r="D94" s="11">
        <v>73506</v>
      </c>
      <c r="E94" s="11">
        <v>596311319</v>
      </c>
      <c r="F94" s="11" t="s">
        <v>435</v>
      </c>
      <c r="G94" s="12" t="s">
        <v>436</v>
      </c>
      <c r="H94" s="13" t="s">
        <v>28</v>
      </c>
      <c r="I94" s="2">
        <v>1</v>
      </c>
    </row>
    <row r="95" spans="1:9" ht="21" customHeight="1" x14ac:dyDescent="0.2">
      <c r="A95" s="10" t="s">
        <v>437</v>
      </c>
      <c r="B95" s="11" t="s">
        <v>438</v>
      </c>
      <c r="C95" s="11" t="s">
        <v>163</v>
      </c>
      <c r="D95" s="11">
        <v>74401</v>
      </c>
      <c r="E95" s="11">
        <v>556836551</v>
      </c>
      <c r="F95" s="11" t="s">
        <v>439</v>
      </c>
      <c r="G95" s="12" t="s">
        <v>440</v>
      </c>
      <c r="H95" s="11" t="s">
        <v>34</v>
      </c>
      <c r="I95" s="2">
        <v>1</v>
      </c>
    </row>
    <row r="96" spans="1:9" ht="21" customHeight="1" x14ac:dyDescent="0.2">
      <c r="A96" s="10" t="s">
        <v>441</v>
      </c>
      <c r="B96" s="11" t="s">
        <v>442</v>
      </c>
      <c r="C96" s="11" t="s">
        <v>173</v>
      </c>
      <c r="D96" s="11">
        <v>74101</v>
      </c>
      <c r="E96" s="11" t="s">
        <v>443</v>
      </c>
      <c r="F96" s="11" t="s">
        <v>444</v>
      </c>
      <c r="G96" s="12" t="s">
        <v>445</v>
      </c>
      <c r="H96" s="11" t="s">
        <v>123</v>
      </c>
      <c r="I96" s="2">
        <v>1</v>
      </c>
    </row>
    <row r="97" spans="1:9" ht="21" customHeight="1" x14ac:dyDescent="0.2">
      <c r="A97" s="10" t="s">
        <v>446</v>
      </c>
      <c r="B97" s="11" t="s">
        <v>447</v>
      </c>
      <c r="C97" s="11" t="s">
        <v>173</v>
      </c>
      <c r="D97" s="11">
        <v>74101</v>
      </c>
      <c r="E97" s="11">
        <v>556706301</v>
      </c>
      <c r="F97" s="11" t="s">
        <v>448</v>
      </c>
      <c r="G97" s="12" t="s">
        <v>449</v>
      </c>
      <c r="H97" s="11" t="s">
        <v>123</v>
      </c>
      <c r="I97" s="2">
        <v>1</v>
      </c>
    </row>
    <row r="98" spans="1:9" ht="21" customHeight="1" x14ac:dyDescent="0.2">
      <c r="A98" s="10" t="s">
        <v>400</v>
      </c>
      <c r="B98" s="11" t="s">
        <v>450</v>
      </c>
      <c r="C98" s="11" t="s">
        <v>451</v>
      </c>
      <c r="D98" s="11">
        <v>73601</v>
      </c>
      <c r="E98" s="11" t="s">
        <v>452</v>
      </c>
      <c r="F98" s="11" t="s">
        <v>453</v>
      </c>
      <c r="G98" s="12" t="s">
        <v>454</v>
      </c>
      <c r="H98" s="13" t="s">
        <v>28</v>
      </c>
      <c r="I98" s="2">
        <v>1</v>
      </c>
    </row>
    <row r="99" spans="1:9" ht="21" customHeight="1" x14ac:dyDescent="0.2">
      <c r="A99" s="10" t="s">
        <v>455</v>
      </c>
      <c r="B99" s="11" t="s">
        <v>456</v>
      </c>
      <c r="C99" s="11" t="s">
        <v>451</v>
      </c>
      <c r="D99" s="11">
        <v>73601</v>
      </c>
      <c r="E99" s="11">
        <v>596884811</v>
      </c>
      <c r="F99" s="11" t="s">
        <v>457</v>
      </c>
      <c r="G99" s="12" t="s">
        <v>458</v>
      </c>
      <c r="H99" s="13" t="s">
        <v>28</v>
      </c>
      <c r="I99" s="2">
        <v>1</v>
      </c>
    </row>
    <row r="100" spans="1:9" ht="21" customHeight="1" x14ac:dyDescent="0.2">
      <c r="A100" s="10" t="s">
        <v>400</v>
      </c>
      <c r="B100" s="11" t="s">
        <v>459</v>
      </c>
      <c r="C100" s="11" t="s">
        <v>460</v>
      </c>
      <c r="D100" s="11">
        <v>73564</v>
      </c>
      <c r="E100" s="11" t="s">
        <v>461</v>
      </c>
      <c r="F100" s="11" t="s">
        <v>462</v>
      </c>
      <c r="G100" s="12" t="s">
        <v>463</v>
      </c>
      <c r="H100" s="13" t="s">
        <v>28</v>
      </c>
      <c r="I100" s="2">
        <v>1</v>
      </c>
    </row>
    <row r="101" spans="1:9" ht="21" customHeight="1" x14ac:dyDescent="0.2">
      <c r="A101" s="10" t="s">
        <v>339</v>
      </c>
      <c r="B101" s="11" t="s">
        <v>464</v>
      </c>
      <c r="C101" s="11" t="s">
        <v>207</v>
      </c>
      <c r="D101" s="11">
        <v>73601</v>
      </c>
      <c r="E101" s="11">
        <v>596410498</v>
      </c>
      <c r="F101" s="11" t="s">
        <v>465</v>
      </c>
      <c r="G101" s="12" t="s">
        <v>466</v>
      </c>
      <c r="H101" s="13" t="s">
        <v>28</v>
      </c>
      <c r="I101" s="2">
        <v>1</v>
      </c>
    </row>
    <row r="102" spans="1:9" ht="21" customHeight="1" x14ac:dyDescent="0.2">
      <c r="A102" s="10" t="s">
        <v>362</v>
      </c>
      <c r="B102" s="11" t="s">
        <v>467</v>
      </c>
      <c r="C102" s="11" t="s">
        <v>178</v>
      </c>
      <c r="D102" s="11">
        <v>73701</v>
      </c>
      <c r="E102" s="11">
        <v>558712649</v>
      </c>
      <c r="F102" s="11" t="s">
        <v>468</v>
      </c>
      <c r="G102" s="12" t="s">
        <v>469</v>
      </c>
      <c r="H102" s="13" t="s">
        <v>14</v>
      </c>
      <c r="I102" s="2">
        <v>1</v>
      </c>
    </row>
    <row r="103" spans="1:9" ht="21" customHeight="1" x14ac:dyDescent="0.2">
      <c r="A103" s="10" t="s">
        <v>470</v>
      </c>
      <c r="B103" s="11" t="s">
        <v>471</v>
      </c>
      <c r="C103" s="11" t="s">
        <v>472</v>
      </c>
      <c r="D103" s="11">
        <v>73601</v>
      </c>
      <c r="E103" s="11">
        <v>596811132</v>
      </c>
      <c r="F103" s="11" t="s">
        <v>473</v>
      </c>
      <c r="G103" s="12" t="s">
        <v>474</v>
      </c>
      <c r="H103" s="13" t="s">
        <v>28</v>
      </c>
      <c r="I103" s="2">
        <v>1</v>
      </c>
    </row>
    <row r="104" spans="1:9" ht="21" customHeight="1" x14ac:dyDescent="0.2">
      <c r="A104" s="10" t="s">
        <v>400</v>
      </c>
      <c r="B104" s="11" t="s">
        <v>475</v>
      </c>
      <c r="C104" s="11" t="s">
        <v>476</v>
      </c>
      <c r="D104" s="11">
        <v>73581</v>
      </c>
      <c r="E104" s="11">
        <v>596097999</v>
      </c>
      <c r="F104" s="11" t="s">
        <v>477</v>
      </c>
      <c r="G104" s="12" t="s">
        <v>478</v>
      </c>
      <c r="H104" s="13" t="s">
        <v>28</v>
      </c>
      <c r="I104" s="2">
        <v>1</v>
      </c>
    </row>
    <row r="105" spans="1:9" ht="21" customHeight="1" x14ac:dyDescent="0.2">
      <c r="A105" s="10" t="s">
        <v>479</v>
      </c>
      <c r="B105" s="11" t="s">
        <v>480</v>
      </c>
      <c r="C105" s="11" t="s">
        <v>178</v>
      </c>
      <c r="D105" s="11">
        <v>73701</v>
      </c>
      <c r="E105" s="11">
        <v>558746149</v>
      </c>
      <c r="F105" s="11" t="s">
        <v>481</v>
      </c>
      <c r="G105" s="12" t="s">
        <v>482</v>
      </c>
      <c r="H105" s="13" t="s">
        <v>14</v>
      </c>
      <c r="I105" s="2">
        <v>1</v>
      </c>
    </row>
    <row r="106" spans="1:9" ht="21" customHeight="1" x14ac:dyDescent="0.2">
      <c r="A106" s="10" t="s">
        <v>483</v>
      </c>
      <c r="B106" s="11" t="s">
        <v>484</v>
      </c>
      <c r="C106" s="11" t="s">
        <v>48</v>
      </c>
      <c r="D106" s="11">
        <v>73801</v>
      </c>
      <c r="E106" s="11">
        <v>558406111</v>
      </c>
      <c r="F106" s="11" t="s">
        <v>485</v>
      </c>
      <c r="G106" s="12" t="s">
        <v>486</v>
      </c>
      <c r="H106" s="11" t="s">
        <v>45</v>
      </c>
      <c r="I106" s="2">
        <v>1</v>
      </c>
    </row>
    <row r="107" spans="1:9" ht="21" customHeight="1" x14ac:dyDescent="0.2">
      <c r="A107" s="10" t="s">
        <v>487</v>
      </c>
      <c r="B107" s="11" t="s">
        <v>488</v>
      </c>
      <c r="C107" s="11" t="s">
        <v>249</v>
      </c>
      <c r="D107" s="11">
        <v>73991</v>
      </c>
      <c r="E107" s="11">
        <v>558357811</v>
      </c>
      <c r="F107" s="11" t="s">
        <v>489</v>
      </c>
      <c r="G107" s="12" t="s">
        <v>490</v>
      </c>
      <c r="H107" s="11" t="s">
        <v>45</v>
      </c>
      <c r="I107" s="2">
        <v>1</v>
      </c>
    </row>
    <row r="108" spans="1:9" ht="21" customHeight="1" x14ac:dyDescent="0.2">
      <c r="A108" s="10" t="s">
        <v>419</v>
      </c>
      <c r="B108" s="11" t="s">
        <v>491</v>
      </c>
      <c r="C108" s="11" t="s">
        <v>48</v>
      </c>
      <c r="D108" s="11">
        <v>73801</v>
      </c>
      <c r="E108" s="11">
        <v>558630019</v>
      </c>
      <c r="F108" s="11" t="s">
        <v>492</v>
      </c>
      <c r="G108" s="12" t="s">
        <v>493</v>
      </c>
      <c r="H108" s="11" t="s">
        <v>45</v>
      </c>
      <c r="I108" s="2">
        <v>1</v>
      </c>
    </row>
    <row r="109" spans="1:9" ht="21" customHeight="1" x14ac:dyDescent="0.2">
      <c r="A109" s="10" t="s">
        <v>494</v>
      </c>
      <c r="B109" s="11" t="s">
        <v>491</v>
      </c>
      <c r="C109" s="11" t="s">
        <v>48</v>
      </c>
      <c r="D109" s="11">
        <v>73801</v>
      </c>
      <c r="E109" s="11">
        <v>558630041</v>
      </c>
      <c r="F109" s="11" t="s">
        <v>495</v>
      </c>
      <c r="G109" s="12" t="s">
        <v>496</v>
      </c>
      <c r="H109" s="11" t="s">
        <v>45</v>
      </c>
      <c r="I109" s="2">
        <v>1</v>
      </c>
    </row>
    <row r="110" spans="1:9" ht="21" customHeight="1" x14ac:dyDescent="0.2">
      <c r="A110" s="10" t="s">
        <v>497</v>
      </c>
      <c r="B110" s="11" t="s">
        <v>498</v>
      </c>
      <c r="C110" s="11" t="s">
        <v>48</v>
      </c>
      <c r="D110" s="11">
        <v>73801</v>
      </c>
      <c r="E110" s="11">
        <v>558421203</v>
      </c>
      <c r="F110" s="11" t="s">
        <v>499</v>
      </c>
      <c r="G110" s="12" t="s">
        <v>500</v>
      </c>
      <c r="H110" s="11" t="s">
        <v>45</v>
      </c>
      <c r="I110" s="2">
        <v>1</v>
      </c>
    </row>
    <row r="111" spans="1:9" ht="21" customHeight="1" x14ac:dyDescent="0.2">
      <c r="A111" s="10" t="s">
        <v>501</v>
      </c>
      <c r="B111" s="11" t="s">
        <v>502</v>
      </c>
      <c r="C111" s="11" t="s">
        <v>48</v>
      </c>
      <c r="D111" s="11">
        <v>73801</v>
      </c>
      <c r="E111" s="11">
        <v>558621792</v>
      </c>
      <c r="F111" s="11" t="s">
        <v>503</v>
      </c>
      <c r="G111" s="12" t="s">
        <v>504</v>
      </c>
      <c r="H111" s="11" t="s">
        <v>45</v>
      </c>
      <c r="I111" s="2">
        <v>1</v>
      </c>
    </row>
    <row r="112" spans="1:9" ht="21" customHeight="1" x14ac:dyDescent="0.2">
      <c r="A112" s="10" t="s">
        <v>505</v>
      </c>
      <c r="B112" s="11" t="s">
        <v>506</v>
      </c>
      <c r="C112" s="11" t="s">
        <v>66</v>
      </c>
      <c r="D112" s="11">
        <v>79401</v>
      </c>
      <c r="E112" s="11">
        <v>554637151</v>
      </c>
      <c r="F112" s="11" t="s">
        <v>507</v>
      </c>
      <c r="G112" s="12" t="s">
        <v>508</v>
      </c>
      <c r="H112" s="11" t="s">
        <v>118</v>
      </c>
      <c r="I112" s="2">
        <v>1</v>
      </c>
    </row>
    <row r="113" spans="1:9" ht="21" customHeight="1" x14ac:dyDescent="0.2">
      <c r="A113" s="10" t="s">
        <v>509</v>
      </c>
      <c r="B113" s="11" t="s">
        <v>510</v>
      </c>
      <c r="C113" s="11" t="s">
        <v>235</v>
      </c>
      <c r="D113" s="11">
        <v>79395</v>
      </c>
      <c r="E113" s="11">
        <v>554652631</v>
      </c>
      <c r="F113" s="11" t="s">
        <v>511</v>
      </c>
      <c r="G113" s="12" t="s">
        <v>512</v>
      </c>
      <c r="H113" s="11" t="s">
        <v>63</v>
      </c>
      <c r="I113" s="2">
        <v>1</v>
      </c>
    </row>
    <row r="114" spans="1:9" ht="21" customHeight="1" x14ac:dyDescent="0.2">
      <c r="A114" s="10" t="s">
        <v>513</v>
      </c>
      <c r="B114" s="11" t="s">
        <v>514</v>
      </c>
      <c r="C114" s="11" t="s">
        <v>66</v>
      </c>
      <c r="D114" s="11">
        <v>79401</v>
      </c>
      <c r="E114" s="11">
        <v>554613075</v>
      </c>
      <c r="F114" s="11" t="s">
        <v>515</v>
      </c>
      <c r="G114" s="12" t="s">
        <v>516</v>
      </c>
      <c r="H114" s="11" t="s">
        <v>118</v>
      </c>
      <c r="I114" s="2">
        <v>1</v>
      </c>
    </row>
    <row r="115" spans="1:9" ht="21" customHeight="1" x14ac:dyDescent="0.2">
      <c r="A115" s="10" t="s">
        <v>517</v>
      </c>
      <c r="B115" s="11" t="s">
        <v>518</v>
      </c>
      <c r="C115" s="11" t="s">
        <v>66</v>
      </c>
      <c r="D115" s="11">
        <v>79401</v>
      </c>
      <c r="E115" s="11">
        <v>554611557</v>
      </c>
      <c r="F115" s="11" t="s">
        <v>519</v>
      </c>
      <c r="G115" s="12" t="s">
        <v>520</v>
      </c>
      <c r="H115" s="11" t="s">
        <v>118</v>
      </c>
      <c r="I115" s="2">
        <v>1</v>
      </c>
    </row>
    <row r="116" spans="1:9" ht="21" customHeight="1" x14ac:dyDescent="0.2">
      <c r="A116" s="10" t="s">
        <v>521</v>
      </c>
      <c r="B116" s="11" t="s">
        <v>522</v>
      </c>
      <c r="C116" s="11" t="s">
        <v>220</v>
      </c>
      <c r="D116" s="11">
        <v>71000</v>
      </c>
      <c r="E116" s="11">
        <v>596237681</v>
      </c>
      <c r="F116" s="11" t="s">
        <v>523</v>
      </c>
      <c r="G116" s="12" t="s">
        <v>524</v>
      </c>
      <c r="H116" s="11" t="s">
        <v>21</v>
      </c>
      <c r="I116" s="2">
        <v>1</v>
      </c>
    </row>
    <row r="117" spans="1:9" ht="21" customHeight="1" x14ac:dyDescent="0.2">
      <c r="A117" s="10" t="s">
        <v>521</v>
      </c>
      <c r="B117" s="11" t="s">
        <v>525</v>
      </c>
      <c r="C117" s="11" t="s">
        <v>336</v>
      </c>
      <c r="D117" s="11">
        <v>70030</v>
      </c>
      <c r="E117" s="11">
        <v>596746805</v>
      </c>
      <c r="F117" s="11" t="s">
        <v>526</v>
      </c>
      <c r="G117" s="12" t="s">
        <v>527</v>
      </c>
      <c r="H117" s="11" t="s">
        <v>21</v>
      </c>
      <c r="I117" s="2">
        <v>1</v>
      </c>
    </row>
    <row r="118" spans="1:9" ht="21" customHeight="1" x14ac:dyDescent="0.2">
      <c r="A118" s="10" t="s">
        <v>528</v>
      </c>
      <c r="B118" s="11" t="s">
        <v>529</v>
      </c>
      <c r="C118" s="11" t="s">
        <v>228</v>
      </c>
      <c r="D118" s="11">
        <v>79201</v>
      </c>
      <c r="E118" s="11">
        <v>555559711</v>
      </c>
      <c r="F118" s="11" t="s">
        <v>530</v>
      </c>
      <c r="G118" s="12" t="s">
        <v>531</v>
      </c>
      <c r="H118" s="11" t="s">
        <v>63</v>
      </c>
      <c r="I118" s="2">
        <v>1</v>
      </c>
    </row>
    <row r="119" spans="1:9" ht="21" customHeight="1" x14ac:dyDescent="0.2">
      <c r="A119" s="10" t="s">
        <v>501</v>
      </c>
      <c r="B119" s="11" t="s">
        <v>532</v>
      </c>
      <c r="C119" s="11" t="s">
        <v>228</v>
      </c>
      <c r="D119" s="11">
        <v>79201</v>
      </c>
      <c r="E119" s="11" t="s">
        <v>533</v>
      </c>
      <c r="F119" s="11" t="s">
        <v>534</v>
      </c>
      <c r="G119" s="12" t="s">
        <v>535</v>
      </c>
      <c r="H119" s="11" t="s">
        <v>63</v>
      </c>
      <c r="I119" s="2">
        <v>1</v>
      </c>
    </row>
    <row r="120" spans="1:9" ht="21" customHeight="1" x14ac:dyDescent="0.2">
      <c r="A120" s="10" t="s">
        <v>536</v>
      </c>
      <c r="B120" s="11" t="s">
        <v>537</v>
      </c>
      <c r="C120" s="11" t="s">
        <v>66</v>
      </c>
      <c r="D120" s="11">
        <v>79401</v>
      </c>
      <c r="E120" s="11">
        <v>554637460</v>
      </c>
      <c r="F120" s="11" t="s">
        <v>538</v>
      </c>
      <c r="G120" s="12" t="s">
        <v>539</v>
      </c>
      <c r="H120" s="11" t="s">
        <v>118</v>
      </c>
      <c r="I120" s="2">
        <v>1</v>
      </c>
    </row>
    <row r="121" spans="1:9" ht="21" customHeight="1" x14ac:dyDescent="0.2">
      <c r="A121" s="10" t="s">
        <v>540</v>
      </c>
      <c r="B121" s="11" t="s">
        <v>541</v>
      </c>
      <c r="C121" s="11" t="s">
        <v>24</v>
      </c>
      <c r="D121" s="11">
        <v>74601</v>
      </c>
      <c r="E121" s="11">
        <v>553710542</v>
      </c>
      <c r="F121" s="11" t="s">
        <v>542</v>
      </c>
      <c r="G121" s="12" t="s">
        <v>543</v>
      </c>
      <c r="H121" s="11" t="s">
        <v>34</v>
      </c>
      <c r="I121" s="2">
        <v>1</v>
      </c>
    </row>
    <row r="122" spans="1:9" ht="21" customHeight="1" x14ac:dyDescent="0.2">
      <c r="A122" s="10" t="s">
        <v>544</v>
      </c>
      <c r="B122" s="11" t="s">
        <v>545</v>
      </c>
      <c r="C122" s="11" t="s">
        <v>17</v>
      </c>
      <c r="D122" s="11">
        <v>72804</v>
      </c>
      <c r="E122" s="11" t="s">
        <v>546</v>
      </c>
      <c r="F122" s="11" t="s">
        <v>547</v>
      </c>
      <c r="G122" s="12" t="s">
        <v>548</v>
      </c>
      <c r="H122" s="11" t="s">
        <v>79</v>
      </c>
      <c r="I122" s="2">
        <v>1</v>
      </c>
    </row>
    <row r="123" spans="1:9" ht="21" customHeight="1" x14ac:dyDescent="0.2">
      <c r="A123" s="10" t="s">
        <v>549</v>
      </c>
      <c r="B123" s="11" t="s">
        <v>550</v>
      </c>
      <c r="C123" s="11" t="s">
        <v>326</v>
      </c>
      <c r="D123" s="11">
        <v>70030</v>
      </c>
      <c r="E123" s="11">
        <v>596711829</v>
      </c>
      <c r="F123" s="11" t="s">
        <v>551</v>
      </c>
      <c r="G123" s="12" t="s">
        <v>552</v>
      </c>
      <c r="H123" s="11" t="s">
        <v>79</v>
      </c>
      <c r="I123" s="2">
        <v>1</v>
      </c>
    </row>
    <row r="124" spans="1:9" ht="21" customHeight="1" x14ac:dyDescent="0.2">
      <c r="A124" s="10" t="s">
        <v>553</v>
      </c>
      <c r="B124" s="11" t="s">
        <v>554</v>
      </c>
      <c r="C124" s="11" t="s">
        <v>354</v>
      </c>
      <c r="D124" s="11">
        <v>70800</v>
      </c>
      <c r="E124" s="11" t="s">
        <v>555</v>
      </c>
      <c r="F124" s="11" t="s">
        <v>556</v>
      </c>
      <c r="G124" s="12" t="s">
        <v>557</v>
      </c>
      <c r="H124" s="11" t="s">
        <v>21</v>
      </c>
      <c r="I124" s="2">
        <v>1</v>
      </c>
    </row>
    <row r="125" spans="1:9" ht="21" customHeight="1" x14ac:dyDescent="0.2">
      <c r="A125" s="10" t="s">
        <v>558</v>
      </c>
      <c r="B125" s="11" t="s">
        <v>559</v>
      </c>
      <c r="C125" s="11" t="s">
        <v>354</v>
      </c>
      <c r="D125" s="11">
        <v>70800</v>
      </c>
      <c r="E125" s="11">
        <v>596912198</v>
      </c>
      <c r="F125" s="11" t="s">
        <v>560</v>
      </c>
      <c r="G125" s="12" t="s">
        <v>561</v>
      </c>
      <c r="H125" s="11" t="s">
        <v>79</v>
      </c>
      <c r="I125" s="2">
        <v>1</v>
      </c>
    </row>
    <row r="126" spans="1:9" ht="21" customHeight="1" x14ac:dyDescent="0.2">
      <c r="A126" s="10" t="s">
        <v>562</v>
      </c>
      <c r="B126" s="11" t="s">
        <v>563</v>
      </c>
      <c r="C126" s="11" t="s">
        <v>354</v>
      </c>
      <c r="D126" s="11">
        <v>70800</v>
      </c>
      <c r="E126" s="11">
        <v>595693821</v>
      </c>
      <c r="F126" s="11" t="s">
        <v>564</v>
      </c>
      <c r="G126" s="12" t="s">
        <v>565</v>
      </c>
      <c r="H126" s="11" t="s">
        <v>21</v>
      </c>
      <c r="I126" s="2">
        <v>1</v>
      </c>
    </row>
    <row r="127" spans="1:9" ht="21" customHeight="1" x14ac:dyDescent="0.2">
      <c r="A127" s="10" t="s">
        <v>566</v>
      </c>
      <c r="B127" s="11" t="s">
        <v>567</v>
      </c>
      <c r="C127" s="11" t="s">
        <v>336</v>
      </c>
      <c r="D127" s="11">
        <v>70030</v>
      </c>
      <c r="E127" s="11">
        <v>595781541</v>
      </c>
      <c r="F127" s="11" t="s">
        <v>568</v>
      </c>
      <c r="G127" s="12" t="s">
        <v>569</v>
      </c>
      <c r="H127" s="11" t="s">
        <v>79</v>
      </c>
      <c r="I127" s="2">
        <v>1</v>
      </c>
    </row>
    <row r="128" spans="1:9" ht="21" customHeight="1" x14ac:dyDescent="0.2">
      <c r="A128" s="10" t="s">
        <v>549</v>
      </c>
      <c r="B128" s="11" t="s">
        <v>570</v>
      </c>
      <c r="C128" s="11" t="s">
        <v>336</v>
      </c>
      <c r="D128" s="11">
        <v>70030</v>
      </c>
      <c r="E128" s="11">
        <v>596750873</v>
      </c>
      <c r="F128" s="11" t="s">
        <v>571</v>
      </c>
      <c r="G128" s="12" t="s">
        <v>572</v>
      </c>
      <c r="H128" s="11" t="s">
        <v>79</v>
      </c>
      <c r="I128" s="2">
        <v>1</v>
      </c>
    </row>
    <row r="129" spans="1:10" ht="21" customHeight="1" x14ac:dyDescent="0.2">
      <c r="A129" s="10" t="s">
        <v>573</v>
      </c>
      <c r="B129" s="11" t="s">
        <v>574</v>
      </c>
      <c r="C129" s="11" t="s">
        <v>336</v>
      </c>
      <c r="D129" s="11">
        <v>70030</v>
      </c>
      <c r="E129" s="11">
        <v>596752248</v>
      </c>
      <c r="F129" s="11" t="s">
        <v>575</v>
      </c>
      <c r="G129" s="12" t="s">
        <v>576</v>
      </c>
      <c r="H129" s="11" t="s">
        <v>79</v>
      </c>
      <c r="I129" s="2">
        <v>1</v>
      </c>
    </row>
    <row r="130" spans="1:10" ht="21" customHeight="1" x14ac:dyDescent="0.2">
      <c r="A130" s="10" t="s">
        <v>577</v>
      </c>
      <c r="B130" s="11" t="s">
        <v>578</v>
      </c>
      <c r="C130" s="11" t="s">
        <v>372</v>
      </c>
      <c r="D130" s="11">
        <v>70200</v>
      </c>
      <c r="E130" s="11">
        <v>596112028</v>
      </c>
      <c r="F130" s="11" t="s">
        <v>579</v>
      </c>
      <c r="G130" s="12" t="s">
        <v>580</v>
      </c>
      <c r="H130" s="11" t="s">
        <v>79</v>
      </c>
      <c r="I130" s="2">
        <v>1</v>
      </c>
    </row>
    <row r="131" spans="1:10" ht="21" customHeight="1" x14ac:dyDescent="0.2">
      <c r="A131" s="10" t="s">
        <v>581</v>
      </c>
      <c r="B131" s="11" t="s">
        <v>582</v>
      </c>
      <c r="C131" s="11" t="s">
        <v>228</v>
      </c>
      <c r="D131" s="11">
        <v>79201</v>
      </c>
      <c r="E131" s="11">
        <v>554717737</v>
      </c>
      <c r="F131" s="11" t="s">
        <v>583</v>
      </c>
      <c r="G131" s="12" t="s">
        <v>584</v>
      </c>
      <c r="H131" s="11" t="s">
        <v>63</v>
      </c>
      <c r="I131" s="2">
        <v>1</v>
      </c>
    </row>
    <row r="132" spans="1:10" ht="21" customHeight="1" x14ac:dyDescent="0.2">
      <c r="A132" s="10" t="s">
        <v>581</v>
      </c>
      <c r="B132" s="11" t="s">
        <v>585</v>
      </c>
      <c r="C132" s="11" t="s">
        <v>48</v>
      </c>
      <c r="D132" s="11">
        <v>73801</v>
      </c>
      <c r="E132" s="11">
        <v>558432084</v>
      </c>
      <c r="F132" s="11" t="s">
        <v>586</v>
      </c>
      <c r="G132" s="12" t="s">
        <v>587</v>
      </c>
      <c r="H132" s="11" t="s">
        <v>45</v>
      </c>
      <c r="I132" s="2">
        <v>1</v>
      </c>
    </row>
    <row r="133" spans="1:10" ht="21" customHeight="1" x14ac:dyDescent="0.2">
      <c r="A133" s="10" t="s">
        <v>581</v>
      </c>
      <c r="B133" s="11" t="s">
        <v>588</v>
      </c>
      <c r="C133" s="11" t="s">
        <v>589</v>
      </c>
      <c r="D133" s="11">
        <v>73401</v>
      </c>
      <c r="E133" s="11">
        <v>597582370</v>
      </c>
      <c r="F133" s="11" t="s">
        <v>590</v>
      </c>
      <c r="G133" s="12" t="s">
        <v>591</v>
      </c>
      <c r="H133" s="8" t="s">
        <v>14</v>
      </c>
      <c r="I133" s="2">
        <v>1</v>
      </c>
      <c r="J133" s="14"/>
    </row>
    <row r="134" spans="1:10" ht="21" customHeight="1" x14ac:dyDescent="0.2">
      <c r="A134" s="10" t="s">
        <v>581</v>
      </c>
      <c r="B134" s="11" t="s">
        <v>592</v>
      </c>
      <c r="C134" s="11" t="s">
        <v>173</v>
      </c>
      <c r="D134" s="11">
        <v>74101</v>
      </c>
      <c r="E134" s="11">
        <v>556771144</v>
      </c>
      <c r="F134" s="11" t="s">
        <v>593</v>
      </c>
      <c r="G134" s="12" t="s">
        <v>594</v>
      </c>
      <c r="H134" s="11" t="s">
        <v>123</v>
      </c>
      <c r="I134" s="2">
        <v>1</v>
      </c>
    </row>
    <row r="135" spans="1:10" ht="21" customHeight="1" x14ac:dyDescent="0.2">
      <c r="A135" s="10" t="s">
        <v>581</v>
      </c>
      <c r="B135" s="11" t="s">
        <v>595</v>
      </c>
      <c r="C135" s="11" t="s">
        <v>24</v>
      </c>
      <c r="D135" s="11">
        <v>74601</v>
      </c>
      <c r="E135" s="11" t="s">
        <v>596</v>
      </c>
      <c r="F135" s="11" t="s">
        <v>597</v>
      </c>
      <c r="G135" s="12" t="s">
        <v>598</v>
      </c>
      <c r="H135" s="11" t="s">
        <v>118</v>
      </c>
      <c r="I135" s="2">
        <v>1</v>
      </c>
    </row>
    <row r="136" spans="1:10" ht="21" customHeight="1" x14ac:dyDescent="0.2">
      <c r="A136" s="10" t="s">
        <v>581</v>
      </c>
      <c r="B136" s="11" t="s">
        <v>525</v>
      </c>
      <c r="C136" s="11" t="s">
        <v>336</v>
      </c>
      <c r="D136" s="11">
        <v>70030</v>
      </c>
      <c r="E136" s="11">
        <v>553810710</v>
      </c>
      <c r="F136" s="11" t="s">
        <v>599</v>
      </c>
      <c r="G136" s="12" t="s">
        <v>600</v>
      </c>
      <c r="H136" s="11" t="s">
        <v>21</v>
      </c>
      <c r="I136" s="2">
        <v>1</v>
      </c>
    </row>
    <row r="137" spans="1:10" ht="21" customHeight="1" x14ac:dyDescent="0.2">
      <c r="A137" s="10" t="s">
        <v>601</v>
      </c>
      <c r="B137" s="11" t="s">
        <v>602</v>
      </c>
      <c r="C137" s="11" t="s">
        <v>24</v>
      </c>
      <c r="D137" s="11">
        <v>74601</v>
      </c>
      <c r="E137" s="11">
        <v>553607111</v>
      </c>
      <c r="F137" s="11" t="s">
        <v>603</v>
      </c>
      <c r="G137" s="12" t="s">
        <v>604</v>
      </c>
      <c r="H137" s="11" t="s">
        <v>34</v>
      </c>
      <c r="I137" s="2">
        <v>1</v>
      </c>
    </row>
    <row r="138" spans="1:10" ht="21" customHeight="1" x14ac:dyDescent="0.2">
      <c r="A138" s="10" t="s">
        <v>605</v>
      </c>
      <c r="B138" s="11" t="s">
        <v>606</v>
      </c>
      <c r="C138" s="11" t="s">
        <v>24</v>
      </c>
      <c r="D138" s="11">
        <v>74601</v>
      </c>
      <c r="E138" s="11">
        <v>553714807</v>
      </c>
      <c r="F138" s="11" t="s">
        <v>607</v>
      </c>
      <c r="G138" s="12" t="s">
        <v>608</v>
      </c>
      <c r="H138" s="11" t="s">
        <v>118</v>
      </c>
      <c r="I138" s="2">
        <v>1</v>
      </c>
    </row>
    <row r="139" spans="1:10" ht="21" customHeight="1" x14ac:dyDescent="0.2">
      <c r="A139" s="10" t="s">
        <v>609</v>
      </c>
      <c r="B139" s="11" t="s">
        <v>610</v>
      </c>
      <c r="C139" s="11" t="s">
        <v>173</v>
      </c>
      <c r="D139" s="11">
        <v>74111</v>
      </c>
      <c r="E139" s="11" t="s">
        <v>611</v>
      </c>
      <c r="F139" s="11" t="s">
        <v>612</v>
      </c>
      <c r="G139" s="12" t="s">
        <v>613</v>
      </c>
      <c r="H139" s="11" t="s">
        <v>123</v>
      </c>
      <c r="I139" s="2">
        <v>1</v>
      </c>
    </row>
    <row r="140" spans="1:10" ht="21" customHeight="1" x14ac:dyDescent="0.2">
      <c r="A140" s="10" t="s">
        <v>521</v>
      </c>
      <c r="B140" s="11" t="s">
        <v>614</v>
      </c>
      <c r="C140" s="11" t="s">
        <v>228</v>
      </c>
      <c r="D140" s="11">
        <v>79201</v>
      </c>
      <c r="E140" s="11" t="s">
        <v>615</v>
      </c>
      <c r="F140" s="11" t="s">
        <v>616</v>
      </c>
      <c r="G140" s="12" t="s">
        <v>617</v>
      </c>
      <c r="H140" s="11" t="s">
        <v>63</v>
      </c>
      <c r="I140" s="2">
        <v>1</v>
      </c>
    </row>
    <row r="141" spans="1:10" ht="21" customHeight="1" x14ac:dyDescent="0.2">
      <c r="A141" s="10" t="s">
        <v>521</v>
      </c>
      <c r="B141" s="11" t="s">
        <v>618</v>
      </c>
      <c r="C141" s="11" t="s">
        <v>235</v>
      </c>
      <c r="D141" s="11">
        <v>79395</v>
      </c>
      <c r="E141" s="11">
        <v>554652245</v>
      </c>
      <c r="F141" s="11" t="s">
        <v>619</v>
      </c>
      <c r="G141" s="12" t="s">
        <v>620</v>
      </c>
      <c r="H141" s="11" t="s">
        <v>63</v>
      </c>
      <c r="I141" s="2">
        <v>1</v>
      </c>
    </row>
    <row r="142" spans="1:10" ht="21" customHeight="1" x14ac:dyDescent="0.2">
      <c r="A142" s="10" t="s">
        <v>521</v>
      </c>
      <c r="B142" s="11" t="s">
        <v>621</v>
      </c>
      <c r="C142" s="11" t="s">
        <v>239</v>
      </c>
      <c r="D142" s="11">
        <v>79501</v>
      </c>
      <c r="E142" s="11" t="s">
        <v>622</v>
      </c>
      <c r="F142" s="11" t="s">
        <v>623</v>
      </c>
      <c r="G142" s="12" t="s">
        <v>624</v>
      </c>
      <c r="H142" s="11" t="s">
        <v>63</v>
      </c>
      <c r="I142" s="2">
        <v>1</v>
      </c>
    </row>
    <row r="143" spans="1:10" ht="21" customHeight="1" x14ac:dyDescent="0.2">
      <c r="A143" s="10" t="s">
        <v>625</v>
      </c>
      <c r="B143" s="11" t="s">
        <v>626</v>
      </c>
      <c r="C143" s="11" t="s">
        <v>627</v>
      </c>
      <c r="D143" s="11">
        <v>79326</v>
      </c>
      <c r="E143" s="11" t="s">
        <v>628</v>
      </c>
      <c r="F143" s="11" t="s">
        <v>629</v>
      </c>
      <c r="G143" s="12" t="s">
        <v>630</v>
      </c>
      <c r="H143" s="11" t="s">
        <v>63</v>
      </c>
      <c r="I143" s="2">
        <v>1</v>
      </c>
    </row>
    <row r="144" spans="1:10" ht="21" customHeight="1" x14ac:dyDescent="0.2">
      <c r="A144" s="10" t="s">
        <v>631</v>
      </c>
      <c r="B144" s="11" t="s">
        <v>632</v>
      </c>
      <c r="C144" s="11" t="s">
        <v>48</v>
      </c>
      <c r="D144" s="11">
        <v>73801</v>
      </c>
      <c r="E144" s="11">
        <v>558433525</v>
      </c>
      <c r="F144" s="11" t="s">
        <v>633</v>
      </c>
      <c r="G144" s="12" t="s">
        <v>634</v>
      </c>
      <c r="H144" s="11" t="s">
        <v>45</v>
      </c>
      <c r="I144" s="2">
        <v>1</v>
      </c>
    </row>
    <row r="145" spans="1:9" ht="21" customHeight="1" x14ac:dyDescent="0.2">
      <c r="A145" s="10" t="s">
        <v>635</v>
      </c>
      <c r="B145" s="11" t="s">
        <v>636</v>
      </c>
      <c r="C145" s="11" t="s">
        <v>244</v>
      </c>
      <c r="D145" s="11">
        <v>73911</v>
      </c>
      <c r="E145" s="11">
        <v>558677344</v>
      </c>
      <c r="F145" s="11" t="s">
        <v>637</v>
      </c>
      <c r="G145" s="12" t="s">
        <v>638</v>
      </c>
      <c r="H145" s="11" t="s">
        <v>45</v>
      </c>
      <c r="I145" s="2">
        <v>1</v>
      </c>
    </row>
    <row r="146" spans="1:9" ht="21" customHeight="1" x14ac:dyDescent="0.2">
      <c r="A146" s="10" t="s">
        <v>631</v>
      </c>
      <c r="B146" s="11" t="s">
        <v>639</v>
      </c>
      <c r="C146" s="11" t="s">
        <v>41</v>
      </c>
      <c r="D146" s="11">
        <v>73961</v>
      </c>
      <c r="E146" s="11" t="s">
        <v>640</v>
      </c>
      <c r="F146" s="11" t="s">
        <v>641</v>
      </c>
      <c r="G146" s="12" t="s">
        <v>642</v>
      </c>
      <c r="H146" s="11" t="s">
        <v>45</v>
      </c>
      <c r="I146" s="2">
        <v>1</v>
      </c>
    </row>
    <row r="147" spans="1:9" ht="21" customHeight="1" x14ac:dyDescent="0.2">
      <c r="A147" s="10" t="s">
        <v>643</v>
      </c>
      <c r="B147" s="11" t="s">
        <v>644</v>
      </c>
      <c r="C147" s="11" t="s">
        <v>472</v>
      </c>
      <c r="D147" s="11">
        <v>73601</v>
      </c>
      <c r="E147" s="11">
        <v>596411017</v>
      </c>
      <c r="F147" s="11" t="s">
        <v>645</v>
      </c>
      <c r="G147" s="12" t="s">
        <v>646</v>
      </c>
      <c r="H147" s="13" t="s">
        <v>28</v>
      </c>
      <c r="I147" s="2">
        <v>1</v>
      </c>
    </row>
    <row r="148" spans="1:9" ht="21" customHeight="1" x14ac:dyDescent="0.2">
      <c r="A148" s="10" t="s">
        <v>647</v>
      </c>
      <c r="B148" s="11" t="s">
        <v>648</v>
      </c>
      <c r="C148" s="11" t="s">
        <v>451</v>
      </c>
      <c r="D148" s="11">
        <v>73601</v>
      </c>
      <c r="E148" s="11">
        <v>596809111</v>
      </c>
      <c r="F148" s="11" t="s">
        <v>649</v>
      </c>
      <c r="G148" s="12" t="s">
        <v>650</v>
      </c>
      <c r="H148" s="13" t="s">
        <v>28</v>
      </c>
      <c r="I148" s="2">
        <v>1</v>
      </c>
    </row>
    <row r="149" spans="1:9" ht="21" customHeight="1" x14ac:dyDescent="0.2">
      <c r="A149" s="10" t="s">
        <v>651</v>
      </c>
      <c r="B149" s="11" t="s">
        <v>652</v>
      </c>
      <c r="C149" s="11" t="s">
        <v>425</v>
      </c>
      <c r="D149" s="11">
        <v>73301</v>
      </c>
      <c r="E149" s="11">
        <v>596311683</v>
      </c>
      <c r="F149" s="11" t="s">
        <v>653</v>
      </c>
      <c r="G149" s="12" t="s">
        <v>654</v>
      </c>
      <c r="H149" s="13" t="s">
        <v>28</v>
      </c>
      <c r="I149" s="2">
        <v>1</v>
      </c>
    </row>
    <row r="150" spans="1:9" ht="21" customHeight="1" x14ac:dyDescent="0.2">
      <c r="A150" s="10" t="s">
        <v>631</v>
      </c>
      <c r="B150" s="11" t="s">
        <v>655</v>
      </c>
      <c r="C150" s="11" t="s">
        <v>434</v>
      </c>
      <c r="D150" s="11">
        <v>73506</v>
      </c>
      <c r="E150" s="11" t="s">
        <v>656</v>
      </c>
      <c r="F150" s="11" t="s">
        <v>657</v>
      </c>
      <c r="G150" s="12" t="s">
        <v>658</v>
      </c>
      <c r="H150" s="13" t="s">
        <v>28</v>
      </c>
      <c r="I150" s="2">
        <v>1</v>
      </c>
    </row>
    <row r="151" spans="1:9" ht="21" customHeight="1" x14ac:dyDescent="0.2">
      <c r="A151" s="10" t="s">
        <v>521</v>
      </c>
      <c r="B151" s="11" t="s">
        <v>659</v>
      </c>
      <c r="C151" s="11" t="s">
        <v>187</v>
      </c>
      <c r="D151" s="11">
        <v>74301</v>
      </c>
      <c r="E151" s="11">
        <v>556412185</v>
      </c>
      <c r="F151" s="11" t="s">
        <v>660</v>
      </c>
      <c r="G151" s="12" t="s">
        <v>661</v>
      </c>
      <c r="H151" s="11" t="s">
        <v>34</v>
      </c>
      <c r="I151" s="2">
        <v>1</v>
      </c>
    </row>
    <row r="152" spans="1:9" ht="21" customHeight="1" x14ac:dyDescent="0.2">
      <c r="A152" s="10" t="s">
        <v>521</v>
      </c>
      <c r="B152" s="11" t="s">
        <v>662</v>
      </c>
      <c r="C152" s="11" t="s">
        <v>163</v>
      </c>
      <c r="D152" s="11">
        <v>74401</v>
      </c>
      <c r="E152" s="11" t="s">
        <v>663</v>
      </c>
      <c r="F152" s="11" t="s">
        <v>664</v>
      </c>
      <c r="G152" s="12" t="s">
        <v>665</v>
      </c>
      <c r="H152" s="11" t="s">
        <v>34</v>
      </c>
      <c r="I152" s="2">
        <v>1</v>
      </c>
    </row>
    <row r="153" spans="1:9" ht="21" customHeight="1" x14ac:dyDescent="0.2">
      <c r="A153" s="10" t="s">
        <v>666</v>
      </c>
      <c r="B153" s="11" t="s">
        <v>667</v>
      </c>
      <c r="C153" s="11" t="s">
        <v>169</v>
      </c>
      <c r="D153" s="11">
        <v>74221</v>
      </c>
      <c r="E153" s="11">
        <v>556810242</v>
      </c>
      <c r="F153" s="11" t="s">
        <v>668</v>
      </c>
      <c r="G153" s="12" t="s">
        <v>669</v>
      </c>
      <c r="H153" s="11" t="s">
        <v>34</v>
      </c>
      <c r="I153" s="2">
        <v>1</v>
      </c>
    </row>
    <row r="154" spans="1:9" ht="21" customHeight="1" x14ac:dyDescent="0.2">
      <c r="A154" s="10" t="s">
        <v>521</v>
      </c>
      <c r="B154" s="11" t="s">
        <v>670</v>
      </c>
      <c r="C154" s="11" t="s">
        <v>169</v>
      </c>
      <c r="D154" s="11">
        <v>74221</v>
      </c>
      <c r="E154" s="11">
        <v>556813175</v>
      </c>
      <c r="F154" s="11" t="s">
        <v>671</v>
      </c>
      <c r="G154" s="12" t="s">
        <v>672</v>
      </c>
      <c r="H154" s="11" t="s">
        <v>34</v>
      </c>
      <c r="I154" s="2">
        <v>1</v>
      </c>
    </row>
    <row r="155" spans="1:9" ht="21" customHeight="1" x14ac:dyDescent="0.2">
      <c r="A155" s="10" t="s">
        <v>635</v>
      </c>
      <c r="B155" s="11" t="s">
        <v>673</v>
      </c>
      <c r="C155" s="11" t="s">
        <v>173</v>
      </c>
      <c r="D155" s="11">
        <v>74101</v>
      </c>
      <c r="E155" s="11">
        <v>556708193</v>
      </c>
      <c r="F155" s="11" t="s">
        <v>674</v>
      </c>
      <c r="G155" s="12" t="s">
        <v>675</v>
      </c>
      <c r="H155" s="11" t="s">
        <v>123</v>
      </c>
      <c r="I155" s="2">
        <v>1</v>
      </c>
    </row>
    <row r="156" spans="1:9" ht="21" customHeight="1" x14ac:dyDescent="0.2">
      <c r="A156" s="10" t="s">
        <v>676</v>
      </c>
      <c r="B156" s="11" t="s">
        <v>677</v>
      </c>
      <c r="C156" s="11" t="s">
        <v>173</v>
      </c>
      <c r="D156" s="11">
        <v>74101</v>
      </c>
      <c r="E156" s="11" t="s">
        <v>678</v>
      </c>
      <c r="F156" s="11" t="s">
        <v>679</v>
      </c>
      <c r="G156" s="12" t="s">
        <v>680</v>
      </c>
      <c r="H156" s="11" t="s">
        <v>123</v>
      </c>
      <c r="I156" s="2">
        <v>1</v>
      </c>
    </row>
    <row r="157" spans="1:9" ht="21" customHeight="1" x14ac:dyDescent="0.2">
      <c r="A157" s="10" t="s">
        <v>681</v>
      </c>
      <c r="B157" s="11" t="s">
        <v>682</v>
      </c>
      <c r="C157" s="11" t="s">
        <v>173</v>
      </c>
      <c r="D157" s="11">
        <v>74111</v>
      </c>
      <c r="E157" s="11">
        <v>556707623</v>
      </c>
      <c r="F157" s="11" t="s">
        <v>683</v>
      </c>
      <c r="G157" s="12" t="s">
        <v>684</v>
      </c>
      <c r="H157" s="11" t="s">
        <v>123</v>
      </c>
      <c r="I157" s="2">
        <v>1</v>
      </c>
    </row>
    <row r="158" spans="1:9" ht="21" customHeight="1" x14ac:dyDescent="0.2">
      <c r="A158" s="10" t="s">
        <v>681</v>
      </c>
      <c r="B158" s="11" t="s">
        <v>685</v>
      </c>
      <c r="C158" s="11" t="s">
        <v>140</v>
      </c>
      <c r="D158" s="11">
        <v>74801</v>
      </c>
      <c r="E158" s="11">
        <v>595041886</v>
      </c>
      <c r="F158" s="11" t="s">
        <v>686</v>
      </c>
      <c r="G158" s="12" t="s">
        <v>687</v>
      </c>
      <c r="H158" s="11" t="s">
        <v>123</v>
      </c>
      <c r="I158" s="2">
        <v>1</v>
      </c>
    </row>
    <row r="159" spans="1:9" ht="21" customHeight="1" x14ac:dyDescent="0.2">
      <c r="A159" s="10" t="s">
        <v>521</v>
      </c>
      <c r="B159" s="11" t="s">
        <v>688</v>
      </c>
      <c r="C159" s="11" t="s">
        <v>140</v>
      </c>
      <c r="D159" s="11">
        <v>74801</v>
      </c>
      <c r="E159" s="11">
        <v>595041070</v>
      </c>
      <c r="F159" s="11" t="s">
        <v>689</v>
      </c>
      <c r="G159" s="12" t="s">
        <v>690</v>
      </c>
      <c r="H159" s="11" t="s">
        <v>123</v>
      </c>
      <c r="I159" s="2">
        <v>1</v>
      </c>
    </row>
    <row r="160" spans="1:9" ht="21" customHeight="1" x14ac:dyDescent="0.2">
      <c r="A160" s="10" t="s">
        <v>521</v>
      </c>
      <c r="B160" s="11" t="s">
        <v>691</v>
      </c>
      <c r="C160" s="11" t="s">
        <v>24</v>
      </c>
      <c r="D160" s="11">
        <v>74601</v>
      </c>
      <c r="E160" s="11">
        <v>553716445</v>
      </c>
      <c r="F160" s="11" t="s">
        <v>692</v>
      </c>
      <c r="G160" s="12" t="s">
        <v>693</v>
      </c>
      <c r="H160" s="11" t="s">
        <v>118</v>
      </c>
      <c r="I160" s="2">
        <v>1</v>
      </c>
    </row>
    <row r="161" spans="1:9" ht="21" customHeight="1" x14ac:dyDescent="0.2">
      <c r="A161" s="10" t="s">
        <v>694</v>
      </c>
      <c r="B161" s="11" t="s">
        <v>695</v>
      </c>
      <c r="C161" s="11" t="s">
        <v>24</v>
      </c>
      <c r="D161" s="11">
        <v>74601</v>
      </c>
      <c r="E161" s="11">
        <v>553715807</v>
      </c>
      <c r="F161" s="11" t="s">
        <v>696</v>
      </c>
      <c r="G161" s="12" t="s">
        <v>697</v>
      </c>
      <c r="H161" s="11" t="s">
        <v>118</v>
      </c>
      <c r="I161" s="2">
        <v>1</v>
      </c>
    </row>
    <row r="162" spans="1:9" ht="21" customHeight="1" x14ac:dyDescent="0.2">
      <c r="A162" s="10" t="s">
        <v>521</v>
      </c>
      <c r="B162" s="11" t="s">
        <v>698</v>
      </c>
      <c r="C162" s="11" t="s">
        <v>24</v>
      </c>
      <c r="D162" s="11">
        <v>74601</v>
      </c>
      <c r="E162" s="11">
        <v>553622904</v>
      </c>
      <c r="F162" s="11" t="s">
        <v>699</v>
      </c>
      <c r="G162" s="12" t="s">
        <v>700</v>
      </c>
      <c r="H162" s="11" t="s">
        <v>118</v>
      </c>
      <c r="I162" s="2">
        <v>1</v>
      </c>
    </row>
    <row r="163" spans="1:9" ht="21" customHeight="1" x14ac:dyDescent="0.2">
      <c r="A163" s="10" t="s">
        <v>701</v>
      </c>
      <c r="B163" s="11" t="s">
        <v>702</v>
      </c>
      <c r="C163" s="11" t="s">
        <v>24</v>
      </c>
      <c r="D163" s="11">
        <v>74601</v>
      </c>
      <c r="E163" s="11" t="s">
        <v>703</v>
      </c>
      <c r="F163" s="11" t="s">
        <v>704</v>
      </c>
      <c r="G163" s="12" t="s">
        <v>705</v>
      </c>
      <c r="H163" s="11" t="s">
        <v>118</v>
      </c>
      <c r="I163" s="2">
        <v>1</v>
      </c>
    </row>
    <row r="164" spans="1:9" ht="21" customHeight="1" x14ac:dyDescent="0.2">
      <c r="A164" s="10" t="s">
        <v>706</v>
      </c>
      <c r="B164" s="11" t="s">
        <v>707</v>
      </c>
      <c r="C164" s="11" t="s">
        <v>24</v>
      </c>
      <c r="D164" s="11">
        <v>74601</v>
      </c>
      <c r="E164" s="11">
        <v>553616450</v>
      </c>
      <c r="F164" s="11" t="s">
        <v>708</v>
      </c>
      <c r="G164" s="12" t="s">
        <v>709</v>
      </c>
      <c r="H164" s="11" t="s">
        <v>118</v>
      </c>
      <c r="I164" s="2">
        <v>1</v>
      </c>
    </row>
    <row r="165" spans="1:9" ht="21" customHeight="1" x14ac:dyDescent="0.2">
      <c r="A165" s="10" t="s">
        <v>710</v>
      </c>
      <c r="B165" s="11" t="s">
        <v>711</v>
      </c>
      <c r="C165" s="11" t="s">
        <v>712</v>
      </c>
      <c r="D165" s="11">
        <v>74775</v>
      </c>
      <c r="E165" s="11">
        <v>553663004</v>
      </c>
      <c r="F165" s="11" t="s">
        <v>713</v>
      </c>
      <c r="G165" s="12" t="s">
        <v>714</v>
      </c>
      <c r="H165" s="11" t="s">
        <v>118</v>
      </c>
      <c r="I165" s="2">
        <v>1</v>
      </c>
    </row>
    <row r="166" spans="1:9" ht="21" customHeight="1" x14ac:dyDescent="0.2">
      <c r="A166" s="10" t="s">
        <v>521</v>
      </c>
      <c r="B166" s="11" t="s">
        <v>715</v>
      </c>
      <c r="C166" s="11" t="s">
        <v>120</v>
      </c>
      <c r="D166" s="11">
        <v>74901</v>
      </c>
      <c r="E166" s="11">
        <v>556300643</v>
      </c>
      <c r="F166" s="11" t="s">
        <v>716</v>
      </c>
      <c r="G166" s="12" t="s">
        <v>717</v>
      </c>
      <c r="H166" s="11" t="s">
        <v>123</v>
      </c>
      <c r="I166" s="2">
        <v>1</v>
      </c>
    </row>
    <row r="167" spans="1:9" ht="21" customHeight="1" x14ac:dyDescent="0.2">
      <c r="A167" s="10" t="s">
        <v>701</v>
      </c>
      <c r="B167" s="11" t="s">
        <v>718</v>
      </c>
      <c r="C167" s="11" t="s">
        <v>125</v>
      </c>
      <c r="D167" s="11">
        <v>74284</v>
      </c>
      <c r="E167" s="11">
        <v>556422581</v>
      </c>
      <c r="F167" s="11" t="s">
        <v>719</v>
      </c>
      <c r="G167" s="12" t="s">
        <v>720</v>
      </c>
      <c r="H167" s="11" t="s">
        <v>34</v>
      </c>
      <c r="I167" s="2">
        <v>1</v>
      </c>
    </row>
    <row r="168" spans="1:9" ht="21" customHeight="1" x14ac:dyDescent="0.2">
      <c r="A168" s="10" t="s">
        <v>721</v>
      </c>
      <c r="B168" s="11" t="s">
        <v>722</v>
      </c>
      <c r="C168" s="11" t="s">
        <v>92</v>
      </c>
      <c r="D168" s="11">
        <v>70800</v>
      </c>
      <c r="E168" s="11">
        <v>596937816</v>
      </c>
      <c r="F168" s="11" t="s">
        <v>723</v>
      </c>
      <c r="G168" s="12" t="s">
        <v>724</v>
      </c>
      <c r="H168" s="11" t="s">
        <v>21</v>
      </c>
      <c r="I168" s="2">
        <v>1</v>
      </c>
    </row>
    <row r="169" spans="1:9" ht="21" customHeight="1" x14ac:dyDescent="0.2">
      <c r="A169" s="10" t="s">
        <v>521</v>
      </c>
      <c r="B169" s="11" t="s">
        <v>725</v>
      </c>
      <c r="C169" s="11" t="s">
        <v>326</v>
      </c>
      <c r="D169" s="11">
        <v>70030</v>
      </c>
      <c r="E169" s="11">
        <v>595782380</v>
      </c>
      <c r="F169" s="11" t="s">
        <v>726</v>
      </c>
      <c r="G169" s="12" t="s">
        <v>727</v>
      </c>
      <c r="H169" s="11" t="s">
        <v>79</v>
      </c>
      <c r="I169" s="2">
        <v>1</v>
      </c>
    </row>
    <row r="170" spans="1:9" ht="21" customHeight="1" x14ac:dyDescent="0.2">
      <c r="A170" s="10" t="s">
        <v>521</v>
      </c>
      <c r="B170" s="11" t="s">
        <v>728</v>
      </c>
      <c r="C170" s="11" t="s">
        <v>304</v>
      </c>
      <c r="D170" s="11">
        <v>70900</v>
      </c>
      <c r="E170" s="11">
        <v>596622460</v>
      </c>
      <c r="F170" s="11" t="s">
        <v>729</v>
      </c>
      <c r="G170" s="12" t="s">
        <v>730</v>
      </c>
      <c r="H170" s="11" t="s">
        <v>79</v>
      </c>
      <c r="I170" s="2">
        <v>1</v>
      </c>
    </row>
    <row r="171" spans="1:9" ht="21" customHeight="1" x14ac:dyDescent="0.2">
      <c r="A171" s="10" t="s">
        <v>521</v>
      </c>
      <c r="B171" s="11" t="s">
        <v>731</v>
      </c>
      <c r="C171" s="11" t="s">
        <v>354</v>
      </c>
      <c r="D171" s="11">
        <v>70800</v>
      </c>
      <c r="E171" s="11">
        <v>596925473</v>
      </c>
      <c r="F171" s="11" t="s">
        <v>732</v>
      </c>
      <c r="G171" s="12" t="s">
        <v>733</v>
      </c>
      <c r="H171" s="11" t="s">
        <v>21</v>
      </c>
      <c r="I171" s="2">
        <v>1</v>
      </c>
    </row>
    <row r="172" spans="1:9" ht="21" customHeight="1" x14ac:dyDescent="0.2">
      <c r="A172" s="10" t="s">
        <v>734</v>
      </c>
      <c r="B172" s="11" t="s">
        <v>735</v>
      </c>
      <c r="C172" s="11" t="s">
        <v>354</v>
      </c>
      <c r="D172" s="11">
        <v>70800</v>
      </c>
      <c r="E172" s="11">
        <v>739343437</v>
      </c>
      <c r="F172" s="11" t="s">
        <v>736</v>
      </c>
      <c r="G172" s="12" t="s">
        <v>737</v>
      </c>
      <c r="H172" s="11" t="s">
        <v>21</v>
      </c>
      <c r="I172" s="2">
        <v>1</v>
      </c>
    </row>
    <row r="173" spans="1:9" ht="21" customHeight="1" x14ac:dyDescent="0.2">
      <c r="A173" s="10" t="s">
        <v>734</v>
      </c>
      <c r="B173" s="11" t="s">
        <v>738</v>
      </c>
      <c r="C173" s="11" t="s">
        <v>354</v>
      </c>
      <c r="D173" s="11">
        <v>70800</v>
      </c>
      <c r="E173" s="11" t="s">
        <v>739</v>
      </c>
      <c r="F173" s="11" t="s">
        <v>740</v>
      </c>
      <c r="G173" s="12" t="s">
        <v>741</v>
      </c>
      <c r="H173" s="11" t="s">
        <v>21</v>
      </c>
      <c r="I173" s="2">
        <v>1</v>
      </c>
    </row>
    <row r="174" spans="1:9" ht="21" customHeight="1" x14ac:dyDescent="0.2">
      <c r="A174" s="10" t="s">
        <v>635</v>
      </c>
      <c r="B174" s="11" t="s">
        <v>742</v>
      </c>
      <c r="C174" s="11" t="s">
        <v>354</v>
      </c>
      <c r="D174" s="11">
        <v>70800</v>
      </c>
      <c r="E174" s="11">
        <v>596965646</v>
      </c>
      <c r="F174" s="11" t="s">
        <v>743</v>
      </c>
      <c r="G174" s="12" t="s">
        <v>744</v>
      </c>
      <c r="H174" s="11" t="s">
        <v>21</v>
      </c>
      <c r="I174" s="2">
        <v>1</v>
      </c>
    </row>
    <row r="175" spans="1:9" ht="21" customHeight="1" x14ac:dyDescent="0.2">
      <c r="A175" s="10" t="s">
        <v>521</v>
      </c>
      <c r="B175" s="11" t="s">
        <v>224</v>
      </c>
      <c r="C175" s="11" t="s">
        <v>220</v>
      </c>
      <c r="D175" s="11">
        <v>71000</v>
      </c>
      <c r="E175" s="11">
        <v>555558699</v>
      </c>
      <c r="F175" s="11" t="s">
        <v>745</v>
      </c>
      <c r="G175" s="12" t="s">
        <v>746</v>
      </c>
      <c r="H175" s="11" t="s">
        <v>21</v>
      </c>
      <c r="I175" s="2">
        <v>1</v>
      </c>
    </row>
    <row r="176" spans="1:9" ht="21" customHeight="1" x14ac:dyDescent="0.2">
      <c r="A176" s="10" t="s">
        <v>747</v>
      </c>
      <c r="B176" s="11" t="s">
        <v>748</v>
      </c>
      <c r="C176" s="11" t="s">
        <v>24</v>
      </c>
      <c r="D176" s="11">
        <v>74601</v>
      </c>
      <c r="E176" s="11">
        <v>555557400</v>
      </c>
      <c r="F176" s="11" t="s">
        <v>749</v>
      </c>
      <c r="G176" s="12" t="s">
        <v>750</v>
      </c>
      <c r="H176" s="11" t="s">
        <v>34</v>
      </c>
      <c r="I176" s="2">
        <v>1</v>
      </c>
    </row>
    <row r="177" spans="1:9" ht="21" customHeight="1" x14ac:dyDescent="0.2">
      <c r="A177" s="10" t="s">
        <v>751</v>
      </c>
      <c r="B177" s="11" t="s">
        <v>752</v>
      </c>
      <c r="C177" s="11" t="s">
        <v>140</v>
      </c>
      <c r="D177" s="11" t="s">
        <v>753</v>
      </c>
      <c r="E177" s="11">
        <v>553876030</v>
      </c>
      <c r="F177" s="11" t="s">
        <v>754</v>
      </c>
      <c r="G177" s="12" t="s">
        <v>755</v>
      </c>
      <c r="H177" s="11" t="s">
        <v>123</v>
      </c>
      <c r="I177" s="2">
        <v>1</v>
      </c>
    </row>
    <row r="178" spans="1:9" ht="21" customHeight="1" x14ac:dyDescent="0.2">
      <c r="A178" s="10" t="s">
        <v>756</v>
      </c>
      <c r="B178" s="11" t="s">
        <v>757</v>
      </c>
      <c r="C178" s="11" t="s">
        <v>154</v>
      </c>
      <c r="D178" s="11">
        <v>74258</v>
      </c>
      <c r="E178" s="11">
        <v>556722370</v>
      </c>
      <c r="F178" s="11" t="s">
        <v>758</v>
      </c>
      <c r="G178" s="12" t="s">
        <v>759</v>
      </c>
      <c r="H178" s="11" t="s">
        <v>34</v>
      </c>
      <c r="I178" s="2">
        <v>1</v>
      </c>
    </row>
    <row r="179" spans="1:9" ht="21" customHeight="1" x14ac:dyDescent="0.2">
      <c r="A179" s="10" t="s">
        <v>760</v>
      </c>
      <c r="B179" s="11" t="s">
        <v>761</v>
      </c>
      <c r="C179" s="11" t="s">
        <v>163</v>
      </c>
      <c r="D179" s="11">
        <v>74401</v>
      </c>
      <c r="E179" s="11" t="s">
        <v>762</v>
      </c>
      <c r="F179" s="11" t="s">
        <v>763</v>
      </c>
      <c r="G179" s="12" t="s">
        <v>764</v>
      </c>
      <c r="H179" s="11" t="s">
        <v>34</v>
      </c>
      <c r="I179" s="2">
        <v>1</v>
      </c>
    </row>
    <row r="180" spans="1:9" ht="21" customHeight="1" x14ac:dyDescent="0.2">
      <c r="A180" s="10" t="s">
        <v>765</v>
      </c>
      <c r="B180" s="11" t="s">
        <v>766</v>
      </c>
      <c r="C180" s="11" t="s">
        <v>173</v>
      </c>
      <c r="D180" s="11">
        <v>74111</v>
      </c>
      <c r="E180" s="11">
        <v>556701044</v>
      </c>
      <c r="F180" s="11" t="s">
        <v>767</v>
      </c>
      <c r="G180" s="12" t="s">
        <v>768</v>
      </c>
      <c r="H180" s="11" t="s">
        <v>123</v>
      </c>
      <c r="I180" s="2">
        <v>1</v>
      </c>
    </row>
    <row r="181" spans="1:9" ht="21" customHeight="1" x14ac:dyDescent="0.2">
      <c r="A181" s="10" t="s">
        <v>769</v>
      </c>
      <c r="B181" s="11" t="s">
        <v>770</v>
      </c>
      <c r="C181" s="11" t="s">
        <v>187</v>
      </c>
      <c r="D181" s="11">
        <v>74311</v>
      </c>
      <c r="E181" s="11">
        <v>556411071</v>
      </c>
      <c r="F181" s="11" t="s">
        <v>771</v>
      </c>
      <c r="G181" s="12" t="s">
        <v>772</v>
      </c>
      <c r="H181" s="11" t="s">
        <v>34</v>
      </c>
      <c r="I181" s="2">
        <v>1</v>
      </c>
    </row>
    <row r="182" spans="1:9" ht="21" customHeight="1" x14ac:dyDescent="0.2">
      <c r="A182" s="10" t="s">
        <v>773</v>
      </c>
      <c r="B182" s="11" t="s">
        <v>774</v>
      </c>
      <c r="C182" s="11" t="s">
        <v>775</v>
      </c>
      <c r="D182" s="11">
        <v>73514</v>
      </c>
      <c r="E182" s="11">
        <v>596539301</v>
      </c>
      <c r="F182" s="11" t="s">
        <v>776</v>
      </c>
      <c r="G182" s="12" t="s">
        <v>777</v>
      </c>
      <c r="H182" s="8" t="s">
        <v>14</v>
      </c>
      <c r="I182" s="2">
        <v>1</v>
      </c>
    </row>
    <row r="183" spans="1:9" ht="21" customHeight="1" x14ac:dyDescent="0.2">
      <c r="A183" s="10" t="s">
        <v>549</v>
      </c>
      <c r="B183" s="11" t="s">
        <v>778</v>
      </c>
      <c r="C183" s="11" t="s">
        <v>244</v>
      </c>
      <c r="D183" s="11">
        <v>73911</v>
      </c>
      <c r="E183" s="11">
        <v>558443140</v>
      </c>
      <c r="F183" s="11" t="s">
        <v>779</v>
      </c>
      <c r="G183" s="12" t="s">
        <v>780</v>
      </c>
      <c r="H183" s="11" t="s">
        <v>45</v>
      </c>
      <c r="I183" s="2">
        <v>1</v>
      </c>
    </row>
    <row r="184" spans="1:9" ht="21" customHeight="1" x14ac:dyDescent="0.2">
      <c r="A184" s="10" t="s">
        <v>549</v>
      </c>
      <c r="B184" s="11" t="s">
        <v>781</v>
      </c>
      <c r="C184" s="11" t="s">
        <v>434</v>
      </c>
      <c r="D184" s="11">
        <v>73506</v>
      </c>
      <c r="E184" s="11">
        <v>596311197</v>
      </c>
      <c r="F184" s="11" t="s">
        <v>782</v>
      </c>
      <c r="G184" s="12" t="s">
        <v>783</v>
      </c>
      <c r="H184" s="8" t="s">
        <v>14</v>
      </c>
      <c r="I184" s="2">
        <v>1</v>
      </c>
    </row>
    <row r="185" spans="1:9" ht="21" customHeight="1" x14ac:dyDescent="0.2">
      <c r="A185" s="10" t="s">
        <v>549</v>
      </c>
      <c r="B185" s="11" t="s">
        <v>784</v>
      </c>
      <c r="C185" s="11" t="s">
        <v>207</v>
      </c>
      <c r="D185" s="11">
        <v>73601</v>
      </c>
      <c r="E185" s="11">
        <v>596411156</v>
      </c>
      <c r="F185" s="11" t="s">
        <v>785</v>
      </c>
      <c r="G185" s="12" t="s">
        <v>786</v>
      </c>
      <c r="H185" s="8" t="s">
        <v>14</v>
      </c>
      <c r="I185" s="2">
        <v>1</v>
      </c>
    </row>
    <row r="186" spans="1:9" ht="21" customHeight="1" x14ac:dyDescent="0.2">
      <c r="A186" s="10" t="s">
        <v>549</v>
      </c>
      <c r="B186" s="11" t="s">
        <v>787</v>
      </c>
      <c r="C186" s="11" t="s">
        <v>472</v>
      </c>
      <c r="D186" s="11">
        <v>73601</v>
      </c>
      <c r="E186" s="11">
        <v>596811078</v>
      </c>
      <c r="F186" s="11" t="s">
        <v>788</v>
      </c>
      <c r="G186" s="12" t="s">
        <v>789</v>
      </c>
      <c r="H186" s="8" t="s">
        <v>14</v>
      </c>
      <c r="I186" s="2">
        <v>1</v>
      </c>
    </row>
    <row r="187" spans="1:9" ht="21" customHeight="1" x14ac:dyDescent="0.2">
      <c r="A187" s="10" t="s">
        <v>549</v>
      </c>
      <c r="B187" s="11" t="s">
        <v>790</v>
      </c>
      <c r="C187" s="11" t="s">
        <v>178</v>
      </c>
      <c r="D187" s="11">
        <v>73701</v>
      </c>
      <c r="E187" s="11">
        <v>558746431</v>
      </c>
      <c r="F187" s="11" t="s">
        <v>791</v>
      </c>
      <c r="G187" s="12" t="s">
        <v>792</v>
      </c>
      <c r="H187" s="13" t="s">
        <v>14</v>
      </c>
      <c r="I187" s="2">
        <v>1</v>
      </c>
    </row>
    <row r="188" spans="1:9" ht="21" customHeight="1" x14ac:dyDescent="0.2">
      <c r="A188" s="10" t="s">
        <v>793</v>
      </c>
      <c r="B188" s="11" t="s">
        <v>794</v>
      </c>
      <c r="C188" s="11" t="s">
        <v>178</v>
      </c>
      <c r="D188" s="11">
        <v>73701</v>
      </c>
      <c r="E188" s="11" t="s">
        <v>795</v>
      </c>
      <c r="F188" s="11" t="s">
        <v>796</v>
      </c>
      <c r="G188" s="12" t="s">
        <v>797</v>
      </c>
      <c r="H188" s="13" t="s">
        <v>14</v>
      </c>
      <c r="I188" s="2">
        <v>1</v>
      </c>
    </row>
    <row r="189" spans="1:9" ht="21" customHeight="1" x14ac:dyDescent="0.2">
      <c r="A189" s="10" t="s">
        <v>798</v>
      </c>
      <c r="B189" s="11" t="s">
        <v>799</v>
      </c>
      <c r="C189" s="11" t="s">
        <v>476</v>
      </c>
      <c r="D189" s="11">
        <v>73581</v>
      </c>
      <c r="E189" s="11">
        <v>596013431</v>
      </c>
      <c r="F189" s="11" t="s">
        <v>800</v>
      </c>
      <c r="G189" s="12" t="s">
        <v>801</v>
      </c>
      <c r="H189" s="8" t="s">
        <v>14</v>
      </c>
      <c r="I189" s="2">
        <v>1</v>
      </c>
    </row>
    <row r="190" spans="1:9" ht="21" customHeight="1" x14ac:dyDescent="0.2">
      <c r="A190" s="10" t="s">
        <v>549</v>
      </c>
      <c r="B190" s="11" t="s">
        <v>802</v>
      </c>
      <c r="C190" s="11" t="s">
        <v>41</v>
      </c>
      <c r="D190" s="11">
        <v>73961</v>
      </c>
      <c r="E190" s="11">
        <v>558325284</v>
      </c>
      <c r="F190" s="11" t="s">
        <v>803</v>
      </c>
      <c r="G190" s="12" t="s">
        <v>804</v>
      </c>
      <c r="H190" s="11" t="s">
        <v>45</v>
      </c>
      <c r="I190" s="2">
        <v>1</v>
      </c>
    </row>
    <row r="191" spans="1:9" ht="21" customHeight="1" x14ac:dyDescent="0.2">
      <c r="A191" s="10" t="s">
        <v>549</v>
      </c>
      <c r="B191" s="11" t="s">
        <v>805</v>
      </c>
      <c r="C191" s="11" t="s">
        <v>66</v>
      </c>
      <c r="D191" s="11">
        <v>79401</v>
      </c>
      <c r="E191" s="11">
        <v>554610664</v>
      </c>
      <c r="F191" s="11" t="s">
        <v>806</v>
      </c>
      <c r="G191" s="12" t="s">
        <v>807</v>
      </c>
      <c r="H191" s="11" t="s">
        <v>118</v>
      </c>
      <c r="I191" s="2">
        <v>1</v>
      </c>
    </row>
    <row r="192" spans="1:9" ht="21" customHeight="1" x14ac:dyDescent="0.2">
      <c r="A192" s="10" t="s">
        <v>765</v>
      </c>
      <c r="B192" s="11" t="s">
        <v>808</v>
      </c>
      <c r="C192" s="11" t="s">
        <v>239</v>
      </c>
      <c r="D192" s="11">
        <v>79501</v>
      </c>
      <c r="E192" s="11">
        <v>554721150</v>
      </c>
      <c r="F192" s="11" t="s">
        <v>809</v>
      </c>
      <c r="G192" s="12" t="s">
        <v>810</v>
      </c>
      <c r="H192" s="11" t="s">
        <v>63</v>
      </c>
      <c r="I192" s="2">
        <v>1</v>
      </c>
    </row>
    <row r="193" spans="1:9" ht="21" customHeight="1" x14ac:dyDescent="0.2">
      <c r="A193" s="10" t="s">
        <v>811</v>
      </c>
      <c r="B193" s="11" t="s">
        <v>812</v>
      </c>
      <c r="C193" s="11" t="s">
        <v>48</v>
      </c>
      <c r="D193" s="11">
        <v>73801</v>
      </c>
      <c r="E193" s="11">
        <v>558441351</v>
      </c>
      <c r="F193" s="11" t="s">
        <v>813</v>
      </c>
      <c r="G193" s="12" t="s">
        <v>814</v>
      </c>
      <c r="H193" s="11" t="s">
        <v>45</v>
      </c>
      <c r="I193" s="2">
        <v>1</v>
      </c>
    </row>
    <row r="194" spans="1:9" ht="21" customHeight="1" x14ac:dyDescent="0.2">
      <c r="A194" s="10" t="s">
        <v>815</v>
      </c>
      <c r="B194" s="11" t="s">
        <v>816</v>
      </c>
      <c r="C194" s="11" t="s">
        <v>48</v>
      </c>
      <c r="D194" s="11">
        <v>73801</v>
      </c>
      <c r="E194" s="11">
        <v>558433515</v>
      </c>
      <c r="F194" s="11" t="s">
        <v>817</v>
      </c>
      <c r="G194" s="12" t="s">
        <v>818</v>
      </c>
      <c r="H194" s="11" t="s">
        <v>45</v>
      </c>
      <c r="I194" s="2">
        <v>1</v>
      </c>
    </row>
    <row r="195" spans="1:9" ht="21" customHeight="1" x14ac:dyDescent="0.2">
      <c r="A195" s="10" t="s">
        <v>819</v>
      </c>
      <c r="B195" s="11" t="s">
        <v>820</v>
      </c>
      <c r="C195" s="11" t="s">
        <v>228</v>
      </c>
      <c r="D195" s="11">
        <v>79201</v>
      </c>
      <c r="E195" s="11">
        <v>554721081</v>
      </c>
      <c r="F195" s="11" t="s">
        <v>821</v>
      </c>
      <c r="G195" s="12" t="s">
        <v>822</v>
      </c>
      <c r="H195" s="11" t="s">
        <v>63</v>
      </c>
      <c r="I195" s="2">
        <v>1</v>
      </c>
    </row>
    <row r="196" spans="1:9" ht="21" customHeight="1" x14ac:dyDescent="0.2">
      <c r="A196" s="10" t="s">
        <v>823</v>
      </c>
      <c r="B196" s="11" t="s">
        <v>824</v>
      </c>
      <c r="C196" s="11" t="s">
        <v>220</v>
      </c>
      <c r="D196" s="11">
        <v>71000</v>
      </c>
      <c r="E196" s="11">
        <v>596241073</v>
      </c>
      <c r="F196" s="11" t="s">
        <v>825</v>
      </c>
      <c r="G196" s="12" t="s">
        <v>826</v>
      </c>
      <c r="H196" s="11" t="s">
        <v>79</v>
      </c>
      <c r="I196" s="2">
        <v>1</v>
      </c>
    </row>
    <row r="197" spans="1:9" ht="21" customHeight="1" x14ac:dyDescent="0.2">
      <c r="A197" s="10" t="s">
        <v>827</v>
      </c>
      <c r="B197" s="11" t="s">
        <v>828</v>
      </c>
      <c r="C197" s="11" t="s">
        <v>326</v>
      </c>
      <c r="D197" s="11">
        <v>70030</v>
      </c>
      <c r="E197" s="11" t="s">
        <v>829</v>
      </c>
      <c r="F197" s="11" t="s">
        <v>830</v>
      </c>
      <c r="G197" s="12" t="s">
        <v>831</v>
      </c>
      <c r="H197" s="11" t="s">
        <v>21</v>
      </c>
      <c r="I197" s="2">
        <v>1</v>
      </c>
    </row>
    <row r="198" spans="1:9" ht="21" customHeight="1" x14ac:dyDescent="0.2">
      <c r="A198" s="10" t="s">
        <v>832</v>
      </c>
      <c r="B198" s="11" t="s">
        <v>833</v>
      </c>
      <c r="C198" s="11" t="s">
        <v>17</v>
      </c>
      <c r="D198" s="11">
        <v>70200</v>
      </c>
      <c r="E198" s="11" t="s">
        <v>834</v>
      </c>
      <c r="F198" s="11" t="s">
        <v>835</v>
      </c>
      <c r="G198" s="12" t="s">
        <v>836</v>
      </c>
      <c r="H198" s="11" t="s">
        <v>837</v>
      </c>
      <c r="I198" s="2">
        <v>1</v>
      </c>
    </row>
    <row r="199" spans="1:9" ht="21" customHeight="1" x14ac:dyDescent="0.2">
      <c r="A199" s="10" t="s">
        <v>838</v>
      </c>
      <c r="B199" s="11" t="s">
        <v>839</v>
      </c>
      <c r="C199" s="11" t="s">
        <v>17</v>
      </c>
      <c r="D199" s="11">
        <v>72800</v>
      </c>
      <c r="E199" s="11" t="s">
        <v>840</v>
      </c>
      <c r="F199" s="11" t="s">
        <v>841</v>
      </c>
      <c r="G199" s="12" t="s">
        <v>842</v>
      </c>
      <c r="H199" s="11" t="s">
        <v>79</v>
      </c>
      <c r="I199" s="2">
        <v>1</v>
      </c>
    </row>
    <row r="200" spans="1:9" ht="21" customHeight="1" x14ac:dyDescent="0.2">
      <c r="A200" s="10" t="s">
        <v>843</v>
      </c>
      <c r="B200" s="11" t="s">
        <v>844</v>
      </c>
      <c r="C200" s="11" t="s">
        <v>48</v>
      </c>
      <c r="D200" s="11">
        <v>73801</v>
      </c>
      <c r="E200" s="11" t="s">
        <v>845</v>
      </c>
      <c r="F200" s="11" t="s">
        <v>846</v>
      </c>
      <c r="G200" s="12" t="s">
        <v>847</v>
      </c>
      <c r="H200" s="11" t="s">
        <v>45</v>
      </c>
      <c r="I200" s="2">
        <v>1</v>
      </c>
    </row>
    <row r="201" spans="1:9" ht="21" customHeight="1" x14ac:dyDescent="0.2">
      <c r="A201" s="10" t="s">
        <v>848</v>
      </c>
      <c r="B201" s="11" t="s">
        <v>849</v>
      </c>
      <c r="C201" s="11" t="s">
        <v>228</v>
      </c>
      <c r="D201" s="11">
        <v>79201</v>
      </c>
      <c r="E201" s="11" t="s">
        <v>850</v>
      </c>
      <c r="F201" s="11" t="s">
        <v>851</v>
      </c>
      <c r="G201" s="12" t="s">
        <v>852</v>
      </c>
      <c r="H201" s="11" t="s">
        <v>63</v>
      </c>
      <c r="I201" s="2">
        <v>1</v>
      </c>
    </row>
    <row r="202" spans="1:9" ht="21" customHeight="1" x14ac:dyDescent="0.2">
      <c r="A202" s="10" t="s">
        <v>853</v>
      </c>
      <c r="B202" s="11" t="s">
        <v>854</v>
      </c>
      <c r="C202" s="11" t="s">
        <v>178</v>
      </c>
      <c r="D202" s="11">
        <v>73701</v>
      </c>
      <c r="E202" s="11" t="s">
        <v>855</v>
      </c>
      <c r="F202" s="11" t="s">
        <v>856</v>
      </c>
      <c r="G202" s="12" t="s">
        <v>857</v>
      </c>
      <c r="H202" s="8" t="s">
        <v>14</v>
      </c>
      <c r="I202" s="2">
        <v>1</v>
      </c>
    </row>
    <row r="203" spans="1:9" ht="21" customHeight="1" x14ac:dyDescent="0.2">
      <c r="A203" s="10" t="s">
        <v>858</v>
      </c>
      <c r="B203" s="11" t="s">
        <v>859</v>
      </c>
      <c r="C203" s="11" t="s">
        <v>173</v>
      </c>
      <c r="D203" s="11">
        <v>74111</v>
      </c>
      <c r="E203" s="11" t="s">
        <v>860</v>
      </c>
      <c r="F203" s="11" t="s">
        <v>861</v>
      </c>
      <c r="G203" s="12" t="s">
        <v>862</v>
      </c>
      <c r="H203" s="11" t="s">
        <v>123</v>
      </c>
      <c r="I203" s="2">
        <v>1</v>
      </c>
    </row>
    <row r="204" spans="1:9" ht="21" customHeight="1" x14ac:dyDescent="0.2">
      <c r="A204" s="10" t="s">
        <v>863</v>
      </c>
      <c r="B204" s="11" t="s">
        <v>864</v>
      </c>
      <c r="C204" s="11" t="s">
        <v>178</v>
      </c>
      <c r="D204" s="11">
        <v>73735</v>
      </c>
      <c r="E204" s="11" t="s">
        <v>865</v>
      </c>
      <c r="F204" s="11" t="s">
        <v>866</v>
      </c>
      <c r="G204" s="12" t="s">
        <v>867</v>
      </c>
      <c r="H204" s="8" t="s">
        <v>14</v>
      </c>
      <c r="I204" s="2">
        <v>1</v>
      </c>
    </row>
    <row r="205" spans="1:9" ht="21" customHeight="1" x14ac:dyDescent="0.2">
      <c r="A205" s="10" t="s">
        <v>868</v>
      </c>
      <c r="B205" s="11" t="s">
        <v>869</v>
      </c>
      <c r="C205" s="11" t="s">
        <v>870</v>
      </c>
      <c r="D205" s="11">
        <v>74756</v>
      </c>
      <c r="E205" s="11" t="s">
        <v>871</v>
      </c>
      <c r="F205" s="11" t="s">
        <v>603</v>
      </c>
      <c r="G205" s="12" t="s">
        <v>872</v>
      </c>
      <c r="H205" s="11" t="s">
        <v>118</v>
      </c>
      <c r="I205" s="2">
        <v>1</v>
      </c>
    </row>
    <row r="206" spans="1:9" ht="21" customHeight="1" x14ac:dyDescent="0.2">
      <c r="A206" s="10" t="s">
        <v>873</v>
      </c>
      <c r="B206" s="11" t="s">
        <v>874</v>
      </c>
      <c r="C206" s="11" t="s">
        <v>24</v>
      </c>
      <c r="D206" s="11">
        <v>74601</v>
      </c>
      <c r="E206" s="11" t="s">
        <v>875</v>
      </c>
      <c r="F206" s="11" t="s">
        <v>876</v>
      </c>
      <c r="G206" s="12" t="s">
        <v>877</v>
      </c>
      <c r="H206" s="11" t="s">
        <v>28</v>
      </c>
      <c r="I206" s="2">
        <v>1</v>
      </c>
    </row>
    <row r="207" spans="1:9" ht="21" customHeight="1" x14ac:dyDescent="0.2">
      <c r="A207" s="10" t="s">
        <v>878</v>
      </c>
      <c r="B207" s="11" t="s">
        <v>879</v>
      </c>
      <c r="C207" s="11" t="s">
        <v>24</v>
      </c>
      <c r="D207" s="11">
        <v>74601</v>
      </c>
      <c r="E207" s="11" t="s">
        <v>880</v>
      </c>
      <c r="F207" s="11" t="s">
        <v>881</v>
      </c>
      <c r="G207" s="12" t="s">
        <v>882</v>
      </c>
      <c r="H207" s="11" t="s">
        <v>28</v>
      </c>
      <c r="I207" s="2">
        <v>1</v>
      </c>
    </row>
    <row r="208" spans="1:9" ht="21" customHeight="1" x14ac:dyDescent="0.2">
      <c r="A208" s="10" t="s">
        <v>883</v>
      </c>
      <c r="B208" s="11" t="s">
        <v>884</v>
      </c>
      <c r="C208" s="11" t="s">
        <v>140</v>
      </c>
      <c r="D208" s="11">
        <v>74801</v>
      </c>
      <c r="E208" s="11">
        <v>595041143</v>
      </c>
      <c r="F208" s="11" t="s">
        <v>885</v>
      </c>
      <c r="G208" s="12" t="s">
        <v>886</v>
      </c>
      <c r="H208" s="11" t="s">
        <v>123</v>
      </c>
      <c r="I208" s="2">
        <v>1</v>
      </c>
    </row>
    <row r="209" spans="1:9" ht="21" customHeight="1" x14ac:dyDescent="0.2">
      <c r="A209" s="10" t="s">
        <v>887</v>
      </c>
      <c r="B209" s="11" t="s">
        <v>888</v>
      </c>
      <c r="C209" s="11" t="s">
        <v>244</v>
      </c>
      <c r="D209" s="11">
        <v>73911</v>
      </c>
      <c r="E209" s="11" t="s">
        <v>889</v>
      </c>
      <c r="F209" s="11" t="s">
        <v>890</v>
      </c>
      <c r="G209" s="12" t="s">
        <v>891</v>
      </c>
      <c r="H209" s="11" t="s">
        <v>45</v>
      </c>
      <c r="I209" s="2">
        <v>1</v>
      </c>
    </row>
    <row r="210" spans="1:9" ht="21" customHeight="1" x14ac:dyDescent="0.2">
      <c r="A210" s="10" t="s">
        <v>892</v>
      </c>
      <c r="B210" s="11" t="s">
        <v>893</v>
      </c>
      <c r="C210" s="11" t="s">
        <v>260</v>
      </c>
      <c r="D210" s="11">
        <v>74787</v>
      </c>
      <c r="E210" s="11" t="s">
        <v>894</v>
      </c>
      <c r="F210" s="11" t="s">
        <v>895</v>
      </c>
      <c r="G210" s="12" t="s">
        <v>896</v>
      </c>
      <c r="H210" s="11" t="s">
        <v>14</v>
      </c>
      <c r="I210" s="2">
        <v>1</v>
      </c>
    </row>
    <row r="211" spans="1:9" ht="21" customHeight="1" x14ac:dyDescent="0.2">
      <c r="A211" s="10" t="s">
        <v>897</v>
      </c>
      <c r="B211" s="11" t="s">
        <v>898</v>
      </c>
      <c r="C211" s="11" t="s">
        <v>120</v>
      </c>
      <c r="D211" s="11">
        <v>74901</v>
      </c>
      <c r="E211" s="11" t="s">
        <v>899</v>
      </c>
      <c r="F211" s="11" t="s">
        <v>900</v>
      </c>
      <c r="G211" s="12" t="s">
        <v>901</v>
      </c>
      <c r="H211" s="11" t="s">
        <v>123</v>
      </c>
      <c r="I211" s="2">
        <v>1</v>
      </c>
    </row>
    <row r="212" spans="1:9" ht="21" customHeight="1" x14ac:dyDescent="0.2">
      <c r="A212" s="10" t="s">
        <v>902</v>
      </c>
      <c r="B212" s="11" t="s">
        <v>903</v>
      </c>
      <c r="C212" s="11" t="s">
        <v>904</v>
      </c>
      <c r="D212" s="11">
        <v>74768</v>
      </c>
      <c r="E212" s="11" t="s">
        <v>905</v>
      </c>
      <c r="F212" s="11" t="s">
        <v>1004</v>
      </c>
      <c r="G212" s="12" t="s">
        <v>907</v>
      </c>
      <c r="H212" s="11" t="s">
        <v>28</v>
      </c>
      <c r="I212" s="2">
        <v>1</v>
      </c>
    </row>
    <row r="213" spans="1:9" ht="21" customHeight="1" x14ac:dyDescent="0.2">
      <c r="A213" s="10" t="s">
        <v>908</v>
      </c>
      <c r="B213" s="11" t="s">
        <v>909</v>
      </c>
      <c r="C213" s="11" t="s">
        <v>228</v>
      </c>
      <c r="D213" s="11">
        <v>79201</v>
      </c>
      <c r="E213" s="11" t="s">
        <v>910</v>
      </c>
      <c r="F213" s="11" t="s">
        <v>911</v>
      </c>
      <c r="G213" s="12" t="s">
        <v>912</v>
      </c>
      <c r="H213" s="11" t="s">
        <v>63</v>
      </c>
      <c r="I213" s="2">
        <v>1</v>
      </c>
    </row>
    <row r="214" spans="1:9" ht="21" customHeight="1" x14ac:dyDescent="0.2">
      <c r="A214" s="10" t="s">
        <v>913</v>
      </c>
      <c r="B214" s="11" t="s">
        <v>914</v>
      </c>
      <c r="C214" s="11" t="s">
        <v>228</v>
      </c>
      <c r="D214" s="11">
        <v>79201</v>
      </c>
      <c r="E214" s="11" t="s">
        <v>915</v>
      </c>
      <c r="F214" s="11" t="s">
        <v>916</v>
      </c>
      <c r="G214" s="12" t="s">
        <v>917</v>
      </c>
      <c r="H214" s="11" t="s">
        <v>63</v>
      </c>
      <c r="I214" s="2">
        <v>1</v>
      </c>
    </row>
    <row r="215" spans="1:9" ht="21" customHeight="1" x14ac:dyDescent="0.2">
      <c r="A215" s="10" t="s">
        <v>918</v>
      </c>
      <c r="B215" s="11" t="s">
        <v>919</v>
      </c>
      <c r="C215" s="11" t="s">
        <v>66</v>
      </c>
      <c r="D215" s="11">
        <v>79401</v>
      </c>
      <c r="E215" s="11" t="s">
        <v>920</v>
      </c>
      <c r="F215" s="11" t="s">
        <v>921</v>
      </c>
      <c r="G215" s="12" t="s">
        <v>922</v>
      </c>
      <c r="H215" s="11" t="s">
        <v>118</v>
      </c>
      <c r="I215" s="2">
        <v>1</v>
      </c>
    </row>
    <row r="216" spans="1:9" ht="21" customHeight="1" x14ac:dyDescent="0.2">
      <c r="A216" s="10" t="s">
        <v>923</v>
      </c>
      <c r="B216" s="11" t="s">
        <v>924</v>
      </c>
      <c r="C216" s="11" t="s">
        <v>331</v>
      </c>
      <c r="D216" s="11">
        <v>73506</v>
      </c>
      <c r="E216" s="11" t="s">
        <v>925</v>
      </c>
      <c r="F216" s="11" t="s">
        <v>926</v>
      </c>
      <c r="G216" s="12" t="s">
        <v>927</v>
      </c>
      <c r="H216" s="8" t="s">
        <v>14</v>
      </c>
      <c r="I216" s="2">
        <v>1</v>
      </c>
    </row>
    <row r="217" spans="1:9" ht="21" customHeight="1" x14ac:dyDescent="0.2">
      <c r="A217" s="10" t="s">
        <v>928</v>
      </c>
      <c r="B217" s="11" t="s">
        <v>929</v>
      </c>
      <c r="C217" s="11" t="s">
        <v>930</v>
      </c>
      <c r="D217" s="11">
        <v>73541</v>
      </c>
      <c r="E217" s="11" t="s">
        <v>931</v>
      </c>
      <c r="F217" s="11" t="s">
        <v>932</v>
      </c>
      <c r="G217" s="12" t="s">
        <v>933</v>
      </c>
      <c r="H217" s="8" t="s">
        <v>14</v>
      </c>
      <c r="I217" s="2">
        <v>1</v>
      </c>
    </row>
    <row r="218" spans="1:9" ht="21" customHeight="1" x14ac:dyDescent="0.2">
      <c r="A218" s="10" t="s">
        <v>934</v>
      </c>
      <c r="B218" s="11" t="s">
        <v>935</v>
      </c>
      <c r="C218" s="11" t="s">
        <v>476</v>
      </c>
      <c r="D218" s="11">
        <v>73581</v>
      </c>
      <c r="E218" s="11" t="s">
        <v>936</v>
      </c>
      <c r="F218" s="11" t="s">
        <v>937</v>
      </c>
      <c r="G218" s="12" t="s">
        <v>938</v>
      </c>
      <c r="H218" s="8" t="s">
        <v>14</v>
      </c>
      <c r="I218" s="2">
        <v>1</v>
      </c>
    </row>
    <row r="219" spans="1:9" ht="21" customHeight="1" x14ac:dyDescent="0.2">
      <c r="A219" s="10" t="s">
        <v>939</v>
      </c>
      <c r="B219" s="11" t="s">
        <v>940</v>
      </c>
      <c r="C219" s="11" t="s">
        <v>930</v>
      </c>
      <c r="D219" s="11">
        <v>73541</v>
      </c>
      <c r="E219" s="11" t="s">
        <v>941</v>
      </c>
      <c r="F219" s="11" t="s">
        <v>942</v>
      </c>
      <c r="G219" s="12" t="s">
        <v>943</v>
      </c>
      <c r="H219" s="8" t="s">
        <v>14</v>
      </c>
      <c r="I219" s="2">
        <v>1</v>
      </c>
    </row>
    <row r="220" spans="1:9" ht="21" customHeight="1" x14ac:dyDescent="0.2">
      <c r="A220" s="10" t="s">
        <v>944</v>
      </c>
      <c r="B220" s="11" t="s">
        <v>945</v>
      </c>
      <c r="C220" s="11" t="s">
        <v>946</v>
      </c>
      <c r="D220" s="11">
        <v>73301</v>
      </c>
      <c r="E220" s="11" t="s">
        <v>947</v>
      </c>
      <c r="F220" s="11" t="s">
        <v>948</v>
      </c>
      <c r="G220" s="12" t="s">
        <v>949</v>
      </c>
      <c r="H220" s="8" t="s">
        <v>14</v>
      </c>
      <c r="I220" s="2">
        <v>1</v>
      </c>
    </row>
    <row r="221" spans="1:9" ht="21" customHeight="1" x14ac:dyDescent="0.2">
      <c r="A221" s="10" t="s">
        <v>950</v>
      </c>
      <c r="B221" s="11" t="s">
        <v>951</v>
      </c>
      <c r="C221" s="11" t="s">
        <v>150</v>
      </c>
      <c r="D221" s="11">
        <v>74213</v>
      </c>
      <c r="E221" s="11" t="s">
        <v>952</v>
      </c>
      <c r="F221" s="11" t="s">
        <v>953</v>
      </c>
      <c r="G221" s="12" t="s">
        <v>954</v>
      </c>
      <c r="H221" s="11" t="s">
        <v>34</v>
      </c>
      <c r="I221" s="2">
        <v>1</v>
      </c>
    </row>
    <row r="222" spans="1:9" ht="21" customHeight="1" x14ac:dyDescent="0.2">
      <c r="A222" s="10" t="s">
        <v>955</v>
      </c>
      <c r="B222" s="11" t="s">
        <v>956</v>
      </c>
      <c r="C222" s="11" t="s">
        <v>154</v>
      </c>
      <c r="D222" s="11">
        <v>74258</v>
      </c>
      <c r="E222" s="11" t="s">
        <v>957</v>
      </c>
      <c r="F222" s="11" t="s">
        <v>958</v>
      </c>
      <c r="G222" s="12" t="s">
        <v>959</v>
      </c>
      <c r="H222" s="11" t="s">
        <v>34</v>
      </c>
      <c r="I222" s="2">
        <v>1</v>
      </c>
    </row>
    <row r="223" spans="1:9" ht="21" customHeight="1" x14ac:dyDescent="0.2">
      <c r="A223" s="10" t="s">
        <v>960</v>
      </c>
      <c r="B223" s="11" t="s">
        <v>961</v>
      </c>
      <c r="C223" s="11" t="s">
        <v>158</v>
      </c>
      <c r="D223" s="11">
        <v>74235</v>
      </c>
      <c r="E223" s="11" t="s">
        <v>962</v>
      </c>
      <c r="F223" s="11" t="s">
        <v>963</v>
      </c>
      <c r="G223" s="12" t="s">
        <v>964</v>
      </c>
      <c r="H223" s="11" t="s">
        <v>34</v>
      </c>
      <c r="I223" s="2">
        <v>1</v>
      </c>
    </row>
    <row r="224" spans="1:9" ht="21" customHeight="1" x14ac:dyDescent="0.2">
      <c r="A224" s="10" t="s">
        <v>965</v>
      </c>
      <c r="B224" s="11" t="s">
        <v>966</v>
      </c>
      <c r="C224" s="11" t="s">
        <v>163</v>
      </c>
      <c r="D224" s="11">
        <v>74401</v>
      </c>
      <c r="E224" s="11" t="s">
        <v>967</v>
      </c>
      <c r="F224" s="11" t="s">
        <v>968</v>
      </c>
      <c r="G224" s="12" t="s">
        <v>969</v>
      </c>
      <c r="H224" s="11" t="s">
        <v>34</v>
      </c>
      <c r="I224" s="2">
        <v>1</v>
      </c>
    </row>
    <row r="225" spans="1:9" ht="21" customHeight="1" x14ac:dyDescent="0.2">
      <c r="A225" s="10" t="s">
        <v>970</v>
      </c>
      <c r="B225" s="11" t="s">
        <v>971</v>
      </c>
      <c r="C225" s="11" t="s">
        <v>173</v>
      </c>
      <c r="D225" s="11">
        <v>74101</v>
      </c>
      <c r="E225" s="11" t="s">
        <v>972</v>
      </c>
      <c r="F225" s="11" t="s">
        <v>973</v>
      </c>
      <c r="G225" s="12" t="s">
        <v>974</v>
      </c>
      <c r="H225" s="11" t="s">
        <v>123</v>
      </c>
      <c r="I225" s="2">
        <v>1</v>
      </c>
    </row>
    <row r="226" spans="1:9" ht="21" customHeight="1" x14ac:dyDescent="0.2">
      <c r="A226" s="10" t="s">
        <v>975</v>
      </c>
      <c r="B226" s="11" t="s">
        <v>976</v>
      </c>
      <c r="C226" s="11" t="s">
        <v>173</v>
      </c>
      <c r="D226" s="11">
        <v>74101</v>
      </c>
      <c r="E226" s="11" t="s">
        <v>977</v>
      </c>
      <c r="F226" s="11" t="s">
        <v>978</v>
      </c>
      <c r="G226" s="12" t="s">
        <v>979</v>
      </c>
      <c r="H226" s="11" t="s">
        <v>123</v>
      </c>
      <c r="I226" s="2">
        <v>1</v>
      </c>
    </row>
    <row r="227" spans="1:9" ht="21" customHeight="1" x14ac:dyDescent="0.2">
      <c r="A227" s="10" t="s">
        <v>980</v>
      </c>
      <c r="B227" s="11" t="s">
        <v>981</v>
      </c>
      <c r="C227" s="11" t="s">
        <v>24</v>
      </c>
      <c r="D227" s="11">
        <v>74601</v>
      </c>
      <c r="E227" s="11" t="s">
        <v>982</v>
      </c>
      <c r="F227" s="30" t="s">
        <v>906</v>
      </c>
      <c r="G227" s="12" t="s">
        <v>983</v>
      </c>
      <c r="H227" s="11" t="s">
        <v>28</v>
      </c>
      <c r="I227" s="2">
        <v>1</v>
      </c>
    </row>
    <row r="228" spans="1:9" ht="21" customHeight="1" x14ac:dyDescent="0.2">
      <c r="A228" s="10" t="s">
        <v>984</v>
      </c>
      <c r="B228" s="11" t="s">
        <v>985</v>
      </c>
      <c r="C228" s="11" t="s">
        <v>17</v>
      </c>
      <c r="D228" s="11">
        <v>70223</v>
      </c>
      <c r="E228" s="11">
        <v>595135911</v>
      </c>
      <c r="F228" s="11" t="s">
        <v>986</v>
      </c>
      <c r="G228" s="12" t="s">
        <v>987</v>
      </c>
      <c r="H228" s="11" t="s">
        <v>988</v>
      </c>
      <c r="I228" s="2">
        <v>1</v>
      </c>
    </row>
    <row r="229" spans="1:9" x14ac:dyDescent="0.2">
      <c r="B229"/>
      <c r="C229"/>
      <c r="D229"/>
      <c r="E229"/>
      <c r="F229"/>
      <c r="I229"/>
    </row>
    <row r="232" spans="1:9" ht="21.75" customHeight="1" x14ac:dyDescent="0.2">
      <c r="A232" s="3" t="s">
        <v>7</v>
      </c>
      <c r="B232" s="15" t="s">
        <v>989</v>
      </c>
      <c r="C232"/>
      <c r="D232"/>
      <c r="E232"/>
      <c r="F232"/>
      <c r="I232"/>
    </row>
    <row r="233" spans="1:9" ht="18" customHeight="1" x14ac:dyDescent="0.2">
      <c r="A233" s="10" t="s">
        <v>990</v>
      </c>
      <c r="B233" s="16">
        <f>SUMIF($H$2:$H$228,"Drápela Boris",$I$2:$I$228)</f>
        <v>1</v>
      </c>
      <c r="C233" s="17"/>
      <c r="D233"/>
      <c r="E233"/>
      <c r="F233"/>
      <c r="I233"/>
    </row>
    <row r="234" spans="1:9" ht="18" customHeight="1" x14ac:dyDescent="0.2">
      <c r="A234" s="10" t="s">
        <v>991</v>
      </c>
      <c r="B234" s="16">
        <f>SUMIF($H$2:$H$228,"Blažková Alžběta",$I$2:$I$228)</f>
        <v>24</v>
      </c>
      <c r="C234" s="17"/>
      <c r="D234"/>
      <c r="E234"/>
      <c r="F234"/>
      <c r="I234"/>
    </row>
    <row r="235" spans="1:9" ht="18" customHeight="1" x14ac:dyDescent="0.2">
      <c r="A235" s="10" t="s">
        <v>992</v>
      </c>
      <c r="B235" s="16">
        <f>SUMIF($H$2:$H$228,"Hendrych Štěpán",$I$2:$I$228)</f>
        <v>20</v>
      </c>
      <c r="C235" s="17"/>
      <c r="D235"/>
      <c r="E235"/>
      <c r="F235"/>
      <c r="I235"/>
    </row>
    <row r="236" spans="1:9" ht="18" customHeight="1" x14ac:dyDescent="0.2">
      <c r="A236" s="10" t="s">
        <v>993</v>
      </c>
      <c r="B236" s="16">
        <f>SUMIF($H$2:$H$228,"Hlaváč Břetislav",$I$2:$I$228)</f>
        <v>25</v>
      </c>
      <c r="C236" s="17"/>
      <c r="D236"/>
      <c r="E236"/>
      <c r="F236"/>
      <c r="I236"/>
    </row>
    <row r="237" spans="1:9" ht="18" customHeight="1" x14ac:dyDescent="0.2">
      <c r="A237" s="10" t="s">
        <v>994</v>
      </c>
      <c r="B237" s="16">
        <f>SUMIF($H$2:$H$228,"Jalůvka Martin",$I$2:$I$228)</f>
        <v>32</v>
      </c>
      <c r="C237" s="17"/>
      <c r="D237"/>
      <c r="E237"/>
      <c r="F237"/>
      <c r="I237"/>
    </row>
    <row r="238" spans="1:9" ht="18" customHeight="1" x14ac:dyDescent="0.2">
      <c r="A238" s="10" t="s">
        <v>995</v>
      </c>
      <c r="B238" s="16">
        <f>SUMIF($H$2:$H$228,"Janák Michal",$I$2:$I$228)</f>
        <v>26</v>
      </c>
      <c r="C238" s="17"/>
      <c r="D238"/>
      <c r="E238"/>
      <c r="F238"/>
      <c r="I238"/>
    </row>
    <row r="239" spans="1:9" ht="18" customHeight="1" x14ac:dyDescent="0.2">
      <c r="A239" s="10" t="s">
        <v>996</v>
      </c>
      <c r="B239" s="16">
        <f>SUMIF($H$2:$H$228,"Kocich Petr",$I$2:$I$228)</f>
        <v>33</v>
      </c>
      <c r="C239" s="17"/>
      <c r="D239"/>
      <c r="E239"/>
      <c r="F239"/>
      <c r="I239"/>
    </row>
    <row r="240" spans="1:9" ht="18" customHeight="1" x14ac:dyDescent="0.2">
      <c r="A240" s="10" t="s">
        <v>997</v>
      </c>
      <c r="B240" s="16">
        <f>SUMIF($H$2:$H$228,"Körbelová Jindřiška",$I$2:$I$228)</f>
        <v>1</v>
      </c>
      <c r="C240" s="17"/>
      <c r="D240"/>
      <c r="E240"/>
      <c r="F240"/>
      <c r="I240"/>
    </row>
    <row r="241" spans="1:9" ht="18" customHeight="1" x14ac:dyDescent="0.2">
      <c r="A241" s="10" t="s">
        <v>998</v>
      </c>
      <c r="B241" s="16">
        <f>SUMIF($H$2:$H$228,"Ledvoňová Pavlína",$I$2:$I$228)</f>
        <v>22</v>
      </c>
      <c r="C241" s="17"/>
      <c r="D241"/>
      <c r="E241"/>
      <c r="F241"/>
      <c r="I241"/>
    </row>
    <row r="242" spans="1:9" ht="18" customHeight="1" x14ac:dyDescent="0.2">
      <c r="A242" s="10" t="s">
        <v>999</v>
      </c>
      <c r="B242" s="16">
        <f>SUMIF($H$2:$H$228,"Sýkora Pavel",$I$2:$I$228)</f>
        <v>19</v>
      </c>
      <c r="C242" s="17"/>
      <c r="D242"/>
      <c r="E242"/>
      <c r="F242"/>
      <c r="I242"/>
    </row>
    <row r="243" spans="1:9" ht="18" customHeight="1" x14ac:dyDescent="0.2">
      <c r="A243" s="10" t="s">
        <v>1000</v>
      </c>
      <c r="B243" s="16">
        <f>SUMIF($H$2:$H$228,"Štefková Věra",$I$2:$I$228)</f>
        <v>24</v>
      </c>
      <c r="C243" s="17"/>
      <c r="D243"/>
      <c r="E243"/>
      <c r="F243"/>
      <c r="I243"/>
    </row>
    <row r="244" spans="1:9" ht="18" customHeight="1" x14ac:dyDescent="0.2">
      <c r="A244" s="18" t="s">
        <v>1001</v>
      </c>
      <c r="B244" s="19">
        <f>SUM(B233:B243)</f>
        <v>227</v>
      </c>
      <c r="C244"/>
      <c r="D244"/>
      <c r="E244"/>
      <c r="F244"/>
      <c r="I244"/>
    </row>
    <row r="245" spans="1:9" s="23" customFormat="1" ht="19.5" customHeight="1" x14ac:dyDescent="0.2">
      <c r="A245" s="20" t="s">
        <v>1002</v>
      </c>
      <c r="B245" s="21">
        <f>AVERAGE(B233:B243)</f>
        <v>20.636363636363637</v>
      </c>
      <c r="C245" s="22"/>
      <c r="D245" s="22"/>
      <c r="E245" s="22"/>
      <c r="F245" s="22"/>
      <c r="I245" s="24"/>
    </row>
  </sheetData>
  <autoFilter ref="A1:H228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</hyperlinks>
  <pageMargins left="0.7" right="0.7" top="0.78749999999999998" bottom="0.78749999999999998" header="0.51180555555555496" footer="0.51180555555555496"/>
  <pageSetup paperSize="9" firstPageNumber="0" orientation="landscape"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JR53"/>
  <sheetViews>
    <sheetView tabSelected="1" view="pageBreakPreview" zoomScale="75" zoomScaleNormal="85" zoomScaleSheetLayoutView="75" zoomScalePageLayoutView="85" workbookViewId="0">
      <pane ySplit="3" topLeftCell="A4" activePane="bottomLeft" state="frozen"/>
      <selection pane="bottomLeft" activeCell="L10" sqref="L10"/>
    </sheetView>
  </sheetViews>
  <sheetFormatPr defaultColWidth="9.140625" defaultRowHeight="12.75" x14ac:dyDescent="0.2"/>
  <cols>
    <col min="1" max="1" width="4.42578125" style="32" customWidth="1"/>
    <col min="2" max="2" width="54.140625" style="26" customWidth="1"/>
    <col min="3" max="3" width="16.7109375" style="28" customWidth="1"/>
    <col min="4" max="4" width="17.42578125" style="28" customWidth="1"/>
    <col min="5" max="5" width="19.42578125" style="28" customWidth="1"/>
    <col min="6" max="6" width="17.7109375" style="28" customWidth="1"/>
    <col min="7" max="7" width="16.85546875" style="45" customWidth="1"/>
    <col min="8" max="8" width="11" style="45" customWidth="1"/>
    <col min="9" max="35" width="3.7109375" style="39" customWidth="1"/>
    <col min="36" max="954" width="9.140625" style="25"/>
    <col min="955" max="16384" width="9.140625" style="31"/>
  </cols>
  <sheetData>
    <row r="1" spans="1:954" ht="13.5" thickBot="1" x14ac:dyDescent="0.25"/>
    <row r="2" spans="1:954" s="27" customFormat="1" ht="18" customHeight="1" thickBot="1" x14ac:dyDescent="0.25">
      <c r="A2" s="88"/>
      <c r="B2" s="90" t="s">
        <v>1003</v>
      </c>
      <c r="C2" s="94" t="s">
        <v>1018</v>
      </c>
      <c r="D2" s="92" t="s">
        <v>1015</v>
      </c>
      <c r="E2" s="81" t="s">
        <v>1023</v>
      </c>
      <c r="F2" s="82"/>
      <c r="G2" s="79" t="s">
        <v>1022</v>
      </c>
      <c r="H2" s="55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954" s="27" customFormat="1" ht="33" customHeight="1" thickBot="1" x14ac:dyDescent="0.25">
      <c r="A3" s="89"/>
      <c r="B3" s="91"/>
      <c r="C3" s="95"/>
      <c r="D3" s="93"/>
      <c r="E3" s="65" t="s">
        <v>1016</v>
      </c>
      <c r="F3" s="65" t="s">
        <v>1017</v>
      </c>
      <c r="G3" s="80"/>
      <c r="H3" s="44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954" s="27" customFormat="1" ht="33" customHeight="1" thickBot="1" x14ac:dyDescent="0.25">
      <c r="A4" s="83" t="s">
        <v>1021</v>
      </c>
      <c r="B4" s="84"/>
      <c r="C4" s="85"/>
      <c r="D4" s="85"/>
      <c r="E4" s="85"/>
      <c r="F4" s="85"/>
      <c r="G4" s="86"/>
      <c r="H4" s="4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954" ht="38.25" customHeight="1" x14ac:dyDescent="0.2">
      <c r="A5" s="70">
        <v>1</v>
      </c>
      <c r="B5" s="73" t="s">
        <v>1005</v>
      </c>
      <c r="C5" s="60">
        <v>10500000</v>
      </c>
      <c r="D5" s="61">
        <v>7000000</v>
      </c>
      <c r="E5" s="51">
        <f>D5*0.357142857</f>
        <v>2499999.9989999998</v>
      </c>
      <c r="F5" s="51">
        <f t="shared" ref="F5:F16" si="0">D5-E5</f>
        <v>4500000.0010000002</v>
      </c>
      <c r="G5" s="68">
        <f>C5-E5-F5</f>
        <v>3500000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</row>
    <row r="6" spans="1:954" ht="38.25" customHeight="1" x14ac:dyDescent="0.2">
      <c r="A6" s="33">
        <v>2</v>
      </c>
      <c r="B6" s="53" t="s">
        <v>1020</v>
      </c>
      <c r="C6" s="52">
        <v>21000000</v>
      </c>
      <c r="D6" s="51">
        <v>16000000</v>
      </c>
      <c r="E6" s="51">
        <f>D6*0.625</f>
        <v>10000000</v>
      </c>
      <c r="F6" s="51">
        <f t="shared" si="0"/>
        <v>6000000</v>
      </c>
      <c r="G6" s="68">
        <f>C6-E6-F6</f>
        <v>5000000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</row>
    <row r="7" spans="1:954" ht="30.95" customHeight="1" x14ac:dyDescent="0.2">
      <c r="A7" s="33">
        <v>3</v>
      </c>
      <c r="B7" s="53" t="s">
        <v>1006</v>
      </c>
      <c r="C7" s="52">
        <v>10000000</v>
      </c>
      <c r="D7" s="51">
        <v>5284000</v>
      </c>
      <c r="E7" s="51">
        <f>D7*0.35</f>
        <v>1849399.9999999998</v>
      </c>
      <c r="F7" s="51">
        <f t="shared" si="0"/>
        <v>3434600</v>
      </c>
      <c r="G7" s="68">
        <f>C7-E7-F7</f>
        <v>4716000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</row>
    <row r="8" spans="1:954" ht="30.95" customHeight="1" x14ac:dyDescent="0.2">
      <c r="A8" s="33">
        <v>4</v>
      </c>
      <c r="B8" s="54" t="s">
        <v>1024</v>
      </c>
      <c r="C8" s="52">
        <v>27300000</v>
      </c>
      <c r="D8" s="51">
        <v>15635000</v>
      </c>
      <c r="E8" s="51">
        <f>D8*0.35</f>
        <v>5472250</v>
      </c>
      <c r="F8" s="51">
        <f t="shared" si="0"/>
        <v>10162750</v>
      </c>
      <c r="G8" s="68">
        <f t="shared" ref="G8:G16" si="1">C8-E8-F8</f>
        <v>11665000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</row>
    <row r="9" spans="1:954" s="41" customFormat="1" ht="30.95" customHeight="1" x14ac:dyDescent="0.2">
      <c r="A9" s="33">
        <v>5</v>
      </c>
      <c r="B9" s="54" t="s">
        <v>1007</v>
      </c>
      <c r="C9" s="52">
        <v>6500000</v>
      </c>
      <c r="D9" s="51">
        <v>5514000</v>
      </c>
      <c r="E9" s="51">
        <f>D9*0.4</f>
        <v>2205600</v>
      </c>
      <c r="F9" s="51">
        <f t="shared" si="0"/>
        <v>3308400</v>
      </c>
      <c r="G9" s="68">
        <f t="shared" si="1"/>
        <v>986000</v>
      </c>
      <c r="H9" s="45"/>
      <c r="AJR9" s="39"/>
    </row>
    <row r="10" spans="1:954" ht="30.95" customHeight="1" x14ac:dyDescent="0.2">
      <c r="A10" s="33">
        <v>6</v>
      </c>
      <c r="B10" s="54" t="s">
        <v>1008</v>
      </c>
      <c r="C10" s="52">
        <v>16700000</v>
      </c>
      <c r="D10" s="51">
        <v>15519000</v>
      </c>
      <c r="E10" s="51">
        <f>D10*0.4</f>
        <v>6207600</v>
      </c>
      <c r="F10" s="51">
        <f t="shared" si="0"/>
        <v>9311400</v>
      </c>
      <c r="G10" s="68">
        <f t="shared" si="1"/>
        <v>1181000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</row>
    <row r="11" spans="1:954" s="41" customFormat="1" ht="30.95" customHeight="1" x14ac:dyDescent="0.2">
      <c r="A11" s="33">
        <v>7</v>
      </c>
      <c r="B11" s="54" t="s">
        <v>1009</v>
      </c>
      <c r="C11" s="52">
        <v>9000000</v>
      </c>
      <c r="D11" s="51">
        <v>6876000</v>
      </c>
      <c r="E11" s="51">
        <f>D11*0.4</f>
        <v>2750400</v>
      </c>
      <c r="F11" s="51">
        <f t="shared" si="0"/>
        <v>4125600</v>
      </c>
      <c r="G11" s="68">
        <f t="shared" si="1"/>
        <v>2124000</v>
      </c>
      <c r="H11" s="45"/>
      <c r="AJR11" s="39"/>
    </row>
    <row r="12" spans="1:954" ht="30.95" customHeight="1" x14ac:dyDescent="0.2">
      <c r="A12" s="33">
        <v>8</v>
      </c>
      <c r="B12" s="54" t="s">
        <v>1010</v>
      </c>
      <c r="C12" s="52">
        <v>28700000</v>
      </c>
      <c r="D12" s="51">
        <v>16252000</v>
      </c>
      <c r="E12" s="51">
        <f t="shared" ref="E12:E14" si="2">D12*0.4</f>
        <v>6500800</v>
      </c>
      <c r="F12" s="51">
        <f t="shared" si="0"/>
        <v>9751200</v>
      </c>
      <c r="G12" s="68">
        <f t="shared" si="1"/>
        <v>12448000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</row>
    <row r="13" spans="1:954" ht="30.95" customHeight="1" x14ac:dyDescent="0.2">
      <c r="A13" s="33">
        <v>9</v>
      </c>
      <c r="B13" s="54" t="s">
        <v>1011</v>
      </c>
      <c r="C13" s="52">
        <v>7300000</v>
      </c>
      <c r="D13" s="51">
        <v>3980000</v>
      </c>
      <c r="E13" s="51">
        <f t="shared" si="2"/>
        <v>1592000</v>
      </c>
      <c r="F13" s="51">
        <f t="shared" si="0"/>
        <v>2388000</v>
      </c>
      <c r="G13" s="68">
        <f t="shared" si="1"/>
        <v>3320000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</row>
    <row r="14" spans="1:954" ht="30.95" customHeight="1" x14ac:dyDescent="0.2">
      <c r="A14" s="33">
        <v>10</v>
      </c>
      <c r="B14" s="54" t="s">
        <v>1012</v>
      </c>
      <c r="C14" s="52">
        <v>48700000</v>
      </c>
      <c r="D14" s="51">
        <v>29793000</v>
      </c>
      <c r="E14" s="51">
        <f t="shared" si="2"/>
        <v>11917200</v>
      </c>
      <c r="F14" s="51">
        <f t="shared" si="0"/>
        <v>17875800</v>
      </c>
      <c r="G14" s="68">
        <f t="shared" si="1"/>
        <v>18907000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</row>
    <row r="15" spans="1:954" ht="30.95" customHeight="1" x14ac:dyDescent="0.2">
      <c r="A15" s="33">
        <v>11</v>
      </c>
      <c r="B15" s="54" t="s">
        <v>1019</v>
      </c>
      <c r="C15" s="52">
        <v>32000000</v>
      </c>
      <c r="D15" s="51">
        <v>21907000</v>
      </c>
      <c r="E15" s="51">
        <f>D15*0.35</f>
        <v>7667449.9999999991</v>
      </c>
      <c r="F15" s="51">
        <f t="shared" si="0"/>
        <v>14239550</v>
      </c>
      <c r="G15" s="68">
        <f t="shared" si="1"/>
        <v>10093000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</row>
    <row r="16" spans="1:954" ht="30.95" customHeight="1" thickBot="1" x14ac:dyDescent="0.25">
      <c r="A16" s="66">
        <v>12</v>
      </c>
      <c r="B16" s="67" t="s">
        <v>1013</v>
      </c>
      <c r="C16" s="57">
        <v>17300000</v>
      </c>
      <c r="D16" s="56">
        <v>13025000</v>
      </c>
      <c r="E16" s="56">
        <f>D16*0.35</f>
        <v>4558750</v>
      </c>
      <c r="F16" s="56">
        <f t="shared" si="0"/>
        <v>8466250</v>
      </c>
      <c r="G16" s="69">
        <f t="shared" si="1"/>
        <v>4275000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</row>
    <row r="17" spans="1:954" ht="30.95" customHeight="1" thickBot="1" x14ac:dyDescent="0.25">
      <c r="A17" s="64"/>
      <c r="B17" s="71" t="s">
        <v>1014</v>
      </c>
      <c r="C17" s="58">
        <f>SUM(C5:C16)</f>
        <v>235000000</v>
      </c>
      <c r="D17" s="59">
        <f>SUM(D5:D16)</f>
        <v>156785000</v>
      </c>
      <c r="E17" s="59">
        <f>SUM(E5:E16)</f>
        <v>63221449.998999998</v>
      </c>
      <c r="F17" s="59">
        <f>SUM(F5:F16)</f>
        <v>93563550.001000002</v>
      </c>
      <c r="G17" s="72">
        <f>SUM(G5:G16)</f>
        <v>78215000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</row>
    <row r="18" spans="1:954" ht="30.95" customHeight="1" x14ac:dyDescent="0.2">
      <c r="A18" s="74"/>
      <c r="B18" s="75"/>
      <c r="C18" s="76"/>
      <c r="D18" s="77"/>
      <c r="E18" s="77"/>
      <c r="F18" s="77"/>
      <c r="G18" s="78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</row>
    <row r="19" spans="1:954" s="50" customFormat="1" x14ac:dyDescent="0.2">
      <c r="A19" s="48"/>
      <c r="B19" s="87"/>
      <c r="C19" s="87"/>
      <c r="D19" s="87"/>
      <c r="E19" s="87"/>
      <c r="F19" s="87"/>
      <c r="G19" s="45"/>
      <c r="H19" s="45"/>
      <c r="I19" s="47"/>
      <c r="J19" s="47"/>
      <c r="K19" s="47"/>
      <c r="L19" s="47"/>
      <c r="M19" s="47"/>
      <c r="N19" s="47"/>
      <c r="O19" s="47"/>
      <c r="P19" s="47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  <c r="QP19" s="49"/>
      <c r="QQ19" s="49"/>
      <c r="QR19" s="49"/>
      <c r="QS19" s="49"/>
      <c r="QT19" s="49"/>
      <c r="QU19" s="49"/>
      <c r="QV19" s="49"/>
      <c r="QW19" s="49"/>
      <c r="QX19" s="49"/>
      <c r="QY19" s="49"/>
      <c r="QZ19" s="49"/>
      <c r="RA19" s="49"/>
      <c r="RB19" s="49"/>
      <c r="RC19" s="49"/>
      <c r="RD19" s="49"/>
      <c r="RE19" s="49"/>
      <c r="RF19" s="49"/>
      <c r="RG19" s="49"/>
      <c r="RH19" s="49"/>
      <c r="RI19" s="49"/>
      <c r="RJ19" s="49"/>
      <c r="RK19" s="49"/>
      <c r="RL19" s="49"/>
      <c r="RM19" s="49"/>
      <c r="RN19" s="49"/>
      <c r="RO19" s="49"/>
      <c r="RP19" s="49"/>
      <c r="RQ19" s="49"/>
      <c r="RR19" s="49"/>
      <c r="RS19" s="49"/>
      <c r="RT19" s="49"/>
      <c r="RU19" s="49"/>
      <c r="RV19" s="49"/>
      <c r="RW19" s="49"/>
      <c r="RX19" s="49"/>
      <c r="RY19" s="49"/>
      <c r="RZ19" s="49"/>
      <c r="SA19" s="49"/>
      <c r="SB19" s="49"/>
      <c r="SC19" s="49"/>
      <c r="SD19" s="49"/>
      <c r="SE19" s="49"/>
      <c r="SF19" s="49"/>
      <c r="SG19" s="49"/>
      <c r="SH19" s="49"/>
      <c r="SI19" s="49"/>
      <c r="SJ19" s="49"/>
      <c r="SK19" s="49"/>
      <c r="SL19" s="49"/>
      <c r="SM19" s="49"/>
      <c r="SN19" s="49"/>
      <c r="SO19" s="49"/>
      <c r="SP19" s="49"/>
      <c r="SQ19" s="49"/>
      <c r="SR19" s="49"/>
      <c r="SS19" s="49"/>
      <c r="ST19" s="49"/>
      <c r="SU19" s="49"/>
      <c r="SV19" s="49"/>
      <c r="SW19" s="49"/>
      <c r="SX19" s="49"/>
      <c r="SY19" s="49"/>
      <c r="SZ19" s="49"/>
      <c r="TA19" s="49"/>
      <c r="TB19" s="49"/>
      <c r="TC19" s="49"/>
      <c r="TD19" s="49"/>
      <c r="TE19" s="49"/>
      <c r="TF19" s="49"/>
      <c r="TG19" s="49"/>
      <c r="TH19" s="49"/>
      <c r="TI19" s="49"/>
      <c r="TJ19" s="49"/>
      <c r="TK19" s="49"/>
      <c r="TL19" s="49"/>
      <c r="TM19" s="49"/>
      <c r="TN19" s="49"/>
      <c r="TO19" s="49"/>
      <c r="TP19" s="49"/>
      <c r="TQ19" s="49"/>
      <c r="TR19" s="49"/>
      <c r="TS19" s="49"/>
      <c r="TT19" s="49"/>
      <c r="TU19" s="49"/>
      <c r="TV19" s="49"/>
      <c r="TW19" s="49"/>
      <c r="TX19" s="49"/>
      <c r="TY19" s="49"/>
      <c r="TZ19" s="49"/>
      <c r="UA19" s="49"/>
      <c r="UB19" s="49"/>
      <c r="UC19" s="49"/>
      <c r="UD19" s="49"/>
      <c r="UE19" s="49"/>
      <c r="UF19" s="49"/>
      <c r="UG19" s="49"/>
      <c r="UH19" s="49"/>
      <c r="UI19" s="49"/>
      <c r="UJ19" s="49"/>
      <c r="UK19" s="49"/>
      <c r="UL19" s="49"/>
      <c r="UM19" s="49"/>
      <c r="UN19" s="49"/>
      <c r="UO19" s="49"/>
      <c r="UP19" s="49"/>
      <c r="UQ19" s="49"/>
      <c r="UR19" s="49"/>
      <c r="US19" s="49"/>
      <c r="UT19" s="49"/>
      <c r="UU19" s="49"/>
      <c r="UV19" s="49"/>
      <c r="UW19" s="49"/>
      <c r="UX19" s="49"/>
      <c r="UY19" s="49"/>
      <c r="UZ19" s="49"/>
      <c r="VA19" s="49"/>
      <c r="VB19" s="49"/>
      <c r="VC19" s="49"/>
      <c r="VD19" s="49"/>
      <c r="VE19" s="49"/>
      <c r="VF19" s="49"/>
      <c r="VG19" s="49"/>
      <c r="VH19" s="49"/>
      <c r="VI19" s="49"/>
      <c r="VJ19" s="49"/>
      <c r="VK19" s="49"/>
      <c r="VL19" s="49"/>
      <c r="VM19" s="49"/>
      <c r="VN19" s="49"/>
      <c r="VO19" s="49"/>
      <c r="VP19" s="49"/>
      <c r="VQ19" s="49"/>
      <c r="VR19" s="49"/>
      <c r="VS19" s="49"/>
      <c r="VT19" s="49"/>
      <c r="VU19" s="49"/>
      <c r="VV19" s="49"/>
      <c r="VW19" s="49"/>
      <c r="VX19" s="49"/>
      <c r="VY19" s="49"/>
      <c r="VZ19" s="49"/>
      <c r="WA19" s="49"/>
      <c r="WB19" s="49"/>
      <c r="WC19" s="49"/>
      <c r="WD19" s="49"/>
      <c r="WE19" s="49"/>
      <c r="WF19" s="49"/>
      <c r="WG19" s="49"/>
      <c r="WH19" s="49"/>
      <c r="WI19" s="49"/>
      <c r="WJ19" s="49"/>
      <c r="WK19" s="49"/>
      <c r="WL19" s="49"/>
      <c r="WM19" s="49"/>
      <c r="WN19" s="49"/>
      <c r="WO19" s="49"/>
      <c r="WP19" s="49"/>
      <c r="WQ19" s="49"/>
      <c r="WR19" s="49"/>
      <c r="WS19" s="49"/>
      <c r="WT19" s="49"/>
      <c r="WU19" s="49"/>
      <c r="WV19" s="49"/>
      <c r="WW19" s="49"/>
      <c r="WX19" s="49"/>
      <c r="WY19" s="49"/>
      <c r="WZ19" s="49"/>
      <c r="XA19" s="49"/>
      <c r="XB19" s="49"/>
      <c r="XC19" s="49"/>
      <c r="XD19" s="49"/>
      <c r="XE19" s="49"/>
      <c r="XF19" s="49"/>
      <c r="XG19" s="49"/>
      <c r="XH19" s="49"/>
      <c r="XI19" s="49"/>
      <c r="XJ19" s="49"/>
      <c r="XK19" s="49"/>
      <c r="XL19" s="49"/>
      <c r="XM19" s="49"/>
      <c r="XN19" s="49"/>
      <c r="XO19" s="49"/>
      <c r="XP19" s="49"/>
      <c r="XQ19" s="49"/>
      <c r="XR19" s="49"/>
      <c r="XS19" s="49"/>
      <c r="XT19" s="49"/>
      <c r="XU19" s="49"/>
      <c r="XV19" s="49"/>
      <c r="XW19" s="49"/>
      <c r="XX19" s="49"/>
      <c r="XY19" s="49"/>
      <c r="XZ19" s="49"/>
      <c r="YA19" s="49"/>
      <c r="YB19" s="49"/>
      <c r="YC19" s="49"/>
      <c r="YD19" s="49"/>
      <c r="YE19" s="49"/>
      <c r="YF19" s="49"/>
      <c r="YG19" s="49"/>
      <c r="YH19" s="49"/>
      <c r="YI19" s="49"/>
      <c r="YJ19" s="49"/>
      <c r="YK19" s="49"/>
      <c r="YL19" s="49"/>
      <c r="YM19" s="49"/>
      <c r="YN19" s="49"/>
      <c r="YO19" s="49"/>
      <c r="YP19" s="49"/>
      <c r="YQ19" s="49"/>
      <c r="YR19" s="49"/>
      <c r="YS19" s="49"/>
      <c r="YT19" s="49"/>
      <c r="YU19" s="49"/>
      <c r="YV19" s="49"/>
      <c r="YW19" s="49"/>
      <c r="YX19" s="49"/>
      <c r="YY19" s="49"/>
      <c r="YZ19" s="49"/>
      <c r="ZA19" s="49"/>
      <c r="ZB19" s="49"/>
      <c r="ZC19" s="49"/>
      <c r="ZD19" s="49"/>
      <c r="ZE19" s="49"/>
      <c r="ZF19" s="49"/>
      <c r="ZG19" s="49"/>
      <c r="ZH19" s="49"/>
      <c r="ZI19" s="49"/>
      <c r="ZJ19" s="49"/>
      <c r="ZK19" s="49"/>
      <c r="ZL19" s="49"/>
      <c r="ZM19" s="49"/>
      <c r="ZN19" s="49"/>
      <c r="ZO19" s="49"/>
      <c r="ZP19" s="49"/>
      <c r="ZQ19" s="49"/>
      <c r="ZR19" s="49"/>
      <c r="ZS19" s="49"/>
      <c r="ZT19" s="49"/>
      <c r="ZU19" s="49"/>
      <c r="ZV19" s="49"/>
      <c r="ZW19" s="49"/>
      <c r="ZX19" s="49"/>
      <c r="ZY19" s="49"/>
      <c r="ZZ19" s="49"/>
      <c r="AAA19" s="49"/>
      <c r="AAB19" s="49"/>
      <c r="AAC19" s="49"/>
      <c r="AAD19" s="49"/>
      <c r="AAE19" s="49"/>
      <c r="AAF19" s="49"/>
      <c r="AAG19" s="49"/>
      <c r="AAH19" s="49"/>
      <c r="AAI19" s="49"/>
      <c r="AAJ19" s="49"/>
      <c r="AAK19" s="49"/>
      <c r="AAL19" s="49"/>
      <c r="AAM19" s="49"/>
      <c r="AAN19" s="49"/>
      <c r="AAO19" s="49"/>
      <c r="AAP19" s="49"/>
      <c r="AAQ19" s="49"/>
      <c r="AAR19" s="49"/>
      <c r="AAS19" s="49"/>
      <c r="AAT19" s="49"/>
      <c r="AAU19" s="49"/>
      <c r="AAV19" s="49"/>
      <c r="AAW19" s="49"/>
      <c r="AAX19" s="49"/>
      <c r="AAY19" s="49"/>
      <c r="AAZ19" s="49"/>
      <c r="ABA19" s="49"/>
      <c r="ABB19" s="49"/>
      <c r="ABC19" s="49"/>
      <c r="ABD19" s="49"/>
      <c r="ABE19" s="49"/>
      <c r="ABF19" s="49"/>
      <c r="ABG19" s="49"/>
      <c r="ABH19" s="49"/>
      <c r="ABI19" s="49"/>
      <c r="ABJ19" s="49"/>
      <c r="ABK19" s="49"/>
      <c r="ABL19" s="49"/>
      <c r="ABM19" s="49"/>
      <c r="ABN19" s="49"/>
      <c r="ABO19" s="49"/>
      <c r="ABP19" s="49"/>
      <c r="ABQ19" s="49"/>
      <c r="ABR19" s="49"/>
      <c r="ABS19" s="49"/>
      <c r="ABT19" s="49"/>
      <c r="ABU19" s="49"/>
      <c r="ABV19" s="49"/>
      <c r="ABW19" s="49"/>
      <c r="ABX19" s="49"/>
      <c r="ABY19" s="49"/>
      <c r="ABZ19" s="49"/>
      <c r="ACA19" s="49"/>
      <c r="ACB19" s="49"/>
      <c r="ACC19" s="49"/>
      <c r="ACD19" s="49"/>
      <c r="ACE19" s="49"/>
      <c r="ACF19" s="49"/>
      <c r="ACG19" s="49"/>
      <c r="ACH19" s="49"/>
      <c r="ACI19" s="49"/>
      <c r="ACJ19" s="49"/>
      <c r="ACK19" s="49"/>
      <c r="ACL19" s="49"/>
      <c r="ACM19" s="49"/>
      <c r="ACN19" s="49"/>
      <c r="ACO19" s="49"/>
      <c r="ACP19" s="49"/>
      <c r="ACQ19" s="49"/>
      <c r="ACR19" s="49"/>
      <c r="ACS19" s="49"/>
      <c r="ACT19" s="49"/>
      <c r="ACU19" s="49"/>
      <c r="ACV19" s="49"/>
      <c r="ACW19" s="49"/>
      <c r="ACX19" s="49"/>
      <c r="ACY19" s="49"/>
      <c r="ACZ19" s="49"/>
      <c r="ADA19" s="49"/>
      <c r="ADB19" s="49"/>
      <c r="ADC19" s="49"/>
      <c r="ADD19" s="49"/>
      <c r="ADE19" s="49"/>
      <c r="ADF19" s="49"/>
      <c r="ADG19" s="49"/>
      <c r="ADH19" s="49"/>
      <c r="ADI19" s="49"/>
      <c r="ADJ19" s="49"/>
      <c r="ADK19" s="49"/>
      <c r="ADL19" s="49"/>
      <c r="ADM19" s="49"/>
      <c r="ADN19" s="49"/>
      <c r="ADO19" s="49"/>
      <c r="ADP19" s="49"/>
      <c r="ADQ19" s="49"/>
      <c r="ADR19" s="49"/>
      <c r="ADS19" s="49"/>
      <c r="ADT19" s="49"/>
      <c r="ADU19" s="49"/>
      <c r="ADV19" s="49"/>
      <c r="ADW19" s="49"/>
      <c r="ADX19" s="49"/>
      <c r="ADY19" s="49"/>
      <c r="ADZ19" s="49"/>
      <c r="AEA19" s="49"/>
      <c r="AEB19" s="49"/>
      <c r="AEC19" s="49"/>
      <c r="AED19" s="49"/>
      <c r="AEE19" s="49"/>
      <c r="AEF19" s="49"/>
      <c r="AEG19" s="49"/>
      <c r="AEH19" s="49"/>
      <c r="AEI19" s="49"/>
      <c r="AEJ19" s="49"/>
      <c r="AEK19" s="49"/>
      <c r="AEL19" s="49"/>
      <c r="AEM19" s="49"/>
      <c r="AEN19" s="49"/>
      <c r="AEO19" s="49"/>
      <c r="AEP19" s="49"/>
      <c r="AEQ19" s="49"/>
      <c r="AER19" s="49"/>
      <c r="AES19" s="49"/>
      <c r="AET19" s="49"/>
      <c r="AEU19" s="49"/>
      <c r="AEV19" s="49"/>
      <c r="AEW19" s="49"/>
      <c r="AEX19" s="49"/>
      <c r="AEY19" s="49"/>
      <c r="AEZ19" s="49"/>
      <c r="AFA19" s="49"/>
      <c r="AFB19" s="49"/>
      <c r="AFC19" s="49"/>
      <c r="AFD19" s="49"/>
      <c r="AFE19" s="49"/>
      <c r="AFF19" s="49"/>
      <c r="AFG19" s="49"/>
      <c r="AFH19" s="49"/>
      <c r="AFI19" s="49"/>
      <c r="AFJ19" s="49"/>
      <c r="AFK19" s="49"/>
      <c r="AFL19" s="49"/>
      <c r="AFM19" s="49"/>
      <c r="AFN19" s="49"/>
      <c r="AFO19" s="49"/>
      <c r="AFP19" s="49"/>
      <c r="AFQ19" s="49"/>
      <c r="AFR19" s="49"/>
      <c r="AFS19" s="49"/>
      <c r="AFT19" s="49"/>
      <c r="AFU19" s="49"/>
      <c r="AFV19" s="49"/>
      <c r="AFW19" s="49"/>
      <c r="AFX19" s="49"/>
      <c r="AFY19" s="49"/>
      <c r="AFZ19" s="49"/>
      <c r="AGA19" s="49"/>
      <c r="AGB19" s="49"/>
      <c r="AGC19" s="49"/>
      <c r="AGD19" s="49"/>
      <c r="AGE19" s="49"/>
      <c r="AGF19" s="49"/>
      <c r="AGG19" s="49"/>
      <c r="AGH19" s="49"/>
      <c r="AGI19" s="49"/>
      <c r="AGJ19" s="49"/>
      <c r="AGK19" s="49"/>
      <c r="AGL19" s="49"/>
      <c r="AGM19" s="49"/>
      <c r="AGN19" s="49"/>
      <c r="AGO19" s="49"/>
      <c r="AGP19" s="49"/>
      <c r="AGQ19" s="49"/>
      <c r="AGR19" s="49"/>
      <c r="AGS19" s="49"/>
      <c r="AGT19" s="49"/>
      <c r="AGU19" s="49"/>
      <c r="AGV19" s="49"/>
      <c r="AGW19" s="49"/>
      <c r="AGX19" s="49"/>
      <c r="AGY19" s="49"/>
      <c r="AGZ19" s="49"/>
      <c r="AHA19" s="49"/>
      <c r="AHB19" s="49"/>
      <c r="AHC19" s="49"/>
      <c r="AHD19" s="49"/>
      <c r="AHE19" s="49"/>
      <c r="AHF19" s="49"/>
      <c r="AHG19" s="49"/>
      <c r="AHH19" s="49"/>
      <c r="AHI19" s="49"/>
      <c r="AHJ19" s="49"/>
      <c r="AHK19" s="49"/>
      <c r="AHL19" s="49"/>
      <c r="AHM19" s="49"/>
      <c r="AHN19" s="49"/>
      <c r="AHO19" s="49"/>
      <c r="AHP19" s="49"/>
      <c r="AHQ19" s="49"/>
      <c r="AHR19" s="49"/>
      <c r="AHS19" s="49"/>
      <c r="AHT19" s="49"/>
      <c r="AHU19" s="49"/>
      <c r="AHV19" s="49"/>
      <c r="AHW19" s="49"/>
      <c r="AHX19" s="49"/>
      <c r="AHY19" s="49"/>
      <c r="AHZ19" s="49"/>
      <c r="AIA19" s="49"/>
      <c r="AIB19" s="49"/>
      <c r="AIC19" s="49"/>
      <c r="AID19" s="49"/>
      <c r="AIE19" s="49"/>
      <c r="AIF19" s="49"/>
      <c r="AIG19" s="49"/>
      <c r="AIH19" s="49"/>
      <c r="AII19" s="49"/>
      <c r="AIJ19" s="49"/>
      <c r="AIK19" s="49"/>
      <c r="AIL19" s="49"/>
      <c r="AIM19" s="49"/>
      <c r="AIN19" s="49"/>
      <c r="AIO19" s="49"/>
      <c r="AIP19" s="49"/>
      <c r="AIQ19" s="49"/>
      <c r="AIR19" s="49"/>
      <c r="AIS19" s="49"/>
      <c r="AIT19" s="49"/>
      <c r="AIU19" s="49"/>
      <c r="AIV19" s="49"/>
      <c r="AIW19" s="49"/>
      <c r="AIX19" s="49"/>
      <c r="AIY19" s="49"/>
      <c r="AIZ19" s="49"/>
      <c r="AJA19" s="49"/>
      <c r="AJB19" s="49"/>
      <c r="AJC19" s="49"/>
      <c r="AJD19" s="49"/>
      <c r="AJE19" s="49"/>
      <c r="AJF19" s="49"/>
      <c r="AJG19" s="49"/>
      <c r="AJH19" s="49"/>
      <c r="AJI19" s="49"/>
      <c r="AJJ19" s="49"/>
      <c r="AJK19" s="49"/>
      <c r="AJL19" s="49"/>
      <c r="AJM19" s="49"/>
      <c r="AJN19" s="49"/>
      <c r="AJO19" s="49"/>
      <c r="AJP19" s="49"/>
      <c r="AJQ19" s="49"/>
      <c r="AJR19" s="49"/>
    </row>
    <row r="20" spans="1:954" s="38" customFormat="1" x14ac:dyDescent="0.2">
      <c r="A20" s="62"/>
      <c r="B20" s="63"/>
      <c r="C20" s="36"/>
      <c r="D20" s="36"/>
      <c r="E20" s="36"/>
      <c r="F20" s="36"/>
      <c r="G20" s="46"/>
      <c r="H20" s="45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</row>
    <row r="21" spans="1:954" s="38" customFormat="1" x14ac:dyDescent="0.2">
      <c r="A21" s="34"/>
      <c r="B21" s="35"/>
      <c r="C21" s="36"/>
      <c r="D21" s="36"/>
      <c r="E21" s="36"/>
      <c r="F21" s="36"/>
      <c r="G21" s="46"/>
      <c r="H21" s="45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</row>
    <row r="22" spans="1:954" s="38" customFormat="1" x14ac:dyDescent="0.2">
      <c r="A22" s="34"/>
      <c r="B22" s="35"/>
      <c r="C22" s="36"/>
      <c r="D22" s="36"/>
      <c r="E22" s="36"/>
      <c r="F22" s="36"/>
      <c r="G22" s="46"/>
      <c r="H22" s="45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  <c r="AJQ22" s="37"/>
      <c r="AJR22" s="37"/>
    </row>
    <row r="23" spans="1:954" s="38" customFormat="1" x14ac:dyDescent="0.2">
      <c r="A23" s="34"/>
      <c r="B23" s="35"/>
      <c r="C23" s="36"/>
      <c r="D23" s="36"/>
      <c r="E23" s="36"/>
      <c r="F23" s="36"/>
      <c r="G23" s="46"/>
      <c r="H23" s="45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</row>
    <row r="24" spans="1:954" s="38" customFormat="1" x14ac:dyDescent="0.2">
      <c r="A24" s="34"/>
      <c r="B24" s="35"/>
      <c r="C24" s="36"/>
      <c r="D24" s="36"/>
      <c r="E24" s="36"/>
      <c r="F24" s="36"/>
      <c r="G24" s="46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  <c r="AJQ24" s="37"/>
      <c r="AJR24" s="37"/>
    </row>
    <row r="25" spans="1:954" s="38" customFormat="1" x14ac:dyDescent="0.2">
      <c r="A25" s="34"/>
      <c r="B25" s="35"/>
      <c r="C25" s="36"/>
      <c r="D25" s="36"/>
      <c r="E25" s="36"/>
      <c r="F25" s="36"/>
      <c r="G25" s="46"/>
      <c r="H25" s="45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</row>
    <row r="26" spans="1:954" s="38" customFormat="1" x14ac:dyDescent="0.2">
      <c r="A26" s="34"/>
      <c r="B26" s="35"/>
      <c r="C26" s="36"/>
      <c r="D26" s="36"/>
      <c r="E26" s="36"/>
      <c r="F26" s="36"/>
      <c r="G26" s="46"/>
      <c r="H26" s="45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</row>
    <row r="27" spans="1:954" s="38" customFormat="1" x14ac:dyDescent="0.2">
      <c r="A27" s="34"/>
      <c r="B27" s="35"/>
      <c r="C27" s="36"/>
      <c r="D27" s="36"/>
      <c r="E27" s="36"/>
      <c r="F27" s="36"/>
      <c r="G27" s="46"/>
      <c r="H27" s="45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37"/>
      <c r="SD27" s="37"/>
      <c r="SE27" s="37"/>
      <c r="SF27" s="37"/>
      <c r="SG27" s="37"/>
      <c r="SH27" s="37"/>
      <c r="SI27" s="37"/>
      <c r="SJ27" s="37"/>
      <c r="SK27" s="37"/>
      <c r="SL27" s="37"/>
      <c r="SM27" s="37"/>
      <c r="SN27" s="37"/>
      <c r="SO27" s="37"/>
      <c r="SP27" s="37"/>
      <c r="SQ27" s="37"/>
      <c r="SR27" s="37"/>
      <c r="SS27" s="37"/>
      <c r="ST27" s="37"/>
      <c r="SU27" s="37"/>
      <c r="SV27" s="37"/>
      <c r="SW27" s="37"/>
      <c r="SX27" s="37"/>
      <c r="SY27" s="37"/>
      <c r="SZ27" s="37"/>
      <c r="TA27" s="37"/>
      <c r="TB27" s="37"/>
      <c r="TC27" s="37"/>
      <c r="TD27" s="37"/>
      <c r="TE27" s="37"/>
      <c r="TF27" s="37"/>
      <c r="TG27" s="37"/>
      <c r="TH27" s="37"/>
      <c r="TI27" s="37"/>
      <c r="TJ27" s="37"/>
      <c r="TK27" s="37"/>
      <c r="TL27" s="37"/>
      <c r="TM27" s="37"/>
      <c r="TN27" s="37"/>
      <c r="TO27" s="37"/>
      <c r="TP27" s="37"/>
      <c r="TQ27" s="37"/>
      <c r="TR27" s="37"/>
      <c r="TS27" s="37"/>
      <c r="TT27" s="37"/>
      <c r="TU27" s="37"/>
      <c r="TV27" s="37"/>
      <c r="TW27" s="37"/>
      <c r="TX27" s="37"/>
      <c r="TY27" s="37"/>
      <c r="TZ27" s="37"/>
      <c r="UA27" s="37"/>
      <c r="UB27" s="37"/>
      <c r="UC27" s="37"/>
      <c r="UD27" s="37"/>
      <c r="UE27" s="37"/>
      <c r="UF27" s="37"/>
      <c r="UG27" s="37"/>
      <c r="UH27" s="37"/>
      <c r="UI27" s="37"/>
      <c r="UJ27" s="37"/>
      <c r="UK27" s="37"/>
      <c r="UL27" s="37"/>
      <c r="UM27" s="37"/>
      <c r="UN27" s="37"/>
      <c r="UO27" s="37"/>
      <c r="UP27" s="37"/>
      <c r="UQ27" s="37"/>
      <c r="UR27" s="37"/>
      <c r="US27" s="37"/>
      <c r="UT27" s="37"/>
      <c r="UU27" s="37"/>
      <c r="UV27" s="37"/>
      <c r="UW27" s="37"/>
      <c r="UX27" s="37"/>
      <c r="UY27" s="37"/>
      <c r="UZ27" s="37"/>
      <c r="VA27" s="37"/>
      <c r="VB27" s="37"/>
      <c r="VC27" s="37"/>
      <c r="VD27" s="37"/>
      <c r="VE27" s="37"/>
      <c r="VF27" s="37"/>
      <c r="VG27" s="37"/>
      <c r="VH27" s="37"/>
      <c r="VI27" s="37"/>
      <c r="VJ27" s="37"/>
      <c r="VK27" s="37"/>
      <c r="VL27" s="37"/>
      <c r="VM27" s="37"/>
      <c r="VN27" s="37"/>
      <c r="VO27" s="37"/>
      <c r="VP27" s="37"/>
      <c r="VQ27" s="37"/>
      <c r="VR27" s="37"/>
      <c r="VS27" s="37"/>
      <c r="VT27" s="37"/>
      <c r="VU27" s="37"/>
      <c r="VV27" s="37"/>
      <c r="VW27" s="37"/>
      <c r="VX27" s="37"/>
      <c r="VY27" s="37"/>
      <c r="VZ27" s="37"/>
      <c r="WA27" s="37"/>
      <c r="WB27" s="37"/>
      <c r="WC27" s="37"/>
      <c r="WD27" s="37"/>
      <c r="WE27" s="37"/>
      <c r="WF27" s="37"/>
      <c r="WG27" s="37"/>
      <c r="WH27" s="37"/>
      <c r="WI27" s="37"/>
      <c r="WJ27" s="37"/>
      <c r="WK27" s="37"/>
      <c r="WL27" s="37"/>
      <c r="WM27" s="37"/>
      <c r="WN27" s="37"/>
      <c r="WO27" s="37"/>
      <c r="WP27" s="37"/>
      <c r="WQ27" s="37"/>
      <c r="WR27" s="37"/>
      <c r="WS27" s="37"/>
      <c r="WT27" s="37"/>
      <c r="WU27" s="37"/>
      <c r="WV27" s="37"/>
      <c r="WW27" s="37"/>
      <c r="WX27" s="37"/>
      <c r="WY27" s="37"/>
      <c r="WZ27" s="37"/>
      <c r="XA27" s="37"/>
      <c r="XB27" s="37"/>
      <c r="XC27" s="37"/>
      <c r="XD27" s="37"/>
      <c r="XE27" s="37"/>
      <c r="XF27" s="37"/>
      <c r="XG27" s="37"/>
      <c r="XH27" s="37"/>
      <c r="XI27" s="37"/>
      <c r="XJ27" s="37"/>
      <c r="XK27" s="37"/>
      <c r="XL27" s="37"/>
      <c r="XM27" s="37"/>
      <c r="XN27" s="37"/>
      <c r="XO27" s="37"/>
      <c r="XP27" s="37"/>
      <c r="XQ27" s="37"/>
      <c r="XR27" s="37"/>
      <c r="XS27" s="37"/>
      <c r="XT27" s="37"/>
      <c r="XU27" s="37"/>
      <c r="XV27" s="37"/>
      <c r="XW27" s="37"/>
      <c r="XX27" s="37"/>
      <c r="XY27" s="37"/>
      <c r="XZ27" s="37"/>
      <c r="YA27" s="37"/>
      <c r="YB27" s="37"/>
      <c r="YC27" s="37"/>
      <c r="YD27" s="37"/>
      <c r="YE27" s="37"/>
      <c r="YF27" s="37"/>
      <c r="YG27" s="37"/>
      <c r="YH27" s="37"/>
      <c r="YI27" s="37"/>
      <c r="YJ27" s="37"/>
      <c r="YK27" s="37"/>
      <c r="YL27" s="37"/>
      <c r="YM27" s="37"/>
      <c r="YN27" s="37"/>
      <c r="YO27" s="37"/>
      <c r="YP27" s="37"/>
      <c r="YQ27" s="37"/>
      <c r="YR27" s="37"/>
      <c r="YS27" s="37"/>
      <c r="YT27" s="37"/>
      <c r="YU27" s="37"/>
      <c r="YV27" s="37"/>
      <c r="YW27" s="37"/>
      <c r="YX27" s="37"/>
      <c r="YY27" s="37"/>
      <c r="YZ27" s="37"/>
      <c r="ZA27" s="37"/>
      <c r="ZB27" s="37"/>
      <c r="ZC27" s="37"/>
      <c r="ZD27" s="37"/>
      <c r="ZE27" s="37"/>
      <c r="ZF27" s="37"/>
      <c r="ZG27" s="37"/>
      <c r="ZH27" s="37"/>
      <c r="ZI27" s="37"/>
      <c r="ZJ27" s="37"/>
      <c r="ZK27" s="37"/>
      <c r="ZL27" s="37"/>
      <c r="ZM27" s="37"/>
      <c r="ZN27" s="37"/>
      <c r="ZO27" s="37"/>
      <c r="ZP27" s="37"/>
      <c r="ZQ27" s="37"/>
      <c r="ZR27" s="37"/>
      <c r="ZS27" s="37"/>
      <c r="ZT27" s="37"/>
      <c r="ZU27" s="37"/>
      <c r="ZV27" s="37"/>
      <c r="ZW27" s="37"/>
      <c r="ZX27" s="37"/>
      <c r="ZY27" s="37"/>
      <c r="ZZ27" s="37"/>
      <c r="AAA27" s="37"/>
      <c r="AAB27" s="37"/>
      <c r="AAC27" s="37"/>
      <c r="AAD27" s="37"/>
      <c r="AAE27" s="37"/>
      <c r="AAF27" s="37"/>
      <c r="AAG27" s="37"/>
      <c r="AAH27" s="37"/>
      <c r="AAI27" s="37"/>
      <c r="AAJ27" s="37"/>
      <c r="AAK27" s="37"/>
      <c r="AAL27" s="37"/>
      <c r="AAM27" s="37"/>
      <c r="AAN27" s="37"/>
      <c r="AAO27" s="37"/>
      <c r="AAP27" s="37"/>
      <c r="AAQ27" s="37"/>
      <c r="AAR27" s="37"/>
      <c r="AAS27" s="37"/>
      <c r="AAT27" s="37"/>
      <c r="AAU27" s="37"/>
      <c r="AAV27" s="37"/>
      <c r="AAW27" s="37"/>
      <c r="AAX27" s="37"/>
      <c r="AAY27" s="37"/>
      <c r="AAZ27" s="37"/>
      <c r="ABA27" s="37"/>
      <c r="ABB27" s="37"/>
      <c r="ABC27" s="37"/>
      <c r="ABD27" s="37"/>
      <c r="ABE27" s="37"/>
      <c r="ABF27" s="37"/>
      <c r="ABG27" s="37"/>
      <c r="ABH27" s="37"/>
      <c r="ABI27" s="37"/>
      <c r="ABJ27" s="37"/>
      <c r="ABK27" s="37"/>
      <c r="ABL27" s="37"/>
      <c r="ABM27" s="37"/>
      <c r="ABN27" s="37"/>
      <c r="ABO27" s="37"/>
      <c r="ABP27" s="37"/>
      <c r="ABQ27" s="37"/>
      <c r="ABR27" s="37"/>
      <c r="ABS27" s="37"/>
      <c r="ABT27" s="37"/>
      <c r="ABU27" s="37"/>
      <c r="ABV27" s="37"/>
      <c r="ABW27" s="37"/>
      <c r="ABX27" s="37"/>
      <c r="ABY27" s="37"/>
      <c r="ABZ27" s="37"/>
      <c r="ACA27" s="37"/>
      <c r="ACB27" s="37"/>
      <c r="ACC27" s="37"/>
      <c r="ACD27" s="37"/>
      <c r="ACE27" s="37"/>
      <c r="ACF27" s="37"/>
      <c r="ACG27" s="37"/>
      <c r="ACH27" s="37"/>
      <c r="ACI27" s="37"/>
      <c r="ACJ27" s="37"/>
      <c r="ACK27" s="37"/>
      <c r="ACL27" s="37"/>
      <c r="ACM27" s="37"/>
      <c r="ACN27" s="37"/>
      <c r="ACO27" s="37"/>
      <c r="ACP27" s="37"/>
      <c r="ACQ27" s="37"/>
      <c r="ACR27" s="37"/>
      <c r="ACS27" s="37"/>
      <c r="ACT27" s="37"/>
      <c r="ACU27" s="37"/>
      <c r="ACV27" s="37"/>
      <c r="ACW27" s="37"/>
      <c r="ACX27" s="37"/>
      <c r="ACY27" s="37"/>
      <c r="ACZ27" s="37"/>
      <c r="ADA27" s="37"/>
      <c r="ADB27" s="37"/>
      <c r="ADC27" s="37"/>
      <c r="ADD27" s="37"/>
      <c r="ADE27" s="37"/>
      <c r="ADF27" s="37"/>
      <c r="ADG27" s="37"/>
      <c r="ADH27" s="37"/>
      <c r="ADI27" s="37"/>
      <c r="ADJ27" s="37"/>
      <c r="ADK27" s="37"/>
      <c r="ADL27" s="37"/>
      <c r="ADM27" s="37"/>
      <c r="ADN27" s="37"/>
      <c r="ADO27" s="37"/>
      <c r="ADP27" s="37"/>
      <c r="ADQ27" s="37"/>
      <c r="ADR27" s="37"/>
      <c r="ADS27" s="37"/>
      <c r="ADT27" s="37"/>
      <c r="ADU27" s="37"/>
      <c r="ADV27" s="37"/>
      <c r="ADW27" s="37"/>
      <c r="ADX27" s="37"/>
      <c r="ADY27" s="37"/>
      <c r="ADZ27" s="37"/>
      <c r="AEA27" s="37"/>
      <c r="AEB27" s="37"/>
      <c r="AEC27" s="37"/>
      <c r="AED27" s="37"/>
      <c r="AEE27" s="37"/>
      <c r="AEF27" s="37"/>
      <c r="AEG27" s="37"/>
      <c r="AEH27" s="37"/>
      <c r="AEI27" s="37"/>
      <c r="AEJ27" s="37"/>
      <c r="AEK27" s="37"/>
      <c r="AEL27" s="37"/>
      <c r="AEM27" s="37"/>
      <c r="AEN27" s="37"/>
      <c r="AEO27" s="37"/>
      <c r="AEP27" s="37"/>
      <c r="AEQ27" s="37"/>
      <c r="AER27" s="37"/>
      <c r="AES27" s="37"/>
      <c r="AET27" s="37"/>
      <c r="AEU27" s="37"/>
      <c r="AEV27" s="37"/>
      <c r="AEW27" s="37"/>
      <c r="AEX27" s="37"/>
      <c r="AEY27" s="37"/>
      <c r="AEZ27" s="37"/>
      <c r="AFA27" s="37"/>
      <c r="AFB27" s="37"/>
      <c r="AFC27" s="37"/>
      <c r="AFD27" s="37"/>
      <c r="AFE27" s="37"/>
      <c r="AFF27" s="37"/>
      <c r="AFG27" s="37"/>
      <c r="AFH27" s="37"/>
      <c r="AFI27" s="37"/>
      <c r="AFJ27" s="37"/>
      <c r="AFK27" s="37"/>
      <c r="AFL27" s="37"/>
      <c r="AFM27" s="37"/>
      <c r="AFN27" s="37"/>
      <c r="AFO27" s="37"/>
      <c r="AFP27" s="37"/>
      <c r="AFQ27" s="37"/>
      <c r="AFR27" s="37"/>
      <c r="AFS27" s="37"/>
      <c r="AFT27" s="37"/>
      <c r="AFU27" s="37"/>
      <c r="AFV27" s="37"/>
      <c r="AFW27" s="37"/>
      <c r="AFX27" s="37"/>
      <c r="AFY27" s="37"/>
      <c r="AFZ27" s="37"/>
      <c r="AGA27" s="37"/>
      <c r="AGB27" s="37"/>
      <c r="AGC27" s="37"/>
      <c r="AGD27" s="37"/>
      <c r="AGE27" s="37"/>
      <c r="AGF27" s="37"/>
      <c r="AGG27" s="37"/>
      <c r="AGH27" s="37"/>
      <c r="AGI27" s="37"/>
      <c r="AGJ27" s="37"/>
      <c r="AGK27" s="37"/>
      <c r="AGL27" s="37"/>
      <c r="AGM27" s="37"/>
      <c r="AGN27" s="37"/>
      <c r="AGO27" s="37"/>
      <c r="AGP27" s="37"/>
      <c r="AGQ27" s="37"/>
      <c r="AGR27" s="37"/>
      <c r="AGS27" s="37"/>
      <c r="AGT27" s="37"/>
      <c r="AGU27" s="37"/>
      <c r="AGV27" s="37"/>
      <c r="AGW27" s="37"/>
      <c r="AGX27" s="37"/>
      <c r="AGY27" s="37"/>
      <c r="AGZ27" s="37"/>
      <c r="AHA27" s="37"/>
      <c r="AHB27" s="37"/>
      <c r="AHC27" s="37"/>
      <c r="AHD27" s="37"/>
      <c r="AHE27" s="37"/>
      <c r="AHF27" s="37"/>
      <c r="AHG27" s="37"/>
      <c r="AHH27" s="37"/>
      <c r="AHI27" s="37"/>
      <c r="AHJ27" s="37"/>
      <c r="AHK27" s="37"/>
      <c r="AHL27" s="37"/>
      <c r="AHM27" s="37"/>
      <c r="AHN27" s="37"/>
      <c r="AHO27" s="37"/>
      <c r="AHP27" s="37"/>
      <c r="AHQ27" s="37"/>
      <c r="AHR27" s="37"/>
      <c r="AHS27" s="37"/>
      <c r="AHT27" s="37"/>
      <c r="AHU27" s="37"/>
      <c r="AHV27" s="37"/>
      <c r="AHW27" s="37"/>
      <c r="AHX27" s="37"/>
      <c r="AHY27" s="37"/>
      <c r="AHZ27" s="37"/>
      <c r="AIA27" s="37"/>
      <c r="AIB27" s="37"/>
      <c r="AIC27" s="37"/>
      <c r="AID27" s="37"/>
      <c r="AIE27" s="37"/>
      <c r="AIF27" s="37"/>
      <c r="AIG27" s="37"/>
      <c r="AIH27" s="37"/>
      <c r="AII27" s="37"/>
      <c r="AIJ27" s="37"/>
      <c r="AIK27" s="37"/>
      <c r="AIL27" s="37"/>
      <c r="AIM27" s="37"/>
      <c r="AIN27" s="37"/>
      <c r="AIO27" s="37"/>
      <c r="AIP27" s="37"/>
      <c r="AIQ27" s="37"/>
      <c r="AIR27" s="37"/>
      <c r="AIS27" s="37"/>
      <c r="AIT27" s="37"/>
      <c r="AIU27" s="37"/>
      <c r="AIV27" s="37"/>
      <c r="AIW27" s="37"/>
      <c r="AIX27" s="37"/>
      <c r="AIY27" s="37"/>
      <c r="AIZ27" s="37"/>
      <c r="AJA27" s="37"/>
      <c r="AJB27" s="37"/>
      <c r="AJC27" s="37"/>
      <c r="AJD27" s="37"/>
      <c r="AJE27" s="37"/>
      <c r="AJF27" s="37"/>
      <c r="AJG27" s="37"/>
      <c r="AJH27" s="37"/>
      <c r="AJI27" s="37"/>
      <c r="AJJ27" s="37"/>
      <c r="AJK27" s="37"/>
      <c r="AJL27" s="37"/>
      <c r="AJM27" s="37"/>
      <c r="AJN27" s="37"/>
      <c r="AJO27" s="37"/>
      <c r="AJP27" s="37"/>
      <c r="AJQ27" s="37"/>
      <c r="AJR27" s="37"/>
    </row>
    <row r="28" spans="1:954" s="38" customFormat="1" x14ac:dyDescent="0.2">
      <c r="A28" s="34"/>
      <c r="B28" s="35"/>
      <c r="C28" s="36"/>
      <c r="D28" s="36"/>
      <c r="E28" s="36"/>
      <c r="F28" s="36"/>
      <c r="G28" s="46"/>
      <c r="H28" s="45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37"/>
      <c r="SD28" s="37"/>
      <c r="SE28" s="37"/>
      <c r="SF28" s="37"/>
      <c r="SG28" s="37"/>
      <c r="SH28" s="37"/>
      <c r="SI28" s="37"/>
      <c r="SJ28" s="37"/>
      <c r="SK28" s="37"/>
      <c r="SL28" s="37"/>
      <c r="SM28" s="37"/>
      <c r="SN28" s="37"/>
      <c r="SO28" s="37"/>
      <c r="SP28" s="37"/>
      <c r="SQ28" s="37"/>
      <c r="SR28" s="37"/>
      <c r="SS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TE28" s="37"/>
      <c r="TF28" s="37"/>
      <c r="TG28" s="37"/>
      <c r="TH28" s="37"/>
      <c r="TI28" s="37"/>
      <c r="TJ28" s="37"/>
      <c r="TK28" s="37"/>
      <c r="TL28" s="37"/>
      <c r="TM28" s="37"/>
      <c r="TN28" s="37"/>
      <c r="TO28" s="37"/>
      <c r="TP28" s="37"/>
      <c r="TQ28" s="37"/>
      <c r="TR28" s="37"/>
      <c r="TS28" s="37"/>
      <c r="TT28" s="37"/>
      <c r="TU28" s="37"/>
      <c r="TV28" s="37"/>
      <c r="TW28" s="37"/>
      <c r="TX28" s="37"/>
      <c r="TY28" s="37"/>
      <c r="TZ28" s="37"/>
      <c r="UA28" s="37"/>
      <c r="UB28" s="37"/>
      <c r="UC28" s="37"/>
      <c r="UD28" s="37"/>
      <c r="UE28" s="37"/>
      <c r="UF28" s="37"/>
      <c r="UG28" s="37"/>
      <c r="UH28" s="37"/>
      <c r="UI28" s="37"/>
      <c r="UJ28" s="37"/>
      <c r="UK28" s="37"/>
      <c r="UL28" s="37"/>
      <c r="UM28" s="37"/>
      <c r="UN28" s="37"/>
      <c r="UO28" s="37"/>
      <c r="UP28" s="37"/>
      <c r="UQ28" s="37"/>
      <c r="UR28" s="37"/>
      <c r="US28" s="37"/>
      <c r="UT28" s="37"/>
      <c r="UU28" s="37"/>
      <c r="UV28" s="37"/>
      <c r="UW28" s="37"/>
      <c r="UX28" s="37"/>
      <c r="UY28" s="37"/>
      <c r="UZ28" s="37"/>
      <c r="VA28" s="37"/>
      <c r="VB28" s="37"/>
      <c r="VC28" s="37"/>
      <c r="VD28" s="37"/>
      <c r="VE28" s="37"/>
      <c r="VF28" s="37"/>
      <c r="VG28" s="37"/>
      <c r="VH28" s="37"/>
      <c r="VI28" s="37"/>
      <c r="VJ28" s="37"/>
      <c r="VK28" s="37"/>
      <c r="VL28" s="37"/>
      <c r="VM28" s="37"/>
      <c r="VN28" s="37"/>
      <c r="VO28" s="37"/>
      <c r="VP28" s="37"/>
      <c r="VQ28" s="37"/>
      <c r="VR28" s="37"/>
      <c r="VS28" s="37"/>
      <c r="VT28" s="37"/>
      <c r="VU28" s="37"/>
      <c r="VV28" s="37"/>
      <c r="VW28" s="37"/>
      <c r="VX28" s="37"/>
      <c r="VY28" s="37"/>
      <c r="VZ28" s="37"/>
      <c r="WA28" s="37"/>
      <c r="WB28" s="37"/>
      <c r="WC28" s="37"/>
      <c r="WD28" s="37"/>
      <c r="WE28" s="37"/>
      <c r="WF28" s="37"/>
      <c r="WG28" s="37"/>
      <c r="WH28" s="37"/>
      <c r="WI28" s="37"/>
      <c r="WJ28" s="37"/>
      <c r="WK28" s="37"/>
      <c r="WL28" s="37"/>
      <c r="WM28" s="37"/>
      <c r="WN28" s="37"/>
      <c r="WO28" s="37"/>
      <c r="WP28" s="37"/>
      <c r="WQ28" s="37"/>
      <c r="WR28" s="37"/>
      <c r="WS28" s="37"/>
      <c r="WT28" s="37"/>
      <c r="WU28" s="37"/>
      <c r="WV28" s="37"/>
      <c r="WW28" s="37"/>
      <c r="WX28" s="37"/>
      <c r="WY28" s="37"/>
      <c r="WZ28" s="37"/>
      <c r="XA28" s="37"/>
      <c r="XB28" s="37"/>
      <c r="XC28" s="37"/>
      <c r="XD28" s="37"/>
      <c r="XE28" s="37"/>
      <c r="XF28" s="37"/>
      <c r="XG28" s="37"/>
      <c r="XH28" s="37"/>
      <c r="XI28" s="37"/>
      <c r="XJ28" s="37"/>
      <c r="XK28" s="37"/>
      <c r="XL28" s="37"/>
      <c r="XM28" s="37"/>
      <c r="XN28" s="37"/>
      <c r="XO28" s="37"/>
      <c r="XP28" s="37"/>
      <c r="XQ28" s="37"/>
      <c r="XR28" s="37"/>
      <c r="XS28" s="37"/>
      <c r="XT28" s="37"/>
      <c r="XU28" s="37"/>
      <c r="XV28" s="37"/>
      <c r="XW28" s="37"/>
      <c r="XX28" s="37"/>
      <c r="XY28" s="37"/>
      <c r="XZ28" s="37"/>
      <c r="YA28" s="37"/>
      <c r="YB28" s="37"/>
      <c r="YC28" s="37"/>
      <c r="YD28" s="37"/>
      <c r="YE28" s="37"/>
      <c r="YF28" s="37"/>
      <c r="YG28" s="37"/>
      <c r="YH28" s="37"/>
      <c r="YI28" s="37"/>
      <c r="YJ28" s="37"/>
      <c r="YK28" s="37"/>
      <c r="YL28" s="37"/>
      <c r="YM28" s="37"/>
      <c r="YN28" s="37"/>
      <c r="YO28" s="37"/>
      <c r="YP28" s="37"/>
      <c r="YQ28" s="37"/>
      <c r="YR28" s="37"/>
      <c r="YS28" s="37"/>
      <c r="YT28" s="37"/>
      <c r="YU28" s="37"/>
      <c r="YV28" s="37"/>
      <c r="YW28" s="37"/>
      <c r="YX28" s="37"/>
      <c r="YY28" s="37"/>
      <c r="YZ28" s="37"/>
      <c r="ZA28" s="37"/>
      <c r="ZB28" s="37"/>
      <c r="ZC28" s="37"/>
      <c r="ZD28" s="37"/>
      <c r="ZE28" s="37"/>
      <c r="ZF28" s="37"/>
      <c r="ZG28" s="37"/>
      <c r="ZH28" s="37"/>
      <c r="ZI28" s="37"/>
      <c r="ZJ28" s="37"/>
      <c r="ZK28" s="37"/>
      <c r="ZL28" s="37"/>
      <c r="ZM28" s="37"/>
      <c r="ZN28" s="37"/>
      <c r="ZO28" s="37"/>
      <c r="ZP28" s="37"/>
      <c r="ZQ28" s="37"/>
      <c r="ZR28" s="37"/>
      <c r="ZS28" s="37"/>
      <c r="ZT28" s="37"/>
      <c r="ZU28" s="37"/>
      <c r="ZV28" s="37"/>
      <c r="ZW28" s="37"/>
      <c r="ZX28" s="37"/>
      <c r="ZY28" s="37"/>
      <c r="ZZ28" s="37"/>
      <c r="AAA28" s="37"/>
      <c r="AAB28" s="37"/>
      <c r="AAC28" s="37"/>
      <c r="AAD28" s="37"/>
      <c r="AAE28" s="37"/>
      <c r="AAF28" s="37"/>
      <c r="AAG28" s="37"/>
      <c r="AAH28" s="37"/>
      <c r="AAI28" s="37"/>
      <c r="AAJ28" s="37"/>
      <c r="AAK28" s="37"/>
      <c r="AAL28" s="37"/>
      <c r="AAM28" s="37"/>
      <c r="AAN28" s="37"/>
      <c r="AAO28" s="37"/>
      <c r="AAP28" s="37"/>
      <c r="AAQ28" s="37"/>
      <c r="AAR28" s="37"/>
      <c r="AAS28" s="37"/>
      <c r="AAT28" s="37"/>
      <c r="AAU28" s="37"/>
      <c r="AAV28" s="37"/>
      <c r="AAW28" s="37"/>
      <c r="AAX28" s="37"/>
      <c r="AAY28" s="37"/>
      <c r="AAZ28" s="37"/>
      <c r="ABA28" s="37"/>
      <c r="ABB28" s="37"/>
      <c r="ABC28" s="37"/>
      <c r="ABD28" s="37"/>
      <c r="ABE28" s="37"/>
      <c r="ABF28" s="37"/>
      <c r="ABG28" s="37"/>
      <c r="ABH28" s="37"/>
      <c r="ABI28" s="37"/>
      <c r="ABJ28" s="37"/>
      <c r="ABK28" s="37"/>
      <c r="ABL28" s="37"/>
      <c r="ABM28" s="37"/>
      <c r="ABN28" s="37"/>
      <c r="ABO28" s="37"/>
      <c r="ABP28" s="37"/>
      <c r="ABQ28" s="37"/>
      <c r="ABR28" s="37"/>
      <c r="ABS28" s="37"/>
      <c r="ABT28" s="37"/>
      <c r="ABU28" s="37"/>
      <c r="ABV28" s="37"/>
      <c r="ABW28" s="37"/>
      <c r="ABX28" s="37"/>
      <c r="ABY28" s="37"/>
      <c r="ABZ28" s="37"/>
      <c r="ACA28" s="37"/>
      <c r="ACB28" s="37"/>
      <c r="ACC28" s="37"/>
      <c r="ACD28" s="37"/>
      <c r="ACE28" s="37"/>
      <c r="ACF28" s="37"/>
      <c r="ACG28" s="37"/>
      <c r="ACH28" s="37"/>
      <c r="ACI28" s="37"/>
      <c r="ACJ28" s="37"/>
      <c r="ACK28" s="37"/>
      <c r="ACL28" s="37"/>
      <c r="ACM28" s="37"/>
      <c r="ACN28" s="37"/>
      <c r="ACO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DA28" s="37"/>
      <c r="ADB28" s="37"/>
      <c r="ADC28" s="37"/>
      <c r="ADD28" s="37"/>
      <c r="ADE28" s="37"/>
      <c r="ADF28" s="37"/>
      <c r="ADG28" s="37"/>
      <c r="ADH28" s="37"/>
      <c r="ADI28" s="37"/>
      <c r="ADJ28" s="37"/>
      <c r="ADK28" s="37"/>
      <c r="ADL28" s="37"/>
      <c r="ADM28" s="37"/>
      <c r="ADN28" s="37"/>
      <c r="ADO28" s="37"/>
      <c r="ADP28" s="37"/>
      <c r="ADQ28" s="37"/>
      <c r="ADR28" s="37"/>
      <c r="ADS28" s="37"/>
      <c r="ADT28" s="37"/>
      <c r="ADU28" s="37"/>
      <c r="ADV28" s="37"/>
      <c r="ADW28" s="37"/>
      <c r="ADX28" s="37"/>
      <c r="ADY28" s="37"/>
      <c r="ADZ28" s="37"/>
      <c r="AEA28" s="37"/>
      <c r="AEB28" s="37"/>
      <c r="AEC28" s="37"/>
      <c r="AED28" s="37"/>
      <c r="AEE28" s="37"/>
      <c r="AEF28" s="37"/>
      <c r="AEG28" s="37"/>
      <c r="AEH28" s="37"/>
      <c r="AEI28" s="37"/>
      <c r="AEJ28" s="37"/>
      <c r="AEK28" s="37"/>
      <c r="AEL28" s="37"/>
      <c r="AEM28" s="37"/>
      <c r="AEN28" s="37"/>
      <c r="AEO28" s="37"/>
      <c r="AEP28" s="37"/>
      <c r="AEQ28" s="37"/>
      <c r="AER28" s="37"/>
      <c r="AES28" s="37"/>
      <c r="AET28" s="37"/>
      <c r="AEU28" s="37"/>
      <c r="AEV28" s="37"/>
      <c r="AEW28" s="37"/>
      <c r="AEX28" s="37"/>
      <c r="AEY28" s="37"/>
      <c r="AEZ28" s="37"/>
      <c r="AFA28" s="37"/>
      <c r="AFB28" s="37"/>
      <c r="AFC28" s="37"/>
      <c r="AFD28" s="37"/>
      <c r="AFE28" s="37"/>
      <c r="AFF28" s="37"/>
      <c r="AFG28" s="37"/>
      <c r="AFH28" s="37"/>
      <c r="AFI28" s="37"/>
      <c r="AFJ28" s="37"/>
      <c r="AFK28" s="37"/>
      <c r="AFL28" s="37"/>
      <c r="AFM28" s="37"/>
      <c r="AFN28" s="37"/>
      <c r="AFO28" s="37"/>
      <c r="AFP28" s="37"/>
      <c r="AFQ28" s="37"/>
      <c r="AFR28" s="37"/>
      <c r="AFS28" s="37"/>
      <c r="AFT28" s="37"/>
      <c r="AFU28" s="37"/>
      <c r="AFV28" s="37"/>
      <c r="AFW28" s="37"/>
      <c r="AFX28" s="37"/>
      <c r="AFY28" s="37"/>
      <c r="AFZ28" s="37"/>
      <c r="AGA28" s="37"/>
      <c r="AGB28" s="37"/>
      <c r="AGC28" s="37"/>
      <c r="AGD28" s="37"/>
      <c r="AGE28" s="37"/>
      <c r="AGF28" s="37"/>
      <c r="AGG28" s="37"/>
      <c r="AGH28" s="37"/>
      <c r="AGI28" s="37"/>
      <c r="AGJ28" s="37"/>
      <c r="AGK28" s="37"/>
      <c r="AGL28" s="37"/>
      <c r="AGM28" s="37"/>
      <c r="AGN28" s="37"/>
      <c r="AGO28" s="37"/>
      <c r="AGP28" s="37"/>
      <c r="AGQ28" s="37"/>
      <c r="AGR28" s="37"/>
      <c r="AGS28" s="37"/>
      <c r="AGT28" s="37"/>
      <c r="AGU28" s="37"/>
      <c r="AGV28" s="37"/>
      <c r="AGW28" s="37"/>
      <c r="AGX28" s="37"/>
      <c r="AGY28" s="37"/>
      <c r="AGZ28" s="37"/>
      <c r="AHA28" s="37"/>
      <c r="AHB28" s="37"/>
      <c r="AHC28" s="37"/>
      <c r="AHD28" s="37"/>
      <c r="AHE28" s="37"/>
      <c r="AHF28" s="37"/>
      <c r="AHG28" s="37"/>
      <c r="AHH28" s="37"/>
      <c r="AHI28" s="37"/>
      <c r="AHJ28" s="37"/>
      <c r="AHK28" s="37"/>
      <c r="AHL28" s="37"/>
      <c r="AHM28" s="37"/>
      <c r="AHN28" s="37"/>
      <c r="AHO28" s="37"/>
      <c r="AHP28" s="37"/>
      <c r="AHQ28" s="37"/>
      <c r="AHR28" s="37"/>
      <c r="AHS28" s="37"/>
      <c r="AHT28" s="37"/>
      <c r="AHU28" s="37"/>
      <c r="AHV28" s="37"/>
      <c r="AHW28" s="37"/>
      <c r="AHX28" s="37"/>
      <c r="AHY28" s="37"/>
      <c r="AHZ28" s="37"/>
      <c r="AIA28" s="37"/>
      <c r="AIB28" s="37"/>
      <c r="AIC28" s="37"/>
      <c r="AID28" s="37"/>
      <c r="AIE28" s="37"/>
      <c r="AIF28" s="37"/>
      <c r="AIG28" s="37"/>
      <c r="AIH28" s="37"/>
      <c r="AII28" s="37"/>
      <c r="AIJ28" s="37"/>
      <c r="AIK28" s="37"/>
      <c r="AIL28" s="37"/>
      <c r="AIM28" s="37"/>
      <c r="AIN28" s="37"/>
      <c r="AIO28" s="37"/>
      <c r="AIP28" s="37"/>
      <c r="AIQ28" s="37"/>
      <c r="AIR28" s="37"/>
      <c r="AIS28" s="37"/>
      <c r="AIT28" s="37"/>
      <c r="AIU28" s="37"/>
      <c r="AIV28" s="37"/>
      <c r="AIW28" s="37"/>
      <c r="AIX28" s="37"/>
      <c r="AIY28" s="37"/>
      <c r="AIZ28" s="37"/>
      <c r="AJA28" s="37"/>
      <c r="AJB28" s="37"/>
      <c r="AJC28" s="37"/>
      <c r="AJD28" s="37"/>
      <c r="AJE28" s="37"/>
      <c r="AJF28" s="37"/>
      <c r="AJG28" s="37"/>
      <c r="AJH28" s="37"/>
      <c r="AJI28" s="37"/>
      <c r="AJJ28" s="37"/>
      <c r="AJK28" s="37"/>
      <c r="AJL28" s="37"/>
      <c r="AJM28" s="37"/>
      <c r="AJN28" s="37"/>
      <c r="AJO28" s="37"/>
      <c r="AJP28" s="37"/>
      <c r="AJQ28" s="37"/>
      <c r="AJR28" s="37"/>
    </row>
    <row r="29" spans="1:954" s="38" customFormat="1" x14ac:dyDescent="0.2">
      <c r="A29" s="34"/>
      <c r="B29" s="35"/>
      <c r="C29" s="36"/>
      <c r="D29" s="36"/>
      <c r="E29" s="36"/>
      <c r="F29" s="36"/>
      <c r="G29" s="46"/>
      <c r="H29" s="45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</row>
    <row r="30" spans="1:954" s="38" customFormat="1" x14ac:dyDescent="0.2">
      <c r="A30" s="34"/>
      <c r="B30" s="35"/>
      <c r="C30" s="36"/>
      <c r="D30" s="36"/>
      <c r="E30" s="36"/>
      <c r="F30" s="36"/>
      <c r="G30" s="46"/>
      <c r="H30" s="45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  <c r="VD30" s="37"/>
      <c r="VE30" s="37"/>
      <c r="VF30" s="37"/>
      <c r="VG30" s="37"/>
      <c r="VH30" s="37"/>
      <c r="VI30" s="37"/>
      <c r="VJ30" s="37"/>
      <c r="VK30" s="37"/>
      <c r="VL30" s="37"/>
      <c r="VM30" s="37"/>
      <c r="VN30" s="37"/>
      <c r="VO30" s="37"/>
      <c r="VP30" s="37"/>
      <c r="VQ30" s="37"/>
      <c r="VR30" s="37"/>
      <c r="VS30" s="37"/>
      <c r="VT30" s="37"/>
      <c r="VU30" s="37"/>
      <c r="VV30" s="37"/>
      <c r="VW30" s="37"/>
      <c r="VX30" s="37"/>
      <c r="VY30" s="37"/>
      <c r="VZ30" s="37"/>
      <c r="WA30" s="37"/>
      <c r="WB30" s="37"/>
      <c r="WC30" s="37"/>
      <c r="WD30" s="37"/>
      <c r="WE30" s="37"/>
      <c r="WF30" s="37"/>
      <c r="WG30" s="37"/>
      <c r="WH30" s="37"/>
      <c r="WI30" s="37"/>
      <c r="WJ30" s="37"/>
      <c r="WK30" s="37"/>
      <c r="WL30" s="37"/>
      <c r="WM30" s="37"/>
      <c r="WN30" s="37"/>
      <c r="WO30" s="37"/>
      <c r="WP30" s="37"/>
      <c r="WQ30" s="37"/>
      <c r="WR30" s="37"/>
      <c r="WS30" s="37"/>
      <c r="WT30" s="37"/>
      <c r="WU30" s="37"/>
      <c r="WV30" s="37"/>
      <c r="WW30" s="37"/>
      <c r="WX30" s="37"/>
      <c r="WY30" s="37"/>
      <c r="WZ30" s="37"/>
      <c r="XA30" s="37"/>
      <c r="XB30" s="37"/>
      <c r="XC30" s="37"/>
      <c r="XD30" s="37"/>
      <c r="XE30" s="37"/>
      <c r="XF30" s="37"/>
      <c r="XG30" s="37"/>
      <c r="XH30" s="37"/>
      <c r="XI30" s="37"/>
      <c r="XJ30" s="37"/>
      <c r="XK30" s="37"/>
      <c r="XL30" s="37"/>
      <c r="XM30" s="37"/>
      <c r="XN30" s="37"/>
      <c r="XO30" s="37"/>
      <c r="XP30" s="37"/>
      <c r="XQ30" s="37"/>
      <c r="XR30" s="37"/>
      <c r="XS30" s="37"/>
      <c r="XT30" s="37"/>
      <c r="XU30" s="37"/>
      <c r="XV30" s="37"/>
      <c r="XW30" s="37"/>
      <c r="XX30" s="37"/>
      <c r="XY30" s="37"/>
      <c r="XZ30" s="37"/>
      <c r="YA30" s="37"/>
      <c r="YB30" s="37"/>
      <c r="YC30" s="37"/>
      <c r="YD30" s="37"/>
      <c r="YE30" s="37"/>
      <c r="YF30" s="37"/>
      <c r="YG30" s="37"/>
      <c r="YH30" s="37"/>
      <c r="YI30" s="37"/>
      <c r="YJ30" s="37"/>
      <c r="YK30" s="37"/>
      <c r="YL30" s="37"/>
      <c r="YM30" s="37"/>
      <c r="YN30" s="37"/>
      <c r="YO30" s="37"/>
      <c r="YP30" s="37"/>
      <c r="YQ30" s="37"/>
      <c r="YR30" s="37"/>
      <c r="YS30" s="37"/>
      <c r="YT30" s="37"/>
      <c r="YU30" s="37"/>
      <c r="YV30" s="37"/>
      <c r="YW30" s="37"/>
      <c r="YX30" s="37"/>
      <c r="YY30" s="37"/>
      <c r="YZ30" s="37"/>
      <c r="ZA30" s="37"/>
      <c r="ZB30" s="37"/>
      <c r="ZC30" s="37"/>
      <c r="ZD30" s="37"/>
      <c r="ZE30" s="37"/>
      <c r="ZF30" s="37"/>
      <c r="ZG30" s="37"/>
      <c r="ZH30" s="37"/>
      <c r="ZI30" s="37"/>
      <c r="ZJ30" s="37"/>
      <c r="ZK30" s="37"/>
      <c r="ZL30" s="37"/>
      <c r="ZM30" s="37"/>
      <c r="ZN30" s="37"/>
      <c r="ZO30" s="37"/>
      <c r="ZP30" s="37"/>
      <c r="ZQ30" s="37"/>
      <c r="ZR30" s="37"/>
      <c r="ZS30" s="37"/>
      <c r="ZT30" s="37"/>
      <c r="ZU30" s="37"/>
      <c r="ZV30" s="37"/>
      <c r="ZW30" s="37"/>
      <c r="ZX30" s="37"/>
      <c r="ZY30" s="37"/>
      <c r="ZZ30" s="37"/>
      <c r="AAA30" s="37"/>
      <c r="AAB30" s="37"/>
      <c r="AAC30" s="37"/>
      <c r="AAD30" s="37"/>
      <c r="AAE30" s="37"/>
      <c r="AAF30" s="37"/>
      <c r="AAG30" s="37"/>
      <c r="AAH30" s="37"/>
      <c r="AAI30" s="37"/>
      <c r="AAJ30" s="37"/>
      <c r="AAK30" s="37"/>
      <c r="AAL30" s="37"/>
      <c r="AAM30" s="37"/>
      <c r="AAN30" s="37"/>
      <c r="AAO30" s="37"/>
      <c r="AAP30" s="37"/>
      <c r="AAQ30" s="37"/>
      <c r="AAR30" s="37"/>
      <c r="AAS30" s="37"/>
      <c r="AAT30" s="37"/>
      <c r="AAU30" s="37"/>
      <c r="AAV30" s="37"/>
      <c r="AAW30" s="37"/>
      <c r="AAX30" s="37"/>
      <c r="AAY30" s="37"/>
      <c r="AAZ30" s="37"/>
      <c r="ABA30" s="37"/>
      <c r="ABB30" s="37"/>
      <c r="ABC30" s="37"/>
      <c r="ABD30" s="37"/>
      <c r="ABE30" s="37"/>
      <c r="ABF30" s="37"/>
      <c r="ABG30" s="37"/>
      <c r="ABH30" s="37"/>
      <c r="ABI30" s="37"/>
      <c r="ABJ30" s="37"/>
      <c r="ABK30" s="37"/>
      <c r="ABL30" s="37"/>
      <c r="ABM30" s="37"/>
      <c r="ABN30" s="37"/>
      <c r="ABO30" s="37"/>
      <c r="ABP30" s="37"/>
      <c r="ABQ30" s="37"/>
      <c r="ABR30" s="37"/>
      <c r="ABS30" s="37"/>
      <c r="ABT30" s="37"/>
      <c r="ABU30" s="37"/>
      <c r="ABV30" s="37"/>
      <c r="ABW30" s="37"/>
      <c r="ABX30" s="37"/>
      <c r="ABY30" s="37"/>
      <c r="ABZ30" s="37"/>
      <c r="ACA30" s="37"/>
      <c r="ACB30" s="37"/>
      <c r="ACC30" s="37"/>
      <c r="ACD30" s="37"/>
      <c r="ACE30" s="37"/>
      <c r="ACF30" s="37"/>
      <c r="ACG30" s="37"/>
      <c r="ACH30" s="37"/>
      <c r="ACI30" s="37"/>
      <c r="ACJ30" s="37"/>
      <c r="ACK30" s="37"/>
      <c r="ACL30" s="37"/>
      <c r="ACM30" s="37"/>
      <c r="ACN30" s="37"/>
      <c r="ACO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DA30" s="37"/>
      <c r="ADB30" s="37"/>
      <c r="ADC30" s="37"/>
      <c r="ADD30" s="37"/>
      <c r="ADE30" s="37"/>
      <c r="ADF30" s="37"/>
      <c r="ADG30" s="37"/>
      <c r="ADH30" s="37"/>
      <c r="ADI30" s="37"/>
      <c r="ADJ30" s="37"/>
      <c r="ADK30" s="37"/>
      <c r="ADL30" s="37"/>
      <c r="ADM30" s="37"/>
      <c r="ADN30" s="37"/>
      <c r="ADO30" s="37"/>
      <c r="ADP30" s="37"/>
      <c r="ADQ30" s="37"/>
      <c r="ADR30" s="37"/>
      <c r="ADS30" s="37"/>
      <c r="ADT30" s="37"/>
      <c r="ADU30" s="37"/>
      <c r="ADV30" s="37"/>
      <c r="ADW30" s="37"/>
      <c r="ADX30" s="37"/>
      <c r="ADY30" s="37"/>
      <c r="ADZ30" s="37"/>
      <c r="AEA30" s="37"/>
      <c r="AEB30" s="37"/>
      <c r="AEC30" s="37"/>
      <c r="AED30" s="37"/>
      <c r="AEE30" s="37"/>
      <c r="AEF30" s="37"/>
      <c r="AEG30" s="37"/>
      <c r="AEH30" s="37"/>
      <c r="AEI30" s="37"/>
      <c r="AEJ30" s="37"/>
      <c r="AEK30" s="37"/>
      <c r="AEL30" s="37"/>
      <c r="AEM30" s="37"/>
      <c r="AEN30" s="37"/>
      <c r="AEO30" s="37"/>
      <c r="AEP30" s="37"/>
      <c r="AEQ30" s="37"/>
      <c r="AER30" s="37"/>
      <c r="AES30" s="37"/>
      <c r="AET30" s="37"/>
      <c r="AEU30" s="37"/>
      <c r="AEV30" s="37"/>
      <c r="AEW30" s="37"/>
      <c r="AEX30" s="37"/>
      <c r="AEY30" s="37"/>
      <c r="AEZ30" s="37"/>
      <c r="AFA30" s="37"/>
      <c r="AFB30" s="37"/>
      <c r="AFC30" s="37"/>
      <c r="AFD30" s="37"/>
      <c r="AFE30" s="37"/>
      <c r="AFF30" s="37"/>
      <c r="AFG30" s="37"/>
      <c r="AFH30" s="37"/>
      <c r="AFI30" s="37"/>
      <c r="AFJ30" s="37"/>
      <c r="AFK30" s="37"/>
      <c r="AFL30" s="37"/>
      <c r="AFM30" s="37"/>
      <c r="AFN30" s="37"/>
      <c r="AFO30" s="37"/>
      <c r="AFP30" s="37"/>
      <c r="AFQ30" s="37"/>
      <c r="AFR30" s="37"/>
      <c r="AFS30" s="37"/>
      <c r="AFT30" s="37"/>
      <c r="AFU30" s="37"/>
      <c r="AFV30" s="37"/>
      <c r="AFW30" s="37"/>
      <c r="AFX30" s="37"/>
      <c r="AFY30" s="37"/>
      <c r="AFZ30" s="37"/>
      <c r="AGA30" s="37"/>
      <c r="AGB30" s="37"/>
      <c r="AGC30" s="37"/>
      <c r="AGD30" s="37"/>
      <c r="AGE30" s="37"/>
      <c r="AGF30" s="37"/>
      <c r="AGG30" s="37"/>
      <c r="AGH30" s="37"/>
      <c r="AGI30" s="37"/>
      <c r="AGJ30" s="37"/>
      <c r="AGK30" s="37"/>
      <c r="AGL30" s="37"/>
      <c r="AGM30" s="37"/>
      <c r="AGN30" s="37"/>
      <c r="AGO30" s="37"/>
      <c r="AGP30" s="37"/>
      <c r="AGQ30" s="37"/>
      <c r="AGR30" s="37"/>
      <c r="AGS30" s="37"/>
      <c r="AGT30" s="37"/>
      <c r="AGU30" s="37"/>
      <c r="AGV30" s="37"/>
      <c r="AGW30" s="37"/>
      <c r="AGX30" s="37"/>
      <c r="AGY30" s="37"/>
      <c r="AGZ30" s="37"/>
      <c r="AHA30" s="37"/>
      <c r="AHB30" s="37"/>
      <c r="AHC30" s="37"/>
      <c r="AHD30" s="37"/>
      <c r="AHE30" s="37"/>
      <c r="AHF30" s="37"/>
      <c r="AHG30" s="37"/>
      <c r="AHH30" s="37"/>
      <c r="AHI30" s="37"/>
      <c r="AHJ30" s="37"/>
      <c r="AHK30" s="37"/>
      <c r="AHL30" s="37"/>
      <c r="AHM30" s="37"/>
      <c r="AHN30" s="37"/>
      <c r="AHO30" s="37"/>
      <c r="AHP30" s="37"/>
      <c r="AHQ30" s="37"/>
      <c r="AHR30" s="37"/>
      <c r="AHS30" s="37"/>
      <c r="AHT30" s="37"/>
      <c r="AHU30" s="37"/>
      <c r="AHV30" s="37"/>
      <c r="AHW30" s="37"/>
      <c r="AHX30" s="37"/>
      <c r="AHY30" s="37"/>
      <c r="AHZ30" s="37"/>
      <c r="AIA30" s="37"/>
      <c r="AIB30" s="37"/>
      <c r="AIC30" s="37"/>
      <c r="AID30" s="37"/>
      <c r="AIE30" s="37"/>
      <c r="AIF30" s="37"/>
      <c r="AIG30" s="37"/>
      <c r="AIH30" s="37"/>
      <c r="AII30" s="37"/>
      <c r="AIJ30" s="37"/>
      <c r="AIK30" s="37"/>
      <c r="AIL30" s="37"/>
      <c r="AIM30" s="37"/>
      <c r="AIN30" s="37"/>
      <c r="AIO30" s="37"/>
      <c r="AIP30" s="37"/>
      <c r="AIQ30" s="37"/>
      <c r="AIR30" s="37"/>
      <c r="AIS30" s="37"/>
      <c r="AIT30" s="37"/>
      <c r="AIU30" s="37"/>
      <c r="AIV30" s="37"/>
      <c r="AIW30" s="37"/>
      <c r="AIX30" s="37"/>
      <c r="AIY30" s="37"/>
      <c r="AIZ30" s="37"/>
      <c r="AJA30" s="37"/>
      <c r="AJB30" s="37"/>
      <c r="AJC30" s="37"/>
      <c r="AJD30" s="37"/>
      <c r="AJE30" s="37"/>
      <c r="AJF30" s="37"/>
      <c r="AJG30" s="37"/>
      <c r="AJH30" s="37"/>
      <c r="AJI30" s="37"/>
      <c r="AJJ30" s="37"/>
      <c r="AJK30" s="37"/>
      <c r="AJL30" s="37"/>
      <c r="AJM30" s="37"/>
      <c r="AJN30" s="37"/>
      <c r="AJO30" s="37"/>
      <c r="AJP30" s="37"/>
      <c r="AJQ30" s="37"/>
      <c r="AJR30" s="37"/>
    </row>
    <row r="31" spans="1:954" s="38" customFormat="1" x14ac:dyDescent="0.2">
      <c r="A31" s="34"/>
      <c r="B31" s="35"/>
      <c r="C31" s="36"/>
      <c r="D31" s="36"/>
      <c r="E31" s="36"/>
      <c r="F31" s="36"/>
      <c r="G31" s="46"/>
      <c r="H31" s="45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  <c r="AJQ31" s="37"/>
      <c r="AJR31" s="37"/>
    </row>
    <row r="32" spans="1:954" s="38" customFormat="1" x14ac:dyDescent="0.2">
      <c r="A32" s="34"/>
      <c r="B32" s="35"/>
      <c r="C32" s="36"/>
      <c r="D32" s="36"/>
      <c r="E32" s="36"/>
      <c r="F32" s="36"/>
      <c r="G32" s="46"/>
      <c r="H32" s="45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</row>
    <row r="33" spans="1:954" s="38" customFormat="1" x14ac:dyDescent="0.2">
      <c r="A33" s="34"/>
      <c r="B33" s="35"/>
      <c r="C33" s="36"/>
      <c r="D33" s="36"/>
      <c r="E33" s="36"/>
      <c r="F33" s="36"/>
      <c r="G33" s="46"/>
      <c r="H33" s="4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</row>
    <row r="34" spans="1:954" s="38" customFormat="1" x14ac:dyDescent="0.2">
      <c r="A34" s="34"/>
      <c r="B34" s="35"/>
      <c r="C34" s="36"/>
      <c r="D34" s="36"/>
      <c r="E34" s="36"/>
      <c r="F34" s="36"/>
      <c r="G34" s="46"/>
      <c r="H34" s="45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</row>
    <row r="35" spans="1:954" s="38" customFormat="1" x14ac:dyDescent="0.2">
      <c r="A35" s="34"/>
      <c r="B35" s="35"/>
      <c r="C35" s="36"/>
      <c r="D35" s="36"/>
      <c r="E35" s="36"/>
      <c r="F35" s="36"/>
      <c r="G35" s="46"/>
      <c r="H35" s="45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  <c r="ZA35" s="37"/>
      <c r="ZB35" s="37"/>
      <c r="ZC35" s="37"/>
      <c r="ZD35" s="37"/>
      <c r="ZE35" s="37"/>
      <c r="ZF35" s="37"/>
      <c r="ZG35" s="37"/>
      <c r="ZH35" s="37"/>
      <c r="ZI35" s="37"/>
      <c r="ZJ35" s="37"/>
      <c r="ZK35" s="37"/>
      <c r="ZL35" s="37"/>
      <c r="ZM35" s="37"/>
      <c r="ZN35" s="37"/>
      <c r="ZO35" s="37"/>
      <c r="ZP35" s="37"/>
      <c r="ZQ35" s="37"/>
      <c r="ZR35" s="37"/>
      <c r="ZS35" s="37"/>
      <c r="ZT35" s="37"/>
      <c r="ZU35" s="37"/>
      <c r="ZV35" s="37"/>
      <c r="ZW35" s="37"/>
      <c r="ZX35" s="37"/>
      <c r="ZY35" s="37"/>
      <c r="ZZ35" s="37"/>
      <c r="AAA35" s="37"/>
      <c r="AAB35" s="37"/>
      <c r="AAC35" s="37"/>
      <c r="AAD35" s="37"/>
      <c r="AAE35" s="37"/>
      <c r="AAF35" s="37"/>
      <c r="AAG35" s="37"/>
      <c r="AAH35" s="37"/>
      <c r="AAI35" s="37"/>
      <c r="AAJ35" s="37"/>
      <c r="AAK35" s="37"/>
      <c r="AAL35" s="37"/>
      <c r="AAM35" s="37"/>
      <c r="AAN35" s="37"/>
      <c r="AAO35" s="37"/>
      <c r="AAP35" s="37"/>
      <c r="AAQ35" s="37"/>
      <c r="AAR35" s="37"/>
      <c r="AAS35" s="37"/>
      <c r="AAT35" s="37"/>
      <c r="AAU35" s="37"/>
      <c r="AAV35" s="37"/>
      <c r="AAW35" s="37"/>
      <c r="AAX35" s="37"/>
      <c r="AAY35" s="37"/>
      <c r="AAZ35" s="37"/>
      <c r="ABA35" s="37"/>
      <c r="ABB35" s="37"/>
      <c r="ABC35" s="37"/>
      <c r="ABD35" s="37"/>
      <c r="ABE35" s="37"/>
      <c r="ABF35" s="37"/>
      <c r="ABG35" s="37"/>
      <c r="ABH35" s="37"/>
      <c r="ABI35" s="37"/>
      <c r="ABJ35" s="37"/>
      <c r="ABK35" s="37"/>
      <c r="ABL35" s="37"/>
      <c r="ABM35" s="37"/>
      <c r="ABN35" s="37"/>
      <c r="ABO35" s="37"/>
      <c r="ABP35" s="37"/>
      <c r="ABQ35" s="37"/>
      <c r="ABR35" s="37"/>
      <c r="ABS35" s="37"/>
      <c r="ABT35" s="37"/>
      <c r="ABU35" s="37"/>
      <c r="ABV35" s="37"/>
      <c r="ABW35" s="37"/>
      <c r="ABX35" s="37"/>
      <c r="ABY35" s="37"/>
      <c r="ABZ35" s="37"/>
      <c r="ACA35" s="37"/>
      <c r="ACB35" s="37"/>
      <c r="ACC35" s="37"/>
      <c r="ACD35" s="37"/>
      <c r="ACE35" s="37"/>
      <c r="ACF35" s="37"/>
      <c r="ACG35" s="37"/>
      <c r="ACH35" s="37"/>
      <c r="ACI35" s="37"/>
      <c r="ACJ35" s="37"/>
      <c r="ACK35" s="37"/>
      <c r="ACL35" s="37"/>
      <c r="ACM35" s="37"/>
      <c r="ACN35" s="37"/>
      <c r="ACO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DA35" s="37"/>
      <c r="ADB35" s="37"/>
      <c r="ADC35" s="37"/>
      <c r="ADD35" s="37"/>
      <c r="ADE35" s="37"/>
      <c r="ADF35" s="37"/>
      <c r="ADG35" s="37"/>
      <c r="ADH35" s="37"/>
      <c r="ADI35" s="37"/>
      <c r="ADJ35" s="37"/>
      <c r="ADK35" s="37"/>
      <c r="ADL35" s="37"/>
      <c r="ADM35" s="37"/>
      <c r="ADN35" s="37"/>
      <c r="ADO35" s="37"/>
      <c r="ADP35" s="37"/>
      <c r="ADQ35" s="37"/>
      <c r="ADR35" s="37"/>
      <c r="ADS35" s="37"/>
      <c r="ADT35" s="37"/>
      <c r="ADU35" s="37"/>
      <c r="ADV35" s="37"/>
      <c r="ADW35" s="37"/>
      <c r="ADX35" s="37"/>
      <c r="ADY35" s="37"/>
      <c r="ADZ35" s="37"/>
      <c r="AEA35" s="37"/>
      <c r="AEB35" s="37"/>
      <c r="AEC35" s="37"/>
      <c r="AED35" s="37"/>
      <c r="AEE35" s="37"/>
      <c r="AEF35" s="37"/>
      <c r="AEG35" s="37"/>
      <c r="AEH35" s="37"/>
      <c r="AEI35" s="37"/>
      <c r="AEJ35" s="37"/>
      <c r="AEK35" s="37"/>
      <c r="AEL35" s="37"/>
      <c r="AEM35" s="37"/>
      <c r="AEN35" s="37"/>
      <c r="AEO35" s="37"/>
      <c r="AEP35" s="37"/>
      <c r="AEQ35" s="37"/>
      <c r="AER35" s="37"/>
      <c r="AES35" s="37"/>
      <c r="AET35" s="37"/>
      <c r="AEU35" s="37"/>
      <c r="AEV35" s="37"/>
      <c r="AEW35" s="37"/>
      <c r="AEX35" s="37"/>
      <c r="AEY35" s="37"/>
      <c r="AEZ35" s="37"/>
      <c r="AFA35" s="37"/>
      <c r="AFB35" s="37"/>
      <c r="AFC35" s="37"/>
      <c r="AFD35" s="37"/>
      <c r="AFE35" s="37"/>
      <c r="AFF35" s="37"/>
      <c r="AFG35" s="37"/>
      <c r="AFH35" s="37"/>
      <c r="AFI35" s="37"/>
      <c r="AFJ35" s="37"/>
      <c r="AFK35" s="37"/>
      <c r="AFL35" s="37"/>
      <c r="AFM35" s="37"/>
      <c r="AFN35" s="37"/>
      <c r="AFO35" s="37"/>
      <c r="AFP35" s="37"/>
      <c r="AFQ35" s="37"/>
      <c r="AFR35" s="37"/>
      <c r="AFS35" s="37"/>
      <c r="AFT35" s="37"/>
      <c r="AFU35" s="37"/>
      <c r="AFV35" s="37"/>
      <c r="AFW35" s="37"/>
      <c r="AFX35" s="37"/>
      <c r="AFY35" s="37"/>
      <c r="AFZ35" s="37"/>
      <c r="AGA35" s="37"/>
      <c r="AGB35" s="37"/>
      <c r="AGC35" s="37"/>
      <c r="AGD35" s="37"/>
      <c r="AGE35" s="37"/>
      <c r="AGF35" s="37"/>
      <c r="AGG35" s="37"/>
      <c r="AGH35" s="37"/>
      <c r="AGI35" s="37"/>
      <c r="AGJ35" s="37"/>
      <c r="AGK35" s="37"/>
      <c r="AGL35" s="37"/>
      <c r="AGM35" s="37"/>
      <c r="AGN35" s="37"/>
      <c r="AGO35" s="37"/>
      <c r="AGP35" s="37"/>
      <c r="AGQ35" s="37"/>
      <c r="AGR35" s="37"/>
      <c r="AGS35" s="37"/>
      <c r="AGT35" s="37"/>
      <c r="AGU35" s="37"/>
      <c r="AGV35" s="37"/>
      <c r="AGW35" s="37"/>
      <c r="AGX35" s="37"/>
      <c r="AGY35" s="37"/>
      <c r="AGZ35" s="37"/>
      <c r="AHA35" s="37"/>
      <c r="AHB35" s="37"/>
      <c r="AHC35" s="37"/>
      <c r="AHD35" s="37"/>
      <c r="AHE35" s="37"/>
      <c r="AHF35" s="37"/>
      <c r="AHG35" s="37"/>
      <c r="AHH35" s="37"/>
      <c r="AHI35" s="37"/>
      <c r="AHJ35" s="37"/>
      <c r="AHK35" s="37"/>
      <c r="AHL35" s="37"/>
      <c r="AHM35" s="37"/>
      <c r="AHN35" s="37"/>
      <c r="AHO35" s="37"/>
      <c r="AHP35" s="37"/>
      <c r="AHQ35" s="37"/>
      <c r="AHR35" s="37"/>
      <c r="AHS35" s="37"/>
      <c r="AHT35" s="37"/>
      <c r="AHU35" s="37"/>
      <c r="AHV35" s="37"/>
      <c r="AHW35" s="37"/>
      <c r="AHX35" s="37"/>
      <c r="AHY35" s="37"/>
      <c r="AHZ35" s="37"/>
      <c r="AIA35" s="37"/>
      <c r="AIB35" s="37"/>
      <c r="AIC35" s="37"/>
      <c r="AID35" s="37"/>
      <c r="AIE35" s="37"/>
      <c r="AIF35" s="37"/>
      <c r="AIG35" s="37"/>
      <c r="AIH35" s="37"/>
      <c r="AII35" s="37"/>
      <c r="AIJ35" s="37"/>
      <c r="AIK35" s="37"/>
      <c r="AIL35" s="37"/>
      <c r="AIM35" s="37"/>
      <c r="AIN35" s="37"/>
      <c r="AIO35" s="37"/>
      <c r="AIP35" s="37"/>
      <c r="AIQ35" s="37"/>
      <c r="AIR35" s="37"/>
      <c r="AIS35" s="37"/>
      <c r="AIT35" s="37"/>
      <c r="AIU35" s="37"/>
      <c r="AIV35" s="37"/>
      <c r="AIW35" s="37"/>
      <c r="AIX35" s="37"/>
      <c r="AIY35" s="37"/>
      <c r="AIZ35" s="37"/>
      <c r="AJA35" s="37"/>
      <c r="AJB35" s="37"/>
      <c r="AJC35" s="37"/>
      <c r="AJD35" s="37"/>
      <c r="AJE35" s="37"/>
      <c r="AJF35" s="37"/>
      <c r="AJG35" s="37"/>
      <c r="AJH35" s="37"/>
      <c r="AJI35" s="37"/>
      <c r="AJJ35" s="37"/>
      <c r="AJK35" s="37"/>
      <c r="AJL35" s="37"/>
      <c r="AJM35" s="37"/>
      <c r="AJN35" s="37"/>
      <c r="AJO35" s="37"/>
      <c r="AJP35" s="37"/>
      <c r="AJQ35" s="37"/>
      <c r="AJR35" s="37"/>
    </row>
    <row r="36" spans="1:954" s="38" customFormat="1" x14ac:dyDescent="0.2">
      <c r="A36" s="34"/>
      <c r="B36" s="35"/>
      <c r="C36" s="36"/>
      <c r="D36" s="36"/>
      <c r="E36" s="36"/>
      <c r="F36" s="36"/>
      <c r="G36" s="46"/>
      <c r="H36" s="45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37"/>
      <c r="WQ36" s="37"/>
      <c r="WR36" s="37"/>
      <c r="WS36" s="37"/>
      <c r="WT36" s="37"/>
      <c r="WU36" s="37"/>
      <c r="WV36" s="37"/>
      <c r="WW36" s="37"/>
      <c r="WX36" s="37"/>
      <c r="WY36" s="37"/>
      <c r="WZ36" s="37"/>
      <c r="XA36" s="37"/>
      <c r="XB36" s="37"/>
      <c r="XC36" s="37"/>
      <c r="XD36" s="37"/>
      <c r="XE36" s="37"/>
      <c r="XF36" s="37"/>
      <c r="XG36" s="37"/>
      <c r="XH36" s="37"/>
      <c r="XI36" s="37"/>
      <c r="XJ36" s="37"/>
      <c r="XK36" s="37"/>
      <c r="XL36" s="37"/>
      <c r="XM36" s="37"/>
      <c r="XN36" s="37"/>
      <c r="XO36" s="37"/>
      <c r="XP36" s="37"/>
      <c r="XQ36" s="37"/>
      <c r="XR36" s="37"/>
      <c r="XS36" s="37"/>
      <c r="XT36" s="37"/>
      <c r="XU36" s="37"/>
      <c r="XV36" s="37"/>
      <c r="XW36" s="37"/>
      <c r="XX36" s="37"/>
      <c r="XY36" s="37"/>
      <c r="XZ36" s="37"/>
      <c r="YA36" s="37"/>
      <c r="YB36" s="37"/>
      <c r="YC36" s="37"/>
      <c r="YD36" s="37"/>
      <c r="YE36" s="37"/>
      <c r="YF36" s="37"/>
      <c r="YG36" s="37"/>
      <c r="YH36" s="37"/>
      <c r="YI36" s="37"/>
      <c r="YJ36" s="37"/>
      <c r="YK36" s="37"/>
      <c r="YL36" s="37"/>
      <c r="YM36" s="37"/>
      <c r="YN36" s="37"/>
      <c r="YO36" s="37"/>
      <c r="YP36" s="37"/>
      <c r="YQ36" s="37"/>
      <c r="YR36" s="37"/>
      <c r="YS36" s="37"/>
      <c r="YT36" s="37"/>
      <c r="YU36" s="37"/>
      <c r="YV36" s="37"/>
      <c r="YW36" s="37"/>
      <c r="YX36" s="37"/>
      <c r="YY36" s="37"/>
      <c r="YZ36" s="37"/>
      <c r="ZA36" s="37"/>
      <c r="ZB36" s="37"/>
      <c r="ZC36" s="37"/>
      <c r="ZD36" s="37"/>
      <c r="ZE36" s="37"/>
      <c r="ZF36" s="37"/>
      <c r="ZG36" s="37"/>
      <c r="ZH36" s="37"/>
      <c r="ZI36" s="37"/>
      <c r="ZJ36" s="37"/>
      <c r="ZK36" s="37"/>
      <c r="ZL36" s="37"/>
      <c r="ZM36" s="37"/>
      <c r="ZN36" s="37"/>
      <c r="ZO36" s="37"/>
      <c r="ZP36" s="37"/>
      <c r="ZQ36" s="37"/>
      <c r="ZR36" s="37"/>
      <c r="ZS36" s="37"/>
      <c r="ZT36" s="37"/>
      <c r="ZU36" s="37"/>
      <c r="ZV36" s="37"/>
      <c r="ZW36" s="37"/>
      <c r="ZX36" s="37"/>
      <c r="ZY36" s="37"/>
      <c r="ZZ36" s="37"/>
      <c r="AAA36" s="37"/>
      <c r="AAB36" s="37"/>
      <c r="AAC36" s="37"/>
      <c r="AAD36" s="37"/>
      <c r="AAE36" s="37"/>
      <c r="AAF36" s="37"/>
      <c r="AAG36" s="37"/>
      <c r="AAH36" s="37"/>
      <c r="AAI36" s="37"/>
      <c r="AAJ36" s="37"/>
      <c r="AAK36" s="37"/>
      <c r="AAL36" s="37"/>
      <c r="AAM36" s="37"/>
      <c r="AAN36" s="37"/>
      <c r="AAO36" s="37"/>
      <c r="AAP36" s="37"/>
      <c r="AAQ36" s="37"/>
      <c r="AAR36" s="37"/>
      <c r="AAS36" s="37"/>
      <c r="AAT36" s="37"/>
      <c r="AAU36" s="37"/>
      <c r="AAV36" s="37"/>
      <c r="AAW36" s="37"/>
      <c r="AAX36" s="37"/>
      <c r="AAY36" s="37"/>
      <c r="AAZ36" s="37"/>
      <c r="ABA36" s="37"/>
      <c r="ABB36" s="37"/>
      <c r="ABC36" s="37"/>
      <c r="ABD36" s="37"/>
      <c r="ABE36" s="37"/>
      <c r="ABF36" s="37"/>
      <c r="ABG36" s="37"/>
      <c r="ABH36" s="37"/>
      <c r="ABI36" s="37"/>
      <c r="ABJ36" s="37"/>
      <c r="ABK36" s="37"/>
      <c r="ABL36" s="37"/>
      <c r="ABM36" s="37"/>
      <c r="ABN36" s="37"/>
      <c r="ABO36" s="37"/>
      <c r="ABP36" s="37"/>
      <c r="ABQ36" s="37"/>
      <c r="ABR36" s="37"/>
      <c r="ABS36" s="37"/>
      <c r="ABT36" s="37"/>
      <c r="ABU36" s="37"/>
      <c r="ABV36" s="37"/>
      <c r="ABW36" s="37"/>
      <c r="ABX36" s="37"/>
      <c r="ABY36" s="37"/>
      <c r="ABZ36" s="37"/>
      <c r="ACA36" s="37"/>
      <c r="ACB36" s="37"/>
      <c r="ACC36" s="37"/>
      <c r="ACD36" s="37"/>
      <c r="ACE36" s="37"/>
      <c r="ACF36" s="37"/>
      <c r="ACG36" s="37"/>
      <c r="ACH36" s="37"/>
      <c r="ACI36" s="37"/>
      <c r="ACJ36" s="37"/>
      <c r="ACK36" s="37"/>
      <c r="ACL36" s="37"/>
      <c r="ACM36" s="37"/>
      <c r="ACN36" s="37"/>
      <c r="ACO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DA36" s="37"/>
      <c r="ADB36" s="37"/>
      <c r="ADC36" s="37"/>
      <c r="ADD36" s="37"/>
      <c r="ADE36" s="37"/>
      <c r="ADF36" s="37"/>
      <c r="ADG36" s="37"/>
      <c r="ADH36" s="37"/>
      <c r="ADI36" s="37"/>
      <c r="ADJ36" s="37"/>
      <c r="ADK36" s="37"/>
      <c r="ADL36" s="37"/>
      <c r="ADM36" s="37"/>
      <c r="ADN36" s="37"/>
      <c r="ADO36" s="37"/>
      <c r="ADP36" s="37"/>
      <c r="ADQ36" s="37"/>
      <c r="ADR36" s="37"/>
      <c r="ADS36" s="37"/>
      <c r="ADT36" s="37"/>
      <c r="ADU36" s="37"/>
      <c r="ADV36" s="37"/>
      <c r="ADW36" s="37"/>
      <c r="ADX36" s="37"/>
      <c r="ADY36" s="37"/>
      <c r="ADZ36" s="37"/>
      <c r="AEA36" s="37"/>
      <c r="AEB36" s="37"/>
      <c r="AEC36" s="37"/>
      <c r="AED36" s="37"/>
      <c r="AEE36" s="37"/>
      <c r="AEF36" s="37"/>
      <c r="AEG36" s="37"/>
      <c r="AEH36" s="37"/>
      <c r="AEI36" s="37"/>
      <c r="AEJ36" s="37"/>
      <c r="AEK36" s="37"/>
      <c r="AEL36" s="37"/>
      <c r="AEM36" s="37"/>
      <c r="AEN36" s="37"/>
      <c r="AEO36" s="37"/>
      <c r="AEP36" s="37"/>
      <c r="AEQ36" s="37"/>
      <c r="AER36" s="37"/>
      <c r="AES36" s="37"/>
      <c r="AET36" s="37"/>
      <c r="AEU36" s="37"/>
      <c r="AEV36" s="37"/>
      <c r="AEW36" s="37"/>
      <c r="AEX36" s="37"/>
      <c r="AEY36" s="37"/>
      <c r="AEZ36" s="37"/>
      <c r="AFA36" s="37"/>
      <c r="AFB36" s="37"/>
      <c r="AFC36" s="37"/>
      <c r="AFD36" s="37"/>
      <c r="AFE36" s="37"/>
      <c r="AFF36" s="37"/>
      <c r="AFG36" s="37"/>
      <c r="AFH36" s="37"/>
      <c r="AFI36" s="37"/>
      <c r="AFJ36" s="37"/>
      <c r="AFK36" s="37"/>
      <c r="AFL36" s="37"/>
      <c r="AFM36" s="37"/>
      <c r="AFN36" s="37"/>
      <c r="AFO36" s="37"/>
      <c r="AFP36" s="37"/>
      <c r="AFQ36" s="37"/>
      <c r="AFR36" s="37"/>
      <c r="AFS36" s="37"/>
      <c r="AFT36" s="37"/>
      <c r="AFU36" s="37"/>
      <c r="AFV36" s="37"/>
      <c r="AFW36" s="37"/>
      <c r="AFX36" s="37"/>
      <c r="AFY36" s="37"/>
      <c r="AFZ36" s="37"/>
      <c r="AGA36" s="37"/>
      <c r="AGB36" s="37"/>
      <c r="AGC36" s="37"/>
      <c r="AGD36" s="37"/>
      <c r="AGE36" s="37"/>
      <c r="AGF36" s="37"/>
      <c r="AGG36" s="37"/>
      <c r="AGH36" s="37"/>
      <c r="AGI36" s="37"/>
      <c r="AGJ36" s="37"/>
      <c r="AGK36" s="37"/>
      <c r="AGL36" s="37"/>
      <c r="AGM36" s="37"/>
      <c r="AGN36" s="37"/>
      <c r="AGO36" s="37"/>
      <c r="AGP36" s="37"/>
      <c r="AGQ36" s="37"/>
      <c r="AGR36" s="37"/>
      <c r="AGS36" s="37"/>
      <c r="AGT36" s="37"/>
      <c r="AGU36" s="37"/>
      <c r="AGV36" s="37"/>
      <c r="AGW36" s="37"/>
      <c r="AGX36" s="37"/>
      <c r="AGY36" s="37"/>
      <c r="AGZ36" s="37"/>
      <c r="AHA36" s="37"/>
      <c r="AHB36" s="37"/>
      <c r="AHC36" s="37"/>
      <c r="AHD36" s="37"/>
      <c r="AHE36" s="37"/>
      <c r="AHF36" s="37"/>
      <c r="AHG36" s="37"/>
      <c r="AHH36" s="37"/>
      <c r="AHI36" s="37"/>
      <c r="AHJ36" s="37"/>
      <c r="AHK36" s="37"/>
      <c r="AHL36" s="37"/>
      <c r="AHM36" s="37"/>
      <c r="AHN36" s="37"/>
      <c r="AHO36" s="37"/>
      <c r="AHP36" s="37"/>
      <c r="AHQ36" s="37"/>
      <c r="AHR36" s="37"/>
      <c r="AHS36" s="37"/>
      <c r="AHT36" s="37"/>
      <c r="AHU36" s="37"/>
      <c r="AHV36" s="37"/>
      <c r="AHW36" s="37"/>
      <c r="AHX36" s="37"/>
      <c r="AHY36" s="37"/>
      <c r="AHZ36" s="37"/>
      <c r="AIA36" s="37"/>
      <c r="AIB36" s="37"/>
      <c r="AIC36" s="37"/>
      <c r="AID36" s="37"/>
      <c r="AIE36" s="37"/>
      <c r="AIF36" s="37"/>
      <c r="AIG36" s="37"/>
      <c r="AIH36" s="37"/>
      <c r="AII36" s="37"/>
      <c r="AIJ36" s="37"/>
      <c r="AIK36" s="37"/>
      <c r="AIL36" s="37"/>
      <c r="AIM36" s="37"/>
      <c r="AIN36" s="37"/>
      <c r="AIO36" s="37"/>
      <c r="AIP36" s="37"/>
      <c r="AIQ36" s="37"/>
      <c r="AIR36" s="37"/>
      <c r="AIS36" s="37"/>
      <c r="AIT36" s="37"/>
      <c r="AIU36" s="37"/>
      <c r="AIV36" s="37"/>
      <c r="AIW36" s="37"/>
      <c r="AIX36" s="37"/>
      <c r="AIY36" s="37"/>
      <c r="AIZ36" s="37"/>
      <c r="AJA36" s="37"/>
      <c r="AJB36" s="37"/>
      <c r="AJC36" s="37"/>
      <c r="AJD36" s="37"/>
      <c r="AJE36" s="37"/>
      <c r="AJF36" s="37"/>
      <c r="AJG36" s="37"/>
      <c r="AJH36" s="37"/>
      <c r="AJI36" s="37"/>
      <c r="AJJ36" s="37"/>
      <c r="AJK36" s="37"/>
      <c r="AJL36" s="37"/>
      <c r="AJM36" s="37"/>
      <c r="AJN36" s="37"/>
      <c r="AJO36" s="37"/>
      <c r="AJP36" s="37"/>
      <c r="AJQ36" s="37"/>
      <c r="AJR36" s="37"/>
    </row>
    <row r="37" spans="1:954" s="38" customFormat="1" x14ac:dyDescent="0.2">
      <c r="A37" s="34"/>
      <c r="B37" s="35"/>
      <c r="C37" s="36"/>
      <c r="D37" s="36"/>
      <c r="E37" s="36"/>
      <c r="F37" s="36"/>
      <c r="G37" s="46"/>
      <c r="H37" s="45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  <c r="AJQ37" s="37"/>
      <c r="AJR37" s="37"/>
    </row>
    <row r="38" spans="1:954" s="38" customFormat="1" x14ac:dyDescent="0.2">
      <c r="A38" s="34"/>
      <c r="B38" s="35"/>
      <c r="C38" s="36"/>
      <c r="D38" s="36"/>
      <c r="E38" s="36"/>
      <c r="F38" s="36"/>
      <c r="G38" s="46"/>
      <c r="H38" s="45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  <c r="AJQ38" s="37"/>
      <c r="AJR38" s="37"/>
    </row>
    <row r="39" spans="1:954" s="38" customFormat="1" x14ac:dyDescent="0.2">
      <c r="A39" s="34"/>
      <c r="B39" s="35"/>
      <c r="C39" s="36"/>
      <c r="D39" s="36"/>
      <c r="E39" s="36"/>
      <c r="F39" s="36"/>
      <c r="G39" s="46"/>
      <c r="H39" s="45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  <c r="SE39" s="37"/>
      <c r="SF39" s="37"/>
      <c r="SG39" s="37"/>
      <c r="SH39" s="37"/>
      <c r="SI39" s="37"/>
      <c r="SJ39" s="37"/>
      <c r="SK39" s="37"/>
      <c r="SL39" s="37"/>
      <c r="SM39" s="37"/>
      <c r="SN39" s="37"/>
      <c r="SO39" s="37"/>
      <c r="SP39" s="37"/>
      <c r="SQ39" s="37"/>
      <c r="SR39" s="37"/>
      <c r="SS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TE39" s="37"/>
      <c r="TF39" s="37"/>
      <c r="TG39" s="37"/>
      <c r="TH39" s="37"/>
      <c r="TI39" s="37"/>
      <c r="TJ39" s="37"/>
      <c r="TK39" s="37"/>
      <c r="TL39" s="37"/>
      <c r="TM39" s="37"/>
      <c r="TN39" s="37"/>
      <c r="TO39" s="37"/>
      <c r="TP39" s="37"/>
      <c r="TQ39" s="37"/>
      <c r="TR39" s="37"/>
      <c r="TS39" s="37"/>
      <c r="TT39" s="37"/>
      <c r="TU39" s="37"/>
      <c r="TV39" s="37"/>
      <c r="TW39" s="37"/>
      <c r="TX39" s="37"/>
      <c r="TY39" s="37"/>
      <c r="TZ39" s="37"/>
      <c r="UA39" s="37"/>
      <c r="UB39" s="37"/>
      <c r="UC39" s="37"/>
      <c r="UD39" s="37"/>
      <c r="UE39" s="37"/>
      <c r="UF39" s="37"/>
      <c r="UG39" s="37"/>
      <c r="UH39" s="37"/>
      <c r="UI39" s="37"/>
      <c r="UJ39" s="37"/>
      <c r="UK39" s="37"/>
      <c r="UL39" s="37"/>
      <c r="UM39" s="37"/>
      <c r="UN39" s="37"/>
      <c r="UO39" s="37"/>
      <c r="UP39" s="37"/>
      <c r="UQ39" s="37"/>
      <c r="UR39" s="37"/>
      <c r="US39" s="37"/>
      <c r="UT39" s="37"/>
      <c r="UU39" s="37"/>
      <c r="UV39" s="37"/>
      <c r="UW39" s="37"/>
      <c r="UX39" s="37"/>
      <c r="UY39" s="37"/>
      <c r="UZ39" s="37"/>
      <c r="VA39" s="37"/>
      <c r="VB39" s="37"/>
      <c r="VC39" s="37"/>
      <c r="VD39" s="37"/>
      <c r="VE39" s="37"/>
      <c r="VF39" s="37"/>
      <c r="VG39" s="37"/>
      <c r="VH39" s="37"/>
      <c r="VI39" s="37"/>
      <c r="VJ39" s="37"/>
      <c r="VK39" s="37"/>
      <c r="VL39" s="37"/>
      <c r="VM39" s="37"/>
      <c r="VN39" s="37"/>
      <c r="VO39" s="37"/>
      <c r="VP39" s="37"/>
      <c r="VQ39" s="37"/>
      <c r="VR39" s="37"/>
      <c r="VS39" s="37"/>
      <c r="VT39" s="37"/>
      <c r="VU39" s="37"/>
      <c r="VV39" s="37"/>
      <c r="VW39" s="37"/>
      <c r="VX39" s="37"/>
      <c r="VY39" s="37"/>
      <c r="VZ39" s="37"/>
      <c r="WA39" s="37"/>
      <c r="WB39" s="37"/>
      <c r="WC39" s="37"/>
      <c r="WD39" s="37"/>
      <c r="WE39" s="37"/>
      <c r="WF39" s="37"/>
      <c r="WG39" s="37"/>
      <c r="WH39" s="37"/>
      <c r="WI39" s="37"/>
      <c r="WJ39" s="37"/>
      <c r="WK39" s="37"/>
      <c r="WL39" s="37"/>
      <c r="WM39" s="37"/>
      <c r="WN39" s="37"/>
      <c r="WO39" s="37"/>
      <c r="WP39" s="37"/>
      <c r="WQ39" s="37"/>
      <c r="WR39" s="37"/>
      <c r="WS39" s="37"/>
      <c r="WT39" s="37"/>
      <c r="WU39" s="37"/>
      <c r="WV39" s="37"/>
      <c r="WW39" s="37"/>
      <c r="WX39" s="37"/>
      <c r="WY39" s="37"/>
      <c r="WZ39" s="37"/>
      <c r="XA39" s="37"/>
      <c r="XB39" s="37"/>
      <c r="XC39" s="37"/>
      <c r="XD39" s="37"/>
      <c r="XE39" s="37"/>
      <c r="XF39" s="37"/>
      <c r="XG39" s="37"/>
      <c r="XH39" s="37"/>
      <c r="XI39" s="37"/>
      <c r="XJ39" s="37"/>
      <c r="XK39" s="37"/>
      <c r="XL39" s="37"/>
      <c r="XM39" s="37"/>
      <c r="XN39" s="37"/>
      <c r="XO39" s="37"/>
      <c r="XP39" s="37"/>
      <c r="XQ39" s="37"/>
      <c r="XR39" s="37"/>
      <c r="XS39" s="37"/>
      <c r="XT39" s="37"/>
      <c r="XU39" s="37"/>
      <c r="XV39" s="37"/>
      <c r="XW39" s="37"/>
      <c r="XX39" s="37"/>
      <c r="XY39" s="37"/>
      <c r="XZ39" s="37"/>
      <c r="YA39" s="37"/>
      <c r="YB39" s="37"/>
      <c r="YC39" s="37"/>
      <c r="YD39" s="37"/>
      <c r="YE39" s="37"/>
      <c r="YF39" s="37"/>
      <c r="YG39" s="37"/>
      <c r="YH39" s="37"/>
      <c r="YI39" s="37"/>
      <c r="YJ39" s="37"/>
      <c r="YK39" s="37"/>
      <c r="YL39" s="37"/>
      <c r="YM39" s="37"/>
      <c r="YN39" s="37"/>
      <c r="YO39" s="37"/>
      <c r="YP39" s="37"/>
      <c r="YQ39" s="37"/>
      <c r="YR39" s="37"/>
      <c r="YS39" s="37"/>
      <c r="YT39" s="37"/>
      <c r="YU39" s="37"/>
      <c r="YV39" s="37"/>
      <c r="YW39" s="37"/>
      <c r="YX39" s="37"/>
      <c r="YY39" s="37"/>
      <c r="YZ39" s="37"/>
      <c r="ZA39" s="37"/>
      <c r="ZB39" s="37"/>
      <c r="ZC39" s="37"/>
      <c r="ZD39" s="37"/>
      <c r="ZE39" s="37"/>
      <c r="ZF39" s="37"/>
      <c r="ZG39" s="37"/>
      <c r="ZH39" s="37"/>
      <c r="ZI39" s="37"/>
      <c r="ZJ39" s="37"/>
      <c r="ZK39" s="37"/>
      <c r="ZL39" s="37"/>
      <c r="ZM39" s="37"/>
      <c r="ZN39" s="37"/>
      <c r="ZO39" s="37"/>
      <c r="ZP39" s="37"/>
      <c r="ZQ39" s="37"/>
      <c r="ZR39" s="37"/>
      <c r="ZS39" s="37"/>
      <c r="ZT39" s="37"/>
      <c r="ZU39" s="37"/>
      <c r="ZV39" s="37"/>
      <c r="ZW39" s="37"/>
      <c r="ZX39" s="37"/>
      <c r="ZY39" s="37"/>
      <c r="ZZ39" s="37"/>
      <c r="AAA39" s="37"/>
      <c r="AAB39" s="37"/>
      <c r="AAC39" s="37"/>
      <c r="AAD39" s="37"/>
      <c r="AAE39" s="37"/>
      <c r="AAF39" s="37"/>
      <c r="AAG39" s="37"/>
      <c r="AAH39" s="37"/>
      <c r="AAI39" s="37"/>
      <c r="AAJ39" s="37"/>
      <c r="AAK39" s="37"/>
      <c r="AAL39" s="37"/>
      <c r="AAM39" s="37"/>
      <c r="AAN39" s="37"/>
      <c r="AAO39" s="37"/>
      <c r="AAP39" s="37"/>
      <c r="AAQ39" s="37"/>
      <c r="AAR39" s="37"/>
      <c r="AAS39" s="37"/>
      <c r="AAT39" s="37"/>
      <c r="AAU39" s="37"/>
      <c r="AAV39" s="37"/>
      <c r="AAW39" s="37"/>
      <c r="AAX39" s="37"/>
      <c r="AAY39" s="37"/>
      <c r="AAZ39" s="37"/>
      <c r="ABA39" s="37"/>
      <c r="ABB39" s="37"/>
      <c r="ABC39" s="37"/>
      <c r="ABD39" s="37"/>
      <c r="ABE39" s="37"/>
      <c r="ABF39" s="37"/>
      <c r="ABG39" s="37"/>
      <c r="ABH39" s="37"/>
      <c r="ABI39" s="37"/>
      <c r="ABJ39" s="37"/>
      <c r="ABK39" s="37"/>
      <c r="ABL39" s="37"/>
      <c r="ABM39" s="37"/>
      <c r="ABN39" s="37"/>
      <c r="ABO39" s="37"/>
      <c r="ABP39" s="37"/>
      <c r="ABQ39" s="37"/>
      <c r="ABR39" s="37"/>
      <c r="ABS39" s="37"/>
      <c r="ABT39" s="37"/>
      <c r="ABU39" s="37"/>
      <c r="ABV39" s="37"/>
      <c r="ABW39" s="37"/>
      <c r="ABX39" s="37"/>
      <c r="ABY39" s="37"/>
      <c r="ABZ39" s="37"/>
      <c r="ACA39" s="37"/>
      <c r="ACB39" s="37"/>
      <c r="ACC39" s="37"/>
      <c r="ACD39" s="37"/>
      <c r="ACE39" s="37"/>
      <c r="ACF39" s="37"/>
      <c r="ACG39" s="37"/>
      <c r="ACH39" s="37"/>
      <c r="ACI39" s="37"/>
      <c r="ACJ39" s="37"/>
      <c r="ACK39" s="37"/>
      <c r="ACL39" s="37"/>
      <c r="ACM39" s="37"/>
      <c r="ACN39" s="37"/>
      <c r="ACO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DA39" s="37"/>
      <c r="ADB39" s="37"/>
      <c r="ADC39" s="37"/>
      <c r="ADD39" s="37"/>
      <c r="ADE39" s="37"/>
      <c r="ADF39" s="37"/>
      <c r="ADG39" s="37"/>
      <c r="ADH39" s="37"/>
      <c r="ADI39" s="37"/>
      <c r="ADJ39" s="37"/>
      <c r="ADK39" s="37"/>
      <c r="ADL39" s="37"/>
      <c r="ADM39" s="37"/>
      <c r="ADN39" s="37"/>
      <c r="ADO39" s="37"/>
      <c r="ADP39" s="37"/>
      <c r="ADQ39" s="37"/>
      <c r="ADR39" s="37"/>
      <c r="ADS39" s="37"/>
      <c r="ADT39" s="37"/>
      <c r="ADU39" s="37"/>
      <c r="ADV39" s="37"/>
      <c r="ADW39" s="37"/>
      <c r="ADX39" s="37"/>
      <c r="ADY39" s="37"/>
      <c r="ADZ39" s="37"/>
      <c r="AEA39" s="37"/>
      <c r="AEB39" s="37"/>
      <c r="AEC39" s="37"/>
      <c r="AED39" s="37"/>
      <c r="AEE39" s="37"/>
      <c r="AEF39" s="37"/>
      <c r="AEG39" s="37"/>
      <c r="AEH39" s="37"/>
      <c r="AEI39" s="37"/>
      <c r="AEJ39" s="37"/>
      <c r="AEK39" s="37"/>
      <c r="AEL39" s="37"/>
      <c r="AEM39" s="37"/>
      <c r="AEN39" s="37"/>
      <c r="AEO39" s="37"/>
      <c r="AEP39" s="37"/>
      <c r="AEQ39" s="37"/>
      <c r="AER39" s="37"/>
      <c r="AES39" s="37"/>
      <c r="AET39" s="37"/>
      <c r="AEU39" s="37"/>
      <c r="AEV39" s="37"/>
      <c r="AEW39" s="37"/>
      <c r="AEX39" s="37"/>
      <c r="AEY39" s="37"/>
      <c r="AEZ39" s="37"/>
      <c r="AFA39" s="37"/>
      <c r="AFB39" s="37"/>
      <c r="AFC39" s="37"/>
      <c r="AFD39" s="37"/>
      <c r="AFE39" s="37"/>
      <c r="AFF39" s="37"/>
      <c r="AFG39" s="37"/>
      <c r="AFH39" s="37"/>
      <c r="AFI39" s="37"/>
      <c r="AFJ39" s="37"/>
      <c r="AFK39" s="37"/>
      <c r="AFL39" s="37"/>
      <c r="AFM39" s="37"/>
      <c r="AFN39" s="37"/>
      <c r="AFO39" s="37"/>
      <c r="AFP39" s="37"/>
      <c r="AFQ39" s="37"/>
      <c r="AFR39" s="37"/>
      <c r="AFS39" s="37"/>
      <c r="AFT39" s="37"/>
      <c r="AFU39" s="37"/>
      <c r="AFV39" s="37"/>
      <c r="AFW39" s="37"/>
      <c r="AFX39" s="37"/>
      <c r="AFY39" s="37"/>
      <c r="AFZ39" s="37"/>
      <c r="AGA39" s="37"/>
      <c r="AGB39" s="37"/>
      <c r="AGC39" s="37"/>
      <c r="AGD39" s="37"/>
      <c r="AGE39" s="37"/>
      <c r="AGF39" s="37"/>
      <c r="AGG39" s="37"/>
      <c r="AGH39" s="37"/>
      <c r="AGI39" s="37"/>
      <c r="AGJ39" s="37"/>
      <c r="AGK39" s="37"/>
      <c r="AGL39" s="37"/>
      <c r="AGM39" s="37"/>
      <c r="AGN39" s="37"/>
      <c r="AGO39" s="37"/>
      <c r="AGP39" s="37"/>
      <c r="AGQ39" s="37"/>
      <c r="AGR39" s="37"/>
      <c r="AGS39" s="37"/>
      <c r="AGT39" s="37"/>
      <c r="AGU39" s="37"/>
      <c r="AGV39" s="37"/>
      <c r="AGW39" s="37"/>
      <c r="AGX39" s="37"/>
      <c r="AGY39" s="37"/>
      <c r="AGZ39" s="37"/>
      <c r="AHA39" s="37"/>
      <c r="AHB39" s="37"/>
      <c r="AHC39" s="37"/>
      <c r="AHD39" s="37"/>
      <c r="AHE39" s="37"/>
      <c r="AHF39" s="37"/>
      <c r="AHG39" s="37"/>
      <c r="AHH39" s="37"/>
      <c r="AHI39" s="37"/>
      <c r="AHJ39" s="37"/>
      <c r="AHK39" s="37"/>
      <c r="AHL39" s="37"/>
      <c r="AHM39" s="37"/>
      <c r="AHN39" s="37"/>
      <c r="AHO39" s="37"/>
      <c r="AHP39" s="37"/>
      <c r="AHQ39" s="37"/>
      <c r="AHR39" s="37"/>
      <c r="AHS39" s="37"/>
      <c r="AHT39" s="37"/>
      <c r="AHU39" s="37"/>
      <c r="AHV39" s="37"/>
      <c r="AHW39" s="37"/>
      <c r="AHX39" s="37"/>
      <c r="AHY39" s="37"/>
      <c r="AHZ39" s="37"/>
      <c r="AIA39" s="37"/>
      <c r="AIB39" s="37"/>
      <c r="AIC39" s="37"/>
      <c r="AID39" s="37"/>
      <c r="AIE39" s="37"/>
      <c r="AIF39" s="37"/>
      <c r="AIG39" s="37"/>
      <c r="AIH39" s="37"/>
      <c r="AII39" s="37"/>
      <c r="AIJ39" s="37"/>
      <c r="AIK39" s="37"/>
      <c r="AIL39" s="37"/>
      <c r="AIM39" s="37"/>
      <c r="AIN39" s="37"/>
      <c r="AIO39" s="37"/>
      <c r="AIP39" s="37"/>
      <c r="AIQ39" s="37"/>
      <c r="AIR39" s="37"/>
      <c r="AIS39" s="37"/>
      <c r="AIT39" s="37"/>
      <c r="AIU39" s="37"/>
      <c r="AIV39" s="37"/>
      <c r="AIW39" s="37"/>
      <c r="AIX39" s="37"/>
      <c r="AIY39" s="37"/>
      <c r="AIZ39" s="37"/>
      <c r="AJA39" s="37"/>
      <c r="AJB39" s="37"/>
      <c r="AJC39" s="37"/>
      <c r="AJD39" s="37"/>
      <c r="AJE39" s="37"/>
      <c r="AJF39" s="37"/>
      <c r="AJG39" s="37"/>
      <c r="AJH39" s="37"/>
      <c r="AJI39" s="37"/>
      <c r="AJJ39" s="37"/>
      <c r="AJK39" s="37"/>
      <c r="AJL39" s="37"/>
      <c r="AJM39" s="37"/>
      <c r="AJN39" s="37"/>
      <c r="AJO39" s="37"/>
      <c r="AJP39" s="37"/>
      <c r="AJQ39" s="37"/>
      <c r="AJR39" s="37"/>
    </row>
    <row r="40" spans="1:954" s="38" customFormat="1" x14ac:dyDescent="0.2">
      <c r="A40" s="34"/>
      <c r="B40" s="35"/>
      <c r="C40" s="36"/>
      <c r="D40" s="36"/>
      <c r="E40" s="36"/>
      <c r="F40" s="36"/>
      <c r="G40" s="46"/>
      <c r="H40" s="45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  <c r="SE40" s="37"/>
      <c r="SF40" s="37"/>
      <c r="SG40" s="37"/>
      <c r="SH40" s="37"/>
      <c r="SI40" s="37"/>
      <c r="SJ40" s="37"/>
      <c r="SK40" s="37"/>
      <c r="SL40" s="37"/>
      <c r="SM40" s="37"/>
      <c r="SN40" s="37"/>
      <c r="SO40" s="37"/>
      <c r="SP40" s="37"/>
      <c r="SQ40" s="37"/>
      <c r="SR40" s="37"/>
      <c r="SS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TE40" s="37"/>
      <c r="TF40" s="37"/>
      <c r="TG40" s="37"/>
      <c r="TH40" s="37"/>
      <c r="TI40" s="37"/>
      <c r="TJ40" s="37"/>
      <c r="TK40" s="37"/>
      <c r="TL40" s="37"/>
      <c r="TM40" s="37"/>
      <c r="TN40" s="37"/>
      <c r="TO40" s="37"/>
      <c r="TP40" s="37"/>
      <c r="TQ40" s="37"/>
      <c r="TR40" s="37"/>
      <c r="TS40" s="37"/>
      <c r="TT40" s="37"/>
      <c r="TU40" s="37"/>
      <c r="TV40" s="37"/>
      <c r="TW40" s="37"/>
      <c r="TX40" s="37"/>
      <c r="TY40" s="37"/>
      <c r="TZ40" s="37"/>
      <c r="UA40" s="37"/>
      <c r="UB40" s="37"/>
      <c r="UC40" s="37"/>
      <c r="UD40" s="37"/>
      <c r="UE40" s="37"/>
      <c r="UF40" s="37"/>
      <c r="UG40" s="37"/>
      <c r="UH40" s="37"/>
      <c r="UI40" s="37"/>
      <c r="UJ40" s="37"/>
      <c r="UK40" s="37"/>
      <c r="UL40" s="37"/>
      <c r="UM40" s="37"/>
      <c r="UN40" s="37"/>
      <c r="UO40" s="37"/>
      <c r="UP40" s="37"/>
      <c r="UQ40" s="37"/>
      <c r="UR40" s="37"/>
      <c r="US40" s="37"/>
      <c r="UT40" s="37"/>
      <c r="UU40" s="37"/>
      <c r="UV40" s="37"/>
      <c r="UW40" s="37"/>
      <c r="UX40" s="37"/>
      <c r="UY40" s="37"/>
      <c r="UZ40" s="37"/>
      <c r="VA40" s="37"/>
      <c r="VB40" s="37"/>
      <c r="VC40" s="37"/>
      <c r="VD40" s="37"/>
      <c r="VE40" s="37"/>
      <c r="VF40" s="37"/>
      <c r="VG40" s="37"/>
      <c r="VH40" s="37"/>
      <c r="VI40" s="37"/>
      <c r="VJ40" s="37"/>
      <c r="VK40" s="37"/>
      <c r="VL40" s="37"/>
      <c r="VM40" s="37"/>
      <c r="VN40" s="37"/>
      <c r="VO40" s="37"/>
      <c r="VP40" s="37"/>
      <c r="VQ40" s="37"/>
      <c r="VR40" s="37"/>
      <c r="VS40" s="37"/>
      <c r="VT40" s="37"/>
      <c r="VU40" s="37"/>
      <c r="VV40" s="37"/>
      <c r="VW40" s="37"/>
      <c r="VX40" s="37"/>
      <c r="VY40" s="37"/>
      <c r="VZ40" s="37"/>
      <c r="WA40" s="37"/>
      <c r="WB40" s="37"/>
      <c r="WC40" s="37"/>
      <c r="WD40" s="37"/>
      <c r="WE40" s="37"/>
      <c r="WF40" s="37"/>
      <c r="WG40" s="37"/>
      <c r="WH40" s="37"/>
      <c r="WI40" s="37"/>
      <c r="WJ40" s="37"/>
      <c r="WK40" s="37"/>
      <c r="WL40" s="37"/>
      <c r="WM40" s="37"/>
      <c r="WN40" s="37"/>
      <c r="WO40" s="37"/>
      <c r="WP40" s="37"/>
      <c r="WQ40" s="37"/>
      <c r="WR40" s="37"/>
      <c r="WS40" s="37"/>
      <c r="WT40" s="37"/>
      <c r="WU40" s="37"/>
      <c r="WV40" s="37"/>
      <c r="WW40" s="37"/>
      <c r="WX40" s="37"/>
      <c r="WY40" s="37"/>
      <c r="WZ40" s="37"/>
      <c r="XA40" s="37"/>
      <c r="XB40" s="37"/>
      <c r="XC40" s="37"/>
      <c r="XD40" s="37"/>
      <c r="XE40" s="37"/>
      <c r="XF40" s="37"/>
      <c r="XG40" s="37"/>
      <c r="XH40" s="37"/>
      <c r="XI40" s="37"/>
      <c r="XJ40" s="37"/>
      <c r="XK40" s="37"/>
      <c r="XL40" s="37"/>
      <c r="XM40" s="37"/>
      <c r="XN40" s="37"/>
      <c r="XO40" s="37"/>
      <c r="XP40" s="37"/>
      <c r="XQ40" s="37"/>
      <c r="XR40" s="37"/>
      <c r="XS40" s="37"/>
      <c r="XT40" s="37"/>
      <c r="XU40" s="37"/>
      <c r="XV40" s="37"/>
      <c r="XW40" s="37"/>
      <c r="XX40" s="37"/>
      <c r="XY40" s="37"/>
      <c r="XZ40" s="37"/>
      <c r="YA40" s="37"/>
      <c r="YB40" s="37"/>
      <c r="YC40" s="37"/>
      <c r="YD40" s="37"/>
      <c r="YE40" s="37"/>
      <c r="YF40" s="37"/>
      <c r="YG40" s="37"/>
      <c r="YH40" s="37"/>
      <c r="YI40" s="37"/>
      <c r="YJ40" s="37"/>
      <c r="YK40" s="37"/>
      <c r="YL40" s="37"/>
      <c r="YM40" s="37"/>
      <c r="YN40" s="37"/>
      <c r="YO40" s="37"/>
      <c r="YP40" s="37"/>
      <c r="YQ40" s="37"/>
      <c r="YR40" s="37"/>
      <c r="YS40" s="37"/>
      <c r="YT40" s="37"/>
      <c r="YU40" s="37"/>
      <c r="YV40" s="37"/>
      <c r="YW40" s="37"/>
      <c r="YX40" s="37"/>
      <c r="YY40" s="37"/>
      <c r="YZ40" s="37"/>
      <c r="ZA40" s="37"/>
      <c r="ZB40" s="37"/>
      <c r="ZC40" s="37"/>
      <c r="ZD40" s="37"/>
      <c r="ZE40" s="37"/>
      <c r="ZF40" s="37"/>
      <c r="ZG40" s="37"/>
      <c r="ZH40" s="37"/>
      <c r="ZI40" s="37"/>
      <c r="ZJ40" s="37"/>
      <c r="ZK40" s="37"/>
      <c r="ZL40" s="37"/>
      <c r="ZM40" s="37"/>
      <c r="ZN40" s="37"/>
      <c r="ZO40" s="37"/>
      <c r="ZP40" s="37"/>
      <c r="ZQ40" s="37"/>
      <c r="ZR40" s="37"/>
      <c r="ZS40" s="37"/>
      <c r="ZT40" s="37"/>
      <c r="ZU40" s="37"/>
      <c r="ZV40" s="37"/>
      <c r="ZW40" s="37"/>
      <c r="ZX40" s="37"/>
      <c r="ZY40" s="37"/>
      <c r="ZZ40" s="37"/>
      <c r="AAA40" s="37"/>
      <c r="AAB40" s="37"/>
      <c r="AAC40" s="37"/>
      <c r="AAD40" s="37"/>
      <c r="AAE40" s="37"/>
      <c r="AAF40" s="37"/>
      <c r="AAG40" s="37"/>
      <c r="AAH40" s="37"/>
      <c r="AAI40" s="37"/>
      <c r="AAJ40" s="37"/>
      <c r="AAK40" s="37"/>
      <c r="AAL40" s="37"/>
      <c r="AAM40" s="37"/>
      <c r="AAN40" s="37"/>
      <c r="AAO40" s="37"/>
      <c r="AAP40" s="37"/>
      <c r="AAQ40" s="37"/>
      <c r="AAR40" s="37"/>
      <c r="AAS40" s="37"/>
      <c r="AAT40" s="37"/>
      <c r="AAU40" s="37"/>
      <c r="AAV40" s="37"/>
      <c r="AAW40" s="37"/>
      <c r="AAX40" s="37"/>
      <c r="AAY40" s="37"/>
      <c r="AAZ40" s="37"/>
      <c r="ABA40" s="37"/>
      <c r="ABB40" s="37"/>
      <c r="ABC40" s="37"/>
      <c r="ABD40" s="37"/>
      <c r="ABE40" s="37"/>
      <c r="ABF40" s="37"/>
      <c r="ABG40" s="37"/>
      <c r="ABH40" s="37"/>
      <c r="ABI40" s="37"/>
      <c r="ABJ40" s="37"/>
      <c r="ABK40" s="37"/>
      <c r="ABL40" s="37"/>
      <c r="ABM40" s="37"/>
      <c r="ABN40" s="37"/>
      <c r="ABO40" s="37"/>
      <c r="ABP40" s="37"/>
      <c r="ABQ40" s="37"/>
      <c r="ABR40" s="37"/>
      <c r="ABS40" s="37"/>
      <c r="ABT40" s="37"/>
      <c r="ABU40" s="37"/>
      <c r="ABV40" s="37"/>
      <c r="ABW40" s="37"/>
      <c r="ABX40" s="37"/>
      <c r="ABY40" s="37"/>
      <c r="ABZ40" s="37"/>
      <c r="ACA40" s="37"/>
      <c r="ACB40" s="37"/>
      <c r="ACC40" s="37"/>
      <c r="ACD40" s="37"/>
      <c r="ACE40" s="37"/>
      <c r="ACF40" s="37"/>
      <c r="ACG40" s="37"/>
      <c r="ACH40" s="37"/>
      <c r="ACI40" s="37"/>
      <c r="ACJ40" s="37"/>
      <c r="ACK40" s="37"/>
      <c r="ACL40" s="37"/>
      <c r="ACM40" s="37"/>
      <c r="ACN40" s="37"/>
      <c r="ACO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DA40" s="37"/>
      <c r="ADB40" s="37"/>
      <c r="ADC40" s="37"/>
      <c r="ADD40" s="37"/>
      <c r="ADE40" s="37"/>
      <c r="ADF40" s="37"/>
      <c r="ADG40" s="37"/>
      <c r="ADH40" s="37"/>
      <c r="ADI40" s="37"/>
      <c r="ADJ40" s="37"/>
      <c r="ADK40" s="37"/>
      <c r="ADL40" s="37"/>
      <c r="ADM40" s="37"/>
      <c r="ADN40" s="37"/>
      <c r="ADO40" s="37"/>
      <c r="ADP40" s="37"/>
      <c r="ADQ40" s="37"/>
      <c r="ADR40" s="37"/>
      <c r="ADS40" s="37"/>
      <c r="ADT40" s="37"/>
      <c r="ADU40" s="37"/>
      <c r="ADV40" s="37"/>
      <c r="ADW40" s="37"/>
      <c r="ADX40" s="37"/>
      <c r="ADY40" s="37"/>
      <c r="ADZ40" s="37"/>
      <c r="AEA40" s="37"/>
      <c r="AEB40" s="37"/>
      <c r="AEC40" s="37"/>
      <c r="AED40" s="37"/>
      <c r="AEE40" s="37"/>
      <c r="AEF40" s="37"/>
      <c r="AEG40" s="37"/>
      <c r="AEH40" s="37"/>
      <c r="AEI40" s="37"/>
      <c r="AEJ40" s="37"/>
      <c r="AEK40" s="37"/>
      <c r="AEL40" s="37"/>
      <c r="AEM40" s="37"/>
      <c r="AEN40" s="37"/>
      <c r="AEO40" s="37"/>
      <c r="AEP40" s="37"/>
      <c r="AEQ40" s="37"/>
      <c r="AER40" s="37"/>
      <c r="AES40" s="37"/>
      <c r="AET40" s="37"/>
      <c r="AEU40" s="37"/>
      <c r="AEV40" s="37"/>
      <c r="AEW40" s="37"/>
      <c r="AEX40" s="37"/>
      <c r="AEY40" s="37"/>
      <c r="AEZ40" s="37"/>
      <c r="AFA40" s="37"/>
      <c r="AFB40" s="37"/>
      <c r="AFC40" s="37"/>
      <c r="AFD40" s="37"/>
      <c r="AFE40" s="37"/>
      <c r="AFF40" s="37"/>
      <c r="AFG40" s="37"/>
      <c r="AFH40" s="37"/>
      <c r="AFI40" s="37"/>
      <c r="AFJ40" s="37"/>
      <c r="AFK40" s="37"/>
      <c r="AFL40" s="37"/>
      <c r="AFM40" s="37"/>
      <c r="AFN40" s="37"/>
      <c r="AFO40" s="37"/>
      <c r="AFP40" s="37"/>
      <c r="AFQ40" s="37"/>
      <c r="AFR40" s="37"/>
      <c r="AFS40" s="37"/>
      <c r="AFT40" s="37"/>
      <c r="AFU40" s="37"/>
      <c r="AFV40" s="37"/>
      <c r="AFW40" s="37"/>
      <c r="AFX40" s="37"/>
      <c r="AFY40" s="37"/>
      <c r="AFZ40" s="37"/>
      <c r="AGA40" s="37"/>
      <c r="AGB40" s="37"/>
      <c r="AGC40" s="37"/>
      <c r="AGD40" s="37"/>
      <c r="AGE40" s="37"/>
      <c r="AGF40" s="37"/>
      <c r="AGG40" s="37"/>
      <c r="AGH40" s="37"/>
      <c r="AGI40" s="37"/>
      <c r="AGJ40" s="37"/>
      <c r="AGK40" s="37"/>
      <c r="AGL40" s="37"/>
      <c r="AGM40" s="37"/>
      <c r="AGN40" s="37"/>
      <c r="AGO40" s="37"/>
      <c r="AGP40" s="37"/>
      <c r="AGQ40" s="37"/>
      <c r="AGR40" s="37"/>
      <c r="AGS40" s="37"/>
      <c r="AGT40" s="37"/>
      <c r="AGU40" s="37"/>
      <c r="AGV40" s="37"/>
      <c r="AGW40" s="37"/>
      <c r="AGX40" s="37"/>
      <c r="AGY40" s="37"/>
      <c r="AGZ40" s="37"/>
      <c r="AHA40" s="37"/>
      <c r="AHB40" s="37"/>
      <c r="AHC40" s="37"/>
      <c r="AHD40" s="37"/>
      <c r="AHE40" s="37"/>
      <c r="AHF40" s="37"/>
      <c r="AHG40" s="37"/>
      <c r="AHH40" s="37"/>
      <c r="AHI40" s="37"/>
      <c r="AHJ40" s="37"/>
      <c r="AHK40" s="37"/>
      <c r="AHL40" s="37"/>
      <c r="AHM40" s="37"/>
      <c r="AHN40" s="37"/>
      <c r="AHO40" s="37"/>
      <c r="AHP40" s="37"/>
      <c r="AHQ40" s="37"/>
      <c r="AHR40" s="37"/>
      <c r="AHS40" s="37"/>
      <c r="AHT40" s="37"/>
      <c r="AHU40" s="37"/>
      <c r="AHV40" s="37"/>
      <c r="AHW40" s="37"/>
      <c r="AHX40" s="37"/>
      <c r="AHY40" s="37"/>
      <c r="AHZ40" s="37"/>
      <c r="AIA40" s="37"/>
      <c r="AIB40" s="37"/>
      <c r="AIC40" s="37"/>
      <c r="AID40" s="37"/>
      <c r="AIE40" s="37"/>
      <c r="AIF40" s="37"/>
      <c r="AIG40" s="37"/>
      <c r="AIH40" s="37"/>
      <c r="AII40" s="37"/>
      <c r="AIJ40" s="37"/>
      <c r="AIK40" s="37"/>
      <c r="AIL40" s="37"/>
      <c r="AIM40" s="37"/>
      <c r="AIN40" s="37"/>
      <c r="AIO40" s="37"/>
      <c r="AIP40" s="37"/>
      <c r="AIQ40" s="37"/>
      <c r="AIR40" s="37"/>
      <c r="AIS40" s="37"/>
      <c r="AIT40" s="37"/>
      <c r="AIU40" s="37"/>
      <c r="AIV40" s="37"/>
      <c r="AIW40" s="37"/>
      <c r="AIX40" s="37"/>
      <c r="AIY40" s="37"/>
      <c r="AIZ40" s="37"/>
      <c r="AJA40" s="37"/>
      <c r="AJB40" s="37"/>
      <c r="AJC40" s="37"/>
      <c r="AJD40" s="37"/>
      <c r="AJE40" s="37"/>
      <c r="AJF40" s="37"/>
      <c r="AJG40" s="37"/>
      <c r="AJH40" s="37"/>
      <c r="AJI40" s="37"/>
      <c r="AJJ40" s="37"/>
      <c r="AJK40" s="37"/>
      <c r="AJL40" s="37"/>
      <c r="AJM40" s="37"/>
      <c r="AJN40" s="37"/>
      <c r="AJO40" s="37"/>
      <c r="AJP40" s="37"/>
      <c r="AJQ40" s="37"/>
      <c r="AJR40" s="37"/>
    </row>
    <row r="41" spans="1:954" s="38" customFormat="1" x14ac:dyDescent="0.2">
      <c r="A41" s="34"/>
      <c r="B41" s="35"/>
      <c r="C41" s="36"/>
      <c r="D41" s="36"/>
      <c r="E41" s="36"/>
      <c r="F41" s="36"/>
      <c r="G41" s="46"/>
      <c r="H41" s="45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  <c r="AJQ41" s="37"/>
      <c r="AJR41" s="37"/>
    </row>
    <row r="42" spans="1:954" s="38" customFormat="1" x14ac:dyDescent="0.2">
      <c r="A42" s="34"/>
      <c r="B42" s="35"/>
      <c r="C42" s="36"/>
      <c r="D42" s="36"/>
      <c r="E42" s="36"/>
      <c r="F42" s="36"/>
      <c r="G42" s="46"/>
      <c r="H42" s="45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  <c r="AJQ42" s="37"/>
      <c r="AJR42" s="37"/>
    </row>
    <row r="43" spans="1:954" s="38" customFormat="1" x14ac:dyDescent="0.2">
      <c r="A43" s="34"/>
      <c r="B43" s="35"/>
      <c r="C43" s="36"/>
      <c r="D43" s="36"/>
      <c r="E43" s="36"/>
      <c r="F43" s="36"/>
      <c r="G43" s="46"/>
      <c r="H43" s="45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  <c r="AIM43" s="37"/>
      <c r="AIN43" s="37"/>
      <c r="AIO43" s="37"/>
      <c r="AIP43" s="37"/>
      <c r="AIQ43" s="37"/>
      <c r="AIR43" s="37"/>
      <c r="AIS43" s="37"/>
      <c r="AIT43" s="37"/>
      <c r="AIU43" s="37"/>
      <c r="AIV43" s="37"/>
      <c r="AIW43" s="37"/>
      <c r="AIX43" s="37"/>
      <c r="AIY43" s="37"/>
      <c r="AIZ43" s="37"/>
      <c r="AJA43" s="37"/>
      <c r="AJB43" s="37"/>
      <c r="AJC43" s="37"/>
      <c r="AJD43" s="37"/>
      <c r="AJE43" s="37"/>
      <c r="AJF43" s="37"/>
      <c r="AJG43" s="37"/>
      <c r="AJH43" s="37"/>
      <c r="AJI43" s="37"/>
      <c r="AJJ43" s="37"/>
      <c r="AJK43" s="37"/>
      <c r="AJL43" s="37"/>
      <c r="AJM43" s="37"/>
      <c r="AJN43" s="37"/>
      <c r="AJO43" s="37"/>
      <c r="AJP43" s="37"/>
      <c r="AJQ43" s="37"/>
      <c r="AJR43" s="37"/>
    </row>
    <row r="44" spans="1:954" s="38" customFormat="1" x14ac:dyDescent="0.2">
      <c r="A44" s="34"/>
      <c r="B44" s="35"/>
      <c r="C44" s="36"/>
      <c r="D44" s="36"/>
      <c r="E44" s="36"/>
      <c r="F44" s="36"/>
      <c r="G44" s="46"/>
      <c r="H44" s="45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</row>
    <row r="45" spans="1:954" s="38" customFormat="1" x14ac:dyDescent="0.2">
      <c r="A45" s="34"/>
      <c r="B45" s="35"/>
      <c r="C45" s="36"/>
      <c r="D45" s="36"/>
      <c r="E45" s="36"/>
      <c r="F45" s="36"/>
      <c r="G45" s="46"/>
      <c r="H45" s="45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  <c r="UF45" s="37"/>
      <c r="UG45" s="37"/>
      <c r="UH45" s="37"/>
      <c r="UI45" s="37"/>
      <c r="UJ45" s="37"/>
      <c r="UK45" s="37"/>
      <c r="UL45" s="37"/>
      <c r="UM45" s="37"/>
      <c r="UN45" s="37"/>
      <c r="UO45" s="37"/>
      <c r="UP45" s="37"/>
      <c r="UQ45" s="37"/>
      <c r="UR45" s="37"/>
      <c r="US45" s="37"/>
      <c r="UT45" s="37"/>
      <c r="UU45" s="37"/>
      <c r="UV45" s="37"/>
      <c r="UW45" s="37"/>
      <c r="UX45" s="37"/>
      <c r="UY45" s="37"/>
      <c r="UZ45" s="37"/>
      <c r="VA45" s="37"/>
      <c r="VB45" s="37"/>
      <c r="VC45" s="37"/>
      <c r="VD45" s="37"/>
      <c r="VE45" s="37"/>
      <c r="VF45" s="37"/>
      <c r="VG45" s="37"/>
      <c r="VH45" s="37"/>
      <c r="VI45" s="37"/>
      <c r="VJ45" s="37"/>
      <c r="VK45" s="37"/>
      <c r="VL45" s="37"/>
      <c r="VM45" s="37"/>
      <c r="VN45" s="37"/>
      <c r="VO45" s="37"/>
      <c r="VP45" s="37"/>
      <c r="VQ45" s="37"/>
      <c r="VR45" s="37"/>
      <c r="VS45" s="37"/>
      <c r="VT45" s="37"/>
      <c r="VU45" s="37"/>
      <c r="VV45" s="37"/>
      <c r="VW45" s="37"/>
      <c r="VX45" s="37"/>
      <c r="VY45" s="37"/>
      <c r="VZ45" s="37"/>
      <c r="WA45" s="37"/>
      <c r="WB45" s="37"/>
      <c r="WC45" s="37"/>
      <c r="WD45" s="37"/>
      <c r="WE45" s="37"/>
      <c r="WF45" s="37"/>
      <c r="WG45" s="37"/>
      <c r="WH45" s="37"/>
      <c r="WI45" s="37"/>
      <c r="WJ45" s="37"/>
      <c r="WK45" s="37"/>
      <c r="WL45" s="37"/>
      <c r="WM45" s="37"/>
      <c r="WN45" s="37"/>
      <c r="WO45" s="37"/>
      <c r="WP45" s="37"/>
      <c r="WQ45" s="37"/>
      <c r="WR45" s="37"/>
      <c r="WS45" s="37"/>
      <c r="WT45" s="37"/>
      <c r="WU45" s="37"/>
      <c r="WV45" s="37"/>
      <c r="WW45" s="37"/>
      <c r="WX45" s="37"/>
      <c r="WY45" s="37"/>
      <c r="WZ45" s="37"/>
      <c r="XA45" s="37"/>
      <c r="XB45" s="37"/>
      <c r="XC45" s="37"/>
      <c r="XD45" s="37"/>
      <c r="XE45" s="37"/>
      <c r="XF45" s="37"/>
      <c r="XG45" s="37"/>
      <c r="XH45" s="37"/>
      <c r="XI45" s="37"/>
      <c r="XJ45" s="37"/>
      <c r="XK45" s="37"/>
      <c r="XL45" s="37"/>
      <c r="XM45" s="37"/>
      <c r="XN45" s="37"/>
      <c r="XO45" s="37"/>
      <c r="XP45" s="37"/>
      <c r="XQ45" s="37"/>
      <c r="XR45" s="37"/>
      <c r="XS45" s="37"/>
      <c r="XT45" s="37"/>
      <c r="XU45" s="37"/>
      <c r="XV45" s="37"/>
      <c r="XW45" s="37"/>
      <c r="XX45" s="37"/>
      <c r="XY45" s="37"/>
      <c r="XZ45" s="37"/>
      <c r="YA45" s="37"/>
      <c r="YB45" s="37"/>
      <c r="YC45" s="37"/>
      <c r="YD45" s="37"/>
      <c r="YE45" s="37"/>
      <c r="YF45" s="37"/>
      <c r="YG45" s="37"/>
      <c r="YH45" s="37"/>
      <c r="YI45" s="37"/>
      <c r="YJ45" s="37"/>
      <c r="YK45" s="37"/>
      <c r="YL45" s="37"/>
      <c r="YM45" s="37"/>
      <c r="YN45" s="37"/>
      <c r="YO45" s="37"/>
      <c r="YP45" s="37"/>
      <c r="YQ45" s="37"/>
      <c r="YR45" s="37"/>
      <c r="YS45" s="37"/>
      <c r="YT45" s="37"/>
      <c r="YU45" s="37"/>
      <c r="YV45" s="37"/>
      <c r="YW45" s="37"/>
      <c r="YX45" s="37"/>
      <c r="YY45" s="37"/>
      <c r="YZ45" s="37"/>
      <c r="ZA45" s="37"/>
      <c r="ZB45" s="37"/>
      <c r="ZC45" s="37"/>
      <c r="ZD45" s="37"/>
      <c r="ZE45" s="37"/>
      <c r="ZF45" s="37"/>
      <c r="ZG45" s="37"/>
      <c r="ZH45" s="37"/>
      <c r="ZI45" s="37"/>
      <c r="ZJ45" s="37"/>
      <c r="ZK45" s="37"/>
      <c r="ZL45" s="37"/>
      <c r="ZM45" s="37"/>
      <c r="ZN45" s="37"/>
      <c r="ZO45" s="37"/>
      <c r="ZP45" s="37"/>
      <c r="ZQ45" s="37"/>
      <c r="ZR45" s="37"/>
      <c r="ZS45" s="37"/>
      <c r="ZT45" s="37"/>
      <c r="ZU45" s="37"/>
      <c r="ZV45" s="37"/>
      <c r="ZW45" s="37"/>
      <c r="ZX45" s="37"/>
      <c r="ZY45" s="37"/>
      <c r="ZZ45" s="37"/>
      <c r="AAA45" s="37"/>
      <c r="AAB45" s="37"/>
      <c r="AAC45" s="37"/>
      <c r="AAD45" s="37"/>
      <c r="AAE45" s="37"/>
      <c r="AAF45" s="37"/>
      <c r="AAG45" s="37"/>
      <c r="AAH45" s="37"/>
      <c r="AAI45" s="37"/>
      <c r="AAJ45" s="37"/>
      <c r="AAK45" s="37"/>
      <c r="AAL45" s="37"/>
      <c r="AAM45" s="37"/>
      <c r="AAN45" s="37"/>
      <c r="AAO45" s="37"/>
      <c r="AAP45" s="37"/>
      <c r="AAQ45" s="37"/>
      <c r="AAR45" s="37"/>
      <c r="AAS45" s="37"/>
      <c r="AAT45" s="37"/>
      <c r="AAU45" s="37"/>
      <c r="AAV45" s="37"/>
      <c r="AAW45" s="37"/>
      <c r="AAX45" s="37"/>
      <c r="AAY45" s="37"/>
      <c r="AAZ45" s="37"/>
      <c r="ABA45" s="37"/>
      <c r="ABB45" s="37"/>
      <c r="ABC45" s="37"/>
      <c r="ABD45" s="37"/>
      <c r="ABE45" s="37"/>
      <c r="ABF45" s="37"/>
      <c r="ABG45" s="37"/>
      <c r="ABH45" s="37"/>
      <c r="ABI45" s="37"/>
      <c r="ABJ45" s="37"/>
      <c r="ABK45" s="37"/>
      <c r="ABL45" s="37"/>
      <c r="ABM45" s="37"/>
      <c r="ABN45" s="37"/>
      <c r="ABO45" s="37"/>
      <c r="ABP45" s="37"/>
      <c r="ABQ45" s="37"/>
      <c r="ABR45" s="37"/>
      <c r="ABS45" s="37"/>
      <c r="ABT45" s="37"/>
      <c r="ABU45" s="37"/>
      <c r="ABV45" s="37"/>
      <c r="ABW45" s="37"/>
      <c r="ABX45" s="37"/>
      <c r="ABY45" s="37"/>
      <c r="ABZ45" s="37"/>
      <c r="ACA45" s="37"/>
      <c r="ACB45" s="37"/>
      <c r="ACC45" s="37"/>
      <c r="ACD45" s="37"/>
      <c r="ACE45" s="37"/>
      <c r="ACF45" s="37"/>
      <c r="ACG45" s="37"/>
      <c r="ACH45" s="37"/>
      <c r="ACI45" s="37"/>
      <c r="ACJ45" s="37"/>
      <c r="ACK45" s="37"/>
      <c r="ACL45" s="37"/>
      <c r="ACM45" s="37"/>
      <c r="ACN45" s="37"/>
      <c r="ACO45" s="37"/>
      <c r="ACP45" s="37"/>
      <c r="ACQ45" s="37"/>
      <c r="ACR45" s="37"/>
      <c r="ACS45" s="37"/>
      <c r="ACT45" s="37"/>
      <c r="ACU45" s="37"/>
      <c r="ACV45" s="37"/>
      <c r="ACW45" s="37"/>
      <c r="ACX45" s="37"/>
      <c r="ACY45" s="37"/>
      <c r="ACZ45" s="37"/>
      <c r="ADA45" s="37"/>
      <c r="ADB45" s="37"/>
      <c r="ADC45" s="37"/>
      <c r="ADD45" s="37"/>
      <c r="ADE45" s="37"/>
      <c r="ADF45" s="37"/>
      <c r="ADG45" s="37"/>
      <c r="ADH45" s="37"/>
      <c r="ADI45" s="37"/>
      <c r="ADJ45" s="37"/>
      <c r="ADK45" s="37"/>
      <c r="ADL45" s="37"/>
      <c r="ADM45" s="37"/>
      <c r="ADN45" s="37"/>
      <c r="ADO45" s="37"/>
      <c r="ADP45" s="37"/>
      <c r="ADQ45" s="37"/>
      <c r="ADR45" s="37"/>
      <c r="ADS45" s="37"/>
      <c r="ADT45" s="37"/>
      <c r="ADU45" s="37"/>
      <c r="ADV45" s="37"/>
      <c r="ADW45" s="37"/>
      <c r="ADX45" s="37"/>
      <c r="ADY45" s="37"/>
      <c r="ADZ45" s="37"/>
      <c r="AEA45" s="37"/>
      <c r="AEB45" s="37"/>
      <c r="AEC45" s="37"/>
      <c r="AED45" s="37"/>
      <c r="AEE45" s="37"/>
      <c r="AEF45" s="37"/>
      <c r="AEG45" s="37"/>
      <c r="AEH45" s="37"/>
      <c r="AEI45" s="37"/>
      <c r="AEJ45" s="37"/>
      <c r="AEK45" s="37"/>
      <c r="AEL45" s="37"/>
      <c r="AEM45" s="37"/>
      <c r="AEN45" s="37"/>
      <c r="AEO45" s="37"/>
      <c r="AEP45" s="37"/>
      <c r="AEQ45" s="37"/>
      <c r="AER45" s="37"/>
      <c r="AES45" s="37"/>
      <c r="AET45" s="37"/>
      <c r="AEU45" s="37"/>
      <c r="AEV45" s="37"/>
      <c r="AEW45" s="37"/>
      <c r="AEX45" s="37"/>
      <c r="AEY45" s="37"/>
      <c r="AEZ45" s="37"/>
      <c r="AFA45" s="37"/>
      <c r="AFB45" s="37"/>
      <c r="AFC45" s="37"/>
      <c r="AFD45" s="37"/>
      <c r="AFE45" s="37"/>
      <c r="AFF45" s="37"/>
      <c r="AFG45" s="37"/>
      <c r="AFH45" s="37"/>
      <c r="AFI45" s="37"/>
      <c r="AFJ45" s="37"/>
      <c r="AFK45" s="37"/>
      <c r="AFL45" s="37"/>
      <c r="AFM45" s="37"/>
      <c r="AFN45" s="37"/>
      <c r="AFO45" s="37"/>
      <c r="AFP45" s="37"/>
      <c r="AFQ45" s="37"/>
      <c r="AFR45" s="37"/>
      <c r="AFS45" s="37"/>
      <c r="AFT45" s="37"/>
      <c r="AFU45" s="37"/>
      <c r="AFV45" s="37"/>
      <c r="AFW45" s="37"/>
      <c r="AFX45" s="37"/>
      <c r="AFY45" s="37"/>
      <c r="AFZ45" s="37"/>
      <c r="AGA45" s="37"/>
      <c r="AGB45" s="37"/>
      <c r="AGC45" s="37"/>
      <c r="AGD45" s="37"/>
      <c r="AGE45" s="37"/>
      <c r="AGF45" s="37"/>
      <c r="AGG45" s="37"/>
      <c r="AGH45" s="37"/>
      <c r="AGI45" s="37"/>
      <c r="AGJ45" s="37"/>
      <c r="AGK45" s="37"/>
      <c r="AGL45" s="37"/>
      <c r="AGM45" s="37"/>
      <c r="AGN45" s="37"/>
      <c r="AGO45" s="37"/>
      <c r="AGP45" s="37"/>
      <c r="AGQ45" s="37"/>
      <c r="AGR45" s="37"/>
      <c r="AGS45" s="37"/>
      <c r="AGT45" s="37"/>
      <c r="AGU45" s="37"/>
      <c r="AGV45" s="37"/>
      <c r="AGW45" s="37"/>
      <c r="AGX45" s="37"/>
      <c r="AGY45" s="37"/>
      <c r="AGZ45" s="37"/>
      <c r="AHA45" s="37"/>
      <c r="AHB45" s="37"/>
      <c r="AHC45" s="37"/>
      <c r="AHD45" s="37"/>
      <c r="AHE45" s="37"/>
      <c r="AHF45" s="37"/>
      <c r="AHG45" s="37"/>
      <c r="AHH45" s="37"/>
      <c r="AHI45" s="37"/>
      <c r="AHJ45" s="37"/>
      <c r="AHK45" s="37"/>
      <c r="AHL45" s="37"/>
      <c r="AHM45" s="37"/>
      <c r="AHN45" s="37"/>
      <c r="AHO45" s="37"/>
      <c r="AHP45" s="37"/>
      <c r="AHQ45" s="37"/>
      <c r="AHR45" s="37"/>
      <c r="AHS45" s="37"/>
      <c r="AHT45" s="37"/>
      <c r="AHU45" s="37"/>
      <c r="AHV45" s="37"/>
      <c r="AHW45" s="37"/>
      <c r="AHX45" s="37"/>
      <c r="AHY45" s="37"/>
      <c r="AHZ45" s="37"/>
      <c r="AIA45" s="37"/>
      <c r="AIB45" s="37"/>
      <c r="AIC45" s="37"/>
      <c r="AID45" s="37"/>
      <c r="AIE45" s="37"/>
      <c r="AIF45" s="37"/>
      <c r="AIG45" s="37"/>
      <c r="AIH45" s="37"/>
      <c r="AII45" s="37"/>
      <c r="AIJ45" s="37"/>
      <c r="AIK45" s="37"/>
      <c r="AIL45" s="37"/>
      <c r="AIM45" s="37"/>
      <c r="AIN45" s="37"/>
      <c r="AIO45" s="37"/>
      <c r="AIP45" s="37"/>
      <c r="AIQ45" s="37"/>
      <c r="AIR45" s="37"/>
      <c r="AIS45" s="37"/>
      <c r="AIT45" s="37"/>
      <c r="AIU45" s="37"/>
      <c r="AIV45" s="37"/>
      <c r="AIW45" s="37"/>
      <c r="AIX45" s="37"/>
      <c r="AIY45" s="37"/>
      <c r="AIZ45" s="37"/>
      <c r="AJA45" s="37"/>
      <c r="AJB45" s="37"/>
      <c r="AJC45" s="37"/>
      <c r="AJD45" s="37"/>
      <c r="AJE45" s="37"/>
      <c r="AJF45" s="37"/>
      <c r="AJG45" s="37"/>
      <c r="AJH45" s="37"/>
      <c r="AJI45" s="37"/>
      <c r="AJJ45" s="37"/>
      <c r="AJK45" s="37"/>
      <c r="AJL45" s="37"/>
      <c r="AJM45" s="37"/>
      <c r="AJN45" s="37"/>
      <c r="AJO45" s="37"/>
      <c r="AJP45" s="37"/>
      <c r="AJQ45" s="37"/>
      <c r="AJR45" s="37"/>
    </row>
    <row r="46" spans="1:954" s="38" customFormat="1" x14ac:dyDescent="0.2">
      <c r="A46" s="34"/>
      <c r="B46" s="35"/>
      <c r="C46" s="36"/>
      <c r="D46" s="36"/>
      <c r="E46" s="36"/>
      <c r="F46" s="36"/>
      <c r="G46" s="46"/>
      <c r="H46" s="4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</row>
    <row r="47" spans="1:954" s="38" customFormat="1" x14ac:dyDescent="0.2">
      <c r="A47" s="34"/>
      <c r="B47" s="35"/>
      <c r="C47" s="36"/>
      <c r="D47" s="36"/>
      <c r="E47" s="36"/>
      <c r="F47" s="36"/>
      <c r="G47" s="46"/>
      <c r="H47" s="45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37"/>
      <c r="NJ47" s="37"/>
      <c r="NK47" s="37"/>
      <c r="NL47" s="37"/>
      <c r="NM47" s="37"/>
      <c r="NN47" s="37"/>
      <c r="NO47" s="37"/>
      <c r="NP47" s="37"/>
      <c r="NQ47" s="37"/>
      <c r="NR47" s="37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37"/>
      <c r="SD47" s="37"/>
      <c r="SE47" s="37"/>
      <c r="SF47" s="37"/>
      <c r="SG47" s="37"/>
      <c r="SH47" s="37"/>
      <c r="SI47" s="37"/>
      <c r="SJ47" s="37"/>
      <c r="SK47" s="37"/>
      <c r="SL47" s="37"/>
      <c r="SM47" s="37"/>
      <c r="SN47" s="37"/>
      <c r="SO47" s="37"/>
      <c r="SP47" s="37"/>
      <c r="SQ47" s="37"/>
      <c r="SR47" s="37"/>
      <c r="SS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TE47" s="37"/>
      <c r="TF47" s="37"/>
      <c r="TG47" s="37"/>
      <c r="TH47" s="37"/>
      <c r="TI47" s="37"/>
      <c r="TJ47" s="37"/>
      <c r="TK47" s="37"/>
      <c r="TL47" s="37"/>
      <c r="TM47" s="37"/>
      <c r="TN47" s="37"/>
      <c r="TO47" s="37"/>
      <c r="TP47" s="37"/>
      <c r="TQ47" s="37"/>
      <c r="TR47" s="37"/>
      <c r="TS47" s="37"/>
      <c r="TT47" s="37"/>
      <c r="TU47" s="37"/>
      <c r="TV47" s="37"/>
      <c r="TW47" s="37"/>
      <c r="TX47" s="37"/>
      <c r="TY47" s="37"/>
      <c r="TZ47" s="37"/>
      <c r="UA47" s="37"/>
      <c r="UB47" s="37"/>
      <c r="UC47" s="37"/>
      <c r="UD47" s="37"/>
      <c r="UE47" s="37"/>
      <c r="UF47" s="37"/>
      <c r="UG47" s="37"/>
      <c r="UH47" s="37"/>
      <c r="UI47" s="37"/>
      <c r="UJ47" s="37"/>
      <c r="UK47" s="37"/>
      <c r="UL47" s="37"/>
      <c r="UM47" s="37"/>
      <c r="UN47" s="37"/>
      <c r="UO47" s="37"/>
      <c r="UP47" s="37"/>
      <c r="UQ47" s="37"/>
      <c r="UR47" s="37"/>
      <c r="US47" s="37"/>
      <c r="UT47" s="37"/>
      <c r="UU47" s="37"/>
      <c r="UV47" s="37"/>
      <c r="UW47" s="37"/>
      <c r="UX47" s="37"/>
      <c r="UY47" s="37"/>
      <c r="UZ47" s="37"/>
      <c r="VA47" s="37"/>
      <c r="VB47" s="37"/>
      <c r="VC47" s="37"/>
      <c r="VD47" s="37"/>
      <c r="VE47" s="37"/>
      <c r="VF47" s="37"/>
      <c r="VG47" s="37"/>
      <c r="VH47" s="37"/>
      <c r="VI47" s="37"/>
      <c r="VJ47" s="37"/>
      <c r="VK47" s="37"/>
      <c r="VL47" s="37"/>
      <c r="VM47" s="37"/>
      <c r="VN47" s="37"/>
      <c r="VO47" s="37"/>
      <c r="VP47" s="37"/>
      <c r="VQ47" s="37"/>
      <c r="VR47" s="37"/>
      <c r="VS47" s="37"/>
      <c r="VT47" s="37"/>
      <c r="VU47" s="37"/>
      <c r="VV47" s="37"/>
      <c r="VW47" s="37"/>
      <c r="VX47" s="37"/>
      <c r="VY47" s="37"/>
      <c r="VZ47" s="37"/>
      <c r="WA47" s="37"/>
      <c r="WB47" s="37"/>
      <c r="WC47" s="37"/>
      <c r="WD47" s="37"/>
      <c r="WE47" s="37"/>
      <c r="WF47" s="37"/>
      <c r="WG47" s="37"/>
      <c r="WH47" s="37"/>
      <c r="WI47" s="37"/>
      <c r="WJ47" s="37"/>
      <c r="WK47" s="37"/>
      <c r="WL47" s="37"/>
      <c r="WM47" s="37"/>
      <c r="WN47" s="37"/>
      <c r="WO47" s="37"/>
      <c r="WP47" s="37"/>
      <c r="WQ47" s="37"/>
      <c r="WR47" s="37"/>
      <c r="WS47" s="37"/>
      <c r="WT47" s="37"/>
      <c r="WU47" s="37"/>
      <c r="WV47" s="37"/>
      <c r="WW47" s="37"/>
      <c r="WX47" s="37"/>
      <c r="WY47" s="37"/>
      <c r="WZ47" s="37"/>
      <c r="XA47" s="37"/>
      <c r="XB47" s="37"/>
      <c r="XC47" s="37"/>
      <c r="XD47" s="37"/>
      <c r="XE47" s="37"/>
      <c r="XF47" s="37"/>
      <c r="XG47" s="37"/>
      <c r="XH47" s="37"/>
      <c r="XI47" s="37"/>
      <c r="XJ47" s="37"/>
      <c r="XK47" s="37"/>
      <c r="XL47" s="37"/>
      <c r="XM47" s="37"/>
      <c r="XN47" s="37"/>
      <c r="XO47" s="37"/>
      <c r="XP47" s="37"/>
      <c r="XQ47" s="37"/>
      <c r="XR47" s="37"/>
      <c r="XS47" s="37"/>
      <c r="XT47" s="37"/>
      <c r="XU47" s="37"/>
      <c r="XV47" s="37"/>
      <c r="XW47" s="37"/>
      <c r="XX47" s="37"/>
      <c r="XY47" s="37"/>
      <c r="XZ47" s="37"/>
      <c r="YA47" s="37"/>
      <c r="YB47" s="37"/>
      <c r="YC47" s="37"/>
      <c r="YD47" s="37"/>
      <c r="YE47" s="37"/>
      <c r="YF47" s="37"/>
      <c r="YG47" s="37"/>
      <c r="YH47" s="37"/>
      <c r="YI47" s="37"/>
      <c r="YJ47" s="37"/>
      <c r="YK47" s="37"/>
      <c r="YL47" s="37"/>
      <c r="YM47" s="37"/>
      <c r="YN47" s="37"/>
      <c r="YO47" s="37"/>
      <c r="YP47" s="37"/>
      <c r="YQ47" s="37"/>
      <c r="YR47" s="37"/>
      <c r="YS47" s="37"/>
      <c r="YT47" s="37"/>
      <c r="YU47" s="37"/>
      <c r="YV47" s="37"/>
      <c r="YW47" s="37"/>
      <c r="YX47" s="37"/>
      <c r="YY47" s="37"/>
      <c r="YZ47" s="37"/>
      <c r="ZA47" s="37"/>
      <c r="ZB47" s="37"/>
      <c r="ZC47" s="37"/>
      <c r="ZD47" s="37"/>
      <c r="ZE47" s="37"/>
      <c r="ZF47" s="37"/>
      <c r="ZG47" s="37"/>
      <c r="ZH47" s="37"/>
      <c r="ZI47" s="37"/>
      <c r="ZJ47" s="37"/>
      <c r="ZK47" s="37"/>
      <c r="ZL47" s="37"/>
      <c r="ZM47" s="37"/>
      <c r="ZN47" s="37"/>
      <c r="ZO47" s="37"/>
      <c r="ZP47" s="37"/>
      <c r="ZQ47" s="37"/>
      <c r="ZR47" s="37"/>
      <c r="ZS47" s="37"/>
      <c r="ZT47" s="37"/>
      <c r="ZU47" s="37"/>
      <c r="ZV47" s="37"/>
      <c r="ZW47" s="37"/>
      <c r="ZX47" s="37"/>
      <c r="ZY47" s="37"/>
      <c r="ZZ47" s="37"/>
      <c r="AAA47" s="37"/>
      <c r="AAB47" s="37"/>
      <c r="AAC47" s="37"/>
      <c r="AAD47" s="37"/>
      <c r="AAE47" s="37"/>
      <c r="AAF47" s="37"/>
      <c r="AAG47" s="37"/>
      <c r="AAH47" s="37"/>
      <c r="AAI47" s="37"/>
      <c r="AAJ47" s="37"/>
      <c r="AAK47" s="37"/>
      <c r="AAL47" s="37"/>
      <c r="AAM47" s="37"/>
      <c r="AAN47" s="37"/>
      <c r="AAO47" s="37"/>
      <c r="AAP47" s="37"/>
      <c r="AAQ47" s="37"/>
      <c r="AAR47" s="37"/>
      <c r="AAS47" s="37"/>
      <c r="AAT47" s="37"/>
      <c r="AAU47" s="37"/>
      <c r="AAV47" s="37"/>
      <c r="AAW47" s="37"/>
      <c r="AAX47" s="37"/>
      <c r="AAY47" s="37"/>
      <c r="AAZ47" s="37"/>
      <c r="ABA47" s="37"/>
      <c r="ABB47" s="37"/>
      <c r="ABC47" s="37"/>
      <c r="ABD47" s="37"/>
      <c r="ABE47" s="37"/>
      <c r="ABF47" s="37"/>
      <c r="ABG47" s="37"/>
      <c r="ABH47" s="37"/>
      <c r="ABI47" s="37"/>
      <c r="ABJ47" s="37"/>
      <c r="ABK47" s="37"/>
      <c r="ABL47" s="37"/>
      <c r="ABM47" s="37"/>
      <c r="ABN47" s="37"/>
      <c r="ABO47" s="37"/>
      <c r="ABP47" s="37"/>
      <c r="ABQ47" s="37"/>
      <c r="ABR47" s="37"/>
      <c r="ABS47" s="37"/>
      <c r="ABT47" s="37"/>
      <c r="ABU47" s="37"/>
      <c r="ABV47" s="37"/>
      <c r="ABW47" s="37"/>
      <c r="ABX47" s="37"/>
      <c r="ABY47" s="37"/>
      <c r="ABZ47" s="37"/>
      <c r="ACA47" s="37"/>
      <c r="ACB47" s="37"/>
      <c r="ACC47" s="37"/>
      <c r="ACD47" s="37"/>
      <c r="ACE47" s="37"/>
      <c r="ACF47" s="37"/>
      <c r="ACG47" s="37"/>
      <c r="ACH47" s="37"/>
      <c r="ACI47" s="37"/>
      <c r="ACJ47" s="37"/>
      <c r="ACK47" s="37"/>
      <c r="ACL47" s="37"/>
      <c r="ACM47" s="37"/>
      <c r="ACN47" s="37"/>
      <c r="ACO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DA47" s="37"/>
      <c r="ADB47" s="37"/>
      <c r="ADC47" s="37"/>
      <c r="ADD47" s="37"/>
      <c r="ADE47" s="37"/>
      <c r="ADF47" s="37"/>
      <c r="ADG47" s="37"/>
      <c r="ADH47" s="37"/>
      <c r="ADI47" s="37"/>
      <c r="ADJ47" s="37"/>
      <c r="ADK47" s="37"/>
      <c r="ADL47" s="37"/>
      <c r="ADM47" s="37"/>
      <c r="ADN47" s="37"/>
      <c r="ADO47" s="37"/>
      <c r="ADP47" s="37"/>
      <c r="ADQ47" s="37"/>
      <c r="ADR47" s="37"/>
      <c r="ADS47" s="37"/>
      <c r="ADT47" s="37"/>
      <c r="ADU47" s="37"/>
      <c r="ADV47" s="37"/>
      <c r="ADW47" s="37"/>
      <c r="ADX47" s="37"/>
      <c r="ADY47" s="37"/>
      <c r="ADZ47" s="37"/>
      <c r="AEA47" s="37"/>
      <c r="AEB47" s="37"/>
      <c r="AEC47" s="37"/>
      <c r="AED47" s="37"/>
      <c r="AEE47" s="37"/>
      <c r="AEF47" s="37"/>
      <c r="AEG47" s="37"/>
      <c r="AEH47" s="37"/>
      <c r="AEI47" s="37"/>
      <c r="AEJ47" s="37"/>
      <c r="AEK47" s="37"/>
      <c r="AEL47" s="37"/>
      <c r="AEM47" s="37"/>
      <c r="AEN47" s="37"/>
      <c r="AEO47" s="37"/>
      <c r="AEP47" s="37"/>
      <c r="AEQ47" s="37"/>
      <c r="AER47" s="37"/>
      <c r="AES47" s="37"/>
      <c r="AET47" s="37"/>
      <c r="AEU47" s="37"/>
      <c r="AEV47" s="37"/>
      <c r="AEW47" s="37"/>
      <c r="AEX47" s="37"/>
      <c r="AEY47" s="37"/>
      <c r="AEZ47" s="37"/>
      <c r="AFA47" s="37"/>
      <c r="AFB47" s="37"/>
      <c r="AFC47" s="37"/>
      <c r="AFD47" s="37"/>
      <c r="AFE47" s="37"/>
      <c r="AFF47" s="37"/>
      <c r="AFG47" s="37"/>
      <c r="AFH47" s="37"/>
      <c r="AFI47" s="37"/>
      <c r="AFJ47" s="37"/>
      <c r="AFK47" s="37"/>
      <c r="AFL47" s="37"/>
      <c r="AFM47" s="37"/>
      <c r="AFN47" s="37"/>
      <c r="AFO47" s="37"/>
      <c r="AFP47" s="37"/>
      <c r="AFQ47" s="37"/>
      <c r="AFR47" s="37"/>
      <c r="AFS47" s="37"/>
      <c r="AFT47" s="37"/>
      <c r="AFU47" s="37"/>
      <c r="AFV47" s="37"/>
      <c r="AFW47" s="37"/>
      <c r="AFX47" s="37"/>
      <c r="AFY47" s="37"/>
      <c r="AFZ47" s="37"/>
      <c r="AGA47" s="37"/>
      <c r="AGB47" s="37"/>
      <c r="AGC47" s="37"/>
      <c r="AGD47" s="37"/>
      <c r="AGE47" s="37"/>
      <c r="AGF47" s="37"/>
      <c r="AGG47" s="37"/>
      <c r="AGH47" s="37"/>
      <c r="AGI47" s="37"/>
      <c r="AGJ47" s="37"/>
      <c r="AGK47" s="37"/>
      <c r="AGL47" s="37"/>
      <c r="AGM47" s="37"/>
      <c r="AGN47" s="37"/>
      <c r="AGO47" s="37"/>
      <c r="AGP47" s="37"/>
      <c r="AGQ47" s="37"/>
      <c r="AGR47" s="37"/>
      <c r="AGS47" s="37"/>
      <c r="AGT47" s="37"/>
      <c r="AGU47" s="37"/>
      <c r="AGV47" s="37"/>
      <c r="AGW47" s="37"/>
      <c r="AGX47" s="37"/>
      <c r="AGY47" s="37"/>
      <c r="AGZ47" s="37"/>
      <c r="AHA47" s="37"/>
      <c r="AHB47" s="37"/>
      <c r="AHC47" s="37"/>
      <c r="AHD47" s="37"/>
      <c r="AHE47" s="37"/>
      <c r="AHF47" s="37"/>
      <c r="AHG47" s="37"/>
      <c r="AHH47" s="37"/>
      <c r="AHI47" s="37"/>
      <c r="AHJ47" s="37"/>
      <c r="AHK47" s="37"/>
      <c r="AHL47" s="37"/>
      <c r="AHM47" s="37"/>
      <c r="AHN47" s="37"/>
      <c r="AHO47" s="37"/>
      <c r="AHP47" s="37"/>
      <c r="AHQ47" s="37"/>
      <c r="AHR47" s="37"/>
      <c r="AHS47" s="37"/>
      <c r="AHT47" s="37"/>
      <c r="AHU47" s="37"/>
      <c r="AHV47" s="37"/>
      <c r="AHW47" s="37"/>
      <c r="AHX47" s="37"/>
      <c r="AHY47" s="37"/>
      <c r="AHZ47" s="37"/>
      <c r="AIA47" s="37"/>
      <c r="AIB47" s="37"/>
      <c r="AIC47" s="37"/>
      <c r="AID47" s="37"/>
      <c r="AIE47" s="37"/>
      <c r="AIF47" s="37"/>
      <c r="AIG47" s="37"/>
      <c r="AIH47" s="37"/>
      <c r="AII47" s="37"/>
      <c r="AIJ47" s="37"/>
      <c r="AIK47" s="37"/>
      <c r="AIL47" s="37"/>
      <c r="AIM47" s="37"/>
      <c r="AIN47" s="37"/>
      <c r="AIO47" s="37"/>
      <c r="AIP47" s="37"/>
      <c r="AIQ47" s="37"/>
      <c r="AIR47" s="37"/>
      <c r="AIS47" s="37"/>
      <c r="AIT47" s="37"/>
      <c r="AIU47" s="37"/>
      <c r="AIV47" s="37"/>
      <c r="AIW47" s="37"/>
      <c r="AIX47" s="37"/>
      <c r="AIY47" s="37"/>
      <c r="AIZ47" s="37"/>
      <c r="AJA47" s="37"/>
      <c r="AJB47" s="37"/>
      <c r="AJC47" s="37"/>
      <c r="AJD47" s="37"/>
      <c r="AJE47" s="37"/>
      <c r="AJF47" s="37"/>
      <c r="AJG47" s="37"/>
      <c r="AJH47" s="37"/>
      <c r="AJI47" s="37"/>
      <c r="AJJ47" s="37"/>
      <c r="AJK47" s="37"/>
      <c r="AJL47" s="37"/>
      <c r="AJM47" s="37"/>
      <c r="AJN47" s="37"/>
      <c r="AJO47" s="37"/>
      <c r="AJP47" s="37"/>
      <c r="AJQ47" s="37"/>
      <c r="AJR47" s="37"/>
    </row>
    <row r="48" spans="1:954" s="38" customFormat="1" x14ac:dyDescent="0.2">
      <c r="A48" s="34"/>
      <c r="B48" s="35"/>
      <c r="C48" s="36"/>
      <c r="D48" s="36"/>
      <c r="E48" s="36"/>
      <c r="F48" s="36"/>
      <c r="G48" s="46"/>
      <c r="H48" s="45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37"/>
      <c r="NJ48" s="37"/>
      <c r="NK48" s="37"/>
      <c r="NL48" s="37"/>
      <c r="NM48" s="37"/>
      <c r="NN48" s="37"/>
      <c r="NO48" s="37"/>
      <c r="NP48" s="37"/>
      <c r="NQ48" s="37"/>
      <c r="NR48" s="37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37"/>
      <c r="SD48" s="37"/>
      <c r="SE48" s="37"/>
      <c r="SF48" s="37"/>
      <c r="SG48" s="37"/>
      <c r="SH48" s="37"/>
      <c r="SI48" s="37"/>
      <c r="SJ48" s="37"/>
      <c r="SK48" s="37"/>
      <c r="SL48" s="37"/>
      <c r="SM48" s="37"/>
      <c r="SN48" s="37"/>
      <c r="SO48" s="37"/>
      <c r="SP48" s="37"/>
      <c r="SQ48" s="37"/>
      <c r="SR48" s="37"/>
      <c r="SS48" s="37"/>
      <c r="ST48" s="37"/>
      <c r="SU48" s="37"/>
      <c r="SV48" s="37"/>
      <c r="SW48" s="37"/>
      <c r="SX48" s="37"/>
      <c r="SY48" s="37"/>
      <c r="SZ48" s="37"/>
      <c r="TA48" s="37"/>
      <c r="TB48" s="37"/>
      <c r="TC48" s="37"/>
      <c r="TD48" s="37"/>
      <c r="TE48" s="37"/>
      <c r="TF48" s="37"/>
      <c r="TG48" s="37"/>
      <c r="TH48" s="37"/>
      <c r="TI48" s="37"/>
      <c r="TJ48" s="37"/>
      <c r="TK48" s="37"/>
      <c r="TL48" s="37"/>
      <c r="TM48" s="37"/>
      <c r="TN48" s="37"/>
      <c r="TO48" s="37"/>
      <c r="TP48" s="37"/>
      <c r="TQ48" s="37"/>
      <c r="TR48" s="37"/>
      <c r="TS48" s="37"/>
      <c r="TT48" s="37"/>
      <c r="TU48" s="37"/>
      <c r="TV48" s="37"/>
      <c r="TW48" s="37"/>
      <c r="TX48" s="37"/>
      <c r="TY48" s="37"/>
      <c r="TZ48" s="37"/>
      <c r="UA48" s="37"/>
      <c r="UB48" s="37"/>
      <c r="UC48" s="37"/>
      <c r="UD48" s="37"/>
      <c r="UE48" s="37"/>
      <c r="UF48" s="37"/>
      <c r="UG48" s="37"/>
      <c r="UH48" s="37"/>
      <c r="UI48" s="37"/>
      <c r="UJ48" s="37"/>
      <c r="UK48" s="37"/>
      <c r="UL48" s="37"/>
      <c r="UM48" s="37"/>
      <c r="UN48" s="37"/>
      <c r="UO48" s="37"/>
      <c r="UP48" s="37"/>
      <c r="UQ48" s="37"/>
      <c r="UR48" s="37"/>
      <c r="US48" s="37"/>
      <c r="UT48" s="37"/>
      <c r="UU48" s="37"/>
      <c r="UV48" s="37"/>
      <c r="UW48" s="37"/>
      <c r="UX48" s="37"/>
      <c r="UY48" s="37"/>
      <c r="UZ48" s="37"/>
      <c r="VA48" s="37"/>
      <c r="VB48" s="37"/>
      <c r="VC48" s="37"/>
      <c r="VD48" s="37"/>
      <c r="VE48" s="37"/>
      <c r="VF48" s="37"/>
      <c r="VG48" s="37"/>
      <c r="VH48" s="37"/>
      <c r="VI48" s="37"/>
      <c r="VJ48" s="37"/>
      <c r="VK48" s="37"/>
      <c r="VL48" s="37"/>
      <c r="VM48" s="37"/>
      <c r="VN48" s="37"/>
      <c r="VO48" s="37"/>
      <c r="VP48" s="37"/>
      <c r="VQ48" s="37"/>
      <c r="VR48" s="37"/>
      <c r="VS48" s="37"/>
      <c r="VT48" s="37"/>
      <c r="VU48" s="37"/>
      <c r="VV48" s="37"/>
      <c r="VW48" s="37"/>
      <c r="VX48" s="37"/>
      <c r="VY48" s="37"/>
      <c r="VZ48" s="37"/>
      <c r="WA48" s="37"/>
      <c r="WB48" s="37"/>
      <c r="WC48" s="37"/>
      <c r="WD48" s="37"/>
      <c r="WE48" s="37"/>
      <c r="WF48" s="37"/>
      <c r="WG48" s="37"/>
      <c r="WH48" s="37"/>
      <c r="WI48" s="37"/>
      <c r="WJ48" s="37"/>
      <c r="WK48" s="37"/>
      <c r="WL48" s="37"/>
      <c r="WM48" s="37"/>
      <c r="WN48" s="37"/>
      <c r="WO48" s="37"/>
      <c r="WP48" s="37"/>
      <c r="WQ48" s="37"/>
      <c r="WR48" s="37"/>
      <c r="WS48" s="37"/>
      <c r="WT48" s="37"/>
      <c r="WU48" s="37"/>
      <c r="WV48" s="37"/>
      <c r="WW48" s="37"/>
      <c r="WX48" s="37"/>
      <c r="WY48" s="37"/>
      <c r="WZ48" s="37"/>
      <c r="XA48" s="37"/>
      <c r="XB48" s="37"/>
      <c r="XC48" s="37"/>
      <c r="XD48" s="37"/>
      <c r="XE48" s="37"/>
      <c r="XF48" s="37"/>
      <c r="XG48" s="37"/>
      <c r="XH48" s="37"/>
      <c r="XI48" s="37"/>
      <c r="XJ48" s="37"/>
      <c r="XK48" s="37"/>
      <c r="XL48" s="37"/>
      <c r="XM48" s="37"/>
      <c r="XN48" s="37"/>
      <c r="XO48" s="37"/>
      <c r="XP48" s="37"/>
      <c r="XQ48" s="37"/>
      <c r="XR48" s="37"/>
      <c r="XS48" s="37"/>
      <c r="XT48" s="37"/>
      <c r="XU48" s="37"/>
      <c r="XV48" s="37"/>
      <c r="XW48" s="37"/>
      <c r="XX48" s="37"/>
      <c r="XY48" s="37"/>
      <c r="XZ48" s="37"/>
      <c r="YA48" s="37"/>
      <c r="YB48" s="37"/>
      <c r="YC48" s="37"/>
      <c r="YD48" s="37"/>
      <c r="YE48" s="37"/>
      <c r="YF48" s="37"/>
      <c r="YG48" s="37"/>
      <c r="YH48" s="37"/>
      <c r="YI48" s="37"/>
      <c r="YJ48" s="37"/>
      <c r="YK48" s="37"/>
      <c r="YL48" s="37"/>
      <c r="YM48" s="37"/>
      <c r="YN48" s="37"/>
      <c r="YO48" s="37"/>
      <c r="YP48" s="37"/>
      <c r="YQ48" s="37"/>
      <c r="YR48" s="37"/>
      <c r="YS48" s="37"/>
      <c r="YT48" s="37"/>
      <c r="YU48" s="37"/>
      <c r="YV48" s="37"/>
      <c r="YW48" s="37"/>
      <c r="YX48" s="37"/>
      <c r="YY48" s="37"/>
      <c r="YZ48" s="37"/>
      <c r="ZA48" s="37"/>
      <c r="ZB48" s="37"/>
      <c r="ZC48" s="37"/>
      <c r="ZD48" s="37"/>
      <c r="ZE48" s="37"/>
      <c r="ZF48" s="37"/>
      <c r="ZG48" s="37"/>
      <c r="ZH48" s="37"/>
      <c r="ZI48" s="37"/>
      <c r="ZJ48" s="37"/>
      <c r="ZK48" s="37"/>
      <c r="ZL48" s="37"/>
      <c r="ZM48" s="37"/>
      <c r="ZN48" s="37"/>
      <c r="ZO48" s="37"/>
      <c r="ZP48" s="37"/>
      <c r="ZQ48" s="37"/>
      <c r="ZR48" s="37"/>
      <c r="ZS48" s="37"/>
      <c r="ZT48" s="37"/>
      <c r="ZU48" s="37"/>
      <c r="ZV48" s="37"/>
      <c r="ZW48" s="37"/>
      <c r="ZX48" s="37"/>
      <c r="ZY48" s="37"/>
      <c r="ZZ48" s="37"/>
      <c r="AAA48" s="37"/>
      <c r="AAB48" s="37"/>
      <c r="AAC48" s="37"/>
      <c r="AAD48" s="37"/>
      <c r="AAE48" s="37"/>
      <c r="AAF48" s="37"/>
      <c r="AAG48" s="37"/>
      <c r="AAH48" s="37"/>
      <c r="AAI48" s="37"/>
      <c r="AAJ48" s="37"/>
      <c r="AAK48" s="37"/>
      <c r="AAL48" s="37"/>
      <c r="AAM48" s="37"/>
      <c r="AAN48" s="37"/>
      <c r="AAO48" s="37"/>
      <c r="AAP48" s="37"/>
      <c r="AAQ48" s="37"/>
      <c r="AAR48" s="37"/>
      <c r="AAS48" s="37"/>
      <c r="AAT48" s="37"/>
      <c r="AAU48" s="37"/>
      <c r="AAV48" s="37"/>
      <c r="AAW48" s="37"/>
      <c r="AAX48" s="37"/>
      <c r="AAY48" s="37"/>
      <c r="AAZ48" s="37"/>
      <c r="ABA48" s="37"/>
      <c r="ABB48" s="37"/>
      <c r="ABC48" s="37"/>
      <c r="ABD48" s="37"/>
      <c r="ABE48" s="37"/>
      <c r="ABF48" s="37"/>
      <c r="ABG48" s="37"/>
      <c r="ABH48" s="37"/>
      <c r="ABI48" s="37"/>
      <c r="ABJ48" s="37"/>
      <c r="ABK48" s="37"/>
      <c r="ABL48" s="37"/>
      <c r="ABM48" s="37"/>
      <c r="ABN48" s="37"/>
      <c r="ABO48" s="37"/>
      <c r="ABP48" s="37"/>
      <c r="ABQ48" s="37"/>
      <c r="ABR48" s="37"/>
      <c r="ABS48" s="37"/>
      <c r="ABT48" s="37"/>
      <c r="ABU48" s="37"/>
      <c r="ABV48" s="37"/>
      <c r="ABW48" s="37"/>
      <c r="ABX48" s="37"/>
      <c r="ABY48" s="37"/>
      <c r="ABZ48" s="37"/>
      <c r="ACA48" s="37"/>
      <c r="ACB48" s="37"/>
      <c r="ACC48" s="37"/>
      <c r="ACD48" s="37"/>
      <c r="ACE48" s="37"/>
      <c r="ACF48" s="37"/>
      <c r="ACG48" s="37"/>
      <c r="ACH48" s="37"/>
      <c r="ACI48" s="37"/>
      <c r="ACJ48" s="37"/>
      <c r="ACK48" s="37"/>
      <c r="ACL48" s="37"/>
      <c r="ACM48" s="37"/>
      <c r="ACN48" s="37"/>
      <c r="ACO48" s="37"/>
      <c r="ACP48" s="37"/>
      <c r="ACQ48" s="37"/>
      <c r="ACR48" s="37"/>
      <c r="ACS48" s="37"/>
      <c r="ACT48" s="37"/>
      <c r="ACU48" s="37"/>
      <c r="ACV48" s="37"/>
      <c r="ACW48" s="37"/>
      <c r="ACX48" s="37"/>
      <c r="ACY48" s="37"/>
      <c r="ACZ48" s="37"/>
      <c r="ADA48" s="37"/>
      <c r="ADB48" s="37"/>
      <c r="ADC48" s="37"/>
      <c r="ADD48" s="37"/>
      <c r="ADE48" s="37"/>
      <c r="ADF48" s="37"/>
      <c r="ADG48" s="37"/>
      <c r="ADH48" s="37"/>
      <c r="ADI48" s="37"/>
      <c r="ADJ48" s="37"/>
      <c r="ADK48" s="37"/>
      <c r="ADL48" s="37"/>
      <c r="ADM48" s="37"/>
      <c r="ADN48" s="37"/>
      <c r="ADO48" s="37"/>
      <c r="ADP48" s="37"/>
      <c r="ADQ48" s="37"/>
      <c r="ADR48" s="37"/>
      <c r="ADS48" s="37"/>
      <c r="ADT48" s="37"/>
      <c r="ADU48" s="37"/>
      <c r="ADV48" s="37"/>
      <c r="ADW48" s="37"/>
      <c r="ADX48" s="37"/>
      <c r="ADY48" s="37"/>
      <c r="ADZ48" s="37"/>
      <c r="AEA48" s="37"/>
      <c r="AEB48" s="37"/>
      <c r="AEC48" s="37"/>
      <c r="AED48" s="37"/>
      <c r="AEE48" s="37"/>
      <c r="AEF48" s="37"/>
      <c r="AEG48" s="37"/>
      <c r="AEH48" s="37"/>
      <c r="AEI48" s="37"/>
      <c r="AEJ48" s="37"/>
      <c r="AEK48" s="37"/>
      <c r="AEL48" s="37"/>
      <c r="AEM48" s="37"/>
      <c r="AEN48" s="37"/>
      <c r="AEO48" s="37"/>
      <c r="AEP48" s="37"/>
      <c r="AEQ48" s="37"/>
      <c r="AER48" s="37"/>
      <c r="AES48" s="37"/>
      <c r="AET48" s="37"/>
      <c r="AEU48" s="37"/>
      <c r="AEV48" s="37"/>
      <c r="AEW48" s="37"/>
      <c r="AEX48" s="37"/>
      <c r="AEY48" s="37"/>
      <c r="AEZ48" s="37"/>
      <c r="AFA48" s="37"/>
      <c r="AFB48" s="37"/>
      <c r="AFC48" s="37"/>
      <c r="AFD48" s="37"/>
      <c r="AFE48" s="37"/>
      <c r="AFF48" s="37"/>
      <c r="AFG48" s="37"/>
      <c r="AFH48" s="37"/>
      <c r="AFI48" s="37"/>
      <c r="AFJ48" s="37"/>
      <c r="AFK48" s="37"/>
      <c r="AFL48" s="37"/>
      <c r="AFM48" s="37"/>
      <c r="AFN48" s="37"/>
      <c r="AFO48" s="37"/>
      <c r="AFP48" s="37"/>
      <c r="AFQ48" s="37"/>
      <c r="AFR48" s="37"/>
      <c r="AFS48" s="37"/>
      <c r="AFT48" s="37"/>
      <c r="AFU48" s="37"/>
      <c r="AFV48" s="37"/>
      <c r="AFW48" s="37"/>
      <c r="AFX48" s="37"/>
      <c r="AFY48" s="37"/>
      <c r="AFZ48" s="37"/>
      <c r="AGA48" s="37"/>
      <c r="AGB48" s="37"/>
      <c r="AGC48" s="37"/>
      <c r="AGD48" s="37"/>
      <c r="AGE48" s="37"/>
      <c r="AGF48" s="37"/>
      <c r="AGG48" s="37"/>
      <c r="AGH48" s="37"/>
      <c r="AGI48" s="37"/>
      <c r="AGJ48" s="37"/>
      <c r="AGK48" s="37"/>
      <c r="AGL48" s="37"/>
      <c r="AGM48" s="37"/>
      <c r="AGN48" s="37"/>
      <c r="AGO48" s="37"/>
      <c r="AGP48" s="37"/>
      <c r="AGQ48" s="37"/>
      <c r="AGR48" s="37"/>
      <c r="AGS48" s="37"/>
      <c r="AGT48" s="37"/>
      <c r="AGU48" s="37"/>
      <c r="AGV48" s="37"/>
      <c r="AGW48" s="37"/>
      <c r="AGX48" s="37"/>
      <c r="AGY48" s="37"/>
      <c r="AGZ48" s="37"/>
      <c r="AHA48" s="37"/>
      <c r="AHB48" s="37"/>
      <c r="AHC48" s="37"/>
      <c r="AHD48" s="37"/>
      <c r="AHE48" s="37"/>
      <c r="AHF48" s="37"/>
      <c r="AHG48" s="37"/>
      <c r="AHH48" s="37"/>
      <c r="AHI48" s="37"/>
      <c r="AHJ48" s="37"/>
      <c r="AHK48" s="37"/>
      <c r="AHL48" s="37"/>
      <c r="AHM48" s="37"/>
      <c r="AHN48" s="37"/>
      <c r="AHO48" s="37"/>
      <c r="AHP48" s="37"/>
      <c r="AHQ48" s="37"/>
      <c r="AHR48" s="37"/>
      <c r="AHS48" s="37"/>
      <c r="AHT48" s="37"/>
      <c r="AHU48" s="37"/>
      <c r="AHV48" s="37"/>
      <c r="AHW48" s="37"/>
      <c r="AHX48" s="37"/>
      <c r="AHY48" s="37"/>
      <c r="AHZ48" s="37"/>
      <c r="AIA48" s="37"/>
      <c r="AIB48" s="37"/>
      <c r="AIC48" s="37"/>
      <c r="AID48" s="37"/>
      <c r="AIE48" s="37"/>
      <c r="AIF48" s="37"/>
      <c r="AIG48" s="37"/>
      <c r="AIH48" s="37"/>
      <c r="AII48" s="37"/>
      <c r="AIJ48" s="37"/>
      <c r="AIK48" s="37"/>
      <c r="AIL48" s="37"/>
      <c r="AIM48" s="37"/>
      <c r="AIN48" s="37"/>
      <c r="AIO48" s="37"/>
      <c r="AIP48" s="37"/>
      <c r="AIQ48" s="37"/>
      <c r="AIR48" s="37"/>
      <c r="AIS48" s="37"/>
      <c r="AIT48" s="37"/>
      <c r="AIU48" s="37"/>
      <c r="AIV48" s="37"/>
      <c r="AIW48" s="37"/>
      <c r="AIX48" s="37"/>
      <c r="AIY48" s="37"/>
      <c r="AIZ48" s="37"/>
      <c r="AJA48" s="37"/>
      <c r="AJB48" s="37"/>
      <c r="AJC48" s="37"/>
      <c r="AJD48" s="37"/>
      <c r="AJE48" s="37"/>
      <c r="AJF48" s="37"/>
      <c r="AJG48" s="37"/>
      <c r="AJH48" s="37"/>
      <c r="AJI48" s="37"/>
      <c r="AJJ48" s="37"/>
      <c r="AJK48" s="37"/>
      <c r="AJL48" s="37"/>
      <c r="AJM48" s="37"/>
      <c r="AJN48" s="37"/>
      <c r="AJO48" s="37"/>
      <c r="AJP48" s="37"/>
      <c r="AJQ48" s="37"/>
      <c r="AJR48" s="37"/>
    </row>
    <row r="49" spans="1:954" s="38" customFormat="1" x14ac:dyDescent="0.2">
      <c r="A49" s="34"/>
      <c r="B49" s="35"/>
      <c r="C49" s="36"/>
      <c r="D49" s="36"/>
      <c r="E49" s="36"/>
      <c r="F49" s="36"/>
      <c r="G49" s="46"/>
      <c r="H49" s="45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  <c r="UF49" s="37"/>
      <c r="UG49" s="37"/>
      <c r="UH49" s="37"/>
      <c r="UI49" s="37"/>
      <c r="UJ49" s="37"/>
      <c r="UK49" s="37"/>
      <c r="UL49" s="37"/>
      <c r="UM49" s="37"/>
      <c r="UN49" s="37"/>
      <c r="UO49" s="37"/>
      <c r="UP49" s="37"/>
      <c r="UQ49" s="37"/>
      <c r="UR49" s="37"/>
      <c r="US49" s="37"/>
      <c r="UT49" s="37"/>
      <c r="UU49" s="37"/>
      <c r="UV49" s="37"/>
      <c r="UW49" s="37"/>
      <c r="UX49" s="37"/>
      <c r="UY49" s="37"/>
      <c r="UZ49" s="37"/>
      <c r="VA49" s="37"/>
      <c r="VB49" s="37"/>
      <c r="VC49" s="37"/>
      <c r="VD49" s="37"/>
      <c r="VE49" s="37"/>
      <c r="VF49" s="37"/>
      <c r="VG49" s="37"/>
      <c r="VH49" s="37"/>
      <c r="VI49" s="37"/>
      <c r="VJ49" s="37"/>
      <c r="VK49" s="37"/>
      <c r="VL49" s="37"/>
      <c r="VM49" s="37"/>
      <c r="VN49" s="37"/>
      <c r="VO49" s="37"/>
      <c r="VP49" s="37"/>
      <c r="VQ49" s="37"/>
      <c r="VR49" s="37"/>
      <c r="VS49" s="37"/>
      <c r="VT49" s="37"/>
      <c r="VU49" s="37"/>
      <c r="VV49" s="37"/>
      <c r="VW49" s="37"/>
      <c r="VX49" s="37"/>
      <c r="VY49" s="37"/>
      <c r="VZ49" s="37"/>
      <c r="WA49" s="37"/>
      <c r="WB49" s="37"/>
      <c r="WC49" s="37"/>
      <c r="WD49" s="37"/>
      <c r="WE49" s="37"/>
      <c r="WF49" s="37"/>
      <c r="WG49" s="37"/>
      <c r="WH49" s="37"/>
      <c r="WI49" s="37"/>
      <c r="WJ49" s="37"/>
      <c r="WK49" s="37"/>
      <c r="WL49" s="37"/>
      <c r="WM49" s="37"/>
      <c r="WN49" s="37"/>
      <c r="WO49" s="37"/>
      <c r="WP49" s="37"/>
      <c r="WQ49" s="37"/>
      <c r="WR49" s="37"/>
      <c r="WS49" s="37"/>
      <c r="WT49" s="37"/>
      <c r="WU49" s="37"/>
      <c r="WV49" s="37"/>
      <c r="WW49" s="37"/>
      <c r="WX49" s="37"/>
      <c r="WY49" s="37"/>
      <c r="WZ49" s="37"/>
      <c r="XA49" s="37"/>
      <c r="XB49" s="37"/>
      <c r="XC49" s="37"/>
      <c r="XD49" s="37"/>
      <c r="XE49" s="37"/>
      <c r="XF49" s="37"/>
      <c r="XG49" s="37"/>
      <c r="XH49" s="37"/>
      <c r="XI49" s="37"/>
      <c r="XJ49" s="37"/>
      <c r="XK49" s="37"/>
      <c r="XL49" s="37"/>
      <c r="XM49" s="37"/>
      <c r="XN49" s="37"/>
      <c r="XO49" s="37"/>
      <c r="XP49" s="37"/>
      <c r="XQ49" s="37"/>
      <c r="XR49" s="37"/>
      <c r="XS49" s="37"/>
      <c r="XT49" s="37"/>
      <c r="XU49" s="37"/>
      <c r="XV49" s="37"/>
      <c r="XW49" s="37"/>
      <c r="XX49" s="37"/>
      <c r="XY49" s="37"/>
      <c r="XZ49" s="37"/>
      <c r="YA49" s="37"/>
      <c r="YB49" s="37"/>
      <c r="YC49" s="37"/>
      <c r="YD49" s="37"/>
      <c r="YE49" s="37"/>
      <c r="YF49" s="37"/>
      <c r="YG49" s="37"/>
      <c r="YH49" s="37"/>
      <c r="YI49" s="37"/>
      <c r="YJ49" s="37"/>
      <c r="YK49" s="37"/>
      <c r="YL49" s="37"/>
      <c r="YM49" s="37"/>
      <c r="YN49" s="37"/>
      <c r="YO49" s="37"/>
      <c r="YP49" s="37"/>
      <c r="YQ49" s="37"/>
      <c r="YR49" s="37"/>
      <c r="YS49" s="37"/>
      <c r="YT49" s="37"/>
      <c r="YU49" s="37"/>
      <c r="YV49" s="37"/>
      <c r="YW49" s="37"/>
      <c r="YX49" s="37"/>
      <c r="YY49" s="37"/>
      <c r="YZ49" s="37"/>
      <c r="ZA49" s="37"/>
      <c r="ZB49" s="37"/>
      <c r="ZC49" s="37"/>
      <c r="ZD49" s="37"/>
      <c r="ZE49" s="37"/>
      <c r="ZF49" s="37"/>
      <c r="ZG49" s="37"/>
      <c r="ZH49" s="37"/>
      <c r="ZI49" s="37"/>
      <c r="ZJ49" s="37"/>
      <c r="ZK49" s="37"/>
      <c r="ZL49" s="37"/>
      <c r="ZM49" s="37"/>
      <c r="ZN49" s="37"/>
      <c r="ZO49" s="37"/>
      <c r="ZP49" s="37"/>
      <c r="ZQ49" s="37"/>
      <c r="ZR49" s="37"/>
      <c r="ZS49" s="37"/>
      <c r="ZT49" s="37"/>
      <c r="ZU49" s="37"/>
      <c r="ZV49" s="37"/>
      <c r="ZW49" s="37"/>
      <c r="ZX49" s="37"/>
      <c r="ZY49" s="37"/>
      <c r="ZZ49" s="37"/>
      <c r="AAA49" s="37"/>
      <c r="AAB49" s="37"/>
      <c r="AAC49" s="37"/>
      <c r="AAD49" s="37"/>
      <c r="AAE49" s="37"/>
      <c r="AAF49" s="37"/>
      <c r="AAG49" s="37"/>
      <c r="AAH49" s="37"/>
      <c r="AAI49" s="37"/>
      <c r="AAJ49" s="37"/>
      <c r="AAK49" s="37"/>
      <c r="AAL49" s="37"/>
      <c r="AAM49" s="37"/>
      <c r="AAN49" s="37"/>
      <c r="AAO49" s="37"/>
      <c r="AAP49" s="37"/>
      <c r="AAQ49" s="37"/>
      <c r="AAR49" s="37"/>
      <c r="AAS49" s="37"/>
      <c r="AAT49" s="37"/>
      <c r="AAU49" s="37"/>
      <c r="AAV49" s="37"/>
      <c r="AAW49" s="37"/>
      <c r="AAX49" s="37"/>
      <c r="AAY49" s="37"/>
      <c r="AAZ49" s="37"/>
      <c r="ABA49" s="37"/>
      <c r="ABB49" s="37"/>
      <c r="ABC49" s="37"/>
      <c r="ABD49" s="37"/>
      <c r="ABE49" s="37"/>
      <c r="ABF49" s="37"/>
      <c r="ABG49" s="37"/>
      <c r="ABH49" s="37"/>
      <c r="ABI49" s="37"/>
      <c r="ABJ49" s="37"/>
      <c r="ABK49" s="37"/>
      <c r="ABL49" s="37"/>
      <c r="ABM49" s="37"/>
      <c r="ABN49" s="37"/>
      <c r="ABO49" s="37"/>
      <c r="ABP49" s="37"/>
      <c r="ABQ49" s="37"/>
      <c r="ABR49" s="37"/>
      <c r="ABS49" s="37"/>
      <c r="ABT49" s="37"/>
      <c r="ABU49" s="37"/>
      <c r="ABV49" s="37"/>
      <c r="ABW49" s="37"/>
      <c r="ABX49" s="37"/>
      <c r="ABY49" s="37"/>
      <c r="ABZ49" s="37"/>
      <c r="ACA49" s="37"/>
      <c r="ACB49" s="37"/>
      <c r="ACC49" s="37"/>
      <c r="ACD49" s="37"/>
      <c r="ACE49" s="37"/>
      <c r="ACF49" s="37"/>
      <c r="ACG49" s="37"/>
      <c r="ACH49" s="37"/>
      <c r="ACI49" s="37"/>
      <c r="ACJ49" s="37"/>
      <c r="ACK49" s="37"/>
      <c r="ACL49" s="37"/>
      <c r="ACM49" s="37"/>
      <c r="ACN49" s="37"/>
      <c r="ACO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DA49" s="37"/>
      <c r="ADB49" s="37"/>
      <c r="ADC49" s="37"/>
      <c r="ADD49" s="37"/>
      <c r="ADE49" s="37"/>
      <c r="ADF49" s="37"/>
      <c r="ADG49" s="37"/>
      <c r="ADH49" s="37"/>
      <c r="ADI49" s="37"/>
      <c r="ADJ49" s="37"/>
      <c r="ADK49" s="37"/>
      <c r="ADL49" s="37"/>
      <c r="ADM49" s="37"/>
      <c r="ADN49" s="37"/>
      <c r="ADO49" s="37"/>
      <c r="ADP49" s="37"/>
      <c r="ADQ49" s="37"/>
      <c r="ADR49" s="37"/>
      <c r="ADS49" s="37"/>
      <c r="ADT49" s="37"/>
      <c r="ADU49" s="37"/>
      <c r="ADV49" s="37"/>
      <c r="ADW49" s="37"/>
      <c r="ADX49" s="37"/>
      <c r="ADY49" s="37"/>
      <c r="ADZ49" s="37"/>
      <c r="AEA49" s="37"/>
      <c r="AEB49" s="37"/>
      <c r="AEC49" s="37"/>
      <c r="AED49" s="37"/>
      <c r="AEE49" s="37"/>
      <c r="AEF49" s="37"/>
      <c r="AEG49" s="37"/>
      <c r="AEH49" s="37"/>
      <c r="AEI49" s="37"/>
      <c r="AEJ49" s="37"/>
      <c r="AEK49" s="37"/>
      <c r="AEL49" s="37"/>
      <c r="AEM49" s="37"/>
      <c r="AEN49" s="37"/>
      <c r="AEO49" s="37"/>
      <c r="AEP49" s="37"/>
      <c r="AEQ49" s="37"/>
      <c r="AER49" s="37"/>
      <c r="AES49" s="37"/>
      <c r="AET49" s="37"/>
      <c r="AEU49" s="37"/>
      <c r="AEV49" s="37"/>
      <c r="AEW49" s="37"/>
      <c r="AEX49" s="37"/>
      <c r="AEY49" s="37"/>
      <c r="AEZ49" s="37"/>
      <c r="AFA49" s="37"/>
      <c r="AFB49" s="37"/>
      <c r="AFC49" s="37"/>
      <c r="AFD49" s="37"/>
      <c r="AFE49" s="37"/>
      <c r="AFF49" s="37"/>
      <c r="AFG49" s="37"/>
      <c r="AFH49" s="37"/>
      <c r="AFI49" s="37"/>
      <c r="AFJ49" s="37"/>
      <c r="AFK49" s="37"/>
      <c r="AFL49" s="37"/>
      <c r="AFM49" s="37"/>
      <c r="AFN49" s="37"/>
      <c r="AFO49" s="37"/>
      <c r="AFP49" s="37"/>
      <c r="AFQ49" s="37"/>
      <c r="AFR49" s="37"/>
      <c r="AFS49" s="37"/>
      <c r="AFT49" s="37"/>
      <c r="AFU49" s="37"/>
      <c r="AFV49" s="37"/>
      <c r="AFW49" s="37"/>
      <c r="AFX49" s="37"/>
      <c r="AFY49" s="37"/>
      <c r="AFZ49" s="37"/>
      <c r="AGA49" s="37"/>
      <c r="AGB49" s="37"/>
      <c r="AGC49" s="37"/>
      <c r="AGD49" s="37"/>
      <c r="AGE49" s="37"/>
      <c r="AGF49" s="37"/>
      <c r="AGG49" s="37"/>
      <c r="AGH49" s="37"/>
      <c r="AGI49" s="37"/>
      <c r="AGJ49" s="37"/>
      <c r="AGK49" s="37"/>
      <c r="AGL49" s="37"/>
      <c r="AGM49" s="37"/>
      <c r="AGN49" s="37"/>
      <c r="AGO49" s="37"/>
      <c r="AGP49" s="37"/>
      <c r="AGQ49" s="37"/>
      <c r="AGR49" s="37"/>
      <c r="AGS49" s="37"/>
      <c r="AGT49" s="37"/>
      <c r="AGU49" s="37"/>
      <c r="AGV49" s="37"/>
      <c r="AGW49" s="37"/>
      <c r="AGX49" s="37"/>
      <c r="AGY49" s="37"/>
      <c r="AGZ49" s="37"/>
      <c r="AHA49" s="37"/>
      <c r="AHB49" s="37"/>
      <c r="AHC49" s="37"/>
      <c r="AHD49" s="37"/>
      <c r="AHE49" s="37"/>
      <c r="AHF49" s="37"/>
      <c r="AHG49" s="37"/>
      <c r="AHH49" s="37"/>
      <c r="AHI49" s="37"/>
      <c r="AHJ49" s="37"/>
      <c r="AHK49" s="37"/>
      <c r="AHL49" s="37"/>
      <c r="AHM49" s="37"/>
      <c r="AHN49" s="37"/>
      <c r="AHO49" s="37"/>
      <c r="AHP49" s="37"/>
      <c r="AHQ49" s="37"/>
      <c r="AHR49" s="37"/>
      <c r="AHS49" s="37"/>
      <c r="AHT49" s="37"/>
      <c r="AHU49" s="37"/>
      <c r="AHV49" s="37"/>
      <c r="AHW49" s="37"/>
      <c r="AHX49" s="37"/>
      <c r="AHY49" s="37"/>
      <c r="AHZ49" s="37"/>
      <c r="AIA49" s="37"/>
      <c r="AIB49" s="37"/>
      <c r="AIC49" s="37"/>
      <c r="AID49" s="37"/>
      <c r="AIE49" s="37"/>
      <c r="AIF49" s="37"/>
      <c r="AIG49" s="37"/>
      <c r="AIH49" s="37"/>
      <c r="AII49" s="37"/>
      <c r="AIJ49" s="37"/>
      <c r="AIK49" s="37"/>
      <c r="AIL49" s="37"/>
      <c r="AIM49" s="37"/>
      <c r="AIN49" s="37"/>
      <c r="AIO49" s="37"/>
      <c r="AIP49" s="37"/>
      <c r="AIQ49" s="37"/>
      <c r="AIR49" s="37"/>
      <c r="AIS49" s="37"/>
      <c r="AIT49" s="37"/>
      <c r="AIU49" s="37"/>
      <c r="AIV49" s="37"/>
      <c r="AIW49" s="37"/>
      <c r="AIX49" s="37"/>
      <c r="AIY49" s="37"/>
      <c r="AIZ49" s="37"/>
      <c r="AJA49" s="37"/>
      <c r="AJB49" s="37"/>
      <c r="AJC49" s="37"/>
      <c r="AJD49" s="37"/>
      <c r="AJE49" s="37"/>
      <c r="AJF49" s="37"/>
      <c r="AJG49" s="37"/>
      <c r="AJH49" s="37"/>
      <c r="AJI49" s="37"/>
      <c r="AJJ49" s="37"/>
      <c r="AJK49" s="37"/>
      <c r="AJL49" s="37"/>
      <c r="AJM49" s="37"/>
      <c r="AJN49" s="37"/>
      <c r="AJO49" s="37"/>
      <c r="AJP49" s="37"/>
      <c r="AJQ49" s="37"/>
      <c r="AJR49" s="37"/>
    </row>
    <row r="50" spans="1:954" s="38" customFormat="1" x14ac:dyDescent="0.2">
      <c r="A50" s="34"/>
      <c r="B50" s="35"/>
      <c r="C50" s="36"/>
      <c r="D50" s="36"/>
      <c r="E50" s="36"/>
      <c r="F50" s="36"/>
      <c r="G50" s="46"/>
      <c r="H50" s="45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  <c r="AHZ50" s="37"/>
      <c r="AIA50" s="37"/>
      <c r="AIB50" s="37"/>
      <c r="AIC50" s="37"/>
      <c r="AID50" s="37"/>
      <c r="AIE50" s="37"/>
      <c r="AIF50" s="37"/>
      <c r="AIG50" s="37"/>
      <c r="AIH50" s="37"/>
      <c r="AII50" s="37"/>
      <c r="AIJ50" s="37"/>
      <c r="AIK50" s="37"/>
      <c r="AIL50" s="37"/>
      <c r="AIM50" s="37"/>
      <c r="AIN50" s="37"/>
      <c r="AIO50" s="37"/>
      <c r="AIP50" s="37"/>
      <c r="AIQ50" s="37"/>
      <c r="AIR50" s="37"/>
      <c r="AIS50" s="37"/>
      <c r="AIT50" s="37"/>
      <c r="AIU50" s="37"/>
      <c r="AIV50" s="37"/>
      <c r="AIW50" s="37"/>
      <c r="AIX50" s="37"/>
      <c r="AIY50" s="37"/>
      <c r="AIZ50" s="37"/>
      <c r="AJA50" s="37"/>
      <c r="AJB50" s="37"/>
      <c r="AJC50" s="37"/>
      <c r="AJD50" s="37"/>
      <c r="AJE50" s="37"/>
      <c r="AJF50" s="37"/>
      <c r="AJG50" s="37"/>
      <c r="AJH50" s="37"/>
      <c r="AJI50" s="37"/>
      <c r="AJJ50" s="37"/>
      <c r="AJK50" s="37"/>
      <c r="AJL50" s="37"/>
      <c r="AJM50" s="37"/>
      <c r="AJN50" s="37"/>
      <c r="AJO50" s="37"/>
      <c r="AJP50" s="37"/>
      <c r="AJQ50" s="37"/>
      <c r="AJR50" s="37"/>
    </row>
    <row r="51" spans="1:954" s="38" customFormat="1" x14ac:dyDescent="0.2">
      <c r="A51" s="34"/>
      <c r="B51" s="35"/>
      <c r="C51" s="36"/>
      <c r="D51" s="36"/>
      <c r="E51" s="36"/>
      <c r="F51" s="36"/>
      <c r="G51" s="46"/>
      <c r="H51" s="45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7"/>
      <c r="NM51" s="37"/>
      <c r="NN51" s="37"/>
      <c r="NO51" s="37"/>
      <c r="NP51" s="37"/>
      <c r="NQ51" s="37"/>
      <c r="NR51" s="37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37"/>
      <c r="SD51" s="37"/>
      <c r="SE51" s="37"/>
      <c r="SF51" s="37"/>
      <c r="SG51" s="37"/>
      <c r="SH51" s="37"/>
      <c r="SI51" s="37"/>
      <c r="SJ51" s="37"/>
      <c r="SK51" s="37"/>
      <c r="SL51" s="37"/>
      <c r="SM51" s="37"/>
      <c r="SN51" s="37"/>
      <c r="SO51" s="37"/>
      <c r="SP51" s="37"/>
      <c r="SQ51" s="37"/>
      <c r="SR51" s="37"/>
      <c r="SS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TE51" s="37"/>
      <c r="TF51" s="37"/>
      <c r="TG51" s="37"/>
      <c r="TH51" s="37"/>
      <c r="TI51" s="37"/>
      <c r="TJ51" s="37"/>
      <c r="TK51" s="37"/>
      <c r="TL51" s="37"/>
      <c r="TM51" s="37"/>
      <c r="TN51" s="37"/>
      <c r="TO51" s="37"/>
      <c r="TP51" s="37"/>
      <c r="TQ51" s="37"/>
      <c r="TR51" s="37"/>
      <c r="TS51" s="37"/>
      <c r="TT51" s="37"/>
      <c r="TU51" s="37"/>
      <c r="TV51" s="37"/>
      <c r="TW51" s="37"/>
      <c r="TX51" s="37"/>
      <c r="TY51" s="37"/>
      <c r="TZ51" s="37"/>
      <c r="UA51" s="37"/>
      <c r="UB51" s="37"/>
      <c r="UC51" s="37"/>
      <c r="UD51" s="37"/>
      <c r="UE51" s="37"/>
      <c r="UF51" s="37"/>
      <c r="UG51" s="37"/>
      <c r="UH51" s="37"/>
      <c r="UI51" s="37"/>
      <c r="UJ51" s="37"/>
      <c r="UK51" s="37"/>
      <c r="UL51" s="37"/>
      <c r="UM51" s="37"/>
      <c r="UN51" s="37"/>
      <c r="UO51" s="37"/>
      <c r="UP51" s="37"/>
      <c r="UQ51" s="37"/>
      <c r="UR51" s="37"/>
      <c r="US51" s="37"/>
      <c r="UT51" s="37"/>
      <c r="UU51" s="37"/>
      <c r="UV51" s="37"/>
      <c r="UW51" s="37"/>
      <c r="UX51" s="37"/>
      <c r="UY51" s="37"/>
      <c r="UZ51" s="37"/>
      <c r="VA51" s="37"/>
      <c r="VB51" s="37"/>
      <c r="VC51" s="37"/>
      <c r="VD51" s="37"/>
      <c r="VE51" s="37"/>
      <c r="VF51" s="37"/>
      <c r="VG51" s="37"/>
      <c r="VH51" s="37"/>
      <c r="VI51" s="37"/>
      <c r="VJ51" s="37"/>
      <c r="VK51" s="37"/>
      <c r="VL51" s="37"/>
      <c r="VM51" s="37"/>
      <c r="VN51" s="37"/>
      <c r="VO51" s="37"/>
      <c r="VP51" s="37"/>
      <c r="VQ51" s="37"/>
      <c r="VR51" s="37"/>
      <c r="VS51" s="37"/>
      <c r="VT51" s="37"/>
      <c r="VU51" s="37"/>
      <c r="VV51" s="37"/>
      <c r="VW51" s="37"/>
      <c r="VX51" s="37"/>
      <c r="VY51" s="37"/>
      <c r="VZ51" s="37"/>
      <c r="WA51" s="37"/>
      <c r="WB51" s="37"/>
      <c r="WC51" s="37"/>
      <c r="WD51" s="37"/>
      <c r="WE51" s="37"/>
      <c r="WF51" s="37"/>
      <c r="WG51" s="37"/>
      <c r="WH51" s="37"/>
      <c r="WI51" s="37"/>
      <c r="WJ51" s="37"/>
      <c r="WK51" s="37"/>
      <c r="WL51" s="37"/>
      <c r="WM51" s="37"/>
      <c r="WN51" s="37"/>
      <c r="WO51" s="37"/>
      <c r="WP51" s="37"/>
      <c r="WQ51" s="37"/>
      <c r="WR51" s="37"/>
      <c r="WS51" s="37"/>
      <c r="WT51" s="37"/>
      <c r="WU51" s="37"/>
      <c r="WV51" s="37"/>
      <c r="WW51" s="37"/>
      <c r="WX51" s="37"/>
      <c r="WY51" s="37"/>
      <c r="WZ51" s="37"/>
      <c r="XA51" s="37"/>
      <c r="XB51" s="37"/>
      <c r="XC51" s="37"/>
      <c r="XD51" s="37"/>
      <c r="XE51" s="37"/>
      <c r="XF51" s="37"/>
      <c r="XG51" s="37"/>
      <c r="XH51" s="37"/>
      <c r="XI51" s="37"/>
      <c r="XJ51" s="37"/>
      <c r="XK51" s="37"/>
      <c r="XL51" s="37"/>
      <c r="XM51" s="37"/>
      <c r="XN51" s="37"/>
      <c r="XO51" s="37"/>
      <c r="XP51" s="37"/>
      <c r="XQ51" s="37"/>
      <c r="XR51" s="37"/>
      <c r="XS51" s="37"/>
      <c r="XT51" s="37"/>
      <c r="XU51" s="37"/>
      <c r="XV51" s="37"/>
      <c r="XW51" s="37"/>
      <c r="XX51" s="37"/>
      <c r="XY51" s="37"/>
      <c r="XZ51" s="37"/>
      <c r="YA51" s="37"/>
      <c r="YB51" s="37"/>
      <c r="YC51" s="37"/>
      <c r="YD51" s="37"/>
      <c r="YE51" s="37"/>
      <c r="YF51" s="37"/>
      <c r="YG51" s="37"/>
      <c r="YH51" s="37"/>
      <c r="YI51" s="37"/>
      <c r="YJ51" s="37"/>
      <c r="YK51" s="37"/>
      <c r="YL51" s="37"/>
      <c r="YM51" s="37"/>
      <c r="YN51" s="37"/>
      <c r="YO51" s="37"/>
      <c r="YP51" s="37"/>
      <c r="YQ51" s="37"/>
      <c r="YR51" s="37"/>
      <c r="YS51" s="37"/>
      <c r="YT51" s="37"/>
      <c r="YU51" s="37"/>
      <c r="YV51" s="37"/>
      <c r="YW51" s="37"/>
      <c r="YX51" s="37"/>
      <c r="YY51" s="37"/>
      <c r="YZ51" s="37"/>
      <c r="ZA51" s="37"/>
      <c r="ZB51" s="37"/>
      <c r="ZC51" s="37"/>
      <c r="ZD51" s="37"/>
      <c r="ZE51" s="37"/>
      <c r="ZF51" s="37"/>
      <c r="ZG51" s="37"/>
      <c r="ZH51" s="37"/>
      <c r="ZI51" s="37"/>
      <c r="ZJ51" s="37"/>
      <c r="ZK51" s="37"/>
      <c r="ZL51" s="37"/>
      <c r="ZM51" s="37"/>
      <c r="ZN51" s="37"/>
      <c r="ZO51" s="37"/>
      <c r="ZP51" s="37"/>
      <c r="ZQ51" s="37"/>
      <c r="ZR51" s="37"/>
      <c r="ZS51" s="37"/>
      <c r="ZT51" s="37"/>
      <c r="ZU51" s="37"/>
      <c r="ZV51" s="37"/>
      <c r="ZW51" s="37"/>
      <c r="ZX51" s="37"/>
      <c r="ZY51" s="37"/>
      <c r="ZZ51" s="37"/>
      <c r="AAA51" s="37"/>
      <c r="AAB51" s="37"/>
      <c r="AAC51" s="37"/>
      <c r="AAD51" s="37"/>
      <c r="AAE51" s="37"/>
      <c r="AAF51" s="37"/>
      <c r="AAG51" s="37"/>
      <c r="AAH51" s="37"/>
      <c r="AAI51" s="37"/>
      <c r="AAJ51" s="37"/>
      <c r="AAK51" s="37"/>
      <c r="AAL51" s="37"/>
      <c r="AAM51" s="37"/>
      <c r="AAN51" s="37"/>
      <c r="AAO51" s="37"/>
      <c r="AAP51" s="37"/>
      <c r="AAQ51" s="37"/>
      <c r="AAR51" s="37"/>
      <c r="AAS51" s="37"/>
      <c r="AAT51" s="37"/>
      <c r="AAU51" s="37"/>
      <c r="AAV51" s="37"/>
      <c r="AAW51" s="37"/>
      <c r="AAX51" s="37"/>
      <c r="AAY51" s="37"/>
      <c r="AAZ51" s="37"/>
      <c r="ABA51" s="37"/>
      <c r="ABB51" s="37"/>
      <c r="ABC51" s="37"/>
      <c r="ABD51" s="37"/>
      <c r="ABE51" s="37"/>
      <c r="ABF51" s="37"/>
      <c r="ABG51" s="37"/>
      <c r="ABH51" s="37"/>
      <c r="ABI51" s="37"/>
      <c r="ABJ51" s="37"/>
      <c r="ABK51" s="37"/>
      <c r="ABL51" s="37"/>
      <c r="ABM51" s="37"/>
      <c r="ABN51" s="37"/>
      <c r="ABO51" s="37"/>
      <c r="ABP51" s="37"/>
      <c r="ABQ51" s="37"/>
      <c r="ABR51" s="37"/>
      <c r="ABS51" s="37"/>
      <c r="ABT51" s="37"/>
      <c r="ABU51" s="37"/>
      <c r="ABV51" s="37"/>
      <c r="ABW51" s="37"/>
      <c r="ABX51" s="37"/>
      <c r="ABY51" s="37"/>
      <c r="ABZ51" s="37"/>
      <c r="ACA51" s="37"/>
      <c r="ACB51" s="37"/>
      <c r="ACC51" s="37"/>
      <c r="ACD51" s="37"/>
      <c r="ACE51" s="37"/>
      <c r="ACF51" s="37"/>
      <c r="ACG51" s="37"/>
      <c r="ACH51" s="37"/>
      <c r="ACI51" s="37"/>
      <c r="ACJ51" s="37"/>
      <c r="ACK51" s="37"/>
      <c r="ACL51" s="37"/>
      <c r="ACM51" s="37"/>
      <c r="ACN51" s="37"/>
      <c r="ACO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DA51" s="37"/>
      <c r="ADB51" s="37"/>
      <c r="ADC51" s="37"/>
      <c r="ADD51" s="37"/>
      <c r="ADE51" s="37"/>
      <c r="ADF51" s="37"/>
      <c r="ADG51" s="37"/>
      <c r="ADH51" s="37"/>
      <c r="ADI51" s="37"/>
      <c r="ADJ51" s="37"/>
      <c r="ADK51" s="37"/>
      <c r="ADL51" s="37"/>
      <c r="ADM51" s="37"/>
      <c r="ADN51" s="37"/>
      <c r="ADO51" s="37"/>
      <c r="ADP51" s="37"/>
      <c r="ADQ51" s="37"/>
      <c r="ADR51" s="37"/>
      <c r="ADS51" s="37"/>
      <c r="ADT51" s="37"/>
      <c r="ADU51" s="37"/>
      <c r="ADV51" s="37"/>
      <c r="ADW51" s="37"/>
      <c r="ADX51" s="37"/>
      <c r="ADY51" s="37"/>
      <c r="ADZ51" s="37"/>
      <c r="AEA51" s="37"/>
      <c r="AEB51" s="37"/>
      <c r="AEC51" s="37"/>
      <c r="AED51" s="37"/>
      <c r="AEE51" s="37"/>
      <c r="AEF51" s="37"/>
      <c r="AEG51" s="37"/>
      <c r="AEH51" s="37"/>
      <c r="AEI51" s="37"/>
      <c r="AEJ51" s="37"/>
      <c r="AEK51" s="37"/>
      <c r="AEL51" s="37"/>
      <c r="AEM51" s="37"/>
      <c r="AEN51" s="37"/>
      <c r="AEO51" s="37"/>
      <c r="AEP51" s="37"/>
      <c r="AEQ51" s="37"/>
      <c r="AER51" s="37"/>
      <c r="AES51" s="37"/>
      <c r="AET51" s="37"/>
      <c r="AEU51" s="37"/>
      <c r="AEV51" s="37"/>
      <c r="AEW51" s="37"/>
      <c r="AEX51" s="37"/>
      <c r="AEY51" s="37"/>
      <c r="AEZ51" s="37"/>
      <c r="AFA51" s="37"/>
      <c r="AFB51" s="37"/>
      <c r="AFC51" s="37"/>
      <c r="AFD51" s="37"/>
      <c r="AFE51" s="37"/>
      <c r="AFF51" s="37"/>
      <c r="AFG51" s="37"/>
      <c r="AFH51" s="37"/>
      <c r="AFI51" s="37"/>
      <c r="AFJ51" s="37"/>
      <c r="AFK51" s="37"/>
      <c r="AFL51" s="37"/>
      <c r="AFM51" s="37"/>
      <c r="AFN51" s="37"/>
      <c r="AFO51" s="37"/>
      <c r="AFP51" s="37"/>
      <c r="AFQ51" s="37"/>
      <c r="AFR51" s="37"/>
      <c r="AFS51" s="37"/>
      <c r="AFT51" s="37"/>
      <c r="AFU51" s="37"/>
      <c r="AFV51" s="37"/>
      <c r="AFW51" s="37"/>
      <c r="AFX51" s="37"/>
      <c r="AFY51" s="37"/>
      <c r="AFZ51" s="37"/>
      <c r="AGA51" s="37"/>
      <c r="AGB51" s="37"/>
      <c r="AGC51" s="37"/>
      <c r="AGD51" s="37"/>
      <c r="AGE51" s="37"/>
      <c r="AGF51" s="37"/>
      <c r="AGG51" s="37"/>
      <c r="AGH51" s="37"/>
      <c r="AGI51" s="37"/>
      <c r="AGJ51" s="37"/>
      <c r="AGK51" s="37"/>
      <c r="AGL51" s="37"/>
      <c r="AGM51" s="37"/>
      <c r="AGN51" s="37"/>
      <c r="AGO51" s="37"/>
      <c r="AGP51" s="37"/>
      <c r="AGQ51" s="37"/>
      <c r="AGR51" s="37"/>
      <c r="AGS51" s="37"/>
      <c r="AGT51" s="37"/>
      <c r="AGU51" s="37"/>
      <c r="AGV51" s="37"/>
      <c r="AGW51" s="37"/>
      <c r="AGX51" s="37"/>
      <c r="AGY51" s="37"/>
      <c r="AGZ51" s="37"/>
      <c r="AHA51" s="37"/>
      <c r="AHB51" s="37"/>
      <c r="AHC51" s="37"/>
      <c r="AHD51" s="37"/>
      <c r="AHE51" s="37"/>
      <c r="AHF51" s="37"/>
      <c r="AHG51" s="37"/>
      <c r="AHH51" s="37"/>
      <c r="AHI51" s="37"/>
      <c r="AHJ51" s="37"/>
      <c r="AHK51" s="37"/>
      <c r="AHL51" s="37"/>
      <c r="AHM51" s="37"/>
      <c r="AHN51" s="37"/>
      <c r="AHO51" s="37"/>
      <c r="AHP51" s="37"/>
      <c r="AHQ51" s="37"/>
      <c r="AHR51" s="37"/>
      <c r="AHS51" s="37"/>
      <c r="AHT51" s="37"/>
      <c r="AHU51" s="37"/>
      <c r="AHV51" s="37"/>
      <c r="AHW51" s="37"/>
      <c r="AHX51" s="37"/>
      <c r="AHY51" s="37"/>
      <c r="AHZ51" s="37"/>
      <c r="AIA51" s="37"/>
      <c r="AIB51" s="37"/>
      <c r="AIC51" s="37"/>
      <c r="AID51" s="37"/>
      <c r="AIE51" s="37"/>
      <c r="AIF51" s="37"/>
      <c r="AIG51" s="37"/>
      <c r="AIH51" s="37"/>
      <c r="AII51" s="37"/>
      <c r="AIJ51" s="37"/>
      <c r="AIK51" s="37"/>
      <c r="AIL51" s="37"/>
      <c r="AIM51" s="37"/>
      <c r="AIN51" s="37"/>
      <c r="AIO51" s="37"/>
      <c r="AIP51" s="37"/>
      <c r="AIQ51" s="37"/>
      <c r="AIR51" s="37"/>
      <c r="AIS51" s="37"/>
      <c r="AIT51" s="37"/>
      <c r="AIU51" s="37"/>
      <c r="AIV51" s="37"/>
      <c r="AIW51" s="37"/>
      <c r="AIX51" s="37"/>
      <c r="AIY51" s="37"/>
      <c r="AIZ51" s="37"/>
      <c r="AJA51" s="37"/>
      <c r="AJB51" s="37"/>
      <c r="AJC51" s="37"/>
      <c r="AJD51" s="37"/>
      <c r="AJE51" s="37"/>
      <c r="AJF51" s="37"/>
      <c r="AJG51" s="37"/>
      <c r="AJH51" s="37"/>
      <c r="AJI51" s="37"/>
      <c r="AJJ51" s="37"/>
      <c r="AJK51" s="37"/>
      <c r="AJL51" s="37"/>
      <c r="AJM51" s="37"/>
      <c r="AJN51" s="37"/>
      <c r="AJO51" s="37"/>
      <c r="AJP51" s="37"/>
      <c r="AJQ51" s="37"/>
      <c r="AJR51" s="37"/>
    </row>
    <row r="52" spans="1:954" s="38" customFormat="1" x14ac:dyDescent="0.2">
      <c r="A52" s="34"/>
      <c r="B52" s="35"/>
      <c r="C52" s="36"/>
      <c r="D52" s="36"/>
      <c r="E52" s="36"/>
      <c r="F52" s="36"/>
      <c r="G52" s="46"/>
      <c r="H52" s="45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</row>
    <row r="53" spans="1:954" s="38" customFormat="1" x14ac:dyDescent="0.2">
      <c r="A53" s="34"/>
      <c r="B53" s="35"/>
      <c r="C53" s="36"/>
      <c r="D53" s="36"/>
      <c r="E53" s="36"/>
      <c r="F53" s="36"/>
      <c r="G53" s="46"/>
      <c r="H53" s="45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/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/>
      <c r="PO53" s="37"/>
      <c r="PP53" s="37"/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/>
      <c r="QR53" s="37"/>
      <c r="QS53" s="37"/>
      <c r="QT53" s="37"/>
      <c r="QU53" s="37"/>
      <c r="QV53" s="37"/>
      <c r="QW53" s="37"/>
      <c r="QX53" s="37"/>
      <c r="QY53" s="37"/>
      <c r="QZ53" s="37"/>
      <c r="RA53" s="37"/>
      <c r="RB53" s="37"/>
      <c r="RC53" s="37"/>
      <c r="RD53" s="37"/>
      <c r="RE53" s="37"/>
      <c r="RF53" s="37"/>
      <c r="RG53" s="37"/>
      <c r="RH53" s="37"/>
      <c r="RI53" s="37"/>
      <c r="RJ53" s="37"/>
      <c r="RK53" s="37"/>
      <c r="RL53" s="37"/>
      <c r="RM53" s="37"/>
      <c r="RN53" s="37"/>
      <c r="RO53" s="37"/>
      <c r="RP53" s="37"/>
      <c r="RQ53" s="37"/>
      <c r="RR53" s="37"/>
      <c r="RS53" s="37"/>
      <c r="RT53" s="37"/>
      <c r="RU53" s="37"/>
      <c r="RV53" s="37"/>
      <c r="RW53" s="37"/>
      <c r="RX53" s="37"/>
      <c r="RY53" s="37"/>
      <c r="RZ53" s="37"/>
      <c r="SA53" s="37"/>
      <c r="SB53" s="37"/>
      <c r="SC53" s="37"/>
      <c r="SD53" s="37"/>
      <c r="SE53" s="37"/>
      <c r="SF53" s="37"/>
      <c r="SG53" s="37"/>
      <c r="SH53" s="37"/>
      <c r="SI53" s="37"/>
      <c r="SJ53" s="37"/>
      <c r="SK53" s="37"/>
      <c r="SL53" s="37"/>
      <c r="SM53" s="37"/>
      <c r="SN53" s="37"/>
      <c r="SO53" s="37"/>
      <c r="SP53" s="37"/>
      <c r="SQ53" s="37"/>
      <c r="SR53" s="37"/>
      <c r="SS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TE53" s="37"/>
      <c r="TF53" s="37"/>
      <c r="TG53" s="37"/>
      <c r="TH53" s="37"/>
      <c r="TI53" s="37"/>
      <c r="TJ53" s="37"/>
      <c r="TK53" s="37"/>
      <c r="TL53" s="37"/>
      <c r="TM53" s="37"/>
      <c r="TN53" s="37"/>
      <c r="TO53" s="37"/>
      <c r="TP53" s="37"/>
      <c r="TQ53" s="37"/>
      <c r="TR53" s="37"/>
      <c r="TS53" s="37"/>
      <c r="TT53" s="37"/>
      <c r="TU53" s="37"/>
      <c r="TV53" s="37"/>
      <c r="TW53" s="37"/>
      <c r="TX53" s="37"/>
      <c r="TY53" s="37"/>
      <c r="TZ53" s="37"/>
      <c r="UA53" s="37"/>
      <c r="UB53" s="37"/>
      <c r="UC53" s="37"/>
      <c r="UD53" s="37"/>
      <c r="UE53" s="37"/>
      <c r="UF53" s="37"/>
      <c r="UG53" s="37"/>
      <c r="UH53" s="37"/>
      <c r="UI53" s="37"/>
      <c r="UJ53" s="37"/>
      <c r="UK53" s="37"/>
      <c r="UL53" s="37"/>
      <c r="UM53" s="37"/>
      <c r="UN53" s="37"/>
      <c r="UO53" s="37"/>
      <c r="UP53" s="37"/>
      <c r="UQ53" s="37"/>
      <c r="UR53" s="37"/>
      <c r="US53" s="37"/>
      <c r="UT53" s="37"/>
      <c r="UU53" s="37"/>
      <c r="UV53" s="37"/>
      <c r="UW53" s="37"/>
      <c r="UX53" s="37"/>
      <c r="UY53" s="37"/>
      <c r="UZ53" s="37"/>
      <c r="VA53" s="37"/>
      <c r="VB53" s="37"/>
      <c r="VC53" s="37"/>
      <c r="VD53" s="37"/>
      <c r="VE53" s="37"/>
      <c r="VF53" s="37"/>
      <c r="VG53" s="37"/>
      <c r="VH53" s="37"/>
      <c r="VI53" s="37"/>
      <c r="VJ53" s="37"/>
      <c r="VK53" s="37"/>
      <c r="VL53" s="37"/>
      <c r="VM53" s="37"/>
      <c r="VN53" s="37"/>
      <c r="VO53" s="37"/>
      <c r="VP53" s="37"/>
      <c r="VQ53" s="37"/>
      <c r="VR53" s="37"/>
      <c r="VS53" s="37"/>
      <c r="VT53" s="37"/>
      <c r="VU53" s="37"/>
      <c r="VV53" s="37"/>
      <c r="VW53" s="37"/>
      <c r="VX53" s="37"/>
      <c r="VY53" s="37"/>
      <c r="VZ53" s="37"/>
      <c r="WA53" s="37"/>
      <c r="WB53" s="37"/>
      <c r="WC53" s="37"/>
      <c r="WD53" s="37"/>
      <c r="WE53" s="37"/>
      <c r="WF53" s="37"/>
      <c r="WG53" s="37"/>
      <c r="WH53" s="37"/>
      <c r="WI53" s="37"/>
      <c r="WJ53" s="37"/>
      <c r="WK53" s="37"/>
      <c r="WL53" s="37"/>
      <c r="WM53" s="37"/>
      <c r="WN53" s="37"/>
      <c r="WO53" s="37"/>
      <c r="WP53" s="37"/>
      <c r="WQ53" s="37"/>
      <c r="WR53" s="37"/>
      <c r="WS53" s="37"/>
      <c r="WT53" s="37"/>
      <c r="WU53" s="37"/>
      <c r="WV53" s="37"/>
      <c r="WW53" s="37"/>
      <c r="WX53" s="37"/>
      <c r="WY53" s="37"/>
      <c r="WZ53" s="37"/>
      <c r="XA53" s="37"/>
      <c r="XB53" s="37"/>
      <c r="XC53" s="37"/>
      <c r="XD53" s="37"/>
      <c r="XE53" s="37"/>
      <c r="XF53" s="37"/>
      <c r="XG53" s="37"/>
      <c r="XH53" s="37"/>
      <c r="XI53" s="37"/>
      <c r="XJ53" s="37"/>
      <c r="XK53" s="37"/>
      <c r="XL53" s="37"/>
      <c r="XM53" s="37"/>
      <c r="XN53" s="37"/>
      <c r="XO53" s="37"/>
      <c r="XP53" s="37"/>
      <c r="XQ53" s="37"/>
      <c r="XR53" s="37"/>
      <c r="XS53" s="37"/>
      <c r="XT53" s="37"/>
      <c r="XU53" s="37"/>
      <c r="XV53" s="37"/>
      <c r="XW53" s="37"/>
      <c r="XX53" s="37"/>
      <c r="XY53" s="37"/>
      <c r="XZ53" s="37"/>
      <c r="YA53" s="37"/>
      <c r="YB53" s="37"/>
      <c r="YC53" s="37"/>
      <c r="YD53" s="37"/>
      <c r="YE53" s="37"/>
      <c r="YF53" s="37"/>
      <c r="YG53" s="37"/>
      <c r="YH53" s="37"/>
      <c r="YI53" s="37"/>
      <c r="YJ53" s="37"/>
      <c r="YK53" s="37"/>
      <c r="YL53" s="37"/>
      <c r="YM53" s="37"/>
      <c r="YN53" s="37"/>
      <c r="YO53" s="37"/>
      <c r="YP53" s="37"/>
      <c r="YQ53" s="37"/>
      <c r="YR53" s="37"/>
      <c r="YS53" s="37"/>
      <c r="YT53" s="37"/>
      <c r="YU53" s="37"/>
      <c r="YV53" s="37"/>
      <c r="YW53" s="37"/>
      <c r="YX53" s="37"/>
      <c r="YY53" s="37"/>
      <c r="YZ53" s="37"/>
      <c r="ZA53" s="37"/>
      <c r="ZB53" s="37"/>
      <c r="ZC53" s="37"/>
      <c r="ZD53" s="37"/>
      <c r="ZE53" s="37"/>
      <c r="ZF53" s="37"/>
      <c r="ZG53" s="37"/>
      <c r="ZH53" s="37"/>
      <c r="ZI53" s="37"/>
      <c r="ZJ53" s="37"/>
      <c r="ZK53" s="37"/>
      <c r="ZL53" s="37"/>
      <c r="ZM53" s="37"/>
      <c r="ZN53" s="37"/>
      <c r="ZO53" s="37"/>
      <c r="ZP53" s="37"/>
      <c r="ZQ53" s="37"/>
      <c r="ZR53" s="37"/>
      <c r="ZS53" s="37"/>
      <c r="ZT53" s="37"/>
      <c r="ZU53" s="37"/>
      <c r="ZV53" s="37"/>
      <c r="ZW53" s="37"/>
      <c r="ZX53" s="37"/>
      <c r="ZY53" s="37"/>
      <c r="ZZ53" s="37"/>
      <c r="AAA53" s="37"/>
      <c r="AAB53" s="37"/>
      <c r="AAC53" s="37"/>
      <c r="AAD53" s="37"/>
      <c r="AAE53" s="37"/>
      <c r="AAF53" s="37"/>
      <c r="AAG53" s="37"/>
      <c r="AAH53" s="37"/>
      <c r="AAI53" s="37"/>
      <c r="AAJ53" s="37"/>
      <c r="AAK53" s="37"/>
      <c r="AAL53" s="37"/>
      <c r="AAM53" s="37"/>
      <c r="AAN53" s="37"/>
      <c r="AAO53" s="37"/>
      <c r="AAP53" s="37"/>
      <c r="AAQ53" s="37"/>
      <c r="AAR53" s="37"/>
      <c r="AAS53" s="37"/>
      <c r="AAT53" s="37"/>
      <c r="AAU53" s="37"/>
      <c r="AAV53" s="37"/>
      <c r="AAW53" s="37"/>
      <c r="AAX53" s="37"/>
      <c r="AAY53" s="37"/>
      <c r="AAZ53" s="37"/>
      <c r="ABA53" s="37"/>
      <c r="ABB53" s="37"/>
      <c r="ABC53" s="37"/>
      <c r="ABD53" s="37"/>
      <c r="ABE53" s="37"/>
      <c r="ABF53" s="37"/>
      <c r="ABG53" s="37"/>
      <c r="ABH53" s="37"/>
      <c r="ABI53" s="37"/>
      <c r="ABJ53" s="37"/>
      <c r="ABK53" s="37"/>
      <c r="ABL53" s="37"/>
      <c r="ABM53" s="37"/>
      <c r="ABN53" s="37"/>
      <c r="ABO53" s="37"/>
      <c r="ABP53" s="37"/>
      <c r="ABQ53" s="37"/>
      <c r="ABR53" s="37"/>
      <c r="ABS53" s="37"/>
      <c r="ABT53" s="37"/>
      <c r="ABU53" s="37"/>
      <c r="ABV53" s="37"/>
      <c r="ABW53" s="37"/>
      <c r="ABX53" s="37"/>
      <c r="ABY53" s="37"/>
      <c r="ABZ53" s="37"/>
      <c r="ACA53" s="37"/>
      <c r="ACB53" s="37"/>
      <c r="ACC53" s="37"/>
      <c r="ACD53" s="37"/>
      <c r="ACE53" s="37"/>
      <c r="ACF53" s="37"/>
      <c r="ACG53" s="37"/>
      <c r="ACH53" s="37"/>
      <c r="ACI53" s="37"/>
      <c r="ACJ53" s="37"/>
      <c r="ACK53" s="37"/>
      <c r="ACL53" s="37"/>
      <c r="ACM53" s="37"/>
      <c r="ACN53" s="37"/>
      <c r="ACO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DA53" s="37"/>
      <c r="ADB53" s="37"/>
      <c r="ADC53" s="37"/>
      <c r="ADD53" s="37"/>
      <c r="ADE53" s="37"/>
      <c r="ADF53" s="37"/>
      <c r="ADG53" s="37"/>
      <c r="ADH53" s="37"/>
      <c r="ADI53" s="37"/>
      <c r="ADJ53" s="37"/>
      <c r="ADK53" s="37"/>
      <c r="ADL53" s="37"/>
      <c r="ADM53" s="37"/>
      <c r="ADN53" s="37"/>
      <c r="ADO53" s="37"/>
      <c r="ADP53" s="37"/>
      <c r="ADQ53" s="37"/>
      <c r="ADR53" s="37"/>
      <c r="ADS53" s="37"/>
      <c r="ADT53" s="37"/>
      <c r="ADU53" s="37"/>
      <c r="ADV53" s="37"/>
      <c r="ADW53" s="37"/>
      <c r="ADX53" s="37"/>
      <c r="ADY53" s="37"/>
      <c r="ADZ53" s="37"/>
      <c r="AEA53" s="37"/>
      <c r="AEB53" s="37"/>
      <c r="AEC53" s="37"/>
      <c r="AED53" s="37"/>
      <c r="AEE53" s="37"/>
      <c r="AEF53" s="37"/>
      <c r="AEG53" s="37"/>
      <c r="AEH53" s="37"/>
      <c r="AEI53" s="37"/>
      <c r="AEJ53" s="37"/>
      <c r="AEK53" s="37"/>
      <c r="AEL53" s="37"/>
      <c r="AEM53" s="37"/>
      <c r="AEN53" s="37"/>
      <c r="AEO53" s="37"/>
      <c r="AEP53" s="37"/>
      <c r="AEQ53" s="37"/>
      <c r="AER53" s="37"/>
      <c r="AES53" s="37"/>
      <c r="AET53" s="37"/>
      <c r="AEU53" s="37"/>
      <c r="AEV53" s="37"/>
      <c r="AEW53" s="37"/>
      <c r="AEX53" s="37"/>
      <c r="AEY53" s="37"/>
      <c r="AEZ53" s="37"/>
      <c r="AFA53" s="37"/>
      <c r="AFB53" s="37"/>
      <c r="AFC53" s="37"/>
      <c r="AFD53" s="37"/>
      <c r="AFE53" s="37"/>
      <c r="AFF53" s="37"/>
      <c r="AFG53" s="37"/>
      <c r="AFH53" s="37"/>
      <c r="AFI53" s="37"/>
      <c r="AFJ53" s="37"/>
      <c r="AFK53" s="37"/>
      <c r="AFL53" s="37"/>
      <c r="AFM53" s="37"/>
      <c r="AFN53" s="37"/>
      <c r="AFO53" s="37"/>
      <c r="AFP53" s="37"/>
      <c r="AFQ53" s="37"/>
      <c r="AFR53" s="37"/>
      <c r="AFS53" s="37"/>
      <c r="AFT53" s="37"/>
      <c r="AFU53" s="37"/>
      <c r="AFV53" s="37"/>
      <c r="AFW53" s="37"/>
      <c r="AFX53" s="37"/>
      <c r="AFY53" s="37"/>
      <c r="AFZ53" s="37"/>
      <c r="AGA53" s="37"/>
      <c r="AGB53" s="37"/>
      <c r="AGC53" s="37"/>
      <c r="AGD53" s="37"/>
      <c r="AGE53" s="37"/>
      <c r="AGF53" s="37"/>
      <c r="AGG53" s="37"/>
      <c r="AGH53" s="37"/>
      <c r="AGI53" s="37"/>
      <c r="AGJ53" s="37"/>
      <c r="AGK53" s="37"/>
      <c r="AGL53" s="37"/>
      <c r="AGM53" s="37"/>
      <c r="AGN53" s="37"/>
      <c r="AGO53" s="37"/>
      <c r="AGP53" s="37"/>
      <c r="AGQ53" s="37"/>
      <c r="AGR53" s="37"/>
      <c r="AGS53" s="37"/>
      <c r="AGT53" s="37"/>
      <c r="AGU53" s="37"/>
      <c r="AGV53" s="37"/>
      <c r="AGW53" s="37"/>
      <c r="AGX53" s="37"/>
      <c r="AGY53" s="37"/>
      <c r="AGZ53" s="37"/>
      <c r="AHA53" s="37"/>
      <c r="AHB53" s="37"/>
      <c r="AHC53" s="37"/>
      <c r="AHD53" s="37"/>
      <c r="AHE53" s="37"/>
      <c r="AHF53" s="37"/>
      <c r="AHG53" s="37"/>
      <c r="AHH53" s="37"/>
      <c r="AHI53" s="37"/>
      <c r="AHJ53" s="37"/>
      <c r="AHK53" s="37"/>
      <c r="AHL53" s="37"/>
      <c r="AHM53" s="37"/>
      <c r="AHN53" s="37"/>
      <c r="AHO53" s="37"/>
      <c r="AHP53" s="37"/>
      <c r="AHQ53" s="37"/>
      <c r="AHR53" s="37"/>
      <c r="AHS53" s="37"/>
      <c r="AHT53" s="37"/>
      <c r="AHU53" s="37"/>
      <c r="AHV53" s="37"/>
      <c r="AHW53" s="37"/>
      <c r="AHX53" s="37"/>
      <c r="AHY53" s="37"/>
      <c r="AHZ53" s="37"/>
      <c r="AIA53" s="37"/>
      <c r="AIB53" s="37"/>
      <c r="AIC53" s="37"/>
      <c r="AID53" s="37"/>
      <c r="AIE53" s="37"/>
      <c r="AIF53" s="37"/>
      <c r="AIG53" s="37"/>
      <c r="AIH53" s="37"/>
      <c r="AII53" s="37"/>
      <c r="AIJ53" s="37"/>
      <c r="AIK53" s="37"/>
      <c r="AIL53" s="37"/>
      <c r="AIM53" s="37"/>
      <c r="AIN53" s="37"/>
      <c r="AIO53" s="37"/>
      <c r="AIP53" s="37"/>
      <c r="AIQ53" s="37"/>
      <c r="AIR53" s="37"/>
      <c r="AIS53" s="37"/>
      <c r="AIT53" s="37"/>
      <c r="AIU53" s="37"/>
      <c r="AIV53" s="37"/>
      <c r="AIW53" s="37"/>
      <c r="AIX53" s="37"/>
      <c r="AIY53" s="37"/>
      <c r="AIZ53" s="37"/>
      <c r="AJA53" s="37"/>
      <c r="AJB53" s="37"/>
      <c r="AJC53" s="37"/>
      <c r="AJD53" s="37"/>
      <c r="AJE53" s="37"/>
      <c r="AJF53" s="37"/>
      <c r="AJG53" s="37"/>
      <c r="AJH53" s="37"/>
      <c r="AJI53" s="37"/>
      <c r="AJJ53" s="37"/>
      <c r="AJK53" s="37"/>
      <c r="AJL53" s="37"/>
      <c r="AJM53" s="37"/>
      <c r="AJN53" s="37"/>
      <c r="AJO53" s="37"/>
      <c r="AJP53" s="37"/>
      <c r="AJQ53" s="37"/>
      <c r="AJR53" s="37"/>
    </row>
  </sheetData>
  <mergeCells count="8">
    <mergeCell ref="G2:G3"/>
    <mergeCell ref="E2:F2"/>
    <mergeCell ref="A4:G4"/>
    <mergeCell ref="B19:F19"/>
    <mergeCell ref="A2:A3"/>
    <mergeCell ref="B2:B3"/>
    <mergeCell ref="D2:D3"/>
    <mergeCell ref="C2:C3"/>
  </mergeCells>
  <pageMargins left="0.39370078740157483" right="0" top="0.19685039370078741" bottom="0.19685039370078741" header="0.51181102362204722" footer="0.51181102362204722"/>
  <pageSetup paperSize="8" scale="10" firstPageNumber="0" fitToHeight="0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Rozdeleni_PO</vt:lpstr>
      <vt:lpstr>2016-2020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Juráková Renata</dc:creator>
  <cp:lastModifiedBy>Srovnalová Marie</cp:lastModifiedBy>
  <cp:revision>32</cp:revision>
  <cp:lastPrinted>2016-06-03T06:11:52Z</cp:lastPrinted>
  <dcterms:created xsi:type="dcterms:W3CDTF">2012-01-03T06:29:28Z</dcterms:created>
  <dcterms:modified xsi:type="dcterms:W3CDTF">2017-05-22T11:18:54Z</dcterms:modified>
  <dc:language>cs-CZ</dc:language>
</cp:coreProperties>
</file>