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240" yWindow="105" windowWidth="14805" windowHeight="8010" tabRatio="414" activeTab="1"/>
  </bookViews>
  <sheets>
    <sheet name="Schválené v 1. skupině" sheetId="1" r:id="rId1"/>
    <sheet name="Návrh na poskytnutí ve 2. skupě" sheetId="2" r:id="rId2"/>
  </sheets>
  <calcPr calcId="152511"/>
</workbook>
</file>

<file path=xl/calcChain.xml><?xml version="1.0" encoding="utf-8"?>
<calcChain xmlns="http://schemas.openxmlformats.org/spreadsheetml/2006/main">
  <c r="I6" i="2" l="1"/>
  <c r="I7" i="2"/>
  <c r="I8" i="2"/>
  <c r="I9" i="2"/>
  <c r="I10" i="2"/>
  <c r="I11" i="2"/>
  <c r="I12" i="2"/>
  <c r="I13" i="2"/>
  <c r="I14" i="2"/>
  <c r="I15" i="2"/>
  <c r="I5" i="2"/>
  <c r="K16" i="2" l="1"/>
  <c r="N5" i="2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K25" i="1" l="1"/>
  <c r="N5" i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I24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5" i="1" l="1"/>
</calcChain>
</file>

<file path=xl/sharedStrings.xml><?xml version="1.0" encoding="utf-8"?>
<sst xmlns="http://schemas.openxmlformats.org/spreadsheetml/2006/main" count="218" uniqueCount="93">
  <si>
    <t>Žadatel</t>
  </si>
  <si>
    <t>Obec Bocanovice</t>
  </si>
  <si>
    <t>Obec Stonava</t>
  </si>
  <si>
    <t>Operační program</t>
  </si>
  <si>
    <t>Prioritní osa</t>
  </si>
  <si>
    <t>Specifický cíl</t>
  </si>
  <si>
    <t>Název projektu</t>
  </si>
  <si>
    <t>Obec Šenov u Nového Jičína</t>
  </si>
  <si>
    <t>Zlepšení tepelně technického stavu objektu Pošty</t>
  </si>
  <si>
    <t>Stavební úpravy a přístavba MŠ Bocanovice</t>
  </si>
  <si>
    <t>IROP</t>
  </si>
  <si>
    <t>2.4</t>
  </si>
  <si>
    <t>Vybudování kapacity předškolního vzdělávání v obci Stonava</t>
  </si>
  <si>
    <t>Realizace úspor energie - objekt klubovny zahrádkářů Stonava</t>
  </si>
  <si>
    <t>OPŽP</t>
  </si>
  <si>
    <t>5.1</t>
  </si>
  <si>
    <t>Obec Vřesina u Hlučína</t>
  </si>
  <si>
    <t>Rozšíření kapacity pro předškolní vzdělávání - MŠ Vřesina u Hlučína</t>
  </si>
  <si>
    <t>Obec Světlá Hora</t>
  </si>
  <si>
    <t>Rekonstrukce požární zbrojnice v obci Světlá Hora</t>
  </si>
  <si>
    <t>1.3</t>
  </si>
  <si>
    <t>Obec Životice u Nového Jičína</t>
  </si>
  <si>
    <t>Technické služby - zlepšení tepelně technických vlastností objektu</t>
  </si>
  <si>
    <t>Kulturní dům - zlepšení tepelně technických vlastností</t>
  </si>
  <si>
    <t>Pořadové č.</t>
  </si>
  <si>
    <t>2.5</t>
  </si>
  <si>
    <t>Obec Tichá</t>
  </si>
  <si>
    <t>Zpracování digitálního povodňového plánu a vybudování varovného výstražného systému ochrany…</t>
  </si>
  <si>
    <t>1.4</t>
  </si>
  <si>
    <t>Obec Horní Domaslavice</t>
  </si>
  <si>
    <t>Mateřská škola Sedliště</t>
  </si>
  <si>
    <t>Obec Sedliště</t>
  </si>
  <si>
    <t xml:space="preserve">Energetické úspory obecního úřadu v Kaňovicích </t>
  </si>
  <si>
    <t>Obec Kaňovice</t>
  </si>
  <si>
    <t>Obec Čeladná</t>
  </si>
  <si>
    <t>Chodník podél sil. II/483, Čeladná - II. Etapa</t>
  </si>
  <si>
    <t>1.2</t>
  </si>
  <si>
    <t xml:space="preserve">Stavební úpravy objektu č.p.229, Budišov n.B.                                                                                          </t>
  </si>
  <si>
    <t>Město Budišov nad Budišovkou</t>
  </si>
  <si>
    <t>Obec Tvrdkov</t>
  </si>
  <si>
    <t>Obec Třanovice</t>
  </si>
  <si>
    <t>Chodník podél silnice II/474 v Třanovicích</t>
  </si>
  <si>
    <t>Obec Rýžoviště</t>
  </si>
  <si>
    <t>Energetické úspory bytového domu číslo popisné 44 v Ryžovišti</t>
  </si>
  <si>
    <t>Městys Litultovice</t>
  </si>
  <si>
    <t>Zateplení mateřské školy Litultovice</t>
  </si>
  <si>
    <t>Rekonstrukce chodníků podél silnice I/46 v Litultovicích, městys Litultovice</t>
  </si>
  <si>
    <t>Snížení energetické náročnosti objektu zázemí obce stavebními úpravami</t>
  </si>
  <si>
    <t>Snížení energetické náročnosti objektu Obecního úřadu</t>
  </si>
  <si>
    <t>Obec Vysoká</t>
  </si>
  <si>
    <t>IČ</t>
  </si>
  <si>
    <t xml:space="preserve">Celkové uznatelné náklady projektu </t>
  </si>
  <si>
    <t>Časová použitelnost dotace</t>
  </si>
  <si>
    <t>Oprava sportovních kabin Vysoká - Pitráně</t>
  </si>
  <si>
    <t>1.1.2016 - 30.6.2023</t>
  </si>
  <si>
    <t>Spolufinancování projektu ze strany žadatele (v Kč)</t>
  </si>
  <si>
    <t>Maximální výše  dotace z rozpočtu kraje (max. 80% ze spolufinancování ze strany žadatele)</t>
  </si>
  <si>
    <t>Zůstatek alokace programu</t>
  </si>
  <si>
    <t>Celkový stav k 12.5.2017 (žádost o dotaci/zůstatek alokace programu)</t>
  </si>
  <si>
    <t>Spolufinancování projektu ze strany žadatele dle výzvy operačního programu (v %)</t>
  </si>
  <si>
    <t>Veřejná podpora</t>
  </si>
  <si>
    <t>ne</t>
  </si>
  <si>
    <t>VP dle 651/2014 - bloková výjimka</t>
  </si>
  <si>
    <t>de minimis</t>
  </si>
  <si>
    <t xml:space="preserve">Seznam poskytnutých dotací v rámci Programu podpory financování akcí s podporou EU pro obce do 3 tis. obyvatel - 1. skupina </t>
  </si>
  <si>
    <t>Obec Kyjovice</t>
  </si>
  <si>
    <t>Obec Šilheřovice</t>
  </si>
  <si>
    <t>Obec Slavkov</t>
  </si>
  <si>
    <t>Moravskoslezský Kočov</t>
  </si>
  <si>
    <t>Mikroregion Odersko</t>
  </si>
  <si>
    <t>Obec Janovice</t>
  </si>
  <si>
    <t>Obec Otice</t>
  </si>
  <si>
    <t>Obec Hnojník</t>
  </si>
  <si>
    <t>Obec Staré Heřminovy</t>
  </si>
  <si>
    <t>Obec Václavovice</t>
  </si>
  <si>
    <t>Zateplení OU Kyjovice</t>
  </si>
  <si>
    <t>Odra a Olše blíže turistům i obyvatelům pohraničí</t>
  </si>
  <si>
    <t>Energetické úspory objektu Základní školy ve Slavkově u Opavy - II.</t>
  </si>
  <si>
    <t>Energetické hodnoty objektu č.p. 67 v obci</t>
  </si>
  <si>
    <t>Mikroregion Odersko kompostuje - MSK</t>
  </si>
  <si>
    <t>Snížení energetické náročnosti budovy ZŠ Janovice</t>
  </si>
  <si>
    <t>Komunitní centrum v Oticích</t>
  </si>
  <si>
    <t>Revitalizace obecního domu Hnojník</t>
  </si>
  <si>
    <t>Přístavba, nástavba a stavební úpravy mateřské školy, č.p. 360</t>
  </si>
  <si>
    <t>Digitalizace povodňového plánu a vybudování sítě varovného a vyrozumívacího systému obce Staré Heřminovy</t>
  </si>
  <si>
    <t>Energetické úspory objektu tělocvičny u ZŠ Václavovice</t>
  </si>
  <si>
    <t>INTERREG CZ-PL</t>
  </si>
  <si>
    <t>3.1</t>
  </si>
  <si>
    <t>2.1</t>
  </si>
  <si>
    <t xml:space="preserve">Požadavek na dotace ve 2. skupině  </t>
  </si>
  <si>
    <t xml:space="preserve">Zůstatek pro náhradní projekt  </t>
  </si>
  <si>
    <t>Kumulativní součet včetně projektů schválených v 1. kole</t>
  </si>
  <si>
    <t xml:space="preserve">Návrh na poskytnutí dotací v rámci Programu podpory financování akcí s podporou EU pro obce do 3 tis. obyvatel - 2. skupina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</si>
</sst>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Kč&quot;"/>
    <numFmt numFmtId="165" formatCode="#,##0.0"/>
    <numFmt numFmtId="166" formatCode="#,##0.00\ &quot;Kč&quot;"/>
    <numFmt numFmtId="167" formatCode="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6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166" fontId="0" fillId="0" borderId="10" xfId="0" applyNumberFormat="1" applyBorder="1" applyAlignment="1">
      <alignment vertical="center"/>
    </xf>
    <xf numFmtId="10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65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/>
    </xf>
    <xf numFmtId="10" fontId="2" fillId="2" borderId="12" xfId="0" applyNumberFormat="1" applyFont="1" applyFill="1" applyBorder="1" applyAlignment="1">
      <alignment horizontal="center" vertical="center" wrapText="1"/>
    </xf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2" borderId="5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65" fontId="2" fillId="2" borderId="18" xfId="0" applyNumberFormat="1" applyFont="1" applyFill="1" applyBorder="1" applyAlignment="1">
      <alignment horizontal="center" vertical="center" wrapText="1"/>
    </xf>
    <xf numFmtId="10" fontId="2" fillId="2" borderId="18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64" fontId="3" fillId="3" borderId="22" xfId="0" applyNumberFormat="1" applyFont="1" applyFill="1" applyBorder="1" applyAlignment="1">
      <alignment horizontal="center"/>
    </xf>
    <xf numFmtId="164" fontId="0" fillId="2" borderId="2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3" fillId="2" borderId="21" xfId="0" applyNumberFormat="1" applyFont="1" applyFill="1" applyBorder="1" applyAlignment="1">
      <alignment horizontal="right" vertical="center"/>
    </xf>
    <xf numFmtId="167" fontId="5" fillId="0" borderId="1" xfId="1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167" fontId="5" fillId="0" borderId="24" xfId="1" applyNumberFormat="1" applyFont="1" applyFill="1" applyBorder="1" applyAlignment="1" applyProtection="1">
      <alignment horizontal="center" vertical="center" wrapText="1"/>
    </xf>
    <xf numFmtId="167" fontId="5" fillId="0" borderId="16" xfId="1" applyNumberFormat="1" applyFont="1" applyFill="1" applyBorder="1" applyAlignment="1" applyProtection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3"/>
  <sheetViews>
    <sheetView topLeftCell="A4" zoomScale="70" zoomScaleNormal="70" workbookViewId="0">
      <selection activeCell="D12" sqref="D12"/>
    </sheetView>
  </sheetViews>
  <sheetFormatPr defaultRowHeight="15" x14ac:dyDescent="0.25"/>
  <cols>
    <col min="1" max="1" width="12.140625" customWidth="1"/>
    <col min="2" max="2" width="29" customWidth="1"/>
    <col min="3" max="3" width="11.140625" customWidth="1"/>
    <col min="4" max="4" width="68.7109375" customWidth="1"/>
    <col min="5" max="5" width="18" customWidth="1"/>
    <col min="6" max="6" width="14.85546875" customWidth="1"/>
    <col min="7" max="7" width="17.140625" customWidth="1"/>
    <col min="8" max="8" width="19.85546875" customWidth="1"/>
    <col min="9" max="9" width="26.28515625" customWidth="1"/>
    <col min="10" max="10" width="27" customWidth="1"/>
    <col min="11" max="11" width="27.140625" customWidth="1"/>
    <col min="12" max="13" width="18.5703125" customWidth="1"/>
    <col min="14" max="14" width="17" customWidth="1"/>
  </cols>
  <sheetData>
    <row r="2" spans="1:14" ht="15.75" thickBot="1" x14ac:dyDescent="0.3"/>
    <row r="3" spans="1:14" ht="37.5" customHeight="1" thickBot="1" x14ac:dyDescent="0.3">
      <c r="A3" s="60" t="s">
        <v>64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</row>
    <row r="4" spans="1:14" ht="101.25" customHeight="1" thickBot="1" x14ac:dyDescent="0.3">
      <c r="A4" s="33" t="s">
        <v>24</v>
      </c>
      <c r="B4" s="34" t="s">
        <v>0</v>
      </c>
      <c r="C4" s="34" t="s">
        <v>50</v>
      </c>
      <c r="D4" s="34" t="s">
        <v>6</v>
      </c>
      <c r="E4" s="34" t="s">
        <v>3</v>
      </c>
      <c r="F4" s="34" t="s">
        <v>4</v>
      </c>
      <c r="G4" s="34" t="s">
        <v>5</v>
      </c>
      <c r="H4" s="35" t="s">
        <v>51</v>
      </c>
      <c r="I4" s="39" t="s">
        <v>59</v>
      </c>
      <c r="J4" s="39" t="s">
        <v>55</v>
      </c>
      <c r="K4" s="36" t="s">
        <v>56</v>
      </c>
      <c r="L4" s="36" t="s">
        <v>52</v>
      </c>
      <c r="M4" s="36" t="s">
        <v>60</v>
      </c>
      <c r="N4" s="37" t="s">
        <v>57</v>
      </c>
    </row>
    <row r="5" spans="1:14" ht="30" customHeight="1" x14ac:dyDescent="0.25">
      <c r="A5" s="24">
        <v>1</v>
      </c>
      <c r="B5" s="25" t="s">
        <v>1</v>
      </c>
      <c r="C5" s="65">
        <v>535931</v>
      </c>
      <c r="D5" s="26" t="s">
        <v>9</v>
      </c>
      <c r="E5" s="27" t="s">
        <v>10</v>
      </c>
      <c r="F5" s="27">
        <v>2</v>
      </c>
      <c r="G5" s="28" t="s">
        <v>11</v>
      </c>
      <c r="H5" s="29">
        <v>11421469</v>
      </c>
      <c r="I5" s="30">
        <f t="shared" ref="I5:I24" si="0">J5/H5</f>
        <v>0.10000000875544118</v>
      </c>
      <c r="J5" s="29">
        <v>1142147</v>
      </c>
      <c r="K5" s="31">
        <v>913000</v>
      </c>
      <c r="L5" s="32" t="s">
        <v>54</v>
      </c>
      <c r="M5" s="27" t="s">
        <v>61</v>
      </c>
      <c r="N5" s="40">
        <f>36000000-K5</f>
        <v>35087000</v>
      </c>
    </row>
    <row r="6" spans="1:14" ht="30" customHeight="1" x14ac:dyDescent="0.25">
      <c r="A6" s="22">
        <v>2</v>
      </c>
      <c r="B6" s="7" t="s">
        <v>2</v>
      </c>
      <c r="C6" s="59">
        <v>297658</v>
      </c>
      <c r="D6" s="8" t="s">
        <v>12</v>
      </c>
      <c r="E6" s="6" t="s">
        <v>10</v>
      </c>
      <c r="F6" s="6">
        <v>2</v>
      </c>
      <c r="G6" s="13" t="s">
        <v>11</v>
      </c>
      <c r="H6" s="9">
        <v>9566334</v>
      </c>
      <c r="I6" s="11">
        <f t="shared" si="0"/>
        <v>9.9999958186699309E-2</v>
      </c>
      <c r="J6" s="9">
        <v>956633</v>
      </c>
      <c r="K6" s="10">
        <v>765000</v>
      </c>
      <c r="L6" s="12" t="s">
        <v>54</v>
      </c>
      <c r="M6" s="6" t="s">
        <v>61</v>
      </c>
      <c r="N6" s="41">
        <f t="shared" ref="N6:N24" si="1">N5-K6</f>
        <v>34322000</v>
      </c>
    </row>
    <row r="7" spans="1:14" ht="30" customHeight="1" x14ac:dyDescent="0.25">
      <c r="A7" s="22">
        <v>3</v>
      </c>
      <c r="B7" s="7" t="s">
        <v>2</v>
      </c>
      <c r="C7" s="59">
        <v>297658</v>
      </c>
      <c r="D7" s="8" t="s">
        <v>13</v>
      </c>
      <c r="E7" s="6" t="s">
        <v>14</v>
      </c>
      <c r="F7" s="6">
        <v>5</v>
      </c>
      <c r="G7" s="13" t="s">
        <v>15</v>
      </c>
      <c r="H7" s="9">
        <v>851640</v>
      </c>
      <c r="I7" s="11">
        <f t="shared" si="0"/>
        <v>0.6</v>
      </c>
      <c r="J7" s="9">
        <v>510984</v>
      </c>
      <c r="K7" s="10">
        <v>408000</v>
      </c>
      <c r="L7" s="12" t="s">
        <v>54</v>
      </c>
      <c r="M7" s="6" t="s">
        <v>61</v>
      </c>
      <c r="N7" s="41">
        <f t="shared" si="1"/>
        <v>33914000</v>
      </c>
    </row>
    <row r="8" spans="1:14" ht="30" customHeight="1" x14ac:dyDescent="0.25">
      <c r="A8" s="22">
        <v>4</v>
      </c>
      <c r="B8" s="7" t="s">
        <v>16</v>
      </c>
      <c r="C8" s="59">
        <v>635545</v>
      </c>
      <c r="D8" s="8" t="s">
        <v>17</v>
      </c>
      <c r="E8" s="6" t="s">
        <v>10</v>
      </c>
      <c r="F8" s="6">
        <v>2</v>
      </c>
      <c r="G8" s="13" t="s">
        <v>11</v>
      </c>
      <c r="H8" s="9">
        <v>15417885</v>
      </c>
      <c r="I8" s="11">
        <f t="shared" si="0"/>
        <v>9.999996757013041E-2</v>
      </c>
      <c r="J8" s="9">
        <v>1541788</v>
      </c>
      <c r="K8" s="10">
        <v>1233000</v>
      </c>
      <c r="L8" s="12" t="s">
        <v>54</v>
      </c>
      <c r="M8" s="6" t="s">
        <v>61</v>
      </c>
      <c r="N8" s="41">
        <f t="shared" si="1"/>
        <v>32681000</v>
      </c>
    </row>
    <row r="9" spans="1:14" ht="30" customHeight="1" x14ac:dyDescent="0.25">
      <c r="A9" s="22">
        <v>5</v>
      </c>
      <c r="B9" s="7" t="s">
        <v>18</v>
      </c>
      <c r="C9" s="59">
        <v>296392</v>
      </c>
      <c r="D9" s="8" t="s">
        <v>19</v>
      </c>
      <c r="E9" s="6" t="s">
        <v>10</v>
      </c>
      <c r="F9" s="6">
        <v>1</v>
      </c>
      <c r="G9" s="13" t="s">
        <v>20</v>
      </c>
      <c r="H9" s="9">
        <v>5964759</v>
      </c>
      <c r="I9" s="11">
        <f t="shared" si="0"/>
        <v>0.10050280321468143</v>
      </c>
      <c r="J9" s="9">
        <v>599475</v>
      </c>
      <c r="K9" s="10">
        <v>477000</v>
      </c>
      <c r="L9" s="12" t="s">
        <v>54</v>
      </c>
      <c r="M9" s="6" t="s">
        <v>61</v>
      </c>
      <c r="N9" s="41">
        <f t="shared" si="1"/>
        <v>32204000</v>
      </c>
    </row>
    <row r="10" spans="1:14" ht="30" customHeight="1" x14ac:dyDescent="0.25">
      <c r="A10" s="22">
        <v>6</v>
      </c>
      <c r="B10" s="7" t="s">
        <v>7</v>
      </c>
      <c r="C10" s="59">
        <v>60798432</v>
      </c>
      <c r="D10" s="8" t="s">
        <v>8</v>
      </c>
      <c r="E10" s="6" t="s">
        <v>14</v>
      </c>
      <c r="F10" s="6">
        <v>5</v>
      </c>
      <c r="G10" s="13" t="s">
        <v>15</v>
      </c>
      <c r="H10" s="9">
        <v>1960200</v>
      </c>
      <c r="I10" s="11">
        <f t="shared" si="0"/>
        <v>0.6</v>
      </c>
      <c r="J10" s="9">
        <v>1176120</v>
      </c>
      <c r="K10" s="10">
        <v>940000</v>
      </c>
      <c r="L10" s="12" t="s">
        <v>54</v>
      </c>
      <c r="M10" s="6" t="s">
        <v>63</v>
      </c>
      <c r="N10" s="41">
        <f t="shared" si="1"/>
        <v>31264000</v>
      </c>
    </row>
    <row r="11" spans="1:14" ht="30" customHeight="1" x14ac:dyDescent="0.25">
      <c r="A11" s="22">
        <v>7</v>
      </c>
      <c r="B11" s="7" t="s">
        <v>21</v>
      </c>
      <c r="C11" s="59">
        <v>48804711</v>
      </c>
      <c r="D11" s="8" t="s">
        <v>22</v>
      </c>
      <c r="E11" s="6" t="s">
        <v>14</v>
      </c>
      <c r="F11" s="6">
        <v>5</v>
      </c>
      <c r="G11" s="13" t="s">
        <v>15</v>
      </c>
      <c r="H11" s="9">
        <v>1150080</v>
      </c>
      <c r="I11" s="11">
        <f t="shared" si="0"/>
        <v>0.6</v>
      </c>
      <c r="J11" s="9">
        <v>690048</v>
      </c>
      <c r="K11" s="10">
        <v>552000</v>
      </c>
      <c r="L11" s="12" t="s">
        <v>54</v>
      </c>
      <c r="M11" s="27" t="s">
        <v>61</v>
      </c>
      <c r="N11" s="41">
        <f t="shared" si="1"/>
        <v>30712000</v>
      </c>
    </row>
    <row r="12" spans="1:14" ht="30" customHeight="1" x14ac:dyDescent="0.25">
      <c r="A12" s="22">
        <v>8</v>
      </c>
      <c r="B12" s="7" t="s">
        <v>21</v>
      </c>
      <c r="C12" s="59">
        <v>48804711</v>
      </c>
      <c r="D12" s="8" t="s">
        <v>23</v>
      </c>
      <c r="E12" s="6" t="s">
        <v>14</v>
      </c>
      <c r="F12" s="6">
        <v>5</v>
      </c>
      <c r="G12" s="13" t="s">
        <v>15</v>
      </c>
      <c r="H12" s="9">
        <v>1960119</v>
      </c>
      <c r="I12" s="11">
        <f t="shared" si="0"/>
        <v>0.59999979593075725</v>
      </c>
      <c r="J12" s="9">
        <v>1176071</v>
      </c>
      <c r="K12" s="10">
        <v>940000</v>
      </c>
      <c r="L12" s="12" t="s">
        <v>54</v>
      </c>
      <c r="M12" s="6" t="s">
        <v>61</v>
      </c>
      <c r="N12" s="41">
        <f t="shared" si="1"/>
        <v>29772000</v>
      </c>
    </row>
    <row r="13" spans="1:14" ht="30" customHeight="1" x14ac:dyDescent="0.25">
      <c r="A13" s="22">
        <v>9</v>
      </c>
      <c r="B13" s="7" t="s">
        <v>26</v>
      </c>
      <c r="C13" s="59">
        <v>298476</v>
      </c>
      <c r="D13" s="8" t="s">
        <v>27</v>
      </c>
      <c r="E13" s="6" t="s">
        <v>14</v>
      </c>
      <c r="F13" s="6">
        <v>1</v>
      </c>
      <c r="G13" s="13" t="s">
        <v>28</v>
      </c>
      <c r="H13" s="9">
        <v>8313758</v>
      </c>
      <c r="I13" s="11">
        <f t="shared" si="0"/>
        <v>0.29999995188698059</v>
      </c>
      <c r="J13" s="9">
        <v>2494127</v>
      </c>
      <c r="K13" s="10">
        <v>1995000</v>
      </c>
      <c r="L13" s="12" t="s">
        <v>54</v>
      </c>
      <c r="M13" s="6" t="s">
        <v>61</v>
      </c>
      <c r="N13" s="41">
        <f t="shared" si="1"/>
        <v>27777000</v>
      </c>
    </row>
    <row r="14" spans="1:14" ht="30" customHeight="1" x14ac:dyDescent="0.25">
      <c r="A14" s="22">
        <v>10</v>
      </c>
      <c r="B14" s="7" t="s">
        <v>39</v>
      </c>
      <c r="C14" s="59">
        <v>576000</v>
      </c>
      <c r="D14" s="8" t="s">
        <v>47</v>
      </c>
      <c r="E14" s="6" t="s">
        <v>14</v>
      </c>
      <c r="F14" s="6">
        <v>5</v>
      </c>
      <c r="G14" s="13" t="s">
        <v>15</v>
      </c>
      <c r="H14" s="9">
        <v>2162790</v>
      </c>
      <c r="I14" s="11">
        <f t="shared" si="0"/>
        <v>0.6</v>
      </c>
      <c r="J14" s="9">
        <v>1297674</v>
      </c>
      <c r="K14" s="10">
        <v>1038000</v>
      </c>
      <c r="L14" s="12" t="s">
        <v>54</v>
      </c>
      <c r="M14" s="6" t="s">
        <v>61</v>
      </c>
      <c r="N14" s="41">
        <f t="shared" si="1"/>
        <v>26739000</v>
      </c>
    </row>
    <row r="15" spans="1:14" ht="30" customHeight="1" x14ac:dyDescent="0.25">
      <c r="A15" s="22">
        <v>11</v>
      </c>
      <c r="B15" s="7" t="s">
        <v>42</v>
      </c>
      <c r="C15" s="59">
        <v>296325</v>
      </c>
      <c r="D15" s="8" t="s">
        <v>43</v>
      </c>
      <c r="E15" s="6" t="s">
        <v>10</v>
      </c>
      <c r="F15" s="6">
        <v>2</v>
      </c>
      <c r="G15" s="13" t="s">
        <v>25</v>
      </c>
      <c r="H15" s="9">
        <v>4381580</v>
      </c>
      <c r="I15" s="11">
        <f t="shared" si="0"/>
        <v>0.68499999999999994</v>
      </c>
      <c r="J15" s="9">
        <v>3001382.3</v>
      </c>
      <c r="K15" s="10">
        <v>2401000</v>
      </c>
      <c r="L15" s="12" t="s">
        <v>54</v>
      </c>
      <c r="M15" s="44" t="s">
        <v>62</v>
      </c>
      <c r="N15" s="41">
        <f t="shared" si="1"/>
        <v>24338000</v>
      </c>
    </row>
    <row r="16" spans="1:14" ht="30" customHeight="1" x14ac:dyDescent="0.25">
      <c r="A16" s="22">
        <v>12</v>
      </c>
      <c r="B16" s="7" t="s">
        <v>33</v>
      </c>
      <c r="C16" s="59">
        <v>494267</v>
      </c>
      <c r="D16" s="8" t="s">
        <v>32</v>
      </c>
      <c r="E16" s="6" t="s">
        <v>14</v>
      </c>
      <c r="F16" s="6">
        <v>5</v>
      </c>
      <c r="G16" s="13" t="s">
        <v>15</v>
      </c>
      <c r="H16" s="9">
        <v>1676128</v>
      </c>
      <c r="I16" s="11">
        <f t="shared" si="0"/>
        <v>0.60000011932262931</v>
      </c>
      <c r="J16" s="9">
        <v>1005677</v>
      </c>
      <c r="K16" s="10">
        <v>804000</v>
      </c>
      <c r="L16" s="12" t="s">
        <v>54</v>
      </c>
      <c r="M16" s="6" t="s">
        <v>61</v>
      </c>
      <c r="N16" s="41">
        <f t="shared" si="1"/>
        <v>23534000</v>
      </c>
    </row>
    <row r="17" spans="1:14" ht="30" customHeight="1" x14ac:dyDescent="0.25">
      <c r="A17" s="22">
        <v>13</v>
      </c>
      <c r="B17" s="7" t="s">
        <v>44</v>
      </c>
      <c r="C17" s="59">
        <v>300381</v>
      </c>
      <c r="D17" s="8" t="s">
        <v>45</v>
      </c>
      <c r="E17" s="6" t="s">
        <v>14</v>
      </c>
      <c r="F17" s="6">
        <v>5</v>
      </c>
      <c r="G17" s="13" t="s">
        <v>15</v>
      </c>
      <c r="H17" s="9">
        <v>3490415</v>
      </c>
      <c r="I17" s="11">
        <f t="shared" si="0"/>
        <v>0.6</v>
      </c>
      <c r="J17" s="9">
        <v>2094249</v>
      </c>
      <c r="K17" s="10">
        <v>1675000</v>
      </c>
      <c r="L17" s="12" t="s">
        <v>54</v>
      </c>
      <c r="M17" s="6" t="s">
        <v>61</v>
      </c>
      <c r="N17" s="41">
        <f t="shared" si="1"/>
        <v>21859000</v>
      </c>
    </row>
    <row r="18" spans="1:14" ht="30" customHeight="1" x14ac:dyDescent="0.25">
      <c r="A18" s="22">
        <v>14</v>
      </c>
      <c r="B18" s="7" t="s">
        <v>44</v>
      </c>
      <c r="C18" s="59">
        <v>300381</v>
      </c>
      <c r="D18" s="8" t="s">
        <v>46</v>
      </c>
      <c r="E18" s="6" t="s">
        <v>10</v>
      </c>
      <c r="F18" s="6">
        <v>1</v>
      </c>
      <c r="G18" s="13" t="s">
        <v>36</v>
      </c>
      <c r="H18" s="9">
        <v>7575601</v>
      </c>
      <c r="I18" s="11">
        <f t="shared" si="0"/>
        <v>9.9999986799727172E-2</v>
      </c>
      <c r="J18" s="9">
        <v>757560</v>
      </c>
      <c r="K18" s="10">
        <v>606000</v>
      </c>
      <c r="L18" s="12" t="s">
        <v>54</v>
      </c>
      <c r="M18" s="6" t="s">
        <v>61</v>
      </c>
      <c r="N18" s="41">
        <f t="shared" si="1"/>
        <v>21253000</v>
      </c>
    </row>
    <row r="19" spans="1:14" ht="30" customHeight="1" x14ac:dyDescent="0.25">
      <c r="A19" s="22">
        <v>15</v>
      </c>
      <c r="B19" s="7" t="s">
        <v>34</v>
      </c>
      <c r="C19" s="59">
        <v>296571</v>
      </c>
      <c r="D19" s="8" t="s">
        <v>35</v>
      </c>
      <c r="E19" s="6" t="s">
        <v>10</v>
      </c>
      <c r="F19" s="6">
        <v>1</v>
      </c>
      <c r="G19" s="13" t="s">
        <v>36</v>
      </c>
      <c r="H19" s="9">
        <v>17174029.420000002</v>
      </c>
      <c r="I19" s="11">
        <f t="shared" si="0"/>
        <v>0.1000000033771923</v>
      </c>
      <c r="J19" s="9">
        <v>1717403</v>
      </c>
      <c r="K19" s="10">
        <v>1373000</v>
      </c>
      <c r="L19" s="12" t="s">
        <v>54</v>
      </c>
      <c r="M19" s="6" t="s">
        <v>61</v>
      </c>
      <c r="N19" s="41">
        <f t="shared" si="1"/>
        <v>19880000</v>
      </c>
    </row>
    <row r="20" spans="1:14" ht="30" customHeight="1" x14ac:dyDescent="0.25">
      <c r="A20" s="22">
        <v>16</v>
      </c>
      <c r="B20" s="7" t="s">
        <v>29</v>
      </c>
      <c r="C20" s="59">
        <v>536008</v>
      </c>
      <c r="D20" s="8" t="s">
        <v>48</v>
      </c>
      <c r="E20" s="6" t="s">
        <v>14</v>
      </c>
      <c r="F20" s="6">
        <v>5</v>
      </c>
      <c r="G20" s="13" t="s">
        <v>15</v>
      </c>
      <c r="H20" s="9">
        <v>850939</v>
      </c>
      <c r="I20" s="11">
        <f t="shared" si="0"/>
        <v>0.60000070510342107</v>
      </c>
      <c r="J20" s="9">
        <v>510564</v>
      </c>
      <c r="K20" s="10">
        <v>408000</v>
      </c>
      <c r="L20" s="12" t="s">
        <v>54</v>
      </c>
      <c r="M20" s="6" t="s">
        <v>61</v>
      </c>
      <c r="N20" s="41">
        <f t="shared" si="1"/>
        <v>19472000</v>
      </c>
    </row>
    <row r="21" spans="1:14" ht="30" customHeight="1" x14ac:dyDescent="0.25">
      <c r="A21" s="22">
        <v>17</v>
      </c>
      <c r="B21" s="7" t="s">
        <v>31</v>
      </c>
      <c r="C21" s="59">
        <v>297178</v>
      </c>
      <c r="D21" s="8" t="s">
        <v>30</v>
      </c>
      <c r="E21" s="6" t="s">
        <v>10</v>
      </c>
      <c r="F21" s="6">
        <v>2</v>
      </c>
      <c r="G21" s="13" t="s">
        <v>11</v>
      </c>
      <c r="H21" s="9">
        <v>24346164</v>
      </c>
      <c r="I21" s="11">
        <f t="shared" si="0"/>
        <v>9.9999983570307011E-2</v>
      </c>
      <c r="J21" s="9">
        <v>2434616</v>
      </c>
      <c r="K21" s="10">
        <v>1947000</v>
      </c>
      <c r="L21" s="12" t="s">
        <v>54</v>
      </c>
      <c r="M21" s="6" t="s">
        <v>61</v>
      </c>
      <c r="N21" s="41">
        <f t="shared" si="1"/>
        <v>17525000</v>
      </c>
    </row>
    <row r="22" spans="1:14" ht="30" customHeight="1" x14ac:dyDescent="0.25">
      <c r="A22" s="22">
        <v>18</v>
      </c>
      <c r="B22" s="7" t="s">
        <v>40</v>
      </c>
      <c r="C22" s="59">
        <v>576921</v>
      </c>
      <c r="D22" s="8" t="s">
        <v>41</v>
      </c>
      <c r="E22" s="6" t="s">
        <v>10</v>
      </c>
      <c r="F22" s="6">
        <v>1</v>
      </c>
      <c r="G22" s="13" t="s">
        <v>36</v>
      </c>
      <c r="H22" s="9">
        <v>9208549</v>
      </c>
      <c r="I22" s="11">
        <f t="shared" si="0"/>
        <v>0.10000001085947417</v>
      </c>
      <c r="J22" s="9">
        <v>920855</v>
      </c>
      <c r="K22" s="10">
        <v>736000</v>
      </c>
      <c r="L22" s="12" t="s">
        <v>54</v>
      </c>
      <c r="M22" s="6" t="s">
        <v>61</v>
      </c>
      <c r="N22" s="41">
        <f t="shared" si="1"/>
        <v>16789000</v>
      </c>
    </row>
    <row r="23" spans="1:14" ht="30" customHeight="1" x14ac:dyDescent="0.25">
      <c r="A23" s="22">
        <v>19</v>
      </c>
      <c r="B23" s="7" t="s">
        <v>49</v>
      </c>
      <c r="C23" s="59">
        <v>296465</v>
      </c>
      <c r="D23" s="8" t="s">
        <v>53</v>
      </c>
      <c r="E23" s="6" t="s">
        <v>14</v>
      </c>
      <c r="F23" s="6">
        <v>5</v>
      </c>
      <c r="G23" s="13" t="s">
        <v>15</v>
      </c>
      <c r="H23" s="9">
        <v>1359085</v>
      </c>
      <c r="I23" s="11">
        <f t="shared" si="0"/>
        <v>0.6</v>
      </c>
      <c r="J23" s="9">
        <v>815451</v>
      </c>
      <c r="K23" s="10">
        <v>652000</v>
      </c>
      <c r="L23" s="12" t="s">
        <v>54</v>
      </c>
      <c r="M23" s="6" t="s">
        <v>61</v>
      </c>
      <c r="N23" s="41">
        <f t="shared" si="1"/>
        <v>16137000</v>
      </c>
    </row>
    <row r="24" spans="1:14" ht="30" customHeight="1" thickBot="1" x14ac:dyDescent="0.3">
      <c r="A24" s="23">
        <v>20</v>
      </c>
      <c r="B24" s="16" t="s">
        <v>38</v>
      </c>
      <c r="C24" s="66">
        <v>299898</v>
      </c>
      <c r="D24" s="16" t="s">
        <v>37</v>
      </c>
      <c r="E24" s="15" t="s">
        <v>14</v>
      </c>
      <c r="F24" s="15">
        <v>5</v>
      </c>
      <c r="G24" s="17" t="s">
        <v>15</v>
      </c>
      <c r="H24" s="18">
        <v>4996305</v>
      </c>
      <c r="I24" s="19">
        <f t="shared" si="0"/>
        <v>0.6</v>
      </c>
      <c r="J24" s="18">
        <v>2997783</v>
      </c>
      <c r="K24" s="20">
        <v>2398000</v>
      </c>
      <c r="L24" s="21" t="s">
        <v>54</v>
      </c>
      <c r="M24" s="45" t="s">
        <v>63</v>
      </c>
      <c r="N24" s="42">
        <f t="shared" si="1"/>
        <v>13739000</v>
      </c>
    </row>
    <row r="25" spans="1:14" ht="27.75" customHeight="1" thickBot="1" x14ac:dyDescent="0.35">
      <c r="A25" s="60" t="s">
        <v>58</v>
      </c>
      <c r="B25" s="61"/>
      <c r="C25" s="61"/>
      <c r="D25" s="61"/>
      <c r="E25" s="61"/>
      <c r="F25" s="61"/>
      <c r="G25" s="61"/>
      <c r="H25" s="61"/>
      <c r="I25" s="61"/>
      <c r="J25" s="61"/>
      <c r="K25" s="38">
        <f>SUM(K5:K24)</f>
        <v>22261000</v>
      </c>
      <c r="L25" s="43"/>
      <c r="M25" s="43"/>
      <c r="N25" s="38">
        <v>13739000</v>
      </c>
    </row>
    <row r="26" spans="1:14" x14ac:dyDescent="0.25">
      <c r="D26" s="3"/>
      <c r="E26" s="3"/>
      <c r="F26" s="3"/>
      <c r="G26" s="3"/>
      <c r="H26" s="3"/>
      <c r="I26" s="3"/>
      <c r="J26" s="3"/>
      <c r="K26" s="4"/>
      <c r="L26" s="4"/>
      <c r="M26" s="4"/>
    </row>
    <row r="27" spans="1:14" x14ac:dyDescent="0.25">
      <c r="K27" s="14"/>
      <c r="L27" s="2"/>
      <c r="M27" s="2"/>
    </row>
    <row r="28" spans="1:14" x14ac:dyDescent="0.25">
      <c r="I28" s="5"/>
      <c r="K28" s="2"/>
      <c r="L28" s="2"/>
      <c r="M28" s="2"/>
    </row>
    <row r="29" spans="1:14" x14ac:dyDescent="0.25">
      <c r="K29" s="1"/>
      <c r="L29" s="1"/>
      <c r="M29" s="1"/>
    </row>
    <row r="30" spans="1:14" x14ac:dyDescent="0.25">
      <c r="K30" s="1"/>
      <c r="L30" s="1"/>
      <c r="M30" s="1"/>
    </row>
    <row r="31" spans="1:14" x14ac:dyDescent="0.25">
      <c r="K31" s="1"/>
      <c r="L31" s="1"/>
      <c r="M31" s="1"/>
    </row>
    <row r="32" spans="1:14" x14ac:dyDescent="0.25">
      <c r="K32" s="1"/>
      <c r="L32" s="1"/>
      <c r="M32" s="1"/>
    </row>
    <row r="33" spans="11:13" x14ac:dyDescent="0.25">
      <c r="K33" s="1"/>
      <c r="L33" s="1"/>
      <c r="M33" s="1"/>
    </row>
  </sheetData>
  <mergeCells count="2">
    <mergeCell ref="A3:N3"/>
    <mergeCell ref="A25:J25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4"/>
  <sheetViews>
    <sheetView tabSelected="1" zoomScale="70" zoomScaleNormal="70" workbookViewId="0">
      <selection activeCell="D22" sqref="D22"/>
    </sheetView>
  </sheetViews>
  <sheetFormatPr defaultRowHeight="15" x14ac:dyDescent="0.25"/>
  <cols>
    <col min="1" max="1" width="12.140625" customWidth="1"/>
    <col min="2" max="2" width="29" customWidth="1"/>
    <col min="3" max="3" width="14.5703125" customWidth="1"/>
    <col min="4" max="4" width="68.7109375" customWidth="1"/>
    <col min="5" max="5" width="18" customWidth="1"/>
    <col min="6" max="6" width="14.85546875" customWidth="1"/>
    <col min="7" max="7" width="17.140625" customWidth="1"/>
    <col min="8" max="8" width="19.85546875" customWidth="1"/>
    <col min="9" max="9" width="26.28515625" customWidth="1"/>
    <col min="10" max="10" width="27" customWidth="1"/>
    <col min="11" max="11" width="27.140625" customWidth="1"/>
    <col min="12" max="12" width="18.5703125" customWidth="1"/>
    <col min="13" max="13" width="30.5703125" customWidth="1"/>
    <col min="14" max="14" width="17" customWidth="1"/>
  </cols>
  <sheetData>
    <row r="2" spans="1:14" ht="15.75" thickBot="1" x14ac:dyDescent="0.3"/>
    <row r="3" spans="1:14" ht="37.5" customHeight="1" thickBot="1" x14ac:dyDescent="0.3">
      <c r="A3" s="60" t="s">
        <v>92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</row>
    <row r="4" spans="1:14" ht="101.25" customHeight="1" x14ac:dyDescent="0.25">
      <c r="A4" s="46" t="s">
        <v>24</v>
      </c>
      <c r="B4" s="47" t="s">
        <v>0</v>
      </c>
      <c r="C4" s="47" t="s">
        <v>50</v>
      </c>
      <c r="D4" s="47" t="s">
        <v>6</v>
      </c>
      <c r="E4" s="47" t="s">
        <v>3</v>
      </c>
      <c r="F4" s="47" t="s">
        <v>4</v>
      </c>
      <c r="G4" s="47" t="s">
        <v>5</v>
      </c>
      <c r="H4" s="48" t="s">
        <v>51</v>
      </c>
      <c r="I4" s="49" t="s">
        <v>59</v>
      </c>
      <c r="J4" s="49" t="s">
        <v>55</v>
      </c>
      <c r="K4" s="50" t="s">
        <v>56</v>
      </c>
      <c r="L4" s="50" t="s">
        <v>52</v>
      </c>
      <c r="M4" s="50" t="s">
        <v>60</v>
      </c>
      <c r="N4" s="51" t="s">
        <v>91</v>
      </c>
    </row>
    <row r="5" spans="1:14" ht="30" customHeight="1" x14ac:dyDescent="0.25">
      <c r="A5" s="22">
        <v>21</v>
      </c>
      <c r="B5" s="6" t="s">
        <v>65</v>
      </c>
      <c r="C5" s="59">
        <v>534722</v>
      </c>
      <c r="D5" s="6" t="s">
        <v>75</v>
      </c>
      <c r="E5" s="6" t="s">
        <v>14</v>
      </c>
      <c r="F5" s="6">
        <v>5</v>
      </c>
      <c r="G5" s="13" t="s">
        <v>15</v>
      </c>
      <c r="H5" s="54">
        <v>1951867</v>
      </c>
      <c r="I5" s="11">
        <f>J5/H5</f>
        <v>0.12045902717756897</v>
      </c>
      <c r="J5" s="54">
        <v>235120</v>
      </c>
      <c r="K5" s="55">
        <v>936000</v>
      </c>
      <c r="L5" s="12" t="s">
        <v>54</v>
      </c>
      <c r="M5" s="6" t="s">
        <v>61</v>
      </c>
      <c r="N5" s="57">
        <f>22261000+K5</f>
        <v>23197000</v>
      </c>
    </row>
    <row r="6" spans="1:14" ht="30" customHeight="1" x14ac:dyDescent="0.25">
      <c r="A6" s="22">
        <v>22</v>
      </c>
      <c r="B6" s="6" t="s">
        <v>66</v>
      </c>
      <c r="C6" s="59">
        <v>300730</v>
      </c>
      <c r="D6" s="6" t="s">
        <v>76</v>
      </c>
      <c r="E6" s="6" t="s">
        <v>86</v>
      </c>
      <c r="F6" s="6">
        <v>2</v>
      </c>
      <c r="G6" s="13"/>
      <c r="H6" s="54">
        <v>1846817</v>
      </c>
      <c r="I6" s="11">
        <f t="shared" ref="I6:I15" si="0">J6/H6</f>
        <v>2.0403754134816824E-2</v>
      </c>
      <c r="J6" s="54">
        <v>37682</v>
      </c>
      <c r="K6" s="55">
        <v>147000</v>
      </c>
      <c r="L6" s="12" t="s">
        <v>54</v>
      </c>
      <c r="M6" s="6" t="s">
        <v>61</v>
      </c>
      <c r="N6" s="57">
        <f>K6+N5</f>
        <v>23344000</v>
      </c>
    </row>
    <row r="7" spans="1:14" ht="30" customHeight="1" x14ac:dyDescent="0.25">
      <c r="A7" s="22">
        <v>23</v>
      </c>
      <c r="B7" s="6" t="s">
        <v>67</v>
      </c>
      <c r="C7" s="59">
        <v>300667</v>
      </c>
      <c r="D7" s="56" t="s">
        <v>77</v>
      </c>
      <c r="E7" s="6" t="s">
        <v>14</v>
      </c>
      <c r="F7" s="6">
        <v>5</v>
      </c>
      <c r="G7" s="13" t="s">
        <v>15</v>
      </c>
      <c r="H7" s="54">
        <v>11337733</v>
      </c>
      <c r="I7" s="11">
        <f t="shared" si="0"/>
        <v>0.33539685579118861</v>
      </c>
      <c r="J7" s="54">
        <v>3802640</v>
      </c>
      <c r="K7" s="55">
        <v>3000000</v>
      </c>
      <c r="L7" s="12" t="s">
        <v>54</v>
      </c>
      <c r="M7" s="6" t="s">
        <v>61</v>
      </c>
      <c r="N7" s="57">
        <f t="shared" ref="N7:N15" si="1">K7+N6</f>
        <v>26344000</v>
      </c>
    </row>
    <row r="8" spans="1:14" ht="30" customHeight="1" x14ac:dyDescent="0.25">
      <c r="A8" s="22">
        <v>24</v>
      </c>
      <c r="B8" s="6" t="s">
        <v>68</v>
      </c>
      <c r="C8" s="59">
        <v>576042</v>
      </c>
      <c r="D8" s="6" t="s">
        <v>78</v>
      </c>
      <c r="E8" s="6" t="s">
        <v>14</v>
      </c>
      <c r="F8" s="6">
        <v>5</v>
      </c>
      <c r="G8" s="13" t="s">
        <v>15</v>
      </c>
      <c r="H8" s="54">
        <v>943282</v>
      </c>
      <c r="I8" s="11">
        <f t="shared" si="0"/>
        <v>0.12082176909980261</v>
      </c>
      <c r="J8" s="54">
        <v>113969</v>
      </c>
      <c r="K8" s="55">
        <v>452000</v>
      </c>
      <c r="L8" s="12" t="s">
        <v>54</v>
      </c>
      <c r="M8" s="6" t="s">
        <v>61</v>
      </c>
      <c r="N8" s="57">
        <f t="shared" si="1"/>
        <v>26796000</v>
      </c>
    </row>
    <row r="9" spans="1:14" ht="30" customHeight="1" x14ac:dyDescent="0.25">
      <c r="A9" s="22">
        <v>25</v>
      </c>
      <c r="B9" s="6" t="s">
        <v>69</v>
      </c>
      <c r="C9" s="59">
        <v>70953201</v>
      </c>
      <c r="D9" s="6" t="s">
        <v>79</v>
      </c>
      <c r="E9" s="6" t="s">
        <v>14</v>
      </c>
      <c r="F9" s="6">
        <v>3</v>
      </c>
      <c r="G9" s="13" t="s">
        <v>87</v>
      </c>
      <c r="H9" s="54">
        <v>2012030.01</v>
      </c>
      <c r="I9" s="11">
        <f t="shared" si="0"/>
        <v>3.0220722204834311E-2</v>
      </c>
      <c r="J9" s="54">
        <v>60805</v>
      </c>
      <c r="K9" s="55">
        <v>241000</v>
      </c>
      <c r="L9" s="12" t="s">
        <v>54</v>
      </c>
      <c r="M9" s="6" t="s">
        <v>61</v>
      </c>
      <c r="N9" s="57">
        <f t="shared" si="1"/>
        <v>27037000</v>
      </c>
    </row>
    <row r="10" spans="1:14" ht="30" customHeight="1" x14ac:dyDescent="0.25">
      <c r="A10" s="22">
        <v>26</v>
      </c>
      <c r="B10" s="6" t="s">
        <v>70</v>
      </c>
      <c r="C10" s="59">
        <v>493619</v>
      </c>
      <c r="D10" s="44" t="s">
        <v>80</v>
      </c>
      <c r="E10" s="6" t="s">
        <v>14</v>
      </c>
      <c r="F10" s="6">
        <v>5</v>
      </c>
      <c r="G10" s="13" t="s">
        <v>15</v>
      </c>
      <c r="H10" s="54">
        <v>15859502</v>
      </c>
      <c r="I10" s="11">
        <f t="shared" si="0"/>
        <v>0.41083894059220777</v>
      </c>
      <c r="J10" s="54">
        <v>6515701</v>
      </c>
      <c r="K10" s="55">
        <v>3000000</v>
      </c>
      <c r="L10" s="12" t="s">
        <v>54</v>
      </c>
      <c r="M10" s="6" t="s">
        <v>61</v>
      </c>
      <c r="N10" s="57">
        <f t="shared" si="1"/>
        <v>30037000</v>
      </c>
    </row>
    <row r="11" spans="1:14" ht="30" customHeight="1" x14ac:dyDescent="0.25">
      <c r="A11" s="22">
        <v>27</v>
      </c>
      <c r="B11" s="6" t="s">
        <v>71</v>
      </c>
      <c r="C11" s="59">
        <v>300543</v>
      </c>
      <c r="D11" s="44" t="s">
        <v>81</v>
      </c>
      <c r="E11" s="6" t="s">
        <v>10</v>
      </c>
      <c r="F11" s="6">
        <v>2</v>
      </c>
      <c r="G11" s="13" t="s">
        <v>88</v>
      </c>
      <c r="H11" s="54">
        <v>12038392</v>
      </c>
      <c r="I11" s="11">
        <f t="shared" si="0"/>
        <v>2.0005911088457663E-2</v>
      </c>
      <c r="J11" s="54">
        <v>240839</v>
      </c>
      <c r="K11" s="55">
        <v>963000</v>
      </c>
      <c r="L11" s="12" t="s">
        <v>54</v>
      </c>
      <c r="M11" s="6" t="s">
        <v>61</v>
      </c>
      <c r="N11" s="57">
        <f t="shared" si="1"/>
        <v>31000000</v>
      </c>
    </row>
    <row r="12" spans="1:14" ht="30" customHeight="1" x14ac:dyDescent="0.25">
      <c r="A12" s="22">
        <v>28</v>
      </c>
      <c r="B12" s="6" t="s">
        <v>72</v>
      </c>
      <c r="C12" s="59">
        <v>296678</v>
      </c>
      <c r="D12" s="44" t="s">
        <v>82</v>
      </c>
      <c r="E12" s="12" t="s">
        <v>14</v>
      </c>
      <c r="F12" s="6">
        <v>5</v>
      </c>
      <c r="G12" s="13" t="s">
        <v>15</v>
      </c>
      <c r="H12" s="54">
        <v>3413660</v>
      </c>
      <c r="I12" s="11">
        <f t="shared" si="0"/>
        <v>0.16058892801274877</v>
      </c>
      <c r="J12" s="54">
        <v>548196</v>
      </c>
      <c r="K12" s="55">
        <v>1500000</v>
      </c>
      <c r="L12" s="12" t="s">
        <v>54</v>
      </c>
      <c r="M12" s="6" t="s">
        <v>62</v>
      </c>
      <c r="N12" s="57">
        <f t="shared" si="1"/>
        <v>32500000</v>
      </c>
    </row>
    <row r="13" spans="1:14" ht="30" customHeight="1" x14ac:dyDescent="0.25">
      <c r="A13" s="22">
        <v>29</v>
      </c>
      <c r="B13" s="6" t="s">
        <v>72</v>
      </c>
      <c r="C13" s="59">
        <v>296678</v>
      </c>
      <c r="D13" s="44" t="s">
        <v>83</v>
      </c>
      <c r="E13" s="6" t="s">
        <v>10</v>
      </c>
      <c r="F13" s="6">
        <v>2</v>
      </c>
      <c r="G13" s="13" t="s">
        <v>25</v>
      </c>
      <c r="H13" s="54">
        <v>9780820</v>
      </c>
      <c r="I13" s="11">
        <f t="shared" si="0"/>
        <v>2.5364028782862785E-2</v>
      </c>
      <c r="J13" s="54">
        <v>248081</v>
      </c>
      <c r="K13" s="55">
        <v>730000</v>
      </c>
      <c r="L13" s="12" t="s">
        <v>54</v>
      </c>
      <c r="M13" s="6" t="s">
        <v>61</v>
      </c>
      <c r="N13" s="57">
        <f t="shared" si="1"/>
        <v>33230000</v>
      </c>
    </row>
    <row r="14" spans="1:14" ht="30" customHeight="1" x14ac:dyDescent="0.25">
      <c r="A14" s="22">
        <v>30</v>
      </c>
      <c r="B14" s="6" t="s">
        <v>73</v>
      </c>
      <c r="C14" s="59">
        <v>576077</v>
      </c>
      <c r="D14" s="44" t="s">
        <v>84</v>
      </c>
      <c r="E14" s="6" t="s">
        <v>14</v>
      </c>
      <c r="F14" s="6">
        <v>1</v>
      </c>
      <c r="G14" s="13" t="s">
        <v>28</v>
      </c>
      <c r="H14" s="54">
        <v>1082240</v>
      </c>
      <c r="I14" s="11">
        <f t="shared" si="0"/>
        <v>6.0681549379065641E-2</v>
      </c>
      <c r="J14" s="54">
        <v>65672</v>
      </c>
      <c r="K14" s="55">
        <v>259000</v>
      </c>
      <c r="L14" s="12" t="s">
        <v>54</v>
      </c>
      <c r="M14" s="6" t="s">
        <v>61</v>
      </c>
      <c r="N14" s="57">
        <f t="shared" si="1"/>
        <v>33489000</v>
      </c>
    </row>
    <row r="15" spans="1:14" ht="30" customHeight="1" x14ac:dyDescent="0.25">
      <c r="A15" s="22">
        <v>31</v>
      </c>
      <c r="B15" s="6" t="s">
        <v>74</v>
      </c>
      <c r="C15" s="59">
        <v>297330</v>
      </c>
      <c r="D15" s="44" t="s">
        <v>85</v>
      </c>
      <c r="E15" s="6" t="s">
        <v>14</v>
      </c>
      <c r="F15" s="6">
        <v>5</v>
      </c>
      <c r="G15" s="13" t="s">
        <v>15</v>
      </c>
      <c r="H15" s="54">
        <v>4185512</v>
      </c>
      <c r="I15" s="11">
        <f t="shared" si="0"/>
        <v>0.12001088516769275</v>
      </c>
      <c r="J15" s="54">
        <v>502307</v>
      </c>
      <c r="K15" s="55">
        <v>2009000</v>
      </c>
      <c r="L15" s="12" t="s">
        <v>54</v>
      </c>
      <c r="M15" s="6" t="s">
        <v>61</v>
      </c>
      <c r="N15" s="57">
        <f t="shared" si="1"/>
        <v>35498000</v>
      </c>
    </row>
    <row r="16" spans="1:14" ht="27.75" customHeight="1" thickBot="1" x14ac:dyDescent="0.35">
      <c r="A16" s="63" t="s">
        <v>89</v>
      </c>
      <c r="B16" s="64"/>
      <c r="C16" s="64"/>
      <c r="D16" s="64"/>
      <c r="E16" s="64"/>
      <c r="F16" s="64"/>
      <c r="G16" s="64"/>
      <c r="H16" s="64"/>
      <c r="I16" s="64"/>
      <c r="J16" s="64"/>
      <c r="K16" s="52">
        <f>SUM(K5:K15)</f>
        <v>13237000</v>
      </c>
      <c r="L16" s="53"/>
      <c r="M16" s="58" t="s">
        <v>90</v>
      </c>
      <c r="N16" s="52">
        <f>36000000-N15</f>
        <v>502000</v>
      </c>
    </row>
    <row r="17" spans="4:13" x14ac:dyDescent="0.25">
      <c r="D17" s="3"/>
      <c r="E17" s="3"/>
      <c r="F17" s="3"/>
      <c r="G17" s="3"/>
      <c r="H17" s="3"/>
      <c r="I17" s="3"/>
      <c r="J17" s="3"/>
      <c r="K17" s="4"/>
      <c r="L17" s="4"/>
      <c r="M17" s="4"/>
    </row>
    <row r="18" spans="4:13" x14ac:dyDescent="0.25">
      <c r="K18" s="14"/>
      <c r="L18" s="2"/>
      <c r="M18" s="2"/>
    </row>
    <row r="19" spans="4:13" x14ac:dyDescent="0.25">
      <c r="I19" s="5"/>
      <c r="K19" s="2"/>
      <c r="L19" s="2"/>
      <c r="M19" s="2"/>
    </row>
    <row r="20" spans="4:13" x14ac:dyDescent="0.25">
      <c r="K20" s="1"/>
      <c r="L20" s="1"/>
      <c r="M20" s="1"/>
    </row>
    <row r="21" spans="4:13" x14ac:dyDescent="0.25">
      <c r="K21" s="1"/>
      <c r="L21" s="1"/>
      <c r="M21" s="1"/>
    </row>
    <row r="22" spans="4:13" x14ac:dyDescent="0.25">
      <c r="K22" s="1"/>
      <c r="L22" s="1"/>
      <c r="M22" s="1"/>
    </row>
    <row r="23" spans="4:13" x14ac:dyDescent="0.25">
      <c r="K23" s="1"/>
      <c r="L23" s="1"/>
      <c r="M23" s="1"/>
    </row>
    <row r="24" spans="4:13" x14ac:dyDescent="0.25">
      <c r="K24" s="1"/>
      <c r="L24" s="1"/>
      <c r="M24" s="1"/>
    </row>
  </sheetData>
  <mergeCells count="2">
    <mergeCell ref="A3:N3"/>
    <mergeCell ref="A16:J16"/>
  </mergeCells>
  <pageMargins left="0.70866141732283472" right="0.70866141732283472" top="0.78740157480314965" bottom="0.78740157480314965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Schválené v 1. skupině</vt:lpstr>
      <vt:lpstr>Návrh na poskytnutí ve 2. skupě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2017-08-28T10:59:00Z</dcterms:modified>
</cp:coreProperties>
</file>