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k_mangelova3159\Desktop\CIVEEL Erasmus+\realization\CONTRACT BETWEEN THE COORDINATOR AND THE PARTNER\"/>
    </mc:Choice>
  </mc:AlternateContent>
  <bookViews>
    <workbookView xWindow="0" yWindow="0" windowWidth="19200" windowHeight="11595"/>
  </bookViews>
  <sheets>
    <sheet name="project budget" sheetId="2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9" i="2" l="1"/>
  <c r="D88" i="2" s="1"/>
  <c r="D87" i="2" l="1"/>
  <c r="D86" i="2" s="1"/>
  <c r="D75" i="2"/>
  <c r="D83" i="2"/>
  <c r="D82" i="2"/>
  <c r="D76" i="2"/>
  <c r="D68" i="2"/>
  <c r="D67" i="2"/>
  <c r="D53" i="2"/>
  <c r="D52" i="2"/>
  <c r="D61" i="2"/>
  <c r="D60" i="2"/>
  <c r="D46" i="2"/>
  <c r="D45" i="2"/>
  <c r="D84" i="2" l="1"/>
  <c r="D85" i="2" s="1"/>
  <c r="D91" i="2"/>
  <c r="D90" i="2" s="1"/>
  <c r="D49" i="2" l="1"/>
  <c r="D48" i="2"/>
  <c r="D79" i="2"/>
  <c r="D78" i="2"/>
  <c r="D64" i="2"/>
  <c r="D63" i="2"/>
  <c r="D74" i="2" l="1"/>
  <c r="D72" i="2"/>
  <c r="D59" i="2"/>
  <c r="D57" i="2"/>
  <c r="D9" i="2" l="1"/>
  <c r="D31" i="2"/>
  <c r="D71" i="2"/>
  <c r="D56" i="2"/>
  <c r="D36" i="2"/>
  <c r="D35" i="2"/>
  <c r="D32" i="2"/>
  <c r="D42" i="2"/>
  <c r="D41" i="2"/>
  <c r="D29" i="2"/>
  <c r="D28" i="2"/>
  <c r="D15" i="2"/>
  <c r="D27" i="2" l="1"/>
  <c r="D37" i="2" l="1"/>
  <c r="D34" i="2" s="1"/>
  <c r="D33" i="2"/>
  <c r="D30" i="2" s="1"/>
  <c r="D81" i="2"/>
  <c r="D80" i="2"/>
  <c r="D77" i="2" s="1"/>
  <c r="D73" i="2"/>
  <c r="D70" i="2" s="1"/>
  <c r="D69" i="2" s="1"/>
  <c r="D66" i="2"/>
  <c r="D65" i="2"/>
  <c r="D62" i="2" s="1"/>
  <c r="D58" i="2"/>
  <c r="D55" i="2" s="1"/>
  <c r="D54" i="2" s="1"/>
  <c r="D50" i="2"/>
  <c r="D47" i="2" s="1"/>
  <c r="D51" i="2"/>
  <c r="D43" i="2"/>
  <c r="D44" i="2"/>
  <c r="D40" i="2" l="1"/>
  <c r="D39" i="2" s="1"/>
  <c r="D38" i="2" s="1"/>
  <c r="D26" i="2"/>
  <c r="D23" i="2"/>
  <c r="D24" i="2"/>
  <c r="D25" i="2"/>
  <c r="D22" i="2"/>
  <c r="D21" i="2"/>
  <c r="D17" i="2"/>
  <c r="D18" i="2"/>
  <c r="D19" i="2"/>
  <c r="D16" i="2"/>
  <c r="D11" i="2"/>
  <c r="D12" i="2"/>
  <c r="D13" i="2"/>
  <c r="D10" i="2"/>
  <c r="D8" i="2" l="1"/>
  <c r="D14" i="2"/>
  <c r="D20" i="2"/>
  <c r="D7" i="2" l="1"/>
  <c r="D92" i="2" s="1"/>
  <c r="E92" i="2" s="1"/>
  <c r="F92" i="2" s="1"/>
</calcChain>
</file>

<file path=xl/comments1.xml><?xml version="1.0" encoding="utf-8"?>
<comments xmlns="http://schemas.openxmlformats.org/spreadsheetml/2006/main">
  <authors>
    <author>Koláčková Petra</author>
    <author>prouteauj</author>
  </authors>
  <commentList>
    <comment ref="D38" authorId="0" shapeId="0">
      <text>
        <r>
          <rPr>
            <b/>
            <sz val="9"/>
            <color indexed="81"/>
            <rFont val="Tahoma"/>
            <charset val="1"/>
          </rPr>
          <t>Koláčková Petra:</t>
        </r>
        <r>
          <rPr>
            <sz val="9"/>
            <color indexed="81"/>
            <rFont val="Tahoma"/>
            <charset val="1"/>
          </rPr>
          <t xml:space="preserve">
total mobility: 96</t>
        </r>
      </text>
    </comment>
    <comment ref="C41" authorId="1" shapeId="0">
      <text>
        <r>
          <rPr>
            <b/>
            <sz val="9"/>
            <color indexed="81"/>
            <rFont val="Tahoma"/>
            <family val="2"/>
          </rPr>
          <t>prouteauj:</t>
        </r>
        <r>
          <rPr>
            <sz val="9"/>
            <color indexed="81"/>
            <rFont val="Tahoma"/>
            <family val="2"/>
          </rPr>
          <t xml:space="preserve">
1 teacher per school</t>
        </r>
      </text>
    </comment>
    <comment ref="C42" authorId="1" shapeId="0">
      <text>
        <r>
          <rPr>
            <b/>
            <sz val="9"/>
            <color indexed="81"/>
            <rFont val="Tahoma"/>
            <family val="2"/>
          </rPr>
          <t>prouteauj:</t>
        </r>
        <r>
          <rPr>
            <sz val="9"/>
            <color indexed="81"/>
            <rFont val="Tahoma"/>
            <family val="2"/>
          </rPr>
          <t xml:space="preserve">
1 teacher per school</t>
        </r>
      </text>
    </comment>
    <comment ref="C43" authorId="1" shapeId="0">
      <text>
        <r>
          <rPr>
            <b/>
            <sz val="9"/>
            <color indexed="81"/>
            <rFont val="Tahoma"/>
            <charset val="1"/>
          </rPr>
          <t>prouteauj:</t>
        </r>
        <r>
          <rPr>
            <sz val="9"/>
            <color indexed="81"/>
            <rFont val="Tahoma"/>
            <charset val="1"/>
          </rPr>
          <t xml:space="preserve">
2 pupils per school</t>
        </r>
      </text>
    </comment>
    <comment ref="C45" authorId="1" shapeId="0">
      <text>
        <r>
          <rPr>
            <b/>
            <sz val="9"/>
            <color indexed="81"/>
            <rFont val="Tahoma"/>
            <charset val="1"/>
          </rPr>
          <t>prouteauj:</t>
        </r>
        <r>
          <rPr>
            <sz val="9"/>
            <color indexed="81"/>
            <rFont val="Tahoma"/>
            <charset val="1"/>
          </rPr>
          <t xml:space="preserve">
1 teacher per school</t>
        </r>
      </text>
    </comment>
    <comment ref="C48" authorId="0" shapeId="0">
      <text>
        <r>
          <rPr>
            <b/>
            <sz val="9"/>
            <color indexed="81"/>
            <rFont val="Tahoma"/>
            <family val="2"/>
            <charset val="238"/>
          </rPr>
          <t>Koláčková Petra:</t>
        </r>
        <r>
          <rPr>
            <sz val="9"/>
            <color indexed="81"/>
            <rFont val="Tahoma"/>
            <family val="2"/>
            <charset val="238"/>
          </rPr>
          <t xml:space="preserve">
4 teachers * 5 days</t>
        </r>
      </text>
    </comment>
    <comment ref="C49" authorId="0" shapeId="0">
      <text>
        <r>
          <rPr>
            <b/>
            <sz val="9"/>
            <color indexed="81"/>
            <rFont val="Tahoma"/>
            <family val="2"/>
            <charset val="238"/>
          </rPr>
          <t>Koláčková Petra:</t>
        </r>
        <r>
          <rPr>
            <sz val="9"/>
            <color indexed="81"/>
            <rFont val="Tahoma"/>
            <family val="2"/>
            <charset val="238"/>
          </rPr>
          <t xml:space="preserve">
4 teachers * 5 days</t>
        </r>
      </text>
    </comment>
    <comment ref="C50" authorId="0" shapeId="0">
      <text>
        <r>
          <rPr>
            <b/>
            <sz val="9"/>
            <color indexed="81"/>
            <rFont val="Tahoma"/>
            <family val="2"/>
            <charset val="238"/>
          </rPr>
          <t>Koláčková Petra:</t>
        </r>
        <r>
          <rPr>
            <sz val="9"/>
            <color indexed="81"/>
            <rFont val="Tahoma"/>
            <family val="2"/>
            <charset val="238"/>
          </rPr>
          <t xml:space="preserve">
8 pupils * 7 days</t>
        </r>
      </text>
    </comment>
    <comment ref="C51" authorId="0" shapeId="0">
      <text>
        <r>
          <rPr>
            <b/>
            <sz val="9"/>
            <color indexed="81"/>
            <rFont val="Tahoma"/>
            <family val="2"/>
            <charset val="238"/>
          </rPr>
          <t>Koláčková Petra:</t>
        </r>
        <r>
          <rPr>
            <sz val="9"/>
            <color indexed="81"/>
            <rFont val="Tahoma"/>
            <family val="2"/>
            <charset val="238"/>
          </rPr>
          <t xml:space="preserve">
8 pupils * 7 days</t>
        </r>
      </text>
    </comment>
    <comment ref="C52" authorId="0" shapeId="0">
      <text>
        <r>
          <rPr>
            <b/>
            <sz val="9"/>
            <color indexed="81"/>
            <rFont val="Tahoma"/>
            <family val="2"/>
            <charset val="238"/>
          </rPr>
          <t>Koláčková Petra:</t>
        </r>
        <r>
          <rPr>
            <sz val="9"/>
            <color indexed="81"/>
            <rFont val="Tahoma"/>
            <family val="2"/>
            <charset val="238"/>
          </rPr>
          <t xml:space="preserve">
4 teachers * 7 days</t>
        </r>
      </text>
    </comment>
    <comment ref="C53" authorId="0" shapeId="0">
      <text>
        <r>
          <rPr>
            <b/>
            <sz val="9"/>
            <color indexed="81"/>
            <rFont val="Tahoma"/>
            <family val="2"/>
            <charset val="238"/>
          </rPr>
          <t>Koláčková Petra:</t>
        </r>
        <r>
          <rPr>
            <sz val="9"/>
            <color indexed="81"/>
            <rFont val="Tahoma"/>
            <family val="2"/>
            <charset val="238"/>
          </rPr>
          <t xml:space="preserve">
4 teachers * 7 days</t>
        </r>
      </text>
    </comment>
    <comment ref="C56" authorId="1" shapeId="0">
      <text>
        <r>
          <rPr>
            <b/>
            <sz val="9"/>
            <color indexed="81"/>
            <rFont val="Tahoma"/>
            <family val="2"/>
          </rPr>
          <t>prouteauj:</t>
        </r>
        <r>
          <rPr>
            <sz val="9"/>
            <color indexed="81"/>
            <rFont val="Tahoma"/>
            <family val="2"/>
          </rPr>
          <t xml:space="preserve">
1 teacher per school</t>
        </r>
      </text>
    </comment>
    <comment ref="C57" authorId="1" shapeId="0">
      <text>
        <r>
          <rPr>
            <b/>
            <sz val="9"/>
            <color indexed="81"/>
            <rFont val="Tahoma"/>
            <family val="2"/>
          </rPr>
          <t>prouteauj:</t>
        </r>
        <r>
          <rPr>
            <sz val="9"/>
            <color indexed="81"/>
            <rFont val="Tahoma"/>
            <family val="2"/>
          </rPr>
          <t xml:space="preserve">
1 teacher per school</t>
        </r>
      </text>
    </comment>
    <comment ref="C63" authorId="0" shapeId="0">
      <text>
        <r>
          <rPr>
            <b/>
            <sz val="9"/>
            <color indexed="81"/>
            <rFont val="Tahoma"/>
            <family val="2"/>
            <charset val="238"/>
          </rPr>
          <t>Koláčková Petra:</t>
        </r>
        <r>
          <rPr>
            <sz val="9"/>
            <color indexed="81"/>
            <rFont val="Tahoma"/>
            <family val="2"/>
            <charset val="238"/>
          </rPr>
          <t xml:space="preserve">
4 teachers * 5 days</t>
        </r>
      </text>
    </comment>
    <comment ref="C64" authorId="0" shapeId="0">
      <text>
        <r>
          <rPr>
            <b/>
            <sz val="9"/>
            <color indexed="81"/>
            <rFont val="Tahoma"/>
            <family val="2"/>
            <charset val="238"/>
          </rPr>
          <t>Koláčková Petra:</t>
        </r>
        <r>
          <rPr>
            <sz val="9"/>
            <color indexed="81"/>
            <rFont val="Tahoma"/>
            <family val="2"/>
            <charset val="238"/>
          </rPr>
          <t xml:space="preserve">
4 teachers * 5 days</t>
        </r>
      </text>
    </comment>
    <comment ref="C65" authorId="0" shapeId="0">
      <text>
        <r>
          <rPr>
            <b/>
            <sz val="9"/>
            <color indexed="81"/>
            <rFont val="Tahoma"/>
            <family val="2"/>
            <charset val="238"/>
          </rPr>
          <t>Koláčková Petra:</t>
        </r>
        <r>
          <rPr>
            <sz val="9"/>
            <color indexed="81"/>
            <rFont val="Tahoma"/>
            <family val="2"/>
            <charset val="238"/>
          </rPr>
          <t xml:space="preserve">
8*7</t>
        </r>
      </text>
    </comment>
    <comment ref="C66" authorId="0" shapeId="0">
      <text>
        <r>
          <rPr>
            <b/>
            <sz val="9"/>
            <color indexed="81"/>
            <rFont val="Tahoma"/>
            <family val="2"/>
            <charset val="238"/>
          </rPr>
          <t>Koláčková Petra:</t>
        </r>
        <r>
          <rPr>
            <sz val="9"/>
            <color indexed="81"/>
            <rFont val="Tahoma"/>
            <family val="2"/>
            <charset val="238"/>
          </rPr>
          <t xml:space="preserve">
8*7</t>
        </r>
      </text>
    </comment>
    <comment ref="C67" authorId="0" shapeId="0">
      <text>
        <r>
          <rPr>
            <b/>
            <sz val="9"/>
            <color indexed="81"/>
            <rFont val="Tahoma"/>
            <family val="2"/>
            <charset val="238"/>
          </rPr>
          <t>Koláčková Petra:</t>
        </r>
        <r>
          <rPr>
            <sz val="9"/>
            <color indexed="81"/>
            <rFont val="Tahoma"/>
            <family val="2"/>
            <charset val="238"/>
          </rPr>
          <t xml:space="preserve">
4*7</t>
        </r>
      </text>
    </comment>
    <comment ref="C68" authorId="0" shapeId="0">
      <text>
        <r>
          <rPr>
            <b/>
            <sz val="9"/>
            <color indexed="81"/>
            <rFont val="Tahoma"/>
            <family val="2"/>
            <charset val="238"/>
          </rPr>
          <t>Koláčková Petra:</t>
        </r>
        <r>
          <rPr>
            <sz val="9"/>
            <color indexed="81"/>
            <rFont val="Tahoma"/>
            <family val="2"/>
            <charset val="238"/>
          </rPr>
          <t xml:space="preserve">
4*7</t>
        </r>
      </text>
    </comment>
    <comment ref="C71" authorId="1" shapeId="0">
      <text>
        <r>
          <rPr>
            <b/>
            <sz val="9"/>
            <color indexed="81"/>
            <rFont val="Tahoma"/>
            <family val="2"/>
          </rPr>
          <t>prouteauj:</t>
        </r>
        <r>
          <rPr>
            <sz val="9"/>
            <color indexed="81"/>
            <rFont val="Tahoma"/>
            <family val="2"/>
          </rPr>
          <t xml:space="preserve">
1 teacher per school</t>
        </r>
      </text>
    </comment>
    <comment ref="C72" authorId="1" shapeId="0">
      <text>
        <r>
          <rPr>
            <b/>
            <sz val="9"/>
            <color indexed="81"/>
            <rFont val="Tahoma"/>
            <family val="2"/>
          </rPr>
          <t>prouteauj:</t>
        </r>
        <r>
          <rPr>
            <sz val="9"/>
            <color indexed="81"/>
            <rFont val="Tahoma"/>
            <family val="2"/>
          </rPr>
          <t xml:space="preserve">
1 teacher per school</t>
        </r>
      </text>
    </comment>
    <comment ref="C78" authorId="0" shapeId="0">
      <text>
        <r>
          <rPr>
            <b/>
            <sz val="9"/>
            <color indexed="81"/>
            <rFont val="Tahoma"/>
            <family val="2"/>
            <charset val="238"/>
          </rPr>
          <t>Koláčková Petra:</t>
        </r>
        <r>
          <rPr>
            <sz val="9"/>
            <color indexed="81"/>
            <rFont val="Tahoma"/>
            <family val="2"/>
            <charset val="238"/>
          </rPr>
          <t xml:space="preserve">
4 teachers * 5 days</t>
        </r>
      </text>
    </comment>
    <comment ref="C79" authorId="0" shapeId="0">
      <text>
        <r>
          <rPr>
            <b/>
            <sz val="9"/>
            <color indexed="81"/>
            <rFont val="Tahoma"/>
            <family val="2"/>
            <charset val="238"/>
          </rPr>
          <t>Koláčková Petra:</t>
        </r>
        <r>
          <rPr>
            <sz val="9"/>
            <color indexed="81"/>
            <rFont val="Tahoma"/>
            <family val="2"/>
            <charset val="238"/>
          </rPr>
          <t xml:space="preserve">
4 teachers * 5 days</t>
        </r>
      </text>
    </comment>
    <comment ref="C80" authorId="0" shapeId="0">
      <text>
        <r>
          <rPr>
            <b/>
            <sz val="9"/>
            <color indexed="81"/>
            <rFont val="Tahoma"/>
            <family val="2"/>
            <charset val="238"/>
          </rPr>
          <t>Koláčková Petra:</t>
        </r>
        <r>
          <rPr>
            <sz val="9"/>
            <color indexed="81"/>
            <rFont val="Tahoma"/>
            <family val="2"/>
            <charset val="238"/>
          </rPr>
          <t xml:space="preserve">
8*7</t>
        </r>
      </text>
    </comment>
    <comment ref="C81" authorId="0" shapeId="0">
      <text>
        <r>
          <rPr>
            <b/>
            <sz val="9"/>
            <color indexed="81"/>
            <rFont val="Tahoma"/>
            <family val="2"/>
            <charset val="238"/>
          </rPr>
          <t>Koláčková Petra:</t>
        </r>
        <r>
          <rPr>
            <sz val="9"/>
            <color indexed="81"/>
            <rFont val="Tahoma"/>
            <family val="2"/>
            <charset val="238"/>
          </rPr>
          <t xml:space="preserve">
8*7</t>
        </r>
      </text>
    </comment>
    <comment ref="C82" authorId="0" shapeId="0">
      <text>
        <r>
          <rPr>
            <b/>
            <sz val="9"/>
            <color indexed="81"/>
            <rFont val="Tahoma"/>
            <family val="2"/>
            <charset val="238"/>
          </rPr>
          <t>Koláčková Petra:</t>
        </r>
        <r>
          <rPr>
            <sz val="9"/>
            <color indexed="81"/>
            <rFont val="Tahoma"/>
            <family val="2"/>
            <charset val="238"/>
          </rPr>
          <t xml:space="preserve">
2*7</t>
        </r>
      </text>
    </comment>
    <comment ref="C83" authorId="0" shapeId="0">
      <text>
        <r>
          <rPr>
            <b/>
            <sz val="9"/>
            <color indexed="81"/>
            <rFont val="Tahoma"/>
            <family val="2"/>
            <charset val="238"/>
          </rPr>
          <t>Koláčková Petra:</t>
        </r>
        <r>
          <rPr>
            <sz val="9"/>
            <color indexed="81"/>
            <rFont val="Tahoma"/>
            <family val="2"/>
            <charset val="238"/>
          </rPr>
          <t xml:space="preserve">
2*7</t>
        </r>
      </text>
    </comment>
  </commentList>
</comments>
</file>

<file path=xl/sharedStrings.xml><?xml version="1.0" encoding="utf-8"?>
<sst xmlns="http://schemas.openxmlformats.org/spreadsheetml/2006/main" count="96" uniqueCount="96">
  <si>
    <t>Total Budget</t>
  </si>
  <si>
    <t>03. Mobility</t>
  </si>
  <si>
    <t>TOTAL</t>
  </si>
  <si>
    <t>Příloha 2 - ROZPOČET</t>
  </si>
  <si>
    <t>Název projektu</t>
  </si>
  <si>
    <t>Spolupráce v odborném vzdělávání pro evropský trh práce</t>
  </si>
  <si>
    <t>Příjemce</t>
  </si>
  <si>
    <t>Region Grand Est</t>
  </si>
  <si>
    <t>paušál</t>
  </si>
  <si>
    <t>Rozpočtová položka</t>
  </si>
  <si>
    <t>počet</t>
  </si>
  <si>
    <t>celkem</t>
  </si>
  <si>
    <t>01.01 Region Grand Est</t>
  </si>
  <si>
    <t>01.01.01 hlavní koordinátor</t>
  </si>
  <si>
    <t>01.01.02 partnerská instituce 1</t>
  </si>
  <si>
    <t>01.01.03 partnerská instituce 2</t>
  </si>
  <si>
    <t>01.01.04 partnerská instituce 3</t>
  </si>
  <si>
    <t>01.01.05 partnerská instituce 4</t>
  </si>
  <si>
    <t>01.02 Moravskoslezský kraj</t>
  </si>
  <si>
    <t>01.02.01 regionální koordinátor</t>
  </si>
  <si>
    <t>01.02.02 partnerská instituce 1</t>
  </si>
  <si>
    <t>01.02.03 partnerská instituce 2</t>
  </si>
  <si>
    <t>01.02.04 partnerská instituce 3</t>
  </si>
  <si>
    <t>01.02.05 partnerská instituce 4</t>
  </si>
  <si>
    <t>01.03 Lublinské vojvodství</t>
  </si>
  <si>
    <t>01.03.01 regionální koordinátor</t>
  </si>
  <si>
    <t>01.03.02 partnerská instituce 1</t>
  </si>
  <si>
    <t>01.03.03 partnerská instituce 2</t>
  </si>
  <si>
    <t>01.03.04 partnerská instituce 3</t>
  </si>
  <si>
    <t>01.03.05 partnerská instituce 4</t>
  </si>
  <si>
    <t>01. Řízení projektu - osobní náklady</t>
  </si>
  <si>
    <t>02. Řízení projektu - mezinárodní setkání</t>
  </si>
  <si>
    <t>02.01 Region Grand Est</t>
  </si>
  <si>
    <t>02.01.02 Vyhodnocení mobilit žáků - M3</t>
  </si>
  <si>
    <t>02.02 Moravskoslezský kraj</t>
  </si>
  <si>
    <t>02.02.01 Úvodní workshop - M1</t>
  </si>
  <si>
    <t>02.02.02 Vyhodnocení mobilit žáků - M3</t>
  </si>
  <si>
    <t>02.02.03 Závěrečný workshop - M4</t>
  </si>
  <si>
    <t>02.03.01 Úvodní workshop - M1</t>
  </si>
  <si>
    <t>02.03.03 Závěrečný workshop - M4</t>
  </si>
  <si>
    <t>03.01 Region Grand Est</t>
  </si>
  <si>
    <t>03.01.01 Cestovní náklady</t>
  </si>
  <si>
    <t>03.01.01.03 Výměna žáků  C5</t>
  </si>
  <si>
    <t>03.01.01.04 Výměna žáků C6</t>
  </si>
  <si>
    <t>03.01.01.05 Pedagogický doprovod C5</t>
  </si>
  <si>
    <t>03.01.01.06 Pedagogický doprovod C6</t>
  </si>
  <si>
    <t xml:space="preserve">03.01.02 Individuální podpora </t>
  </si>
  <si>
    <t>03.01.02.03 Výměna žáků C5</t>
  </si>
  <si>
    <t>03.01.02.04 Výměna žáků C6</t>
  </si>
  <si>
    <t>03.01.02.05 Pedagogický doprovod C5</t>
  </si>
  <si>
    <t>03.01.02.06 Pedagogický doprovod C6</t>
  </si>
  <si>
    <t>03.02 Moravskoslezský kraj</t>
  </si>
  <si>
    <t xml:space="preserve">03.02.01 Cestovní náklady </t>
  </si>
  <si>
    <t>03.02.01.01 Výměna pedagogů C1</t>
  </si>
  <si>
    <t>03.01.02.02 Výměna pedagogů C3</t>
  </si>
  <si>
    <t>03.01.01.01 Výměna pedagogů C2</t>
  </si>
  <si>
    <t>03.01.01.02 Výměna pedagogů C3</t>
  </si>
  <si>
    <t xml:space="preserve">02.01.01 Vyhodnocení mobilit pedagogů -  M2 </t>
  </si>
  <si>
    <t>03.02.01.02 Výměna pedagogů C3</t>
  </si>
  <si>
    <t>03.01.02.01 Výměna pedagogů C2</t>
  </si>
  <si>
    <t>03.02.01.03 Výměna žáků C4</t>
  </si>
  <si>
    <t>03.02.01.04 Výměna žáků C6</t>
  </si>
  <si>
    <t>03.02.01.05 Pedagogický doprovod C4</t>
  </si>
  <si>
    <t>03.02.01.06 Pedagogický doprovod C6</t>
  </si>
  <si>
    <t>03.02.02 Individuální podpora</t>
  </si>
  <si>
    <t>03.02.02.01 Výměna pedagogů C1</t>
  </si>
  <si>
    <t>03.02.02.02 Výměna pedagogů C3</t>
  </si>
  <si>
    <t>03.02.02.03 Výměna žáků C4</t>
  </si>
  <si>
    <t>03.02.02.04 Výměna žáků C6</t>
  </si>
  <si>
    <t>03.02.02.05 Pedagogický doprovod C4</t>
  </si>
  <si>
    <t>03.02.02.06 Pedagogický doprovod C6</t>
  </si>
  <si>
    <t>03.03 Lublinské vojvodství</t>
  </si>
  <si>
    <t>02.03 Lublinské vojvodství</t>
  </si>
  <si>
    <t>03.03.01 Cestovní náklady</t>
  </si>
  <si>
    <t>03.03.01.01 Výměna pedagogů C1</t>
  </si>
  <si>
    <t>03.03.01.02 Výměna pedagogů C2</t>
  </si>
  <si>
    <t>03.03.01.03 Výměna žáků C4</t>
  </si>
  <si>
    <t>03.03.01.04 Výměna žáků C5</t>
  </si>
  <si>
    <t>02.03.02 Vyhodnocení mobilit pedagogů - M2</t>
  </si>
  <si>
    <t>03.03.01.05 Pedagogický doprovod C4</t>
  </si>
  <si>
    <t>03.03.01.06 Pedagogický doprovod C5</t>
  </si>
  <si>
    <t>03.03.02 Individuální podpora</t>
  </si>
  <si>
    <t>03.03.02.01 Výměna pedagogů C1</t>
  </si>
  <si>
    <t>03.03.02.02 Výměna pedagogů C2</t>
  </si>
  <si>
    <t>03.03.02.03 Výměna žáků C4</t>
  </si>
  <si>
    <t>03.03.02.04 Výměna žáků C5</t>
  </si>
  <si>
    <t>03.03.02.05 Pedagogický doprovod C4</t>
  </si>
  <si>
    <t>03.03.02.06 Pedagogický doprovod C5</t>
  </si>
  <si>
    <t>Podpora Erasmus + (75 % D84)</t>
  </si>
  <si>
    <t>04.01. Region Grand Est</t>
  </si>
  <si>
    <t>04 . Mimořádné náklady</t>
  </si>
  <si>
    <t>04.02. Moravskoslezský region</t>
  </si>
  <si>
    <t>04.02.01. Subdodavatelské služby (překlady)</t>
  </si>
  <si>
    <t>04.03. Lublinské vojvodství</t>
  </si>
  <si>
    <t>04.03.01. Subdodavatelské služby (překlady)</t>
  </si>
  <si>
    <t>04.01.01. Subdodavatelské služby (překlady)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</si>
</sst>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%"/>
    <numFmt numFmtId="165" formatCode="#,##0.00\ &quot;Kč&quot;"/>
    <numFmt numFmtId="166" formatCode="#,##0.00\ [$€-1]"/>
    <numFmt numFmtId="167" formatCode="#,##0.00\ [$zł-415]"/>
  </numFmts>
  <fonts count="25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2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name val="Arial CE"/>
      <charset val="238"/>
    </font>
    <font>
      <b/>
      <sz val="14"/>
      <name val="Arial"/>
      <family val="2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</font>
    <font>
      <sz val="1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4"/>
      <color rgb="FF00B050"/>
      <name val="Arial"/>
      <family val="2"/>
      <charset val="238"/>
    </font>
    <font>
      <sz val="10"/>
      <color rgb="FFFF0000"/>
      <name val="Arial"/>
      <family val="2"/>
    </font>
    <font>
      <sz val="10"/>
      <color theme="9"/>
      <name val="Arial"/>
      <family val="2"/>
    </font>
    <font>
      <sz val="10"/>
      <name val="Arial"/>
      <family val="2"/>
      <charset val="238"/>
    </font>
    <font>
      <b/>
      <sz val="11"/>
      <color theme="3" tint="0.39997558519241921"/>
      <name val="Arial"/>
      <family val="2"/>
      <charset val="238"/>
    </font>
    <font>
      <i/>
      <sz val="10"/>
      <name val="Arial"/>
      <family val="2"/>
    </font>
    <font>
      <b/>
      <sz val="11"/>
      <name val="Arial"/>
      <family val="2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55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55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3" fillId="0" borderId="0" xfId="1" applyFont="1" applyAlignment="1">
      <alignment vertical="center"/>
    </xf>
    <xf numFmtId="49" fontId="4" fillId="0" borderId="0" xfId="1" applyNumberFormat="1" applyFont="1" applyBorder="1" applyAlignment="1" applyProtection="1">
      <alignment vertical="center"/>
      <protection locked="0"/>
    </xf>
    <xf numFmtId="0" fontId="3" fillId="0" borderId="0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3" fillId="4" borderId="0" xfId="1" applyFont="1" applyFill="1" applyAlignment="1">
      <alignment vertical="center"/>
    </xf>
    <xf numFmtId="3" fontId="3" fillId="0" borderId="0" xfId="1" applyNumberFormat="1" applyFont="1" applyAlignment="1">
      <alignment vertical="center"/>
    </xf>
    <xf numFmtId="0" fontId="3" fillId="0" borderId="0" xfId="1" applyFont="1" applyFill="1" applyAlignment="1">
      <alignment vertical="center"/>
    </xf>
    <xf numFmtId="0" fontId="15" fillId="0" borderId="0" xfId="1" applyFont="1" applyBorder="1" applyAlignment="1">
      <alignment vertical="center"/>
    </xf>
    <xf numFmtId="0" fontId="15" fillId="0" borderId="0" xfId="1" applyFont="1" applyAlignment="1">
      <alignment vertical="center"/>
    </xf>
    <xf numFmtId="0" fontId="17" fillId="0" borderId="0" xfId="1" applyFont="1" applyFill="1" applyAlignment="1">
      <alignment vertical="center"/>
    </xf>
    <xf numFmtId="0" fontId="18" fillId="0" borderId="0" xfId="1" applyFont="1" applyFill="1" applyBorder="1" applyAlignment="1">
      <alignment vertical="center"/>
    </xf>
    <xf numFmtId="2" fontId="18" fillId="0" borderId="0" xfId="1" applyNumberFormat="1" applyFont="1" applyFill="1" applyBorder="1" applyAlignment="1">
      <alignment vertical="center"/>
    </xf>
    <xf numFmtId="2" fontId="18" fillId="0" borderId="0" xfId="1" applyNumberFormat="1" applyFont="1" applyFill="1" applyBorder="1" applyAlignment="1">
      <alignment horizontal="right" vertical="center"/>
    </xf>
    <xf numFmtId="2" fontId="3" fillId="0" borderId="0" xfId="1" applyNumberFormat="1" applyFont="1" applyAlignment="1">
      <alignment vertical="center"/>
    </xf>
    <xf numFmtId="2" fontId="3" fillId="0" borderId="0" xfId="1" applyNumberFormat="1" applyFont="1" applyAlignment="1">
      <alignment horizontal="right" vertical="center"/>
    </xf>
    <xf numFmtId="0" fontId="7" fillId="0" borderId="0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vertical="center"/>
    </xf>
    <xf numFmtId="0" fontId="3" fillId="0" borderId="0" xfId="1" applyFont="1" applyBorder="1" applyAlignment="1">
      <alignment vertical="center"/>
    </xf>
    <xf numFmtId="49" fontId="4" fillId="8" borderId="6" xfId="1" applyNumberFormat="1" applyFont="1" applyFill="1" applyBorder="1" applyAlignment="1">
      <alignment horizontal="left" vertical="center"/>
    </xf>
    <xf numFmtId="49" fontId="4" fillId="8" borderId="7" xfId="1" applyNumberFormat="1" applyFont="1" applyFill="1" applyBorder="1" applyAlignment="1">
      <alignment horizontal="left" vertical="center"/>
    </xf>
    <xf numFmtId="165" fontId="3" fillId="9" borderId="0" xfId="1" applyNumberFormat="1" applyFont="1" applyFill="1" applyAlignment="1">
      <alignment vertical="center" wrapText="1"/>
    </xf>
    <xf numFmtId="167" fontId="3" fillId="9" borderId="0" xfId="1" applyNumberFormat="1" applyFont="1" applyFill="1" applyAlignment="1">
      <alignment vertical="center"/>
    </xf>
    <xf numFmtId="0" fontId="3" fillId="4" borderId="9" xfId="1" applyFont="1" applyFill="1" applyBorder="1" applyAlignment="1">
      <alignment vertical="center"/>
    </xf>
    <xf numFmtId="0" fontId="3" fillId="4" borderId="8" xfId="1" applyFont="1" applyFill="1" applyBorder="1" applyAlignment="1">
      <alignment vertical="center"/>
    </xf>
    <xf numFmtId="0" fontId="3" fillId="0" borderId="10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3" fillId="4" borderId="11" xfId="1" applyFont="1" applyFill="1" applyBorder="1" applyAlignment="1">
      <alignment vertical="center"/>
    </xf>
    <xf numFmtId="0" fontId="3" fillId="4" borderId="12" xfId="1" applyFont="1" applyFill="1" applyBorder="1" applyAlignment="1">
      <alignment vertical="center"/>
    </xf>
    <xf numFmtId="0" fontId="3" fillId="4" borderId="10" xfId="1" applyFont="1" applyFill="1" applyBorder="1" applyAlignment="1">
      <alignment vertical="center"/>
    </xf>
    <xf numFmtId="0" fontId="3" fillId="4" borderId="13" xfId="1" applyFont="1" applyFill="1" applyBorder="1" applyAlignment="1">
      <alignment vertical="center"/>
    </xf>
    <xf numFmtId="0" fontId="3" fillId="4" borderId="14" xfId="1" applyFont="1" applyFill="1" applyBorder="1" applyAlignment="1">
      <alignment vertical="center"/>
    </xf>
    <xf numFmtId="0" fontId="3" fillId="4" borderId="15" xfId="1" applyFont="1" applyFill="1" applyBorder="1" applyAlignment="1">
      <alignment vertical="center"/>
    </xf>
    <xf numFmtId="0" fontId="3" fillId="0" borderId="16" xfId="1" applyFont="1" applyBorder="1" applyAlignment="1">
      <alignment vertical="center"/>
    </xf>
    <xf numFmtId="0" fontId="3" fillId="0" borderId="14" xfId="1" applyFont="1" applyBorder="1" applyAlignment="1">
      <alignment vertical="center"/>
    </xf>
    <xf numFmtId="0" fontId="3" fillId="0" borderId="12" xfId="1" applyFont="1" applyBorder="1" applyAlignment="1">
      <alignment vertical="center"/>
    </xf>
    <xf numFmtId="0" fontId="3" fillId="4" borderId="0" xfId="1" applyFont="1" applyFill="1" applyBorder="1" applyAlignment="1">
      <alignment vertical="center"/>
    </xf>
    <xf numFmtId="0" fontId="3" fillId="0" borderId="0" xfId="1" applyFont="1" applyBorder="1" applyAlignment="1">
      <alignment vertical="center"/>
    </xf>
    <xf numFmtId="0" fontId="1" fillId="0" borderId="0" xfId="1" applyBorder="1" applyAlignment="1">
      <alignment vertical="center"/>
    </xf>
    <xf numFmtId="0" fontId="14" fillId="0" borderId="0" xfId="1" applyFont="1" applyBorder="1" applyAlignment="1">
      <alignment vertical="center"/>
    </xf>
    <xf numFmtId="0" fontId="13" fillId="0" borderId="0" xfId="1" applyFont="1" applyBorder="1" applyAlignment="1">
      <alignment vertical="center"/>
    </xf>
    <xf numFmtId="49" fontId="8" fillId="2" borderId="7" xfId="1" applyNumberFormat="1" applyFont="1" applyFill="1" applyBorder="1" applyAlignment="1">
      <alignment horizontal="left" vertical="center"/>
    </xf>
    <xf numFmtId="4" fontId="8" fillId="0" borderId="0" xfId="1" applyNumberFormat="1" applyFont="1" applyFill="1" applyBorder="1" applyAlignment="1">
      <alignment horizontal="center" vertical="center"/>
    </xf>
    <xf numFmtId="0" fontId="15" fillId="0" borderId="0" xfId="1" applyFont="1" applyFill="1" applyBorder="1" applyAlignment="1">
      <alignment vertical="center"/>
    </xf>
    <xf numFmtId="4" fontId="16" fillId="0" borderId="0" xfId="1" applyNumberFormat="1" applyFont="1" applyFill="1" applyBorder="1" applyAlignment="1">
      <alignment horizontal="center" vertical="center"/>
    </xf>
    <xf numFmtId="166" fontId="8" fillId="2" borderId="17" xfId="1" applyNumberFormat="1" applyFont="1" applyFill="1" applyBorder="1" applyAlignment="1">
      <alignment horizontal="right" vertical="center"/>
    </xf>
    <xf numFmtId="166" fontId="10" fillId="3" borderId="17" xfId="1" applyNumberFormat="1" applyFont="1" applyFill="1" applyBorder="1" applyAlignment="1">
      <alignment horizontal="right" vertical="center"/>
    </xf>
    <xf numFmtId="166" fontId="9" fillId="0" borderId="17" xfId="1" applyNumberFormat="1" applyFont="1" applyFill="1" applyBorder="1" applyAlignment="1">
      <alignment horizontal="right" vertical="center"/>
    </xf>
    <xf numFmtId="166" fontId="9" fillId="3" borderId="17" xfId="1" applyNumberFormat="1" applyFont="1" applyFill="1" applyBorder="1" applyAlignment="1">
      <alignment horizontal="right" vertical="center"/>
    </xf>
    <xf numFmtId="166" fontId="9" fillId="5" borderId="17" xfId="1" applyNumberFormat="1" applyFont="1" applyFill="1" applyBorder="1" applyAlignment="1">
      <alignment horizontal="right" vertical="center"/>
    </xf>
    <xf numFmtId="166" fontId="9" fillId="6" borderId="17" xfId="1" applyNumberFormat="1" applyFont="1" applyFill="1" applyBorder="1" applyAlignment="1">
      <alignment horizontal="right" vertical="center"/>
    </xf>
    <xf numFmtId="166" fontId="10" fillId="6" borderId="17" xfId="1" applyNumberFormat="1" applyFont="1" applyFill="1" applyBorder="1" applyAlignment="1">
      <alignment horizontal="right" vertical="center"/>
    </xf>
    <xf numFmtId="166" fontId="10" fillId="0" borderId="17" xfId="1" applyNumberFormat="1" applyFont="1" applyFill="1" applyBorder="1" applyAlignment="1">
      <alignment horizontal="right" vertical="center"/>
    </xf>
    <xf numFmtId="166" fontId="10" fillId="5" borderId="17" xfId="1" applyNumberFormat="1" applyFont="1" applyFill="1" applyBorder="1" applyAlignment="1">
      <alignment horizontal="right" vertical="center"/>
    </xf>
    <xf numFmtId="166" fontId="8" fillId="2" borderId="7" xfId="1" applyNumberFormat="1" applyFont="1" applyFill="1" applyBorder="1" applyAlignment="1">
      <alignment horizontal="right" vertical="center"/>
    </xf>
    <xf numFmtId="3" fontId="8" fillId="2" borderId="4" xfId="1" applyNumberFormat="1" applyFont="1" applyFill="1" applyBorder="1" applyAlignment="1">
      <alignment horizontal="center" vertical="center"/>
    </xf>
    <xf numFmtId="3" fontId="10" fillId="3" borderId="4" xfId="1" applyNumberFormat="1" applyFont="1" applyFill="1" applyBorder="1" applyAlignment="1">
      <alignment horizontal="center" vertical="center"/>
    </xf>
    <xf numFmtId="3" fontId="9" fillId="0" borderId="4" xfId="1" applyNumberFormat="1" applyFont="1" applyFill="1" applyBorder="1" applyAlignment="1">
      <alignment horizontal="center" vertical="center"/>
    </xf>
    <xf numFmtId="3" fontId="9" fillId="3" borderId="4" xfId="1" applyNumberFormat="1" applyFont="1" applyFill="1" applyBorder="1" applyAlignment="1">
      <alignment horizontal="center" vertical="center"/>
    </xf>
    <xf numFmtId="3" fontId="9" fillId="4" borderId="4" xfId="1" applyNumberFormat="1" applyFont="1" applyFill="1" applyBorder="1" applyAlignment="1">
      <alignment horizontal="center" vertical="center"/>
    </xf>
    <xf numFmtId="3" fontId="9" fillId="5" borderId="4" xfId="1" applyNumberFormat="1" applyFont="1" applyFill="1" applyBorder="1" applyAlignment="1">
      <alignment horizontal="center" vertical="center"/>
    </xf>
    <xf numFmtId="3" fontId="9" fillId="6" borderId="4" xfId="1" applyNumberFormat="1" applyFont="1" applyFill="1" applyBorder="1" applyAlignment="1">
      <alignment horizontal="center" vertical="center"/>
    </xf>
    <xf numFmtId="3" fontId="10" fillId="0" borderId="4" xfId="1" applyNumberFormat="1" applyFont="1" applyFill="1" applyBorder="1" applyAlignment="1">
      <alignment horizontal="center" vertical="center"/>
    </xf>
    <xf numFmtId="3" fontId="10" fillId="6" borderId="4" xfId="1" applyNumberFormat="1" applyFont="1" applyFill="1" applyBorder="1" applyAlignment="1">
      <alignment horizontal="center" vertical="center"/>
    </xf>
    <xf numFmtId="3" fontId="9" fillId="10" borderId="4" xfId="1" applyNumberFormat="1" applyFont="1" applyFill="1" applyBorder="1" applyAlignment="1">
      <alignment horizontal="center" vertical="center"/>
    </xf>
    <xf numFmtId="3" fontId="8" fillId="2" borderId="22" xfId="1" applyNumberFormat="1" applyFont="1" applyFill="1" applyBorder="1" applyAlignment="1">
      <alignment horizontal="center" vertical="center"/>
    </xf>
    <xf numFmtId="4" fontId="9" fillId="2" borderId="5" xfId="1" applyNumberFormat="1" applyFont="1" applyFill="1" applyBorder="1" applyAlignment="1" applyProtection="1">
      <alignment horizontal="center" vertical="center"/>
      <protection locked="0"/>
    </xf>
    <xf numFmtId="4" fontId="9" fillId="3" borderId="5" xfId="1" applyNumberFormat="1" applyFont="1" applyFill="1" applyBorder="1" applyAlignment="1">
      <alignment horizontal="center" vertical="center"/>
    </xf>
    <xf numFmtId="4" fontId="9" fillId="0" borderId="5" xfId="1" applyNumberFormat="1" applyFont="1" applyFill="1" applyBorder="1" applyAlignment="1" applyProtection="1">
      <alignment horizontal="center" vertical="center"/>
      <protection locked="0"/>
    </xf>
    <xf numFmtId="4" fontId="9" fillId="5" borderId="5" xfId="1" applyNumberFormat="1" applyFont="1" applyFill="1" applyBorder="1" applyAlignment="1" applyProtection="1">
      <alignment horizontal="center" vertical="center"/>
      <protection locked="0"/>
    </xf>
    <xf numFmtId="4" fontId="9" fillId="2" borderId="5" xfId="1" applyNumberFormat="1" applyFont="1" applyFill="1" applyBorder="1" applyAlignment="1">
      <alignment horizontal="center" vertical="center"/>
    </xf>
    <xf numFmtId="4" fontId="9" fillId="3" borderId="5" xfId="1" applyNumberFormat="1" applyFont="1" applyFill="1" applyBorder="1" applyAlignment="1" applyProtection="1">
      <alignment horizontal="center" vertical="center"/>
      <protection locked="0"/>
    </xf>
    <xf numFmtId="4" fontId="9" fillId="6" borderId="5" xfId="1" applyNumberFormat="1" applyFont="1" applyFill="1" applyBorder="1" applyAlignment="1" applyProtection="1">
      <alignment horizontal="center" vertical="center"/>
      <protection locked="0"/>
    </xf>
    <xf numFmtId="4" fontId="10" fillId="0" borderId="5" xfId="1" applyNumberFormat="1" applyFont="1" applyFill="1" applyBorder="1" applyAlignment="1" applyProtection="1">
      <alignment horizontal="center" vertical="center"/>
      <protection locked="0"/>
    </xf>
    <xf numFmtId="4" fontId="10" fillId="6" borderId="5" xfId="1" applyNumberFormat="1" applyFont="1" applyFill="1" applyBorder="1" applyAlignment="1" applyProtection="1">
      <alignment horizontal="center" vertical="center"/>
      <protection locked="0"/>
    </xf>
    <xf numFmtId="4" fontId="9" fillId="10" borderId="5" xfId="1" applyNumberFormat="1" applyFont="1" applyFill="1" applyBorder="1" applyAlignment="1" applyProtection="1">
      <alignment horizontal="center" vertical="center"/>
      <protection locked="0"/>
    </xf>
    <xf numFmtId="4" fontId="9" fillId="2" borderId="19" xfId="2" applyNumberFormat="1" applyFont="1" applyFill="1" applyBorder="1" applyAlignment="1">
      <alignment horizontal="center" vertical="center"/>
    </xf>
    <xf numFmtId="49" fontId="8" fillId="2" borderId="17" xfId="1" applyNumberFormat="1" applyFont="1" applyFill="1" applyBorder="1" applyAlignment="1">
      <alignment horizontal="left" vertical="center"/>
    </xf>
    <xf numFmtId="49" fontId="10" fillId="3" borderId="17" xfId="1" applyNumberFormat="1" applyFont="1" applyFill="1" applyBorder="1" applyAlignment="1">
      <alignment horizontal="left" vertical="center"/>
    </xf>
    <xf numFmtId="49" fontId="10" fillId="0" borderId="17" xfId="1" applyNumberFormat="1" applyFont="1" applyFill="1" applyBorder="1" applyAlignment="1">
      <alignment vertical="center"/>
    </xf>
    <xf numFmtId="49" fontId="10" fillId="0" borderId="17" xfId="1" applyNumberFormat="1" applyFont="1" applyFill="1" applyBorder="1" applyAlignment="1">
      <alignment horizontal="left" vertical="center"/>
    </xf>
    <xf numFmtId="49" fontId="10" fillId="4" borderId="17" xfId="1" applyNumberFormat="1" applyFont="1" applyFill="1" applyBorder="1" applyAlignment="1">
      <alignment horizontal="left" vertical="center"/>
    </xf>
    <xf numFmtId="49" fontId="10" fillId="3" borderId="17" xfId="1" applyNumberFormat="1" applyFont="1" applyFill="1" applyBorder="1" applyAlignment="1">
      <alignment vertical="center"/>
    </xf>
    <xf numFmtId="49" fontId="10" fillId="5" borderId="17" xfId="1" applyNumberFormat="1" applyFont="1" applyFill="1" applyBorder="1" applyAlignment="1">
      <alignment horizontal="left" vertical="center"/>
    </xf>
    <xf numFmtId="49" fontId="10" fillId="6" borderId="17" xfId="1" applyNumberFormat="1" applyFont="1" applyFill="1" applyBorder="1" applyAlignment="1">
      <alignment horizontal="left" vertical="center"/>
    </xf>
    <xf numFmtId="49" fontId="10" fillId="6" borderId="17" xfId="1" applyNumberFormat="1" applyFont="1" applyFill="1" applyBorder="1" applyAlignment="1">
      <alignment vertical="center"/>
    </xf>
    <xf numFmtId="49" fontId="18" fillId="10" borderId="17" xfId="1" applyNumberFormat="1" applyFont="1" applyFill="1" applyBorder="1" applyAlignment="1">
      <alignment vertical="center"/>
    </xf>
    <xf numFmtId="49" fontId="9" fillId="5" borderId="17" xfId="1" applyNumberFormat="1" applyFont="1" applyFill="1" applyBorder="1" applyAlignment="1">
      <alignment vertical="center"/>
    </xf>
    <xf numFmtId="49" fontId="9" fillId="0" borderId="17" xfId="1" applyNumberFormat="1" applyFont="1" applyFill="1" applyBorder="1" applyAlignment="1">
      <alignment vertical="center"/>
    </xf>
    <xf numFmtId="166" fontId="18" fillId="10" borderId="17" xfId="1" applyNumberFormat="1" applyFont="1" applyFill="1" applyBorder="1" applyAlignment="1">
      <alignment horizontal="right" vertical="center"/>
    </xf>
    <xf numFmtId="49" fontId="4" fillId="8" borderId="6" xfId="1" applyNumberFormat="1" applyFont="1" applyFill="1" applyBorder="1" applyAlignment="1">
      <alignment horizontal="center" vertical="center"/>
    </xf>
    <xf numFmtId="49" fontId="4" fillId="8" borderId="17" xfId="1" applyNumberFormat="1" applyFont="1" applyFill="1" applyBorder="1" applyAlignment="1">
      <alignment horizontal="center" vertical="center"/>
    </xf>
    <xf numFmtId="2" fontId="4" fillId="8" borderId="23" xfId="1" applyNumberFormat="1" applyFont="1" applyFill="1" applyBorder="1" applyAlignment="1">
      <alignment horizontal="center" vertical="center" wrapText="1"/>
    </xf>
    <xf numFmtId="2" fontId="4" fillId="8" borderId="5" xfId="1" applyNumberFormat="1" applyFont="1" applyFill="1" applyBorder="1" applyAlignment="1">
      <alignment horizontal="center" vertical="center" wrapText="1"/>
    </xf>
    <xf numFmtId="2" fontId="4" fillId="8" borderId="21" xfId="1" applyNumberFormat="1" applyFont="1" applyFill="1" applyBorder="1" applyAlignment="1">
      <alignment horizontal="center" vertical="center" wrapText="1"/>
    </xf>
    <xf numFmtId="0" fontId="1" fillId="8" borderId="4" xfId="1" applyFill="1" applyBorder="1" applyAlignment="1">
      <alignment horizontal="center" vertical="center"/>
    </xf>
    <xf numFmtId="2" fontId="4" fillId="8" borderId="6" xfId="1" applyNumberFormat="1" applyFont="1" applyFill="1" applyBorder="1" applyAlignment="1">
      <alignment horizontal="center" vertical="center" wrapText="1"/>
    </xf>
    <xf numFmtId="0" fontId="1" fillId="8" borderId="17" xfId="1" applyFill="1" applyBorder="1" applyAlignment="1">
      <alignment horizontal="center" vertical="center"/>
    </xf>
    <xf numFmtId="0" fontId="2" fillId="7" borderId="1" xfId="1" applyFont="1" applyFill="1" applyBorder="1" applyAlignment="1">
      <alignment horizontal="center"/>
    </xf>
    <xf numFmtId="0" fontId="2" fillId="7" borderId="2" xfId="1" applyFont="1" applyFill="1" applyBorder="1" applyAlignment="1">
      <alignment horizontal="center"/>
    </xf>
    <xf numFmtId="0" fontId="2" fillId="7" borderId="3" xfId="1" applyFont="1" applyFill="1" applyBorder="1" applyAlignment="1">
      <alignment horizontal="center"/>
    </xf>
    <xf numFmtId="2" fontId="4" fillId="0" borderId="4" xfId="1" applyNumberFormat="1" applyFont="1" applyFill="1" applyBorder="1" applyAlignment="1">
      <alignment horizontal="left" vertical="center" wrapText="1"/>
    </xf>
    <xf numFmtId="2" fontId="4" fillId="0" borderId="5" xfId="1" applyNumberFormat="1" applyFont="1" applyFill="1" applyBorder="1" applyAlignment="1">
      <alignment horizontal="left" vertical="center" wrapText="1"/>
    </xf>
    <xf numFmtId="49" fontId="4" fillId="0" borderId="4" xfId="1" applyNumberFormat="1" applyFont="1" applyBorder="1" applyAlignment="1" applyProtection="1">
      <alignment horizontal="left" vertical="center"/>
      <protection locked="0"/>
    </xf>
    <xf numFmtId="49" fontId="4" fillId="0" borderId="5" xfId="1" applyNumberFormat="1" applyFont="1" applyBorder="1" applyAlignment="1" applyProtection="1">
      <alignment horizontal="left" vertical="center"/>
      <protection locked="0"/>
    </xf>
    <xf numFmtId="49" fontId="6" fillId="8" borderId="24" xfId="1" applyNumberFormat="1" applyFont="1" applyFill="1" applyBorder="1" applyAlignment="1">
      <alignment horizontal="center" vertical="center"/>
    </xf>
    <xf numFmtId="49" fontId="6" fillId="8" borderId="20" xfId="1" applyNumberFormat="1" applyFont="1" applyFill="1" applyBorder="1" applyAlignment="1">
      <alignment horizontal="center" vertical="center"/>
    </xf>
    <xf numFmtId="49" fontId="6" fillId="8" borderId="18" xfId="1" applyNumberFormat="1" applyFont="1" applyFill="1" applyBorder="1" applyAlignment="1">
      <alignment horizontal="center" vertical="center"/>
    </xf>
    <xf numFmtId="3" fontId="3" fillId="0" borderId="0" xfId="1" applyNumberFormat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3" fontId="7" fillId="0" borderId="0" xfId="1" applyNumberFormat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9" fontId="3" fillId="0" borderId="0" xfId="1" applyNumberFormat="1" applyFont="1" applyFill="1" applyBorder="1" applyAlignment="1">
      <alignment horizontal="center" vertical="center"/>
    </xf>
    <xf numFmtId="10" fontId="3" fillId="0" borderId="0" xfId="1" applyNumberFormat="1" applyFont="1" applyFill="1" applyBorder="1" applyAlignment="1">
      <alignment horizontal="center" vertical="center"/>
    </xf>
    <xf numFmtId="164" fontId="3" fillId="0" borderId="0" xfId="1" applyNumberFormat="1" applyFont="1" applyFill="1" applyBorder="1" applyAlignment="1">
      <alignment horizontal="center" vertical="center"/>
    </xf>
    <xf numFmtId="9" fontId="11" fillId="0" borderId="0" xfId="1" applyNumberFormat="1" applyFont="1" applyFill="1" applyBorder="1" applyAlignment="1">
      <alignment horizontal="center" vertical="center"/>
    </xf>
    <xf numFmtId="3" fontId="12" fillId="0" borderId="0" xfId="1" applyNumberFormat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0" fontId="0" fillId="0" borderId="0" xfId="0" applyAlignment="1">
      <alignment vertical="center"/>
    </xf>
  </cellXfs>
  <cellStyles count="3">
    <cellStyle name="Normální" xfId="0" builtinId="0"/>
    <cellStyle name="Normální 2" xfId="1"/>
    <cellStyle name="Procenta 2" xfId="2"/>
  </cellStyles>
  <dxfs count="1"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93"/>
  <sheetViews>
    <sheetView tabSelected="1" zoomScale="80" zoomScaleNormal="80" workbookViewId="0">
      <pane ySplit="6" topLeftCell="A7" activePane="bottomLeft" state="frozen"/>
      <selection pane="bottomLeft" activeCell="A91" sqref="A91"/>
    </sheetView>
  </sheetViews>
  <sheetFormatPr defaultColWidth="9.140625" defaultRowHeight="12.75" x14ac:dyDescent="0.25"/>
  <cols>
    <col min="1" max="1" width="51.5703125" style="1" bestFit="1" customWidth="1"/>
    <col min="2" max="2" width="16.28515625" style="15" customWidth="1"/>
    <col min="3" max="3" width="15.28515625" style="15" customWidth="1"/>
    <col min="4" max="4" width="14.140625" style="16" bestFit="1" customWidth="1"/>
    <col min="5" max="5" width="21.140625" style="1" customWidth="1"/>
    <col min="6" max="6" width="18.140625" style="1" customWidth="1"/>
    <col min="7" max="7" width="18.7109375" style="1" customWidth="1"/>
    <col min="8" max="8" width="18.42578125" style="1" customWidth="1"/>
    <col min="9" max="9" width="18.140625" style="1" customWidth="1"/>
    <col min="10" max="255" width="9.140625" style="1"/>
    <col min="256" max="256" width="64.28515625" style="1" customWidth="1"/>
    <col min="257" max="258" width="16.28515625" style="1" customWidth="1"/>
    <col min="259" max="259" width="15.28515625" style="1" customWidth="1"/>
    <col min="260" max="260" width="15.140625" style="1" customWidth="1"/>
    <col min="261" max="261" width="21.140625" style="1" customWidth="1"/>
    <col min="262" max="262" width="18.140625" style="1" customWidth="1"/>
    <col min="263" max="263" width="18.7109375" style="1" customWidth="1"/>
    <col min="264" max="264" width="18.42578125" style="1" customWidth="1"/>
    <col min="265" max="265" width="18.140625" style="1" customWidth="1"/>
    <col min="266" max="511" width="9.140625" style="1"/>
    <col min="512" max="512" width="64.28515625" style="1" customWidth="1"/>
    <col min="513" max="514" width="16.28515625" style="1" customWidth="1"/>
    <col min="515" max="515" width="15.28515625" style="1" customWidth="1"/>
    <col min="516" max="516" width="15.140625" style="1" customWidth="1"/>
    <col min="517" max="517" width="21.140625" style="1" customWidth="1"/>
    <col min="518" max="518" width="18.140625" style="1" customWidth="1"/>
    <col min="519" max="519" width="18.7109375" style="1" customWidth="1"/>
    <col min="520" max="520" width="18.42578125" style="1" customWidth="1"/>
    <col min="521" max="521" width="18.140625" style="1" customWidth="1"/>
    <col min="522" max="767" width="9.140625" style="1"/>
    <col min="768" max="768" width="64.28515625" style="1" customWidth="1"/>
    <col min="769" max="770" width="16.28515625" style="1" customWidth="1"/>
    <col min="771" max="771" width="15.28515625" style="1" customWidth="1"/>
    <col min="772" max="772" width="15.140625" style="1" customWidth="1"/>
    <col min="773" max="773" width="21.140625" style="1" customWidth="1"/>
    <col min="774" max="774" width="18.140625" style="1" customWidth="1"/>
    <col min="775" max="775" width="18.7109375" style="1" customWidth="1"/>
    <col min="776" max="776" width="18.42578125" style="1" customWidth="1"/>
    <col min="777" max="777" width="18.140625" style="1" customWidth="1"/>
    <col min="778" max="1023" width="9.140625" style="1"/>
    <col min="1024" max="1024" width="64.28515625" style="1" customWidth="1"/>
    <col min="1025" max="1026" width="16.28515625" style="1" customWidth="1"/>
    <col min="1027" max="1027" width="15.28515625" style="1" customWidth="1"/>
    <col min="1028" max="1028" width="15.140625" style="1" customWidth="1"/>
    <col min="1029" max="1029" width="21.140625" style="1" customWidth="1"/>
    <col min="1030" max="1030" width="18.140625" style="1" customWidth="1"/>
    <col min="1031" max="1031" width="18.7109375" style="1" customWidth="1"/>
    <col min="1032" max="1032" width="18.42578125" style="1" customWidth="1"/>
    <col min="1033" max="1033" width="18.140625" style="1" customWidth="1"/>
    <col min="1034" max="1279" width="9.140625" style="1"/>
    <col min="1280" max="1280" width="64.28515625" style="1" customWidth="1"/>
    <col min="1281" max="1282" width="16.28515625" style="1" customWidth="1"/>
    <col min="1283" max="1283" width="15.28515625" style="1" customWidth="1"/>
    <col min="1284" max="1284" width="15.140625" style="1" customWidth="1"/>
    <col min="1285" max="1285" width="21.140625" style="1" customWidth="1"/>
    <col min="1286" max="1286" width="18.140625" style="1" customWidth="1"/>
    <col min="1287" max="1287" width="18.7109375" style="1" customWidth="1"/>
    <col min="1288" max="1288" width="18.42578125" style="1" customWidth="1"/>
    <col min="1289" max="1289" width="18.140625" style="1" customWidth="1"/>
    <col min="1290" max="1535" width="9.140625" style="1"/>
    <col min="1536" max="1536" width="64.28515625" style="1" customWidth="1"/>
    <col min="1537" max="1538" width="16.28515625" style="1" customWidth="1"/>
    <col min="1539" max="1539" width="15.28515625" style="1" customWidth="1"/>
    <col min="1540" max="1540" width="15.140625" style="1" customWidth="1"/>
    <col min="1541" max="1541" width="21.140625" style="1" customWidth="1"/>
    <col min="1542" max="1542" width="18.140625" style="1" customWidth="1"/>
    <col min="1543" max="1543" width="18.7109375" style="1" customWidth="1"/>
    <col min="1544" max="1544" width="18.42578125" style="1" customWidth="1"/>
    <col min="1545" max="1545" width="18.140625" style="1" customWidth="1"/>
    <col min="1546" max="1791" width="9.140625" style="1"/>
    <col min="1792" max="1792" width="64.28515625" style="1" customWidth="1"/>
    <col min="1793" max="1794" width="16.28515625" style="1" customWidth="1"/>
    <col min="1795" max="1795" width="15.28515625" style="1" customWidth="1"/>
    <col min="1796" max="1796" width="15.140625" style="1" customWidth="1"/>
    <col min="1797" max="1797" width="21.140625" style="1" customWidth="1"/>
    <col min="1798" max="1798" width="18.140625" style="1" customWidth="1"/>
    <col min="1799" max="1799" width="18.7109375" style="1" customWidth="1"/>
    <col min="1800" max="1800" width="18.42578125" style="1" customWidth="1"/>
    <col min="1801" max="1801" width="18.140625" style="1" customWidth="1"/>
    <col min="1802" max="2047" width="9.140625" style="1"/>
    <col min="2048" max="2048" width="64.28515625" style="1" customWidth="1"/>
    <col min="2049" max="2050" width="16.28515625" style="1" customWidth="1"/>
    <col min="2051" max="2051" width="15.28515625" style="1" customWidth="1"/>
    <col min="2052" max="2052" width="15.140625" style="1" customWidth="1"/>
    <col min="2053" max="2053" width="21.140625" style="1" customWidth="1"/>
    <col min="2054" max="2054" width="18.140625" style="1" customWidth="1"/>
    <col min="2055" max="2055" width="18.7109375" style="1" customWidth="1"/>
    <col min="2056" max="2056" width="18.42578125" style="1" customWidth="1"/>
    <col min="2057" max="2057" width="18.140625" style="1" customWidth="1"/>
    <col min="2058" max="2303" width="9.140625" style="1"/>
    <col min="2304" max="2304" width="64.28515625" style="1" customWidth="1"/>
    <col min="2305" max="2306" width="16.28515625" style="1" customWidth="1"/>
    <col min="2307" max="2307" width="15.28515625" style="1" customWidth="1"/>
    <col min="2308" max="2308" width="15.140625" style="1" customWidth="1"/>
    <col min="2309" max="2309" width="21.140625" style="1" customWidth="1"/>
    <col min="2310" max="2310" width="18.140625" style="1" customWidth="1"/>
    <col min="2311" max="2311" width="18.7109375" style="1" customWidth="1"/>
    <col min="2312" max="2312" width="18.42578125" style="1" customWidth="1"/>
    <col min="2313" max="2313" width="18.140625" style="1" customWidth="1"/>
    <col min="2314" max="2559" width="9.140625" style="1"/>
    <col min="2560" max="2560" width="64.28515625" style="1" customWidth="1"/>
    <col min="2561" max="2562" width="16.28515625" style="1" customWidth="1"/>
    <col min="2563" max="2563" width="15.28515625" style="1" customWidth="1"/>
    <col min="2564" max="2564" width="15.140625" style="1" customWidth="1"/>
    <col min="2565" max="2565" width="21.140625" style="1" customWidth="1"/>
    <col min="2566" max="2566" width="18.140625" style="1" customWidth="1"/>
    <col min="2567" max="2567" width="18.7109375" style="1" customWidth="1"/>
    <col min="2568" max="2568" width="18.42578125" style="1" customWidth="1"/>
    <col min="2569" max="2569" width="18.140625" style="1" customWidth="1"/>
    <col min="2570" max="2815" width="9.140625" style="1"/>
    <col min="2816" max="2816" width="64.28515625" style="1" customWidth="1"/>
    <col min="2817" max="2818" width="16.28515625" style="1" customWidth="1"/>
    <col min="2819" max="2819" width="15.28515625" style="1" customWidth="1"/>
    <col min="2820" max="2820" width="15.140625" style="1" customWidth="1"/>
    <col min="2821" max="2821" width="21.140625" style="1" customWidth="1"/>
    <col min="2822" max="2822" width="18.140625" style="1" customWidth="1"/>
    <col min="2823" max="2823" width="18.7109375" style="1" customWidth="1"/>
    <col min="2824" max="2824" width="18.42578125" style="1" customWidth="1"/>
    <col min="2825" max="2825" width="18.140625" style="1" customWidth="1"/>
    <col min="2826" max="3071" width="9.140625" style="1"/>
    <col min="3072" max="3072" width="64.28515625" style="1" customWidth="1"/>
    <col min="3073" max="3074" width="16.28515625" style="1" customWidth="1"/>
    <col min="3075" max="3075" width="15.28515625" style="1" customWidth="1"/>
    <col min="3076" max="3076" width="15.140625" style="1" customWidth="1"/>
    <col min="3077" max="3077" width="21.140625" style="1" customWidth="1"/>
    <col min="3078" max="3078" width="18.140625" style="1" customWidth="1"/>
    <col min="3079" max="3079" width="18.7109375" style="1" customWidth="1"/>
    <col min="3080" max="3080" width="18.42578125" style="1" customWidth="1"/>
    <col min="3081" max="3081" width="18.140625" style="1" customWidth="1"/>
    <col min="3082" max="3327" width="9.140625" style="1"/>
    <col min="3328" max="3328" width="64.28515625" style="1" customWidth="1"/>
    <col min="3329" max="3330" width="16.28515625" style="1" customWidth="1"/>
    <col min="3331" max="3331" width="15.28515625" style="1" customWidth="1"/>
    <col min="3332" max="3332" width="15.140625" style="1" customWidth="1"/>
    <col min="3333" max="3333" width="21.140625" style="1" customWidth="1"/>
    <col min="3334" max="3334" width="18.140625" style="1" customWidth="1"/>
    <col min="3335" max="3335" width="18.7109375" style="1" customWidth="1"/>
    <col min="3336" max="3336" width="18.42578125" style="1" customWidth="1"/>
    <col min="3337" max="3337" width="18.140625" style="1" customWidth="1"/>
    <col min="3338" max="3583" width="9.140625" style="1"/>
    <col min="3584" max="3584" width="64.28515625" style="1" customWidth="1"/>
    <col min="3585" max="3586" width="16.28515625" style="1" customWidth="1"/>
    <col min="3587" max="3587" width="15.28515625" style="1" customWidth="1"/>
    <col min="3588" max="3588" width="15.140625" style="1" customWidth="1"/>
    <col min="3589" max="3589" width="21.140625" style="1" customWidth="1"/>
    <col min="3590" max="3590" width="18.140625" style="1" customWidth="1"/>
    <col min="3591" max="3591" width="18.7109375" style="1" customWidth="1"/>
    <col min="3592" max="3592" width="18.42578125" style="1" customWidth="1"/>
    <col min="3593" max="3593" width="18.140625" style="1" customWidth="1"/>
    <col min="3594" max="3839" width="9.140625" style="1"/>
    <col min="3840" max="3840" width="64.28515625" style="1" customWidth="1"/>
    <col min="3841" max="3842" width="16.28515625" style="1" customWidth="1"/>
    <col min="3843" max="3843" width="15.28515625" style="1" customWidth="1"/>
    <col min="3844" max="3844" width="15.140625" style="1" customWidth="1"/>
    <col min="3845" max="3845" width="21.140625" style="1" customWidth="1"/>
    <col min="3846" max="3846" width="18.140625" style="1" customWidth="1"/>
    <col min="3847" max="3847" width="18.7109375" style="1" customWidth="1"/>
    <col min="3848" max="3848" width="18.42578125" style="1" customWidth="1"/>
    <col min="3849" max="3849" width="18.140625" style="1" customWidth="1"/>
    <col min="3850" max="4095" width="9.140625" style="1"/>
    <col min="4096" max="4096" width="64.28515625" style="1" customWidth="1"/>
    <col min="4097" max="4098" width="16.28515625" style="1" customWidth="1"/>
    <col min="4099" max="4099" width="15.28515625" style="1" customWidth="1"/>
    <col min="4100" max="4100" width="15.140625" style="1" customWidth="1"/>
    <col min="4101" max="4101" width="21.140625" style="1" customWidth="1"/>
    <col min="4102" max="4102" width="18.140625" style="1" customWidth="1"/>
    <col min="4103" max="4103" width="18.7109375" style="1" customWidth="1"/>
    <col min="4104" max="4104" width="18.42578125" style="1" customWidth="1"/>
    <col min="4105" max="4105" width="18.140625" style="1" customWidth="1"/>
    <col min="4106" max="4351" width="9.140625" style="1"/>
    <col min="4352" max="4352" width="64.28515625" style="1" customWidth="1"/>
    <col min="4353" max="4354" width="16.28515625" style="1" customWidth="1"/>
    <col min="4355" max="4355" width="15.28515625" style="1" customWidth="1"/>
    <col min="4356" max="4356" width="15.140625" style="1" customWidth="1"/>
    <col min="4357" max="4357" width="21.140625" style="1" customWidth="1"/>
    <col min="4358" max="4358" width="18.140625" style="1" customWidth="1"/>
    <col min="4359" max="4359" width="18.7109375" style="1" customWidth="1"/>
    <col min="4360" max="4360" width="18.42578125" style="1" customWidth="1"/>
    <col min="4361" max="4361" width="18.140625" style="1" customWidth="1"/>
    <col min="4362" max="4607" width="9.140625" style="1"/>
    <col min="4608" max="4608" width="64.28515625" style="1" customWidth="1"/>
    <col min="4609" max="4610" width="16.28515625" style="1" customWidth="1"/>
    <col min="4611" max="4611" width="15.28515625" style="1" customWidth="1"/>
    <col min="4612" max="4612" width="15.140625" style="1" customWidth="1"/>
    <col min="4613" max="4613" width="21.140625" style="1" customWidth="1"/>
    <col min="4614" max="4614" width="18.140625" style="1" customWidth="1"/>
    <col min="4615" max="4615" width="18.7109375" style="1" customWidth="1"/>
    <col min="4616" max="4616" width="18.42578125" style="1" customWidth="1"/>
    <col min="4617" max="4617" width="18.140625" style="1" customWidth="1"/>
    <col min="4618" max="4863" width="9.140625" style="1"/>
    <col min="4864" max="4864" width="64.28515625" style="1" customWidth="1"/>
    <col min="4865" max="4866" width="16.28515625" style="1" customWidth="1"/>
    <col min="4867" max="4867" width="15.28515625" style="1" customWidth="1"/>
    <col min="4868" max="4868" width="15.140625" style="1" customWidth="1"/>
    <col min="4869" max="4869" width="21.140625" style="1" customWidth="1"/>
    <col min="4870" max="4870" width="18.140625" style="1" customWidth="1"/>
    <col min="4871" max="4871" width="18.7109375" style="1" customWidth="1"/>
    <col min="4872" max="4872" width="18.42578125" style="1" customWidth="1"/>
    <col min="4873" max="4873" width="18.140625" style="1" customWidth="1"/>
    <col min="4874" max="5119" width="9.140625" style="1"/>
    <col min="5120" max="5120" width="64.28515625" style="1" customWidth="1"/>
    <col min="5121" max="5122" width="16.28515625" style="1" customWidth="1"/>
    <col min="5123" max="5123" width="15.28515625" style="1" customWidth="1"/>
    <col min="5124" max="5124" width="15.140625" style="1" customWidth="1"/>
    <col min="5125" max="5125" width="21.140625" style="1" customWidth="1"/>
    <col min="5126" max="5126" width="18.140625" style="1" customWidth="1"/>
    <col min="5127" max="5127" width="18.7109375" style="1" customWidth="1"/>
    <col min="5128" max="5128" width="18.42578125" style="1" customWidth="1"/>
    <col min="5129" max="5129" width="18.140625" style="1" customWidth="1"/>
    <col min="5130" max="5375" width="9.140625" style="1"/>
    <col min="5376" max="5376" width="64.28515625" style="1" customWidth="1"/>
    <col min="5377" max="5378" width="16.28515625" style="1" customWidth="1"/>
    <col min="5379" max="5379" width="15.28515625" style="1" customWidth="1"/>
    <col min="5380" max="5380" width="15.140625" style="1" customWidth="1"/>
    <col min="5381" max="5381" width="21.140625" style="1" customWidth="1"/>
    <col min="5382" max="5382" width="18.140625" style="1" customWidth="1"/>
    <col min="5383" max="5383" width="18.7109375" style="1" customWidth="1"/>
    <col min="5384" max="5384" width="18.42578125" style="1" customWidth="1"/>
    <col min="5385" max="5385" width="18.140625" style="1" customWidth="1"/>
    <col min="5386" max="5631" width="9.140625" style="1"/>
    <col min="5632" max="5632" width="64.28515625" style="1" customWidth="1"/>
    <col min="5633" max="5634" width="16.28515625" style="1" customWidth="1"/>
    <col min="5635" max="5635" width="15.28515625" style="1" customWidth="1"/>
    <col min="5636" max="5636" width="15.140625" style="1" customWidth="1"/>
    <col min="5637" max="5637" width="21.140625" style="1" customWidth="1"/>
    <col min="5638" max="5638" width="18.140625" style="1" customWidth="1"/>
    <col min="5639" max="5639" width="18.7109375" style="1" customWidth="1"/>
    <col min="5640" max="5640" width="18.42578125" style="1" customWidth="1"/>
    <col min="5641" max="5641" width="18.140625" style="1" customWidth="1"/>
    <col min="5642" max="5887" width="9.140625" style="1"/>
    <col min="5888" max="5888" width="64.28515625" style="1" customWidth="1"/>
    <col min="5889" max="5890" width="16.28515625" style="1" customWidth="1"/>
    <col min="5891" max="5891" width="15.28515625" style="1" customWidth="1"/>
    <col min="5892" max="5892" width="15.140625" style="1" customWidth="1"/>
    <col min="5893" max="5893" width="21.140625" style="1" customWidth="1"/>
    <col min="5894" max="5894" width="18.140625" style="1" customWidth="1"/>
    <col min="5895" max="5895" width="18.7109375" style="1" customWidth="1"/>
    <col min="5896" max="5896" width="18.42578125" style="1" customWidth="1"/>
    <col min="5897" max="5897" width="18.140625" style="1" customWidth="1"/>
    <col min="5898" max="6143" width="9.140625" style="1"/>
    <col min="6144" max="6144" width="64.28515625" style="1" customWidth="1"/>
    <col min="6145" max="6146" width="16.28515625" style="1" customWidth="1"/>
    <col min="6147" max="6147" width="15.28515625" style="1" customWidth="1"/>
    <col min="6148" max="6148" width="15.140625" style="1" customWidth="1"/>
    <col min="6149" max="6149" width="21.140625" style="1" customWidth="1"/>
    <col min="6150" max="6150" width="18.140625" style="1" customWidth="1"/>
    <col min="6151" max="6151" width="18.7109375" style="1" customWidth="1"/>
    <col min="6152" max="6152" width="18.42578125" style="1" customWidth="1"/>
    <col min="6153" max="6153" width="18.140625" style="1" customWidth="1"/>
    <col min="6154" max="6399" width="9.140625" style="1"/>
    <col min="6400" max="6400" width="64.28515625" style="1" customWidth="1"/>
    <col min="6401" max="6402" width="16.28515625" style="1" customWidth="1"/>
    <col min="6403" max="6403" width="15.28515625" style="1" customWidth="1"/>
    <col min="6404" max="6404" width="15.140625" style="1" customWidth="1"/>
    <col min="6405" max="6405" width="21.140625" style="1" customWidth="1"/>
    <col min="6406" max="6406" width="18.140625" style="1" customWidth="1"/>
    <col min="6407" max="6407" width="18.7109375" style="1" customWidth="1"/>
    <col min="6408" max="6408" width="18.42578125" style="1" customWidth="1"/>
    <col min="6409" max="6409" width="18.140625" style="1" customWidth="1"/>
    <col min="6410" max="6655" width="9.140625" style="1"/>
    <col min="6656" max="6656" width="64.28515625" style="1" customWidth="1"/>
    <col min="6657" max="6658" width="16.28515625" style="1" customWidth="1"/>
    <col min="6659" max="6659" width="15.28515625" style="1" customWidth="1"/>
    <col min="6660" max="6660" width="15.140625" style="1" customWidth="1"/>
    <col min="6661" max="6661" width="21.140625" style="1" customWidth="1"/>
    <col min="6662" max="6662" width="18.140625" style="1" customWidth="1"/>
    <col min="6663" max="6663" width="18.7109375" style="1" customWidth="1"/>
    <col min="6664" max="6664" width="18.42578125" style="1" customWidth="1"/>
    <col min="6665" max="6665" width="18.140625" style="1" customWidth="1"/>
    <col min="6666" max="6911" width="9.140625" style="1"/>
    <col min="6912" max="6912" width="64.28515625" style="1" customWidth="1"/>
    <col min="6913" max="6914" width="16.28515625" style="1" customWidth="1"/>
    <col min="6915" max="6915" width="15.28515625" style="1" customWidth="1"/>
    <col min="6916" max="6916" width="15.140625" style="1" customWidth="1"/>
    <col min="6917" max="6917" width="21.140625" style="1" customWidth="1"/>
    <col min="6918" max="6918" width="18.140625" style="1" customWidth="1"/>
    <col min="6919" max="6919" width="18.7109375" style="1" customWidth="1"/>
    <col min="6920" max="6920" width="18.42578125" style="1" customWidth="1"/>
    <col min="6921" max="6921" width="18.140625" style="1" customWidth="1"/>
    <col min="6922" max="7167" width="9.140625" style="1"/>
    <col min="7168" max="7168" width="64.28515625" style="1" customWidth="1"/>
    <col min="7169" max="7170" width="16.28515625" style="1" customWidth="1"/>
    <col min="7171" max="7171" width="15.28515625" style="1" customWidth="1"/>
    <col min="7172" max="7172" width="15.140625" style="1" customWidth="1"/>
    <col min="7173" max="7173" width="21.140625" style="1" customWidth="1"/>
    <col min="7174" max="7174" width="18.140625" style="1" customWidth="1"/>
    <col min="7175" max="7175" width="18.7109375" style="1" customWidth="1"/>
    <col min="7176" max="7176" width="18.42578125" style="1" customWidth="1"/>
    <col min="7177" max="7177" width="18.140625" style="1" customWidth="1"/>
    <col min="7178" max="7423" width="9.140625" style="1"/>
    <col min="7424" max="7424" width="64.28515625" style="1" customWidth="1"/>
    <col min="7425" max="7426" width="16.28515625" style="1" customWidth="1"/>
    <col min="7427" max="7427" width="15.28515625" style="1" customWidth="1"/>
    <col min="7428" max="7428" width="15.140625" style="1" customWidth="1"/>
    <col min="7429" max="7429" width="21.140625" style="1" customWidth="1"/>
    <col min="7430" max="7430" width="18.140625" style="1" customWidth="1"/>
    <col min="7431" max="7431" width="18.7109375" style="1" customWidth="1"/>
    <col min="7432" max="7432" width="18.42578125" style="1" customWidth="1"/>
    <col min="7433" max="7433" width="18.140625" style="1" customWidth="1"/>
    <col min="7434" max="7679" width="9.140625" style="1"/>
    <col min="7680" max="7680" width="64.28515625" style="1" customWidth="1"/>
    <col min="7681" max="7682" width="16.28515625" style="1" customWidth="1"/>
    <col min="7683" max="7683" width="15.28515625" style="1" customWidth="1"/>
    <col min="7684" max="7684" width="15.140625" style="1" customWidth="1"/>
    <col min="7685" max="7685" width="21.140625" style="1" customWidth="1"/>
    <col min="7686" max="7686" width="18.140625" style="1" customWidth="1"/>
    <col min="7687" max="7687" width="18.7109375" style="1" customWidth="1"/>
    <col min="7688" max="7688" width="18.42578125" style="1" customWidth="1"/>
    <col min="7689" max="7689" width="18.140625" style="1" customWidth="1"/>
    <col min="7690" max="7935" width="9.140625" style="1"/>
    <col min="7936" max="7936" width="64.28515625" style="1" customWidth="1"/>
    <col min="7937" max="7938" width="16.28515625" style="1" customWidth="1"/>
    <col min="7939" max="7939" width="15.28515625" style="1" customWidth="1"/>
    <col min="7940" max="7940" width="15.140625" style="1" customWidth="1"/>
    <col min="7941" max="7941" width="21.140625" style="1" customWidth="1"/>
    <col min="7942" max="7942" width="18.140625" style="1" customWidth="1"/>
    <col min="7943" max="7943" width="18.7109375" style="1" customWidth="1"/>
    <col min="7944" max="7944" width="18.42578125" style="1" customWidth="1"/>
    <col min="7945" max="7945" width="18.140625" style="1" customWidth="1"/>
    <col min="7946" max="8191" width="9.140625" style="1"/>
    <col min="8192" max="8192" width="64.28515625" style="1" customWidth="1"/>
    <col min="8193" max="8194" width="16.28515625" style="1" customWidth="1"/>
    <col min="8195" max="8195" width="15.28515625" style="1" customWidth="1"/>
    <col min="8196" max="8196" width="15.140625" style="1" customWidth="1"/>
    <col min="8197" max="8197" width="21.140625" style="1" customWidth="1"/>
    <col min="8198" max="8198" width="18.140625" style="1" customWidth="1"/>
    <col min="8199" max="8199" width="18.7109375" style="1" customWidth="1"/>
    <col min="8200" max="8200" width="18.42578125" style="1" customWidth="1"/>
    <col min="8201" max="8201" width="18.140625" style="1" customWidth="1"/>
    <col min="8202" max="8447" width="9.140625" style="1"/>
    <col min="8448" max="8448" width="64.28515625" style="1" customWidth="1"/>
    <col min="8449" max="8450" width="16.28515625" style="1" customWidth="1"/>
    <col min="8451" max="8451" width="15.28515625" style="1" customWidth="1"/>
    <col min="8452" max="8452" width="15.140625" style="1" customWidth="1"/>
    <col min="8453" max="8453" width="21.140625" style="1" customWidth="1"/>
    <col min="8454" max="8454" width="18.140625" style="1" customWidth="1"/>
    <col min="8455" max="8455" width="18.7109375" style="1" customWidth="1"/>
    <col min="8456" max="8456" width="18.42578125" style="1" customWidth="1"/>
    <col min="8457" max="8457" width="18.140625" style="1" customWidth="1"/>
    <col min="8458" max="8703" width="9.140625" style="1"/>
    <col min="8704" max="8704" width="64.28515625" style="1" customWidth="1"/>
    <col min="8705" max="8706" width="16.28515625" style="1" customWidth="1"/>
    <col min="8707" max="8707" width="15.28515625" style="1" customWidth="1"/>
    <col min="8708" max="8708" width="15.140625" style="1" customWidth="1"/>
    <col min="8709" max="8709" width="21.140625" style="1" customWidth="1"/>
    <col min="8710" max="8710" width="18.140625" style="1" customWidth="1"/>
    <col min="8711" max="8711" width="18.7109375" style="1" customWidth="1"/>
    <col min="8712" max="8712" width="18.42578125" style="1" customWidth="1"/>
    <col min="8713" max="8713" width="18.140625" style="1" customWidth="1"/>
    <col min="8714" max="8959" width="9.140625" style="1"/>
    <col min="8960" max="8960" width="64.28515625" style="1" customWidth="1"/>
    <col min="8961" max="8962" width="16.28515625" style="1" customWidth="1"/>
    <col min="8963" max="8963" width="15.28515625" style="1" customWidth="1"/>
    <col min="8964" max="8964" width="15.140625" style="1" customWidth="1"/>
    <col min="8965" max="8965" width="21.140625" style="1" customWidth="1"/>
    <col min="8966" max="8966" width="18.140625" style="1" customWidth="1"/>
    <col min="8967" max="8967" width="18.7109375" style="1" customWidth="1"/>
    <col min="8968" max="8968" width="18.42578125" style="1" customWidth="1"/>
    <col min="8969" max="8969" width="18.140625" style="1" customWidth="1"/>
    <col min="8970" max="9215" width="9.140625" style="1"/>
    <col min="9216" max="9216" width="64.28515625" style="1" customWidth="1"/>
    <col min="9217" max="9218" width="16.28515625" style="1" customWidth="1"/>
    <col min="9219" max="9219" width="15.28515625" style="1" customWidth="1"/>
    <col min="9220" max="9220" width="15.140625" style="1" customWidth="1"/>
    <col min="9221" max="9221" width="21.140625" style="1" customWidth="1"/>
    <col min="9222" max="9222" width="18.140625" style="1" customWidth="1"/>
    <col min="9223" max="9223" width="18.7109375" style="1" customWidth="1"/>
    <col min="9224" max="9224" width="18.42578125" style="1" customWidth="1"/>
    <col min="9225" max="9225" width="18.140625" style="1" customWidth="1"/>
    <col min="9226" max="9471" width="9.140625" style="1"/>
    <col min="9472" max="9472" width="64.28515625" style="1" customWidth="1"/>
    <col min="9473" max="9474" width="16.28515625" style="1" customWidth="1"/>
    <col min="9475" max="9475" width="15.28515625" style="1" customWidth="1"/>
    <col min="9476" max="9476" width="15.140625" style="1" customWidth="1"/>
    <col min="9477" max="9477" width="21.140625" style="1" customWidth="1"/>
    <col min="9478" max="9478" width="18.140625" style="1" customWidth="1"/>
    <col min="9479" max="9479" width="18.7109375" style="1" customWidth="1"/>
    <col min="9480" max="9480" width="18.42578125" style="1" customWidth="1"/>
    <col min="9481" max="9481" width="18.140625" style="1" customWidth="1"/>
    <col min="9482" max="9727" width="9.140625" style="1"/>
    <col min="9728" max="9728" width="64.28515625" style="1" customWidth="1"/>
    <col min="9729" max="9730" width="16.28515625" style="1" customWidth="1"/>
    <col min="9731" max="9731" width="15.28515625" style="1" customWidth="1"/>
    <col min="9732" max="9732" width="15.140625" style="1" customWidth="1"/>
    <col min="9733" max="9733" width="21.140625" style="1" customWidth="1"/>
    <col min="9734" max="9734" width="18.140625" style="1" customWidth="1"/>
    <col min="9735" max="9735" width="18.7109375" style="1" customWidth="1"/>
    <col min="9736" max="9736" width="18.42578125" style="1" customWidth="1"/>
    <col min="9737" max="9737" width="18.140625" style="1" customWidth="1"/>
    <col min="9738" max="9983" width="9.140625" style="1"/>
    <col min="9984" max="9984" width="64.28515625" style="1" customWidth="1"/>
    <col min="9985" max="9986" width="16.28515625" style="1" customWidth="1"/>
    <col min="9987" max="9987" width="15.28515625" style="1" customWidth="1"/>
    <col min="9988" max="9988" width="15.140625" style="1" customWidth="1"/>
    <col min="9989" max="9989" width="21.140625" style="1" customWidth="1"/>
    <col min="9990" max="9990" width="18.140625" style="1" customWidth="1"/>
    <col min="9991" max="9991" width="18.7109375" style="1" customWidth="1"/>
    <col min="9992" max="9992" width="18.42578125" style="1" customWidth="1"/>
    <col min="9993" max="9993" width="18.140625" style="1" customWidth="1"/>
    <col min="9994" max="10239" width="9.140625" style="1"/>
    <col min="10240" max="10240" width="64.28515625" style="1" customWidth="1"/>
    <col min="10241" max="10242" width="16.28515625" style="1" customWidth="1"/>
    <col min="10243" max="10243" width="15.28515625" style="1" customWidth="1"/>
    <col min="10244" max="10244" width="15.140625" style="1" customWidth="1"/>
    <col min="10245" max="10245" width="21.140625" style="1" customWidth="1"/>
    <col min="10246" max="10246" width="18.140625" style="1" customWidth="1"/>
    <col min="10247" max="10247" width="18.7109375" style="1" customWidth="1"/>
    <col min="10248" max="10248" width="18.42578125" style="1" customWidth="1"/>
    <col min="10249" max="10249" width="18.140625" style="1" customWidth="1"/>
    <col min="10250" max="10495" width="9.140625" style="1"/>
    <col min="10496" max="10496" width="64.28515625" style="1" customWidth="1"/>
    <col min="10497" max="10498" width="16.28515625" style="1" customWidth="1"/>
    <col min="10499" max="10499" width="15.28515625" style="1" customWidth="1"/>
    <col min="10500" max="10500" width="15.140625" style="1" customWidth="1"/>
    <col min="10501" max="10501" width="21.140625" style="1" customWidth="1"/>
    <col min="10502" max="10502" width="18.140625" style="1" customWidth="1"/>
    <col min="10503" max="10503" width="18.7109375" style="1" customWidth="1"/>
    <col min="10504" max="10504" width="18.42578125" style="1" customWidth="1"/>
    <col min="10505" max="10505" width="18.140625" style="1" customWidth="1"/>
    <col min="10506" max="10751" width="9.140625" style="1"/>
    <col min="10752" max="10752" width="64.28515625" style="1" customWidth="1"/>
    <col min="10753" max="10754" width="16.28515625" style="1" customWidth="1"/>
    <col min="10755" max="10755" width="15.28515625" style="1" customWidth="1"/>
    <col min="10756" max="10756" width="15.140625" style="1" customWidth="1"/>
    <col min="10757" max="10757" width="21.140625" style="1" customWidth="1"/>
    <col min="10758" max="10758" width="18.140625" style="1" customWidth="1"/>
    <col min="10759" max="10759" width="18.7109375" style="1" customWidth="1"/>
    <col min="10760" max="10760" width="18.42578125" style="1" customWidth="1"/>
    <col min="10761" max="10761" width="18.140625" style="1" customWidth="1"/>
    <col min="10762" max="11007" width="9.140625" style="1"/>
    <col min="11008" max="11008" width="64.28515625" style="1" customWidth="1"/>
    <col min="11009" max="11010" width="16.28515625" style="1" customWidth="1"/>
    <col min="11011" max="11011" width="15.28515625" style="1" customWidth="1"/>
    <col min="11012" max="11012" width="15.140625" style="1" customWidth="1"/>
    <col min="11013" max="11013" width="21.140625" style="1" customWidth="1"/>
    <col min="11014" max="11014" width="18.140625" style="1" customWidth="1"/>
    <col min="11015" max="11015" width="18.7109375" style="1" customWidth="1"/>
    <col min="11016" max="11016" width="18.42578125" style="1" customWidth="1"/>
    <col min="11017" max="11017" width="18.140625" style="1" customWidth="1"/>
    <col min="11018" max="11263" width="9.140625" style="1"/>
    <col min="11264" max="11264" width="64.28515625" style="1" customWidth="1"/>
    <col min="11265" max="11266" width="16.28515625" style="1" customWidth="1"/>
    <col min="11267" max="11267" width="15.28515625" style="1" customWidth="1"/>
    <col min="11268" max="11268" width="15.140625" style="1" customWidth="1"/>
    <col min="11269" max="11269" width="21.140625" style="1" customWidth="1"/>
    <col min="11270" max="11270" width="18.140625" style="1" customWidth="1"/>
    <col min="11271" max="11271" width="18.7109375" style="1" customWidth="1"/>
    <col min="11272" max="11272" width="18.42578125" style="1" customWidth="1"/>
    <col min="11273" max="11273" width="18.140625" style="1" customWidth="1"/>
    <col min="11274" max="11519" width="9.140625" style="1"/>
    <col min="11520" max="11520" width="64.28515625" style="1" customWidth="1"/>
    <col min="11521" max="11522" width="16.28515625" style="1" customWidth="1"/>
    <col min="11523" max="11523" width="15.28515625" style="1" customWidth="1"/>
    <col min="11524" max="11524" width="15.140625" style="1" customWidth="1"/>
    <col min="11525" max="11525" width="21.140625" style="1" customWidth="1"/>
    <col min="11526" max="11526" width="18.140625" style="1" customWidth="1"/>
    <col min="11527" max="11527" width="18.7109375" style="1" customWidth="1"/>
    <col min="11528" max="11528" width="18.42578125" style="1" customWidth="1"/>
    <col min="11529" max="11529" width="18.140625" style="1" customWidth="1"/>
    <col min="11530" max="11775" width="9.140625" style="1"/>
    <col min="11776" max="11776" width="64.28515625" style="1" customWidth="1"/>
    <col min="11777" max="11778" width="16.28515625" style="1" customWidth="1"/>
    <col min="11779" max="11779" width="15.28515625" style="1" customWidth="1"/>
    <col min="11780" max="11780" width="15.140625" style="1" customWidth="1"/>
    <col min="11781" max="11781" width="21.140625" style="1" customWidth="1"/>
    <col min="11782" max="11782" width="18.140625" style="1" customWidth="1"/>
    <col min="11783" max="11783" width="18.7109375" style="1" customWidth="1"/>
    <col min="11784" max="11784" width="18.42578125" style="1" customWidth="1"/>
    <col min="11785" max="11785" width="18.140625" style="1" customWidth="1"/>
    <col min="11786" max="12031" width="9.140625" style="1"/>
    <col min="12032" max="12032" width="64.28515625" style="1" customWidth="1"/>
    <col min="12033" max="12034" width="16.28515625" style="1" customWidth="1"/>
    <col min="12035" max="12035" width="15.28515625" style="1" customWidth="1"/>
    <col min="12036" max="12036" width="15.140625" style="1" customWidth="1"/>
    <col min="12037" max="12037" width="21.140625" style="1" customWidth="1"/>
    <col min="12038" max="12038" width="18.140625" style="1" customWidth="1"/>
    <col min="12039" max="12039" width="18.7109375" style="1" customWidth="1"/>
    <col min="12040" max="12040" width="18.42578125" style="1" customWidth="1"/>
    <col min="12041" max="12041" width="18.140625" style="1" customWidth="1"/>
    <col min="12042" max="12287" width="9.140625" style="1"/>
    <col min="12288" max="12288" width="64.28515625" style="1" customWidth="1"/>
    <col min="12289" max="12290" width="16.28515625" style="1" customWidth="1"/>
    <col min="12291" max="12291" width="15.28515625" style="1" customWidth="1"/>
    <col min="12292" max="12292" width="15.140625" style="1" customWidth="1"/>
    <col min="12293" max="12293" width="21.140625" style="1" customWidth="1"/>
    <col min="12294" max="12294" width="18.140625" style="1" customWidth="1"/>
    <col min="12295" max="12295" width="18.7109375" style="1" customWidth="1"/>
    <col min="12296" max="12296" width="18.42578125" style="1" customWidth="1"/>
    <col min="12297" max="12297" width="18.140625" style="1" customWidth="1"/>
    <col min="12298" max="12543" width="9.140625" style="1"/>
    <col min="12544" max="12544" width="64.28515625" style="1" customWidth="1"/>
    <col min="12545" max="12546" width="16.28515625" style="1" customWidth="1"/>
    <col min="12547" max="12547" width="15.28515625" style="1" customWidth="1"/>
    <col min="12548" max="12548" width="15.140625" style="1" customWidth="1"/>
    <col min="12549" max="12549" width="21.140625" style="1" customWidth="1"/>
    <col min="12550" max="12550" width="18.140625" style="1" customWidth="1"/>
    <col min="12551" max="12551" width="18.7109375" style="1" customWidth="1"/>
    <col min="12552" max="12552" width="18.42578125" style="1" customWidth="1"/>
    <col min="12553" max="12553" width="18.140625" style="1" customWidth="1"/>
    <col min="12554" max="12799" width="9.140625" style="1"/>
    <col min="12800" max="12800" width="64.28515625" style="1" customWidth="1"/>
    <col min="12801" max="12802" width="16.28515625" style="1" customWidth="1"/>
    <col min="12803" max="12803" width="15.28515625" style="1" customWidth="1"/>
    <col min="12804" max="12804" width="15.140625" style="1" customWidth="1"/>
    <col min="12805" max="12805" width="21.140625" style="1" customWidth="1"/>
    <col min="12806" max="12806" width="18.140625" style="1" customWidth="1"/>
    <col min="12807" max="12807" width="18.7109375" style="1" customWidth="1"/>
    <col min="12808" max="12808" width="18.42578125" style="1" customWidth="1"/>
    <col min="12809" max="12809" width="18.140625" style="1" customWidth="1"/>
    <col min="12810" max="13055" width="9.140625" style="1"/>
    <col min="13056" max="13056" width="64.28515625" style="1" customWidth="1"/>
    <col min="13057" max="13058" width="16.28515625" style="1" customWidth="1"/>
    <col min="13059" max="13059" width="15.28515625" style="1" customWidth="1"/>
    <col min="13060" max="13060" width="15.140625" style="1" customWidth="1"/>
    <col min="13061" max="13061" width="21.140625" style="1" customWidth="1"/>
    <col min="13062" max="13062" width="18.140625" style="1" customWidth="1"/>
    <col min="13063" max="13063" width="18.7109375" style="1" customWidth="1"/>
    <col min="13064" max="13064" width="18.42578125" style="1" customWidth="1"/>
    <col min="13065" max="13065" width="18.140625" style="1" customWidth="1"/>
    <col min="13066" max="13311" width="9.140625" style="1"/>
    <col min="13312" max="13312" width="64.28515625" style="1" customWidth="1"/>
    <col min="13313" max="13314" width="16.28515625" style="1" customWidth="1"/>
    <col min="13315" max="13315" width="15.28515625" style="1" customWidth="1"/>
    <col min="13316" max="13316" width="15.140625" style="1" customWidth="1"/>
    <col min="13317" max="13317" width="21.140625" style="1" customWidth="1"/>
    <col min="13318" max="13318" width="18.140625" style="1" customWidth="1"/>
    <col min="13319" max="13319" width="18.7109375" style="1" customWidth="1"/>
    <col min="13320" max="13320" width="18.42578125" style="1" customWidth="1"/>
    <col min="13321" max="13321" width="18.140625" style="1" customWidth="1"/>
    <col min="13322" max="13567" width="9.140625" style="1"/>
    <col min="13568" max="13568" width="64.28515625" style="1" customWidth="1"/>
    <col min="13569" max="13570" width="16.28515625" style="1" customWidth="1"/>
    <col min="13571" max="13571" width="15.28515625" style="1" customWidth="1"/>
    <col min="13572" max="13572" width="15.140625" style="1" customWidth="1"/>
    <col min="13573" max="13573" width="21.140625" style="1" customWidth="1"/>
    <col min="13574" max="13574" width="18.140625" style="1" customWidth="1"/>
    <col min="13575" max="13575" width="18.7109375" style="1" customWidth="1"/>
    <col min="13576" max="13576" width="18.42578125" style="1" customWidth="1"/>
    <col min="13577" max="13577" width="18.140625" style="1" customWidth="1"/>
    <col min="13578" max="13823" width="9.140625" style="1"/>
    <col min="13824" max="13824" width="64.28515625" style="1" customWidth="1"/>
    <col min="13825" max="13826" width="16.28515625" style="1" customWidth="1"/>
    <col min="13827" max="13827" width="15.28515625" style="1" customWidth="1"/>
    <col min="13828" max="13828" width="15.140625" style="1" customWidth="1"/>
    <col min="13829" max="13829" width="21.140625" style="1" customWidth="1"/>
    <col min="13830" max="13830" width="18.140625" style="1" customWidth="1"/>
    <col min="13831" max="13831" width="18.7109375" style="1" customWidth="1"/>
    <col min="13832" max="13832" width="18.42578125" style="1" customWidth="1"/>
    <col min="13833" max="13833" width="18.140625" style="1" customWidth="1"/>
    <col min="13834" max="14079" width="9.140625" style="1"/>
    <col min="14080" max="14080" width="64.28515625" style="1" customWidth="1"/>
    <col min="14081" max="14082" width="16.28515625" style="1" customWidth="1"/>
    <col min="14083" max="14083" width="15.28515625" style="1" customWidth="1"/>
    <col min="14084" max="14084" width="15.140625" style="1" customWidth="1"/>
    <col min="14085" max="14085" width="21.140625" style="1" customWidth="1"/>
    <col min="14086" max="14086" width="18.140625" style="1" customWidth="1"/>
    <col min="14087" max="14087" width="18.7109375" style="1" customWidth="1"/>
    <col min="14088" max="14088" width="18.42578125" style="1" customWidth="1"/>
    <col min="14089" max="14089" width="18.140625" style="1" customWidth="1"/>
    <col min="14090" max="14335" width="9.140625" style="1"/>
    <col min="14336" max="14336" width="64.28515625" style="1" customWidth="1"/>
    <col min="14337" max="14338" width="16.28515625" style="1" customWidth="1"/>
    <col min="14339" max="14339" width="15.28515625" style="1" customWidth="1"/>
    <col min="14340" max="14340" width="15.140625" style="1" customWidth="1"/>
    <col min="14341" max="14341" width="21.140625" style="1" customWidth="1"/>
    <col min="14342" max="14342" width="18.140625" style="1" customWidth="1"/>
    <col min="14343" max="14343" width="18.7109375" style="1" customWidth="1"/>
    <col min="14344" max="14344" width="18.42578125" style="1" customWidth="1"/>
    <col min="14345" max="14345" width="18.140625" style="1" customWidth="1"/>
    <col min="14346" max="14591" width="9.140625" style="1"/>
    <col min="14592" max="14592" width="64.28515625" style="1" customWidth="1"/>
    <col min="14593" max="14594" width="16.28515625" style="1" customWidth="1"/>
    <col min="14595" max="14595" width="15.28515625" style="1" customWidth="1"/>
    <col min="14596" max="14596" width="15.140625" style="1" customWidth="1"/>
    <col min="14597" max="14597" width="21.140625" style="1" customWidth="1"/>
    <col min="14598" max="14598" width="18.140625" style="1" customWidth="1"/>
    <col min="14599" max="14599" width="18.7109375" style="1" customWidth="1"/>
    <col min="14600" max="14600" width="18.42578125" style="1" customWidth="1"/>
    <col min="14601" max="14601" width="18.140625" style="1" customWidth="1"/>
    <col min="14602" max="14847" width="9.140625" style="1"/>
    <col min="14848" max="14848" width="64.28515625" style="1" customWidth="1"/>
    <col min="14849" max="14850" width="16.28515625" style="1" customWidth="1"/>
    <col min="14851" max="14851" width="15.28515625" style="1" customWidth="1"/>
    <col min="14852" max="14852" width="15.140625" style="1" customWidth="1"/>
    <col min="14853" max="14853" width="21.140625" style="1" customWidth="1"/>
    <col min="14854" max="14854" width="18.140625" style="1" customWidth="1"/>
    <col min="14855" max="14855" width="18.7109375" style="1" customWidth="1"/>
    <col min="14856" max="14856" width="18.42578125" style="1" customWidth="1"/>
    <col min="14857" max="14857" width="18.140625" style="1" customWidth="1"/>
    <col min="14858" max="15103" width="9.140625" style="1"/>
    <col min="15104" max="15104" width="64.28515625" style="1" customWidth="1"/>
    <col min="15105" max="15106" width="16.28515625" style="1" customWidth="1"/>
    <col min="15107" max="15107" width="15.28515625" style="1" customWidth="1"/>
    <col min="15108" max="15108" width="15.140625" style="1" customWidth="1"/>
    <col min="15109" max="15109" width="21.140625" style="1" customWidth="1"/>
    <col min="15110" max="15110" width="18.140625" style="1" customWidth="1"/>
    <col min="15111" max="15111" width="18.7109375" style="1" customWidth="1"/>
    <col min="15112" max="15112" width="18.42578125" style="1" customWidth="1"/>
    <col min="15113" max="15113" width="18.140625" style="1" customWidth="1"/>
    <col min="15114" max="15359" width="9.140625" style="1"/>
    <col min="15360" max="15360" width="64.28515625" style="1" customWidth="1"/>
    <col min="15361" max="15362" width="16.28515625" style="1" customWidth="1"/>
    <col min="15363" max="15363" width="15.28515625" style="1" customWidth="1"/>
    <col min="15364" max="15364" width="15.140625" style="1" customWidth="1"/>
    <col min="15365" max="15365" width="21.140625" style="1" customWidth="1"/>
    <col min="15366" max="15366" width="18.140625" style="1" customWidth="1"/>
    <col min="15367" max="15367" width="18.7109375" style="1" customWidth="1"/>
    <col min="15368" max="15368" width="18.42578125" style="1" customWidth="1"/>
    <col min="15369" max="15369" width="18.140625" style="1" customWidth="1"/>
    <col min="15370" max="15615" width="9.140625" style="1"/>
    <col min="15616" max="15616" width="64.28515625" style="1" customWidth="1"/>
    <col min="15617" max="15618" width="16.28515625" style="1" customWidth="1"/>
    <col min="15619" max="15619" width="15.28515625" style="1" customWidth="1"/>
    <col min="15620" max="15620" width="15.140625" style="1" customWidth="1"/>
    <col min="15621" max="15621" width="21.140625" style="1" customWidth="1"/>
    <col min="15622" max="15622" width="18.140625" style="1" customWidth="1"/>
    <col min="15623" max="15623" width="18.7109375" style="1" customWidth="1"/>
    <col min="15624" max="15624" width="18.42578125" style="1" customWidth="1"/>
    <col min="15625" max="15625" width="18.140625" style="1" customWidth="1"/>
    <col min="15626" max="15871" width="9.140625" style="1"/>
    <col min="15872" max="15872" width="64.28515625" style="1" customWidth="1"/>
    <col min="15873" max="15874" width="16.28515625" style="1" customWidth="1"/>
    <col min="15875" max="15875" width="15.28515625" style="1" customWidth="1"/>
    <col min="15876" max="15876" width="15.140625" style="1" customWidth="1"/>
    <col min="15877" max="15877" width="21.140625" style="1" customWidth="1"/>
    <col min="15878" max="15878" width="18.140625" style="1" customWidth="1"/>
    <col min="15879" max="15879" width="18.7109375" style="1" customWidth="1"/>
    <col min="15880" max="15880" width="18.42578125" style="1" customWidth="1"/>
    <col min="15881" max="15881" width="18.140625" style="1" customWidth="1"/>
    <col min="15882" max="16127" width="9.140625" style="1"/>
    <col min="16128" max="16128" width="64.28515625" style="1" customWidth="1"/>
    <col min="16129" max="16130" width="16.28515625" style="1" customWidth="1"/>
    <col min="16131" max="16131" width="15.28515625" style="1" customWidth="1"/>
    <col min="16132" max="16132" width="15.140625" style="1" customWidth="1"/>
    <col min="16133" max="16133" width="21.140625" style="1" customWidth="1"/>
    <col min="16134" max="16134" width="18.140625" style="1" customWidth="1"/>
    <col min="16135" max="16135" width="18.7109375" style="1" customWidth="1"/>
    <col min="16136" max="16136" width="18.42578125" style="1" customWidth="1"/>
    <col min="16137" max="16137" width="18.140625" style="1" customWidth="1"/>
    <col min="16138" max="16384" width="9.140625" style="1"/>
  </cols>
  <sheetData>
    <row r="1" spans="1:9" ht="45.75" customHeight="1" thickBot="1" x14ac:dyDescent="0.45">
      <c r="A1" s="99" t="s">
        <v>3</v>
      </c>
      <c r="B1" s="100"/>
      <c r="C1" s="100"/>
      <c r="D1" s="101"/>
    </row>
    <row r="2" spans="1:9" ht="41.25" customHeight="1" x14ac:dyDescent="0.25">
      <c r="A2" s="20" t="s">
        <v>4</v>
      </c>
      <c r="B2" s="102" t="s">
        <v>5</v>
      </c>
      <c r="C2" s="102"/>
      <c r="D2" s="103"/>
      <c r="E2" s="4"/>
      <c r="F2" s="3"/>
    </row>
    <row r="3" spans="1:9" ht="20.25" customHeight="1" thickBot="1" x14ac:dyDescent="0.3">
      <c r="A3" s="21" t="s">
        <v>6</v>
      </c>
      <c r="B3" s="104" t="s">
        <v>7</v>
      </c>
      <c r="C3" s="104"/>
      <c r="D3" s="105"/>
      <c r="E3" s="2"/>
      <c r="F3" s="3"/>
    </row>
    <row r="4" spans="1:9" ht="34.5" customHeight="1" thickBot="1" x14ac:dyDescent="0.3">
      <c r="A4" s="106" t="s">
        <v>0</v>
      </c>
      <c r="B4" s="107"/>
      <c r="C4" s="107"/>
      <c r="D4" s="108"/>
      <c r="E4" s="3"/>
      <c r="F4" s="3"/>
    </row>
    <row r="5" spans="1:9" ht="19.5" customHeight="1" x14ac:dyDescent="0.25">
      <c r="A5" s="91" t="s">
        <v>9</v>
      </c>
      <c r="B5" s="93" t="s">
        <v>8</v>
      </c>
      <c r="C5" s="95" t="s">
        <v>10</v>
      </c>
      <c r="D5" s="97" t="s">
        <v>11</v>
      </c>
      <c r="E5" s="38"/>
    </row>
    <row r="6" spans="1:9" ht="82.5" customHeight="1" x14ac:dyDescent="0.25">
      <c r="A6" s="92"/>
      <c r="B6" s="94"/>
      <c r="C6" s="96"/>
      <c r="D6" s="98"/>
      <c r="E6" s="39"/>
      <c r="F6" s="17"/>
      <c r="G6" s="17"/>
      <c r="H6" s="17"/>
      <c r="I6" s="17"/>
    </row>
    <row r="7" spans="1:9" ht="15" x14ac:dyDescent="0.25">
      <c r="A7" s="78" t="s">
        <v>30</v>
      </c>
      <c r="B7" s="67"/>
      <c r="C7" s="56"/>
      <c r="D7" s="46">
        <f>SUM(D8,D14,D20)</f>
        <v>66000</v>
      </c>
      <c r="F7" s="109"/>
      <c r="G7" s="109"/>
      <c r="H7" s="109"/>
      <c r="I7" s="111"/>
    </row>
    <row r="8" spans="1:9" ht="14.25" x14ac:dyDescent="0.25">
      <c r="A8" s="79" t="s">
        <v>12</v>
      </c>
      <c r="B8" s="68"/>
      <c r="C8" s="57"/>
      <c r="D8" s="47">
        <f>SUM(D9:D13)</f>
        <v>23760</v>
      </c>
      <c r="F8" s="110"/>
      <c r="G8" s="110"/>
      <c r="H8" s="110"/>
      <c r="I8" s="112"/>
    </row>
    <row r="9" spans="1:9" ht="14.25" x14ac:dyDescent="0.25">
      <c r="A9" s="80" t="s">
        <v>13</v>
      </c>
      <c r="B9" s="69">
        <v>310</v>
      </c>
      <c r="C9" s="58">
        <v>24</v>
      </c>
      <c r="D9" s="48">
        <f>B9*C9</f>
        <v>7440</v>
      </c>
      <c r="F9" s="113"/>
      <c r="G9" s="114"/>
      <c r="H9" s="115"/>
      <c r="I9" s="112"/>
    </row>
    <row r="10" spans="1:9" ht="14.25" x14ac:dyDescent="0.25">
      <c r="A10" s="80" t="s">
        <v>14</v>
      </c>
      <c r="B10" s="69">
        <v>170</v>
      </c>
      <c r="C10" s="58">
        <v>24</v>
      </c>
      <c r="D10" s="48">
        <f>B10*C10</f>
        <v>4080</v>
      </c>
      <c r="F10" s="110"/>
      <c r="G10" s="114"/>
      <c r="H10" s="115"/>
      <c r="I10" s="112"/>
    </row>
    <row r="11" spans="1:9" ht="14.25" x14ac:dyDescent="0.25">
      <c r="A11" s="80" t="s">
        <v>15</v>
      </c>
      <c r="B11" s="69">
        <v>170</v>
      </c>
      <c r="C11" s="58">
        <v>24</v>
      </c>
      <c r="D11" s="48">
        <f t="shared" ref="D11:D13" si="0">B11*C11</f>
        <v>4080</v>
      </c>
      <c r="F11" s="18"/>
      <c r="G11" s="18"/>
      <c r="H11" s="116"/>
      <c r="I11" s="117"/>
    </row>
    <row r="12" spans="1:9" ht="14.25" x14ac:dyDescent="0.25">
      <c r="A12" s="80" t="s">
        <v>16</v>
      </c>
      <c r="B12" s="69">
        <v>170</v>
      </c>
      <c r="C12" s="58">
        <v>24</v>
      </c>
      <c r="D12" s="48">
        <f t="shared" si="0"/>
        <v>4080</v>
      </c>
      <c r="F12" s="18"/>
      <c r="G12" s="18"/>
      <c r="H12" s="116"/>
      <c r="I12" s="118"/>
    </row>
    <row r="13" spans="1:9" ht="14.25" x14ac:dyDescent="0.25">
      <c r="A13" s="80" t="s">
        <v>17</v>
      </c>
      <c r="B13" s="69">
        <v>170</v>
      </c>
      <c r="C13" s="58">
        <v>24</v>
      </c>
      <c r="D13" s="48">
        <f t="shared" si="0"/>
        <v>4080</v>
      </c>
    </row>
    <row r="14" spans="1:9" ht="14.25" x14ac:dyDescent="0.25">
      <c r="A14" s="79" t="s">
        <v>18</v>
      </c>
      <c r="B14" s="70"/>
      <c r="C14" s="59"/>
      <c r="D14" s="49">
        <f>SUM(D15:D19)</f>
        <v>21120</v>
      </c>
    </row>
    <row r="15" spans="1:9" ht="14.25" x14ac:dyDescent="0.25">
      <c r="A15" s="81" t="s">
        <v>19</v>
      </c>
      <c r="B15" s="69">
        <v>200</v>
      </c>
      <c r="C15" s="58">
        <v>24</v>
      </c>
      <c r="D15" s="48">
        <f>B15*C15</f>
        <v>4800</v>
      </c>
    </row>
    <row r="16" spans="1:9" s="5" customFormat="1" ht="14.25" x14ac:dyDescent="0.25">
      <c r="A16" s="81" t="s">
        <v>20</v>
      </c>
      <c r="B16" s="69">
        <v>170</v>
      </c>
      <c r="C16" s="58">
        <v>24</v>
      </c>
      <c r="D16" s="48">
        <f>B16*C16</f>
        <v>4080</v>
      </c>
    </row>
    <row r="17" spans="1:9" ht="14.25" x14ac:dyDescent="0.25">
      <c r="A17" s="81" t="s">
        <v>21</v>
      </c>
      <c r="B17" s="69">
        <v>170</v>
      </c>
      <c r="C17" s="58">
        <v>24</v>
      </c>
      <c r="D17" s="48">
        <f t="shared" ref="D17:D19" si="1">B17*C17</f>
        <v>4080</v>
      </c>
    </row>
    <row r="18" spans="1:9" ht="14.25" x14ac:dyDescent="0.25">
      <c r="A18" s="81" t="s">
        <v>22</v>
      </c>
      <c r="B18" s="69">
        <v>170</v>
      </c>
      <c r="C18" s="58">
        <v>24</v>
      </c>
      <c r="D18" s="48">
        <f t="shared" si="1"/>
        <v>4080</v>
      </c>
      <c r="F18" s="41"/>
      <c r="G18" s="40"/>
    </row>
    <row r="19" spans="1:9" ht="14.25" x14ac:dyDescent="0.25">
      <c r="A19" s="81" t="s">
        <v>23</v>
      </c>
      <c r="B19" s="69">
        <v>170</v>
      </c>
      <c r="C19" s="58">
        <v>24</v>
      </c>
      <c r="D19" s="48">
        <f t="shared" si="1"/>
        <v>4080</v>
      </c>
      <c r="H19" s="27"/>
    </row>
    <row r="20" spans="1:9" ht="14.25" x14ac:dyDescent="0.25">
      <c r="A20" s="79" t="s">
        <v>24</v>
      </c>
      <c r="B20" s="70"/>
      <c r="C20" s="59"/>
      <c r="D20" s="49">
        <f>SUM(D21:D25)</f>
        <v>21120</v>
      </c>
      <c r="E20" s="26"/>
      <c r="F20" s="26"/>
      <c r="G20" s="34"/>
      <c r="H20" s="27"/>
      <c r="I20" s="27"/>
    </row>
    <row r="21" spans="1:9" s="6" customFormat="1" ht="14.25" x14ac:dyDescent="0.25">
      <c r="A21" s="82" t="s">
        <v>25</v>
      </c>
      <c r="B21" s="69">
        <v>200</v>
      </c>
      <c r="C21" s="60">
        <v>24</v>
      </c>
      <c r="D21" s="48">
        <f>B21*C21</f>
        <v>4800</v>
      </c>
      <c r="E21" s="30"/>
      <c r="F21" s="25"/>
      <c r="G21" s="37"/>
      <c r="H21" s="24"/>
      <c r="I21" s="24"/>
    </row>
    <row r="22" spans="1:9" s="6" customFormat="1" ht="14.25" x14ac:dyDescent="0.25">
      <c r="A22" s="82" t="s">
        <v>26</v>
      </c>
      <c r="B22" s="69">
        <v>170</v>
      </c>
      <c r="C22" s="60">
        <v>24</v>
      </c>
      <c r="D22" s="48">
        <f>B22*C22</f>
        <v>4080</v>
      </c>
      <c r="E22" s="30"/>
      <c r="F22" s="24"/>
      <c r="G22" s="32"/>
      <c r="H22" s="25"/>
      <c r="I22" s="25"/>
    </row>
    <row r="23" spans="1:9" s="6" customFormat="1" ht="14.25" x14ac:dyDescent="0.25">
      <c r="A23" s="82" t="s">
        <v>27</v>
      </c>
      <c r="B23" s="69">
        <v>170</v>
      </c>
      <c r="C23" s="60">
        <v>24</v>
      </c>
      <c r="D23" s="48">
        <f t="shared" ref="D23:D25" si="2">B23*C23</f>
        <v>4080</v>
      </c>
      <c r="F23" s="25"/>
      <c r="G23" s="32"/>
      <c r="H23" s="28"/>
      <c r="I23" s="25"/>
    </row>
    <row r="24" spans="1:9" s="6" customFormat="1" ht="14.25" x14ac:dyDescent="0.25">
      <c r="A24" s="82" t="s">
        <v>28</v>
      </c>
      <c r="B24" s="69">
        <v>170</v>
      </c>
      <c r="C24" s="60">
        <v>24</v>
      </c>
      <c r="D24" s="48">
        <f t="shared" si="2"/>
        <v>4080</v>
      </c>
      <c r="E24" s="30"/>
      <c r="F24" s="31"/>
      <c r="G24" s="33"/>
      <c r="H24" s="25"/>
      <c r="I24" s="29"/>
    </row>
    <row r="25" spans="1:9" ht="14.25" x14ac:dyDescent="0.25">
      <c r="A25" s="82" t="s">
        <v>29</v>
      </c>
      <c r="B25" s="69">
        <v>170</v>
      </c>
      <c r="C25" s="60">
        <v>24</v>
      </c>
      <c r="D25" s="48">
        <f t="shared" si="2"/>
        <v>4080</v>
      </c>
      <c r="E25" s="26"/>
      <c r="F25" s="27"/>
      <c r="G25" s="35"/>
      <c r="H25" s="36"/>
      <c r="I25" s="27"/>
    </row>
    <row r="26" spans="1:9" ht="15" x14ac:dyDescent="0.25">
      <c r="A26" s="78" t="s">
        <v>31</v>
      </c>
      <c r="B26" s="71"/>
      <c r="C26" s="56"/>
      <c r="D26" s="46">
        <f>SUM(D27,D30,D34)</f>
        <v>18400</v>
      </c>
      <c r="E26" s="7"/>
    </row>
    <row r="27" spans="1:9" s="8" customFormat="1" ht="14.25" x14ac:dyDescent="0.25">
      <c r="A27" s="83" t="s">
        <v>32</v>
      </c>
      <c r="B27" s="68"/>
      <c r="C27" s="59"/>
      <c r="D27" s="49">
        <f>SUM(D28:D29)</f>
        <v>3450</v>
      </c>
    </row>
    <row r="28" spans="1:9" ht="14.25" x14ac:dyDescent="0.25">
      <c r="A28" s="81" t="s">
        <v>57</v>
      </c>
      <c r="B28" s="69">
        <v>575</v>
      </c>
      <c r="C28" s="58">
        <v>3</v>
      </c>
      <c r="D28" s="48">
        <f>C28*B28</f>
        <v>1725</v>
      </c>
    </row>
    <row r="29" spans="1:9" ht="14.25" x14ac:dyDescent="0.25">
      <c r="A29" s="81" t="s">
        <v>33</v>
      </c>
      <c r="B29" s="69">
        <v>575</v>
      </c>
      <c r="C29" s="58">
        <v>3</v>
      </c>
      <c r="D29" s="48">
        <f>C29*B29</f>
        <v>1725</v>
      </c>
    </row>
    <row r="30" spans="1:9" ht="14.25" x14ac:dyDescent="0.25">
      <c r="A30" s="84" t="s">
        <v>34</v>
      </c>
      <c r="B30" s="70"/>
      <c r="C30" s="61"/>
      <c r="D30" s="50">
        <f>SUM(D31:D33)</f>
        <v>7475</v>
      </c>
    </row>
    <row r="31" spans="1:9" ht="14.25" x14ac:dyDescent="0.25">
      <c r="A31" s="81" t="s">
        <v>35</v>
      </c>
      <c r="B31" s="69">
        <v>575</v>
      </c>
      <c r="C31" s="58">
        <v>3</v>
      </c>
      <c r="D31" s="48">
        <f>C31*B31</f>
        <v>1725</v>
      </c>
    </row>
    <row r="32" spans="1:9" ht="14.25" x14ac:dyDescent="0.25">
      <c r="A32" s="81" t="s">
        <v>36</v>
      </c>
      <c r="B32" s="69">
        <v>575</v>
      </c>
      <c r="C32" s="58">
        <v>3</v>
      </c>
      <c r="D32" s="48">
        <f>C32*B32</f>
        <v>1725</v>
      </c>
    </row>
    <row r="33" spans="1:9" ht="15" x14ac:dyDescent="0.25">
      <c r="A33" s="81" t="s">
        <v>37</v>
      </c>
      <c r="B33" s="69">
        <v>575</v>
      </c>
      <c r="C33" s="58">
        <v>7</v>
      </c>
      <c r="D33" s="48">
        <f>C33*B33</f>
        <v>4025</v>
      </c>
      <c r="E33" s="120"/>
      <c r="F33" s="121"/>
      <c r="G33" s="121"/>
      <c r="H33" s="121"/>
      <c r="I33" s="121"/>
    </row>
    <row r="34" spans="1:9" s="8" customFormat="1" ht="14.25" x14ac:dyDescent="0.25">
      <c r="A34" s="79" t="s">
        <v>72</v>
      </c>
      <c r="B34" s="72"/>
      <c r="C34" s="59"/>
      <c r="D34" s="49">
        <f>SUM(D35:D37)</f>
        <v>7475</v>
      </c>
    </row>
    <row r="35" spans="1:9" ht="14.25" x14ac:dyDescent="0.25">
      <c r="A35" s="81" t="s">
        <v>38</v>
      </c>
      <c r="B35" s="69">
        <v>575</v>
      </c>
      <c r="C35" s="58">
        <v>3</v>
      </c>
      <c r="D35" s="48">
        <f>C35*B35</f>
        <v>1725</v>
      </c>
    </row>
    <row r="36" spans="1:9" ht="14.25" x14ac:dyDescent="0.25">
      <c r="A36" s="81" t="s">
        <v>78</v>
      </c>
      <c r="B36" s="69">
        <v>575</v>
      </c>
      <c r="C36" s="58">
        <v>3</v>
      </c>
      <c r="D36" s="48">
        <f>C36*B36</f>
        <v>1725</v>
      </c>
    </row>
    <row r="37" spans="1:9" ht="14.25" x14ac:dyDescent="0.25">
      <c r="A37" s="81" t="s">
        <v>39</v>
      </c>
      <c r="B37" s="69">
        <v>575</v>
      </c>
      <c r="C37" s="58">
        <v>7</v>
      </c>
      <c r="D37" s="48">
        <f>C37*B37</f>
        <v>4025</v>
      </c>
    </row>
    <row r="38" spans="1:9" ht="15" x14ac:dyDescent="0.25">
      <c r="A38" s="78" t="s">
        <v>1</v>
      </c>
      <c r="B38" s="71"/>
      <c r="C38" s="56"/>
      <c r="D38" s="46">
        <f>SUM(D39,D54,D69)</f>
        <v>70640</v>
      </c>
    </row>
    <row r="39" spans="1:9" ht="14.25" x14ac:dyDescent="0.25">
      <c r="A39" s="79" t="s">
        <v>40</v>
      </c>
      <c r="B39" s="72"/>
      <c r="C39" s="59"/>
      <c r="D39" s="49">
        <f>SUM(D40,D47)</f>
        <v>24560</v>
      </c>
    </row>
    <row r="40" spans="1:9" ht="14.25" x14ac:dyDescent="0.25">
      <c r="A40" s="85" t="s">
        <v>41</v>
      </c>
      <c r="B40" s="73"/>
      <c r="C40" s="62"/>
      <c r="D40" s="51">
        <f>SUM(D41:D46)</f>
        <v>8800</v>
      </c>
    </row>
    <row r="41" spans="1:9" ht="14.25" x14ac:dyDescent="0.25">
      <c r="A41" s="81" t="s">
        <v>55</v>
      </c>
      <c r="B41" s="69">
        <v>275</v>
      </c>
      <c r="C41" s="58">
        <v>4</v>
      </c>
      <c r="D41" s="48">
        <f>C41*B41</f>
        <v>1100</v>
      </c>
    </row>
    <row r="42" spans="1:9" s="10" customFormat="1" ht="15" x14ac:dyDescent="0.25">
      <c r="A42" s="80" t="s">
        <v>56</v>
      </c>
      <c r="B42" s="74">
        <v>275</v>
      </c>
      <c r="C42" s="63">
        <v>4</v>
      </c>
      <c r="D42" s="48">
        <f>C42*B42</f>
        <v>1100</v>
      </c>
      <c r="E42" s="43"/>
      <c r="F42" s="9"/>
    </row>
    <row r="43" spans="1:9" ht="14.25" x14ac:dyDescent="0.25">
      <c r="A43" s="80" t="s">
        <v>42</v>
      </c>
      <c r="B43" s="74">
        <v>275</v>
      </c>
      <c r="C43" s="63">
        <v>8</v>
      </c>
      <c r="D43" s="48">
        <f t="shared" ref="D43:D44" si="3">C43*B43</f>
        <v>2200</v>
      </c>
      <c r="E43" s="44"/>
      <c r="F43" s="3"/>
    </row>
    <row r="44" spans="1:9" ht="14.25" x14ac:dyDescent="0.25">
      <c r="A44" s="80" t="s">
        <v>43</v>
      </c>
      <c r="B44" s="74">
        <v>275</v>
      </c>
      <c r="C44" s="63">
        <v>8</v>
      </c>
      <c r="D44" s="48">
        <f t="shared" si="3"/>
        <v>2200</v>
      </c>
      <c r="E44" s="44"/>
      <c r="F44" s="3"/>
    </row>
    <row r="45" spans="1:9" ht="14.25" x14ac:dyDescent="0.25">
      <c r="A45" s="80" t="s">
        <v>44</v>
      </c>
      <c r="B45" s="74">
        <v>275</v>
      </c>
      <c r="C45" s="63">
        <v>4</v>
      </c>
      <c r="D45" s="48">
        <f>C45*B45</f>
        <v>1100</v>
      </c>
      <c r="E45" s="44"/>
      <c r="F45" s="3"/>
    </row>
    <row r="46" spans="1:9" ht="14.25" x14ac:dyDescent="0.25">
      <c r="A46" s="80" t="s">
        <v>45</v>
      </c>
      <c r="B46" s="74">
        <v>275</v>
      </c>
      <c r="C46" s="63">
        <v>4</v>
      </c>
      <c r="D46" s="48">
        <f>C46*B46</f>
        <v>1100</v>
      </c>
      <c r="E46" s="44"/>
      <c r="F46" s="3"/>
    </row>
    <row r="47" spans="1:9" ht="14.25" x14ac:dyDescent="0.25">
      <c r="A47" s="86" t="s">
        <v>46</v>
      </c>
      <c r="B47" s="75"/>
      <c r="C47" s="64"/>
      <c r="D47" s="52">
        <f>SUM(D48:D53)</f>
        <v>15760</v>
      </c>
      <c r="E47" s="44"/>
      <c r="F47" s="19"/>
    </row>
    <row r="48" spans="1:9" ht="14.25" x14ac:dyDescent="0.25">
      <c r="A48" s="81" t="s">
        <v>59</v>
      </c>
      <c r="B48" s="74">
        <v>100</v>
      </c>
      <c r="C48" s="63">
        <v>20</v>
      </c>
      <c r="D48" s="53">
        <f>C48*B48</f>
        <v>2000</v>
      </c>
      <c r="E48" s="44"/>
      <c r="F48" s="19"/>
    </row>
    <row r="49" spans="1:6" ht="14.25" x14ac:dyDescent="0.25">
      <c r="A49" s="80" t="s">
        <v>54</v>
      </c>
      <c r="B49" s="74">
        <v>100</v>
      </c>
      <c r="C49" s="63">
        <v>20</v>
      </c>
      <c r="D49" s="53">
        <f>C49*B49</f>
        <v>2000</v>
      </c>
      <c r="E49" s="44"/>
      <c r="F49" s="19"/>
    </row>
    <row r="50" spans="1:6" ht="14.25" x14ac:dyDescent="0.25">
      <c r="A50" s="80" t="s">
        <v>47</v>
      </c>
      <c r="B50" s="74">
        <v>55</v>
      </c>
      <c r="C50" s="63">
        <v>56</v>
      </c>
      <c r="D50" s="53">
        <f t="shared" ref="D50:D51" si="4">C50*B50</f>
        <v>3080</v>
      </c>
      <c r="E50" s="44"/>
      <c r="F50" s="19"/>
    </row>
    <row r="51" spans="1:6" ht="14.25" x14ac:dyDescent="0.25">
      <c r="A51" s="80" t="s">
        <v>48</v>
      </c>
      <c r="B51" s="74">
        <v>55</v>
      </c>
      <c r="C51" s="63">
        <v>56</v>
      </c>
      <c r="D51" s="53">
        <f t="shared" si="4"/>
        <v>3080</v>
      </c>
      <c r="E51" s="9"/>
      <c r="F51" s="3"/>
    </row>
    <row r="52" spans="1:6" ht="14.25" x14ac:dyDescent="0.25">
      <c r="A52" s="80" t="s">
        <v>49</v>
      </c>
      <c r="B52" s="69">
        <v>100</v>
      </c>
      <c r="C52" s="58">
        <v>28</v>
      </c>
      <c r="D52" s="53">
        <f>SUM(C52*B52)</f>
        <v>2800</v>
      </c>
      <c r="E52" s="38"/>
      <c r="F52" s="3"/>
    </row>
    <row r="53" spans="1:6" ht="15.75" customHeight="1" x14ac:dyDescent="0.25">
      <c r="A53" s="80" t="s">
        <v>50</v>
      </c>
      <c r="B53" s="69">
        <v>100</v>
      </c>
      <c r="C53" s="58">
        <v>28</v>
      </c>
      <c r="D53" s="53">
        <f>SUM(C53*B53)</f>
        <v>2800</v>
      </c>
      <c r="E53" s="38"/>
      <c r="F53" s="3"/>
    </row>
    <row r="54" spans="1:6" ht="14.25" x14ac:dyDescent="0.25">
      <c r="A54" s="79" t="s">
        <v>51</v>
      </c>
      <c r="B54" s="72"/>
      <c r="C54" s="59"/>
      <c r="D54" s="49">
        <f>SUM(D55,D62)</f>
        <v>23040</v>
      </c>
      <c r="E54" s="38"/>
      <c r="F54" s="3"/>
    </row>
    <row r="55" spans="1:6" ht="14.25" x14ac:dyDescent="0.25">
      <c r="A55" s="85" t="s">
        <v>52</v>
      </c>
      <c r="B55" s="73"/>
      <c r="C55" s="62"/>
      <c r="D55" s="51">
        <f>SUM(D56:D61)</f>
        <v>7280</v>
      </c>
      <c r="E55" s="38"/>
      <c r="F55" s="3"/>
    </row>
    <row r="56" spans="1:6" ht="14.25" x14ac:dyDescent="0.25">
      <c r="A56" s="81" t="s">
        <v>53</v>
      </c>
      <c r="B56" s="69">
        <v>275</v>
      </c>
      <c r="C56" s="58">
        <v>4</v>
      </c>
      <c r="D56" s="48">
        <f>C56*B56</f>
        <v>1100</v>
      </c>
      <c r="E56" s="38"/>
      <c r="F56" s="3"/>
    </row>
    <row r="57" spans="1:6" ht="14.25" x14ac:dyDescent="0.25">
      <c r="A57" s="80" t="s">
        <v>58</v>
      </c>
      <c r="B57" s="74">
        <v>180</v>
      </c>
      <c r="C57" s="63">
        <v>4</v>
      </c>
      <c r="D57" s="48">
        <f>C57*B57</f>
        <v>720</v>
      </c>
      <c r="E57" s="38"/>
      <c r="F57" s="3"/>
    </row>
    <row r="58" spans="1:6" ht="14.25" x14ac:dyDescent="0.25">
      <c r="A58" s="80" t="s">
        <v>60</v>
      </c>
      <c r="B58" s="74">
        <v>275</v>
      </c>
      <c r="C58" s="63">
        <v>8</v>
      </c>
      <c r="D58" s="48">
        <f t="shared" ref="D58" si="5">C58*B58</f>
        <v>2200</v>
      </c>
      <c r="E58" s="38"/>
      <c r="F58" s="3"/>
    </row>
    <row r="59" spans="1:6" ht="17.25" customHeight="1" x14ac:dyDescent="0.25">
      <c r="A59" s="80" t="s">
        <v>61</v>
      </c>
      <c r="B59" s="74">
        <v>180</v>
      </c>
      <c r="C59" s="63">
        <v>8</v>
      </c>
      <c r="D59" s="48">
        <f>C59*B59</f>
        <v>1440</v>
      </c>
      <c r="E59" s="38"/>
      <c r="F59" s="3"/>
    </row>
    <row r="60" spans="1:6" ht="17.25" customHeight="1" x14ac:dyDescent="0.25">
      <c r="A60" s="80" t="s">
        <v>62</v>
      </c>
      <c r="B60" s="74">
        <v>275</v>
      </c>
      <c r="C60" s="63">
        <v>4</v>
      </c>
      <c r="D60" s="48">
        <f>C60*B60</f>
        <v>1100</v>
      </c>
      <c r="E60" s="38"/>
      <c r="F60" s="3"/>
    </row>
    <row r="61" spans="1:6" ht="17.25" customHeight="1" x14ac:dyDescent="0.25">
      <c r="A61" s="80" t="s">
        <v>63</v>
      </c>
      <c r="B61" s="74">
        <v>180</v>
      </c>
      <c r="C61" s="63">
        <v>4</v>
      </c>
      <c r="D61" s="48">
        <f>C61*B61</f>
        <v>720</v>
      </c>
      <c r="E61" s="38"/>
      <c r="F61" s="3"/>
    </row>
    <row r="62" spans="1:6" ht="17.25" customHeight="1" x14ac:dyDescent="0.25">
      <c r="A62" s="86" t="s">
        <v>64</v>
      </c>
      <c r="B62" s="75"/>
      <c r="C62" s="64"/>
      <c r="D62" s="52">
        <f>SUM(D63:D68)</f>
        <v>15760</v>
      </c>
      <c r="E62" s="38"/>
      <c r="F62" s="3"/>
    </row>
    <row r="63" spans="1:6" ht="17.25" customHeight="1" x14ac:dyDescent="0.25">
      <c r="A63" s="81" t="s">
        <v>65</v>
      </c>
      <c r="B63" s="74">
        <v>100</v>
      </c>
      <c r="C63" s="63">
        <v>20</v>
      </c>
      <c r="D63" s="53">
        <f>C63*B63</f>
        <v>2000</v>
      </c>
      <c r="E63" s="45"/>
      <c r="F63" s="3"/>
    </row>
    <row r="64" spans="1:6" ht="17.25" customHeight="1" x14ac:dyDescent="0.25">
      <c r="A64" s="80" t="s">
        <v>66</v>
      </c>
      <c r="B64" s="74">
        <v>100</v>
      </c>
      <c r="C64" s="63">
        <v>20</v>
      </c>
      <c r="D64" s="53">
        <f>C64*B64</f>
        <v>2000</v>
      </c>
      <c r="E64" s="9"/>
      <c r="F64" s="3"/>
    </row>
    <row r="65" spans="1:6" ht="17.25" customHeight="1" x14ac:dyDescent="0.25">
      <c r="A65" s="80" t="s">
        <v>67</v>
      </c>
      <c r="B65" s="74">
        <v>55</v>
      </c>
      <c r="C65" s="63">
        <v>56</v>
      </c>
      <c r="D65" s="53">
        <f t="shared" ref="D65:D66" si="6">C65*B65</f>
        <v>3080</v>
      </c>
      <c r="E65" s="38"/>
      <c r="F65" s="3"/>
    </row>
    <row r="66" spans="1:6" ht="17.25" customHeight="1" x14ac:dyDescent="0.25">
      <c r="A66" s="80" t="s">
        <v>68</v>
      </c>
      <c r="B66" s="74">
        <v>55</v>
      </c>
      <c r="C66" s="63">
        <v>56</v>
      </c>
      <c r="D66" s="53">
        <f t="shared" si="6"/>
        <v>3080</v>
      </c>
      <c r="E66" s="3"/>
      <c r="F66" s="3"/>
    </row>
    <row r="67" spans="1:6" ht="17.25" customHeight="1" x14ac:dyDescent="0.25">
      <c r="A67" s="80" t="s">
        <v>69</v>
      </c>
      <c r="B67" s="69">
        <v>100</v>
      </c>
      <c r="C67" s="58">
        <v>28</v>
      </c>
      <c r="D67" s="53">
        <f>C67*B67</f>
        <v>2800</v>
      </c>
    </row>
    <row r="68" spans="1:6" ht="17.25" customHeight="1" x14ac:dyDescent="0.25">
      <c r="A68" s="80" t="s">
        <v>70</v>
      </c>
      <c r="B68" s="69">
        <v>100</v>
      </c>
      <c r="C68" s="58">
        <v>28</v>
      </c>
      <c r="D68" s="53">
        <f>C68*B68</f>
        <v>2800</v>
      </c>
    </row>
    <row r="69" spans="1:6" ht="17.25" customHeight="1" x14ac:dyDescent="0.25">
      <c r="A69" s="79" t="s">
        <v>71</v>
      </c>
      <c r="B69" s="72"/>
      <c r="C69" s="59"/>
      <c r="D69" s="49">
        <f>SUM(D70,D77)</f>
        <v>23040</v>
      </c>
    </row>
    <row r="70" spans="1:6" ht="17.25" customHeight="1" x14ac:dyDescent="0.25">
      <c r="A70" s="85" t="s">
        <v>73</v>
      </c>
      <c r="B70" s="73"/>
      <c r="C70" s="62"/>
      <c r="D70" s="51">
        <f>SUM(D71:D76)</f>
        <v>7280</v>
      </c>
    </row>
    <row r="71" spans="1:6" ht="17.25" customHeight="1" x14ac:dyDescent="0.25">
      <c r="A71" s="81" t="s">
        <v>74</v>
      </c>
      <c r="B71" s="69">
        <v>275</v>
      </c>
      <c r="C71" s="58">
        <v>4</v>
      </c>
      <c r="D71" s="48">
        <f>C71*B71</f>
        <v>1100</v>
      </c>
      <c r="E71" s="119"/>
    </row>
    <row r="72" spans="1:6" ht="17.25" customHeight="1" x14ac:dyDescent="0.25">
      <c r="A72" s="80" t="s">
        <v>75</v>
      </c>
      <c r="B72" s="74">
        <v>180</v>
      </c>
      <c r="C72" s="63">
        <v>4</v>
      </c>
      <c r="D72" s="48">
        <f>C72*B72</f>
        <v>720</v>
      </c>
      <c r="E72" s="119"/>
    </row>
    <row r="73" spans="1:6" ht="17.25" customHeight="1" x14ac:dyDescent="0.25">
      <c r="A73" s="80" t="s">
        <v>76</v>
      </c>
      <c r="B73" s="74">
        <v>275</v>
      </c>
      <c r="C73" s="63">
        <v>8</v>
      </c>
      <c r="D73" s="48">
        <f t="shared" ref="D73" si="7">C73*B73</f>
        <v>2200</v>
      </c>
      <c r="E73" s="119"/>
    </row>
    <row r="74" spans="1:6" ht="17.25" customHeight="1" x14ac:dyDescent="0.25">
      <c r="A74" s="80" t="s">
        <v>77</v>
      </c>
      <c r="B74" s="74">
        <v>180</v>
      </c>
      <c r="C74" s="63">
        <v>8</v>
      </c>
      <c r="D74" s="48">
        <f>C74*B74</f>
        <v>1440</v>
      </c>
      <c r="E74" s="119"/>
    </row>
    <row r="75" spans="1:6" ht="17.25" customHeight="1" x14ac:dyDescent="0.25">
      <c r="A75" s="80" t="s">
        <v>79</v>
      </c>
      <c r="B75" s="74">
        <v>275</v>
      </c>
      <c r="C75" s="63">
        <v>4</v>
      </c>
      <c r="D75" s="48">
        <f>C75*B75</f>
        <v>1100</v>
      </c>
    </row>
    <row r="76" spans="1:6" ht="17.25" customHeight="1" x14ac:dyDescent="0.25">
      <c r="A76" s="80" t="s">
        <v>80</v>
      </c>
      <c r="B76" s="74">
        <v>180</v>
      </c>
      <c r="C76" s="63">
        <v>4</v>
      </c>
      <c r="D76" s="48">
        <f>C76*B76</f>
        <v>720</v>
      </c>
    </row>
    <row r="77" spans="1:6" ht="14.25" x14ac:dyDescent="0.25">
      <c r="A77" s="86" t="s">
        <v>81</v>
      </c>
      <c r="B77" s="75"/>
      <c r="C77" s="64"/>
      <c r="D77" s="52">
        <f>SUM(D78:D83)</f>
        <v>15760</v>
      </c>
    </row>
    <row r="78" spans="1:6" ht="14.25" x14ac:dyDescent="0.25">
      <c r="A78" s="81" t="s">
        <v>82</v>
      </c>
      <c r="B78" s="74">
        <v>100</v>
      </c>
      <c r="C78" s="63">
        <v>20</v>
      </c>
      <c r="D78" s="53">
        <f>C78*B78</f>
        <v>2000</v>
      </c>
    </row>
    <row r="79" spans="1:6" s="11" customFormat="1" ht="14.25" x14ac:dyDescent="0.25">
      <c r="A79" s="80" t="s">
        <v>83</v>
      </c>
      <c r="B79" s="74">
        <v>100</v>
      </c>
      <c r="C79" s="63">
        <v>20</v>
      </c>
      <c r="D79" s="53">
        <f>C79*B79</f>
        <v>2000</v>
      </c>
    </row>
    <row r="80" spans="1:6" s="11" customFormat="1" ht="14.25" x14ac:dyDescent="0.25">
      <c r="A80" s="80" t="s">
        <v>84</v>
      </c>
      <c r="B80" s="74">
        <v>55</v>
      </c>
      <c r="C80" s="63">
        <v>56</v>
      </c>
      <c r="D80" s="53">
        <f t="shared" ref="D80:D81" si="8">C80*B80</f>
        <v>3080</v>
      </c>
    </row>
    <row r="81" spans="1:6" s="11" customFormat="1" ht="14.25" x14ac:dyDescent="0.25">
      <c r="A81" s="80" t="s">
        <v>85</v>
      </c>
      <c r="B81" s="74">
        <v>55</v>
      </c>
      <c r="C81" s="63">
        <v>56</v>
      </c>
      <c r="D81" s="53">
        <f t="shared" si="8"/>
        <v>3080</v>
      </c>
    </row>
    <row r="82" spans="1:6" s="11" customFormat="1" ht="14.25" x14ac:dyDescent="0.25">
      <c r="A82" s="80" t="s">
        <v>86</v>
      </c>
      <c r="B82" s="69">
        <v>100</v>
      </c>
      <c r="C82" s="58">
        <v>28</v>
      </c>
      <c r="D82" s="53">
        <f>SUM(C82*B82)</f>
        <v>2800</v>
      </c>
    </row>
    <row r="83" spans="1:6" s="11" customFormat="1" ht="14.25" x14ac:dyDescent="0.25">
      <c r="A83" s="80" t="s">
        <v>87</v>
      </c>
      <c r="B83" s="69">
        <v>100</v>
      </c>
      <c r="C83" s="58">
        <v>28</v>
      </c>
      <c r="D83" s="53">
        <f>SUM(C83*B83)</f>
        <v>2800</v>
      </c>
    </row>
    <row r="84" spans="1:6" s="11" customFormat="1" ht="15" x14ac:dyDescent="0.25">
      <c r="A84" s="87" t="s">
        <v>90</v>
      </c>
      <c r="B84" s="76"/>
      <c r="C84" s="65"/>
      <c r="D84" s="90">
        <f>SUM(D86,D88,D90)</f>
        <v>3500</v>
      </c>
    </row>
    <row r="85" spans="1:6" s="11" customFormat="1" ht="15" x14ac:dyDescent="0.25">
      <c r="A85" s="87" t="s">
        <v>88</v>
      </c>
      <c r="B85" s="76"/>
      <c r="C85" s="65"/>
      <c r="D85" s="90">
        <f>SUM(D84*0.75)</f>
        <v>2625</v>
      </c>
    </row>
    <row r="86" spans="1:6" s="11" customFormat="1" ht="14.25" x14ac:dyDescent="0.25">
      <c r="A86" s="88" t="s">
        <v>89</v>
      </c>
      <c r="B86" s="70"/>
      <c r="C86" s="61"/>
      <c r="D86" s="54">
        <f>SUM(D87)</f>
        <v>1300</v>
      </c>
    </row>
    <row r="87" spans="1:6" s="11" customFormat="1" ht="14.25" x14ac:dyDescent="0.25">
      <c r="A87" s="89" t="s">
        <v>95</v>
      </c>
      <c r="B87" s="69">
        <v>1300</v>
      </c>
      <c r="C87" s="58">
        <v>1</v>
      </c>
      <c r="D87" s="53">
        <f>SUM(B87*C87)</f>
        <v>1300</v>
      </c>
    </row>
    <row r="88" spans="1:6" s="11" customFormat="1" ht="14.25" x14ac:dyDescent="0.25">
      <c r="A88" s="88" t="s">
        <v>91</v>
      </c>
      <c r="B88" s="70"/>
      <c r="C88" s="61"/>
      <c r="D88" s="54">
        <f>SUM(D89)</f>
        <v>1100</v>
      </c>
    </row>
    <row r="89" spans="1:6" s="11" customFormat="1" ht="14.25" x14ac:dyDescent="0.25">
      <c r="A89" s="89" t="s">
        <v>92</v>
      </c>
      <c r="B89" s="69">
        <v>1100</v>
      </c>
      <c r="C89" s="58">
        <v>1</v>
      </c>
      <c r="D89" s="53">
        <f>SUM(B89*C89)</f>
        <v>1100</v>
      </c>
    </row>
    <row r="90" spans="1:6" s="11" customFormat="1" ht="14.25" x14ac:dyDescent="0.25">
      <c r="A90" s="88" t="s">
        <v>93</v>
      </c>
      <c r="B90" s="70"/>
      <c r="C90" s="61"/>
      <c r="D90" s="54">
        <f>SUM(D91)</f>
        <v>1100</v>
      </c>
    </row>
    <row r="91" spans="1:6" s="11" customFormat="1" ht="14.25" x14ac:dyDescent="0.25">
      <c r="A91" s="89" t="s">
        <v>94</v>
      </c>
      <c r="B91" s="69">
        <v>1100</v>
      </c>
      <c r="C91" s="58">
        <v>1</v>
      </c>
      <c r="D91" s="53">
        <f>SUM(B91*C91)</f>
        <v>1100</v>
      </c>
    </row>
    <row r="92" spans="1:6" s="8" customFormat="1" ht="16.5" customHeight="1" thickBot="1" x14ac:dyDescent="0.3">
      <c r="A92" s="42" t="s">
        <v>2</v>
      </c>
      <c r="B92" s="77"/>
      <c r="C92" s="66"/>
      <c r="D92" s="55">
        <f>SUM(D38,D26,D7,D85)</f>
        <v>157665</v>
      </c>
      <c r="E92" s="22">
        <f>SUM(D92*27.75)</f>
        <v>4375203.75</v>
      </c>
      <c r="F92" s="23">
        <f>SUM(E92/6.326)</f>
        <v>691622.47075561178</v>
      </c>
    </row>
    <row r="93" spans="1:6" ht="15" x14ac:dyDescent="0.25">
      <c r="A93" s="12"/>
      <c r="B93" s="13"/>
      <c r="C93" s="13"/>
      <c r="D93" s="14"/>
    </row>
  </sheetData>
  <mergeCells count="20">
    <mergeCell ref="H11:H12"/>
    <mergeCell ref="I11:I12"/>
    <mergeCell ref="E71:E72"/>
    <mergeCell ref="E73:E74"/>
    <mergeCell ref="E33:I33"/>
    <mergeCell ref="F7:F8"/>
    <mergeCell ref="G7:G8"/>
    <mergeCell ref="H7:H8"/>
    <mergeCell ref="I7:I10"/>
    <mergeCell ref="F9:F10"/>
    <mergeCell ref="G9:G10"/>
    <mergeCell ref="H9:H10"/>
    <mergeCell ref="A5:A6"/>
    <mergeCell ref="B5:B6"/>
    <mergeCell ref="C5:C6"/>
    <mergeCell ref="D5:D6"/>
    <mergeCell ref="A1:D1"/>
    <mergeCell ref="B2:D2"/>
    <mergeCell ref="B3:D3"/>
    <mergeCell ref="A4:D4"/>
  </mergeCells>
  <conditionalFormatting sqref="H9:H10">
    <cfRule type="cellIs" dxfId="0" priority="1" stopIfTrue="1" operator="greaterThan">
      <formula>0.25</formula>
    </cfRule>
  </conditionalFormatting>
  <pageMargins left="0" right="0" top="0.27559055118110237" bottom="0.19685039370078741" header="0.31496062992125984" footer="0.23622047244094491"/>
  <pageSetup paperSize="9" scale="5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project budget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Koláčková Petra</dc:creator>
  <cp:lastModifiedBy>Mangelová Michaela</cp:lastModifiedBy>
  <cp:lastPrinted>2017-02-28T13:43:48Z</cp:lastPrinted>
  <dcterms:created xsi:type="dcterms:W3CDTF">2015-12-01T13:37:34Z</dcterms:created>
  <dcterms:modified xsi:type="dcterms:W3CDTF">2017-10-06T09:18:18Z</dcterms:modified>
</cp:coreProperties>
</file>