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lahutova3738\Documents\pracovní pro Katku\Souhrnná zpráva 2014+\Souhrnná zpráva 2014+_výstup 1_11_2017\final\"/>
    </mc:Choice>
  </mc:AlternateContent>
  <bookViews>
    <workbookView xWindow="0" yWindow="0" windowWidth="28800" windowHeight="12435"/>
  </bookViews>
  <sheets>
    <sheet name="struktura financování projektů" sheetId="1" r:id="rId1"/>
  </sheets>
  <definedNames>
    <definedName name="_xlnm._FilterDatabase" localSheetId="0" hidden="1">'struktura financování projektů'!$A$2:$W$94</definedName>
    <definedName name="_xlnm.Print_Titles" localSheetId="0">'struktura financování projektů'!$1:$2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4" i="1" l="1"/>
  <c r="S94" i="1"/>
  <c r="P94" i="1"/>
  <c r="Q94" i="1" s="1"/>
  <c r="V94" i="1" s="1"/>
  <c r="W93" i="1"/>
  <c r="S93" i="1"/>
  <c r="P93" i="1"/>
  <c r="W92" i="1"/>
  <c r="S92" i="1"/>
  <c r="P92" i="1"/>
  <c r="W91" i="1"/>
  <c r="S91" i="1"/>
  <c r="P91" i="1"/>
  <c r="W90" i="1"/>
  <c r="S90" i="1"/>
  <c r="P90" i="1"/>
  <c r="W89" i="1"/>
  <c r="S89" i="1"/>
  <c r="P89" i="1"/>
  <c r="W88" i="1"/>
  <c r="S88" i="1"/>
  <c r="P88" i="1"/>
  <c r="W87" i="1"/>
  <c r="S87" i="1"/>
  <c r="P87" i="1"/>
  <c r="W86" i="1"/>
  <c r="S86" i="1"/>
  <c r="P86" i="1"/>
  <c r="W85" i="1"/>
  <c r="S85" i="1"/>
  <c r="P85" i="1"/>
  <c r="W84" i="1"/>
  <c r="S84" i="1"/>
  <c r="P84" i="1"/>
  <c r="W83" i="1"/>
  <c r="S83" i="1"/>
  <c r="P83" i="1"/>
  <c r="W82" i="1"/>
  <c r="S82" i="1"/>
  <c r="P82" i="1"/>
  <c r="W81" i="1"/>
  <c r="S81" i="1"/>
  <c r="P81" i="1"/>
  <c r="W80" i="1"/>
  <c r="S80" i="1"/>
  <c r="P80" i="1"/>
  <c r="W79" i="1"/>
  <c r="S79" i="1"/>
  <c r="P79" i="1"/>
  <c r="W78" i="1"/>
  <c r="S78" i="1"/>
  <c r="P78" i="1"/>
  <c r="W77" i="1"/>
  <c r="S77" i="1"/>
  <c r="P77" i="1"/>
  <c r="W76" i="1"/>
  <c r="S76" i="1"/>
  <c r="P76" i="1"/>
  <c r="W75" i="1"/>
  <c r="S75" i="1"/>
  <c r="P75" i="1"/>
  <c r="W74" i="1"/>
  <c r="S74" i="1"/>
  <c r="P74" i="1"/>
  <c r="W73" i="1"/>
  <c r="S73" i="1"/>
  <c r="P73" i="1"/>
  <c r="W72" i="1"/>
  <c r="S72" i="1"/>
  <c r="P72" i="1"/>
  <c r="W71" i="1"/>
  <c r="S71" i="1"/>
  <c r="P71" i="1"/>
  <c r="W70" i="1"/>
  <c r="S70" i="1"/>
  <c r="P70" i="1"/>
  <c r="W69" i="1"/>
  <c r="S69" i="1"/>
  <c r="P69" i="1"/>
  <c r="W68" i="1"/>
  <c r="S68" i="1"/>
  <c r="P68" i="1"/>
  <c r="W67" i="1"/>
  <c r="S67" i="1"/>
  <c r="P67" i="1"/>
  <c r="W66" i="1"/>
  <c r="S66" i="1"/>
  <c r="P66" i="1"/>
  <c r="W65" i="1"/>
  <c r="S65" i="1"/>
  <c r="P65" i="1"/>
  <c r="W64" i="1"/>
  <c r="S64" i="1"/>
  <c r="P64" i="1"/>
  <c r="W63" i="1"/>
  <c r="S63" i="1"/>
  <c r="P63" i="1"/>
  <c r="W62" i="1"/>
  <c r="V62" i="1"/>
  <c r="U62" i="1"/>
  <c r="S62" i="1"/>
  <c r="O62" i="1"/>
  <c r="T62" i="1" s="1"/>
  <c r="W61" i="1"/>
  <c r="S61" i="1"/>
  <c r="P61" i="1"/>
  <c r="W60" i="1"/>
  <c r="S60" i="1"/>
  <c r="P60" i="1"/>
  <c r="W59" i="1"/>
  <c r="S59" i="1"/>
  <c r="P59" i="1"/>
  <c r="W58" i="1"/>
  <c r="S58" i="1"/>
  <c r="P58" i="1"/>
  <c r="W57" i="1"/>
  <c r="S57" i="1"/>
  <c r="P57" i="1"/>
  <c r="W56" i="1"/>
  <c r="S56" i="1"/>
  <c r="P56" i="1"/>
  <c r="W55" i="1"/>
  <c r="S55" i="1"/>
  <c r="P55" i="1"/>
  <c r="W54" i="1"/>
  <c r="S54" i="1"/>
  <c r="P54" i="1"/>
  <c r="W53" i="1"/>
  <c r="S53" i="1"/>
  <c r="P53" i="1"/>
  <c r="Q53" i="1" s="1"/>
  <c r="V53" i="1" s="1"/>
  <c r="W52" i="1"/>
  <c r="S52" i="1"/>
  <c r="P52" i="1"/>
  <c r="W51" i="1"/>
  <c r="S51" i="1"/>
  <c r="P51" i="1"/>
  <c r="W50" i="1"/>
  <c r="S50" i="1"/>
  <c r="P50" i="1"/>
  <c r="W49" i="1"/>
  <c r="S49" i="1"/>
  <c r="P49" i="1"/>
  <c r="W48" i="1"/>
  <c r="S48" i="1"/>
  <c r="P48" i="1"/>
  <c r="W47" i="1"/>
  <c r="S47" i="1"/>
  <c r="P47" i="1"/>
  <c r="W46" i="1"/>
  <c r="S46" i="1"/>
  <c r="P46" i="1"/>
  <c r="W45" i="1"/>
  <c r="S45" i="1"/>
  <c r="P45" i="1"/>
  <c r="W44" i="1"/>
  <c r="S44" i="1"/>
  <c r="P44" i="1"/>
  <c r="W43" i="1"/>
  <c r="S43" i="1"/>
  <c r="P43" i="1"/>
  <c r="W42" i="1"/>
  <c r="S42" i="1"/>
  <c r="P42" i="1"/>
  <c r="W41" i="1"/>
  <c r="S41" i="1"/>
  <c r="P41" i="1"/>
  <c r="W40" i="1"/>
  <c r="S40" i="1"/>
  <c r="P40" i="1"/>
  <c r="W39" i="1"/>
  <c r="S39" i="1"/>
  <c r="P39" i="1"/>
  <c r="W38" i="1"/>
  <c r="S38" i="1"/>
  <c r="P38" i="1"/>
  <c r="W37" i="1"/>
  <c r="S37" i="1"/>
  <c r="P37" i="1"/>
  <c r="W36" i="1"/>
  <c r="S36" i="1"/>
  <c r="P36" i="1"/>
  <c r="W35" i="1"/>
  <c r="S35" i="1"/>
  <c r="P35" i="1"/>
  <c r="W34" i="1"/>
  <c r="S34" i="1"/>
  <c r="P34" i="1"/>
  <c r="W33" i="1"/>
  <c r="S33" i="1"/>
  <c r="P33" i="1"/>
  <c r="W32" i="1"/>
  <c r="S32" i="1"/>
  <c r="P32" i="1"/>
  <c r="W31" i="1"/>
  <c r="S31" i="1"/>
  <c r="P31" i="1"/>
  <c r="W30" i="1"/>
  <c r="S30" i="1"/>
  <c r="P30" i="1"/>
  <c r="W29" i="1"/>
  <c r="S29" i="1"/>
  <c r="P29" i="1"/>
  <c r="W28" i="1"/>
  <c r="S28" i="1"/>
  <c r="P28" i="1"/>
  <c r="W27" i="1"/>
  <c r="S27" i="1"/>
  <c r="P27" i="1"/>
  <c r="W26" i="1"/>
  <c r="S26" i="1"/>
  <c r="P26" i="1"/>
  <c r="W25" i="1"/>
  <c r="S25" i="1"/>
  <c r="P25" i="1"/>
  <c r="W24" i="1"/>
  <c r="S24" i="1"/>
  <c r="P24" i="1"/>
  <c r="W23" i="1"/>
  <c r="S23" i="1"/>
  <c r="P23" i="1"/>
  <c r="W22" i="1"/>
  <c r="S22" i="1"/>
  <c r="P22" i="1"/>
  <c r="W21" i="1"/>
  <c r="S21" i="1"/>
  <c r="P21" i="1"/>
  <c r="U21" i="1" s="1"/>
  <c r="W20" i="1"/>
  <c r="S20" i="1"/>
  <c r="P20" i="1"/>
  <c r="W19" i="1"/>
  <c r="S19" i="1"/>
  <c r="P19" i="1"/>
  <c r="W18" i="1"/>
  <c r="S18" i="1"/>
  <c r="P18" i="1"/>
  <c r="W17" i="1"/>
  <c r="S17" i="1"/>
  <c r="P17" i="1"/>
  <c r="U17" i="1" s="1"/>
  <c r="W16" i="1"/>
  <c r="S16" i="1"/>
  <c r="P16" i="1"/>
  <c r="Q16" i="1" s="1"/>
  <c r="V16" i="1" s="1"/>
  <c r="W15" i="1"/>
  <c r="S15" i="1"/>
  <c r="P15" i="1"/>
  <c r="Q15" i="1" s="1"/>
  <c r="V15" i="1" s="1"/>
  <c r="W14" i="1"/>
  <c r="S14" i="1"/>
  <c r="Q14" i="1"/>
  <c r="V14" i="1" s="1"/>
  <c r="P14" i="1"/>
  <c r="U14" i="1" s="1"/>
  <c r="O14" i="1"/>
  <c r="T14" i="1" s="1"/>
  <c r="W13" i="1"/>
  <c r="S13" i="1"/>
  <c r="Q13" i="1"/>
  <c r="V13" i="1" s="1"/>
  <c r="P13" i="1"/>
  <c r="U13" i="1" s="1"/>
  <c r="O13" i="1"/>
  <c r="T13" i="1" s="1"/>
  <c r="W12" i="1"/>
  <c r="S12" i="1"/>
  <c r="Q12" i="1"/>
  <c r="V12" i="1" s="1"/>
  <c r="P12" i="1"/>
  <c r="U12" i="1" s="1"/>
  <c r="O12" i="1"/>
  <c r="T12" i="1" s="1"/>
  <c r="W11" i="1"/>
  <c r="S11" i="1"/>
  <c r="Q11" i="1"/>
  <c r="V11" i="1" s="1"/>
  <c r="P11" i="1"/>
  <c r="U11" i="1" s="1"/>
  <c r="O11" i="1"/>
  <c r="T11" i="1" s="1"/>
  <c r="W10" i="1"/>
  <c r="S10" i="1"/>
  <c r="Q10" i="1"/>
  <c r="V10" i="1" s="1"/>
  <c r="P10" i="1"/>
  <c r="U10" i="1" s="1"/>
  <c r="O10" i="1"/>
  <c r="T10" i="1" s="1"/>
  <c r="W9" i="1"/>
  <c r="S9" i="1"/>
  <c r="Q9" i="1"/>
  <c r="V9" i="1" s="1"/>
  <c r="P9" i="1"/>
  <c r="U9" i="1" s="1"/>
  <c r="W8" i="1"/>
  <c r="S8" i="1"/>
  <c r="Q8" i="1"/>
  <c r="V8" i="1" s="1"/>
  <c r="P8" i="1"/>
  <c r="U8" i="1" s="1"/>
  <c r="W7" i="1"/>
  <c r="S7" i="1"/>
  <c r="Q7" i="1"/>
  <c r="V7" i="1" s="1"/>
  <c r="P7" i="1"/>
  <c r="U7" i="1" s="1"/>
  <c r="W6" i="1"/>
  <c r="S6" i="1"/>
  <c r="Q6" i="1"/>
  <c r="V6" i="1" s="1"/>
  <c r="P6" i="1"/>
  <c r="U6" i="1" s="1"/>
  <c r="W5" i="1"/>
  <c r="S5" i="1"/>
  <c r="Q5" i="1"/>
  <c r="V5" i="1" s="1"/>
  <c r="P5" i="1"/>
  <c r="U5" i="1" s="1"/>
  <c r="W4" i="1"/>
  <c r="S4" i="1"/>
  <c r="Q4" i="1"/>
  <c r="V4" i="1" s="1"/>
  <c r="P4" i="1"/>
  <c r="U4" i="1" s="1"/>
  <c r="W3" i="1"/>
  <c r="U3" i="1"/>
  <c r="S3" i="1"/>
  <c r="Q3" i="1"/>
  <c r="V3" i="1" s="1"/>
  <c r="O3" i="1"/>
  <c r="T3" i="1" s="1"/>
  <c r="Q18" i="1" l="1"/>
  <c r="V18" i="1" s="1"/>
  <c r="O18" i="1"/>
  <c r="T18" i="1" s="1"/>
  <c r="Q19" i="1"/>
  <c r="V19" i="1" s="1"/>
  <c r="O19" i="1"/>
  <c r="T19" i="1" s="1"/>
  <c r="Q20" i="1"/>
  <c r="V20" i="1" s="1"/>
  <c r="O20" i="1"/>
  <c r="T20" i="1" s="1"/>
  <c r="Q24" i="1"/>
  <c r="V24" i="1" s="1"/>
  <c r="O24" i="1"/>
  <c r="T24" i="1" s="1"/>
  <c r="Q25" i="1"/>
  <c r="V25" i="1" s="1"/>
  <c r="O25" i="1"/>
  <c r="T25" i="1" s="1"/>
  <c r="Q26" i="1"/>
  <c r="V26" i="1" s="1"/>
  <c r="O26" i="1"/>
  <c r="T26" i="1" s="1"/>
  <c r="Q27" i="1"/>
  <c r="V27" i="1" s="1"/>
  <c r="O27" i="1"/>
  <c r="T27" i="1" s="1"/>
  <c r="Q28" i="1"/>
  <c r="V28" i="1" s="1"/>
  <c r="O28" i="1"/>
  <c r="T28" i="1" s="1"/>
  <c r="Q29" i="1"/>
  <c r="V29" i="1" s="1"/>
  <c r="O29" i="1"/>
  <c r="T29" i="1" s="1"/>
  <c r="Q30" i="1"/>
  <c r="V30" i="1" s="1"/>
  <c r="O30" i="1"/>
  <c r="T30" i="1" s="1"/>
  <c r="Q31" i="1"/>
  <c r="V31" i="1" s="1"/>
  <c r="O31" i="1"/>
  <c r="T31" i="1" s="1"/>
  <c r="Q32" i="1"/>
  <c r="V32" i="1" s="1"/>
  <c r="O32" i="1"/>
  <c r="T32" i="1" s="1"/>
  <c r="Q33" i="1"/>
  <c r="V33" i="1" s="1"/>
  <c r="O33" i="1"/>
  <c r="T33" i="1" s="1"/>
  <c r="Q34" i="1"/>
  <c r="V34" i="1" s="1"/>
  <c r="O34" i="1"/>
  <c r="T34" i="1" s="1"/>
  <c r="Q35" i="1"/>
  <c r="V35" i="1" s="1"/>
  <c r="O35" i="1"/>
  <c r="T35" i="1" s="1"/>
  <c r="Q36" i="1"/>
  <c r="V36" i="1" s="1"/>
  <c r="O36" i="1"/>
  <c r="T36" i="1" s="1"/>
  <c r="Q37" i="1"/>
  <c r="V37" i="1" s="1"/>
  <c r="O37" i="1"/>
  <c r="T37" i="1" s="1"/>
  <c r="Q38" i="1"/>
  <c r="V38" i="1" s="1"/>
  <c r="O38" i="1"/>
  <c r="T38" i="1" s="1"/>
  <c r="Q39" i="1"/>
  <c r="V39" i="1" s="1"/>
  <c r="O39" i="1"/>
  <c r="T39" i="1" s="1"/>
  <c r="Q40" i="1"/>
  <c r="V40" i="1" s="1"/>
  <c r="O40" i="1"/>
  <c r="T40" i="1" s="1"/>
  <c r="Q41" i="1"/>
  <c r="V41" i="1" s="1"/>
  <c r="O41" i="1"/>
  <c r="T41" i="1" s="1"/>
  <c r="Q42" i="1"/>
  <c r="V42" i="1" s="1"/>
  <c r="O42" i="1"/>
  <c r="T42" i="1" s="1"/>
  <c r="Q43" i="1"/>
  <c r="V43" i="1" s="1"/>
  <c r="O43" i="1"/>
  <c r="T43" i="1" s="1"/>
  <c r="Q44" i="1"/>
  <c r="V44" i="1" s="1"/>
  <c r="O44" i="1"/>
  <c r="T44" i="1" s="1"/>
  <c r="Q45" i="1"/>
  <c r="V45" i="1" s="1"/>
  <c r="O45" i="1"/>
  <c r="T45" i="1" s="1"/>
  <c r="Q46" i="1"/>
  <c r="V46" i="1" s="1"/>
  <c r="O46" i="1"/>
  <c r="T46" i="1" s="1"/>
  <c r="Q47" i="1"/>
  <c r="V47" i="1" s="1"/>
  <c r="O47" i="1"/>
  <c r="T47" i="1" s="1"/>
  <c r="Q48" i="1"/>
  <c r="V48" i="1" s="1"/>
  <c r="O48" i="1"/>
  <c r="T48" i="1" s="1"/>
  <c r="Q49" i="1"/>
  <c r="V49" i="1" s="1"/>
  <c r="O49" i="1"/>
  <c r="T49" i="1" s="1"/>
  <c r="Q50" i="1"/>
  <c r="V50" i="1" s="1"/>
  <c r="O50" i="1"/>
  <c r="T50" i="1" s="1"/>
  <c r="Q51" i="1"/>
  <c r="V51" i="1" s="1"/>
  <c r="O51" i="1"/>
  <c r="T51" i="1" s="1"/>
  <c r="Q52" i="1"/>
  <c r="V52" i="1" s="1"/>
  <c r="U52" i="1"/>
  <c r="O52" i="1"/>
  <c r="T52" i="1" s="1"/>
  <c r="Q63" i="1"/>
  <c r="V63" i="1" s="1"/>
  <c r="O63" i="1"/>
  <c r="T63" i="1" s="1"/>
  <c r="U63" i="1"/>
  <c r="Q67" i="1"/>
  <c r="V67" i="1" s="1"/>
  <c r="O67" i="1"/>
  <c r="T67" i="1" s="1"/>
  <c r="U67" i="1"/>
  <c r="Q71" i="1"/>
  <c r="V71" i="1" s="1"/>
  <c r="O71" i="1"/>
  <c r="T71" i="1" s="1"/>
  <c r="U71" i="1"/>
  <c r="Q75" i="1"/>
  <c r="V75" i="1" s="1"/>
  <c r="O75" i="1"/>
  <c r="T75" i="1" s="1"/>
  <c r="U75" i="1"/>
  <c r="Q79" i="1"/>
  <c r="V79" i="1" s="1"/>
  <c r="O79" i="1"/>
  <c r="T79" i="1" s="1"/>
  <c r="U79" i="1"/>
  <c r="Q23" i="1"/>
  <c r="V23" i="1" s="1"/>
  <c r="O23" i="1"/>
  <c r="T23" i="1" s="1"/>
  <c r="O15" i="1"/>
  <c r="T15" i="1" s="1"/>
  <c r="U15" i="1"/>
  <c r="Q66" i="1"/>
  <c r="V66" i="1" s="1"/>
  <c r="O66" i="1"/>
  <c r="T66" i="1" s="1"/>
  <c r="U66" i="1"/>
  <c r="Q70" i="1"/>
  <c r="V70" i="1" s="1"/>
  <c r="O70" i="1"/>
  <c r="T70" i="1" s="1"/>
  <c r="U70" i="1"/>
  <c r="Q74" i="1"/>
  <c r="V74" i="1" s="1"/>
  <c r="O74" i="1"/>
  <c r="T74" i="1" s="1"/>
  <c r="U74" i="1"/>
  <c r="Q78" i="1"/>
  <c r="V78" i="1" s="1"/>
  <c r="O78" i="1"/>
  <c r="T78" i="1" s="1"/>
  <c r="U78" i="1"/>
  <c r="Q82" i="1"/>
  <c r="V82" i="1" s="1"/>
  <c r="O82" i="1"/>
  <c r="T82" i="1" s="1"/>
  <c r="U82" i="1"/>
  <c r="Q22" i="1"/>
  <c r="V22" i="1" s="1"/>
  <c r="O22" i="1"/>
  <c r="T22" i="1" s="1"/>
  <c r="O4" i="1"/>
  <c r="T4" i="1" s="1"/>
  <c r="O5" i="1"/>
  <c r="T5" i="1" s="1"/>
  <c r="O6" i="1"/>
  <c r="T6" i="1" s="1"/>
  <c r="O7" i="1"/>
  <c r="T7" i="1" s="1"/>
  <c r="O8" i="1"/>
  <c r="T8" i="1" s="1"/>
  <c r="O9" i="1"/>
  <c r="T9" i="1" s="1"/>
  <c r="U16" i="1"/>
  <c r="U18" i="1"/>
  <c r="U19" i="1"/>
  <c r="U20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Q65" i="1"/>
  <c r="V65" i="1" s="1"/>
  <c r="O65" i="1"/>
  <c r="T65" i="1" s="1"/>
  <c r="U65" i="1"/>
  <c r="Q69" i="1"/>
  <c r="V69" i="1" s="1"/>
  <c r="O69" i="1"/>
  <c r="T69" i="1" s="1"/>
  <c r="U69" i="1"/>
  <c r="Q73" i="1"/>
  <c r="V73" i="1" s="1"/>
  <c r="O73" i="1"/>
  <c r="T73" i="1" s="1"/>
  <c r="U73" i="1"/>
  <c r="Q77" i="1"/>
  <c r="V77" i="1" s="1"/>
  <c r="O77" i="1"/>
  <c r="T77" i="1" s="1"/>
  <c r="U77" i="1"/>
  <c r="Q81" i="1"/>
  <c r="V81" i="1" s="1"/>
  <c r="O81" i="1"/>
  <c r="T81" i="1" s="1"/>
  <c r="U81" i="1"/>
  <c r="Q17" i="1"/>
  <c r="V17" i="1" s="1"/>
  <c r="O17" i="1"/>
  <c r="T17" i="1" s="1"/>
  <c r="Q21" i="1"/>
  <c r="V21" i="1" s="1"/>
  <c r="O21" i="1"/>
  <c r="T21" i="1" s="1"/>
  <c r="O16" i="1"/>
  <c r="T16" i="1" s="1"/>
  <c r="Q64" i="1"/>
  <c r="V64" i="1" s="1"/>
  <c r="O64" i="1"/>
  <c r="T64" i="1" s="1"/>
  <c r="U64" i="1"/>
  <c r="Q68" i="1"/>
  <c r="V68" i="1" s="1"/>
  <c r="O68" i="1"/>
  <c r="T68" i="1" s="1"/>
  <c r="U68" i="1"/>
  <c r="Q72" i="1"/>
  <c r="V72" i="1" s="1"/>
  <c r="O72" i="1"/>
  <c r="T72" i="1" s="1"/>
  <c r="U72" i="1"/>
  <c r="Q76" i="1"/>
  <c r="V76" i="1" s="1"/>
  <c r="O76" i="1"/>
  <c r="T76" i="1" s="1"/>
  <c r="U76" i="1"/>
  <c r="Q80" i="1"/>
  <c r="V80" i="1" s="1"/>
  <c r="O80" i="1"/>
  <c r="T80" i="1" s="1"/>
  <c r="U80" i="1"/>
  <c r="O54" i="1"/>
  <c r="T54" i="1" s="1"/>
  <c r="Q54" i="1"/>
  <c r="V54" i="1" s="1"/>
  <c r="O55" i="1"/>
  <c r="T55" i="1" s="1"/>
  <c r="Q55" i="1"/>
  <c r="V55" i="1" s="1"/>
  <c r="O56" i="1"/>
  <c r="T56" i="1" s="1"/>
  <c r="Q56" i="1"/>
  <c r="V56" i="1" s="1"/>
  <c r="O57" i="1"/>
  <c r="T57" i="1" s="1"/>
  <c r="Q57" i="1"/>
  <c r="V57" i="1" s="1"/>
  <c r="O58" i="1"/>
  <c r="T58" i="1" s="1"/>
  <c r="Q58" i="1"/>
  <c r="V58" i="1" s="1"/>
  <c r="O59" i="1"/>
  <c r="T59" i="1" s="1"/>
  <c r="Q59" i="1"/>
  <c r="V59" i="1" s="1"/>
  <c r="O60" i="1"/>
  <c r="T60" i="1" s="1"/>
  <c r="Q60" i="1"/>
  <c r="V60" i="1" s="1"/>
  <c r="O61" i="1"/>
  <c r="T61" i="1" s="1"/>
  <c r="Q61" i="1"/>
  <c r="V61" i="1" s="1"/>
  <c r="Q83" i="1"/>
  <c r="V83" i="1" s="1"/>
  <c r="O83" i="1"/>
  <c r="T83" i="1" s="1"/>
  <c r="Q84" i="1"/>
  <c r="V84" i="1" s="1"/>
  <c r="O84" i="1"/>
  <c r="T84" i="1" s="1"/>
  <c r="Q85" i="1"/>
  <c r="V85" i="1" s="1"/>
  <c r="O85" i="1"/>
  <c r="T85" i="1" s="1"/>
  <c r="Q86" i="1"/>
  <c r="V86" i="1" s="1"/>
  <c r="O86" i="1"/>
  <c r="T86" i="1" s="1"/>
  <c r="Q87" i="1"/>
  <c r="V87" i="1" s="1"/>
  <c r="O87" i="1"/>
  <c r="T87" i="1" s="1"/>
  <c r="Q88" i="1"/>
  <c r="V88" i="1" s="1"/>
  <c r="O88" i="1"/>
  <c r="T88" i="1" s="1"/>
  <c r="Q89" i="1"/>
  <c r="V89" i="1" s="1"/>
  <c r="O89" i="1"/>
  <c r="T89" i="1" s="1"/>
  <c r="Q90" i="1"/>
  <c r="V90" i="1" s="1"/>
  <c r="O90" i="1"/>
  <c r="T90" i="1" s="1"/>
  <c r="Q91" i="1"/>
  <c r="V91" i="1" s="1"/>
  <c r="O91" i="1"/>
  <c r="T91" i="1" s="1"/>
  <c r="Q92" i="1"/>
  <c r="V92" i="1" s="1"/>
  <c r="O92" i="1"/>
  <c r="T92" i="1" s="1"/>
  <c r="Q93" i="1"/>
  <c r="V93" i="1" s="1"/>
  <c r="O93" i="1"/>
  <c r="T93" i="1" s="1"/>
  <c r="O53" i="1"/>
  <c r="T53" i="1" s="1"/>
  <c r="U53" i="1"/>
  <c r="U54" i="1"/>
  <c r="U55" i="1"/>
  <c r="U56" i="1"/>
  <c r="U57" i="1"/>
  <c r="U58" i="1"/>
  <c r="U59" i="1"/>
  <c r="U60" i="1"/>
  <c r="U61" i="1"/>
  <c r="U83" i="1"/>
  <c r="U84" i="1"/>
  <c r="U85" i="1"/>
  <c r="U86" i="1"/>
  <c r="U87" i="1"/>
  <c r="U88" i="1"/>
  <c r="U89" i="1"/>
  <c r="U90" i="1"/>
  <c r="U91" i="1"/>
  <c r="U92" i="1"/>
  <c r="U93" i="1"/>
  <c r="O94" i="1"/>
  <c r="T94" i="1" s="1"/>
  <c r="U94" i="1"/>
</calcChain>
</file>

<file path=xl/comments1.xml><?xml version="1.0" encoding="utf-8"?>
<comments xmlns="http://schemas.openxmlformats.org/spreadsheetml/2006/main">
  <authors>
    <author>Kotulová Ivona</author>
  </authors>
  <commentList>
    <comment ref="G19" authorId="0" shapeId="0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16/1633 z 25.9.2015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usnesení 20/2086 z 23.6.2016</t>
        </r>
      </text>
    </comment>
    <comment ref="G40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původní: 
ZK 23.6.2016, usn. č. 20/2083, mat. 10/21 373.000 tis. Kč</t>
        </r>
      </text>
    </comment>
  </commentList>
</comments>
</file>

<file path=xl/sharedStrings.xml><?xml version="1.0" encoding="utf-8"?>
<sst xmlns="http://schemas.openxmlformats.org/spreadsheetml/2006/main" count="560" uniqueCount="225">
  <si>
    <t>ORJ</t>
  </si>
  <si>
    <t>Název projektu</t>
  </si>
  <si>
    <t>Očekávaná výše dotace v % ze způsobilých výdajů</t>
  </si>
  <si>
    <t>ORG</t>
  </si>
  <si>
    <t>Odvětví</t>
  </si>
  <si>
    <t>Operační program</t>
  </si>
  <si>
    <t>usnesení ZK</t>
  </si>
  <si>
    <t>SCHVÁLENÁ STRUKTURA FINANCOVÁNÍ v tis. Kč</t>
  </si>
  <si>
    <t>AKTUÁLNÍ STRUKTURA FINANCOVÁNÍ v tis. Kč</t>
  </si>
  <si>
    <t>ROZDÍL</t>
  </si>
  <si>
    <t>číslo</t>
  </si>
  <si>
    <t>ze dne</t>
  </si>
  <si>
    <t>CELKEM</t>
  </si>
  <si>
    <t>nezpůsobilé výdaje</t>
  </si>
  <si>
    <t>celkem způsobilé výdaje</t>
  </si>
  <si>
    <t>podíl MSK</t>
  </si>
  <si>
    <t>podíl EU, SR (dotace)</t>
  </si>
  <si>
    <t>EP</t>
  </si>
  <si>
    <t>RESOLVE</t>
  </si>
  <si>
    <t>3262</t>
  </si>
  <si>
    <t>Doprava</t>
  </si>
  <si>
    <t>Interreg Europe</t>
  </si>
  <si>
    <t>16/1620</t>
  </si>
  <si>
    <t>25.9.2015</t>
  </si>
  <si>
    <t>Vzdělávání a rozvoj kompetencí zaměstnanců KÚ MSK</t>
  </si>
  <si>
    <t>Krajský úřad</t>
  </si>
  <si>
    <t>OPZ</t>
  </si>
  <si>
    <t>19/1989</t>
  </si>
  <si>
    <t>Návrh architektury ICT kraje a pokročilé využívání 
nástrojů eGovernmentu</t>
  </si>
  <si>
    <t>95/7470</t>
  </si>
  <si>
    <t>Příměstské tábory pro děti zaměstnanců KÚ MSK</t>
  </si>
  <si>
    <t>3265</t>
  </si>
  <si>
    <t>16/1636</t>
  </si>
  <si>
    <t>Genderově korektní Moravskoslezský kraj</t>
  </si>
  <si>
    <t>3339</t>
  </si>
  <si>
    <t>21/2248</t>
  </si>
  <si>
    <t>Specializovaný výcvik jednotek hasičů pro zdolávání 
mimořádných událostí v silničních a železničních tunelech</t>
  </si>
  <si>
    <t>Krizové řízení</t>
  </si>
  <si>
    <t>Zvyšování akceschopnosti vyhledávacích
a záchranných modulů USAR a WASAR</t>
  </si>
  <si>
    <t>Zvyšování připravenosti obyvatel a příslušníků HZS na mimořádné události</t>
  </si>
  <si>
    <t>Speciální výcvik jednotek hasičů pro připravenost
 zdolávání mimořádných událostí v oblasti chemie</t>
  </si>
  <si>
    <t>Na kole k sousedům</t>
  </si>
  <si>
    <t>3277</t>
  </si>
  <si>
    <t>Cestovní ruch</t>
  </si>
  <si>
    <t>Interreg SR-ČR</t>
  </si>
  <si>
    <t>20/2088</t>
  </si>
  <si>
    <t>Smart akcelerátor RIS 3 strategie</t>
  </si>
  <si>
    <t>Regionální rozvoj</t>
  </si>
  <si>
    <t>OPVVV</t>
  </si>
  <si>
    <t>16/1632</t>
  </si>
  <si>
    <t>Efektivní naplňování střednědobého plánu v podmínkách MSK</t>
  </si>
  <si>
    <t>Sociální věci</t>
  </si>
  <si>
    <t>16/1631</t>
  </si>
  <si>
    <t>Podpora a rozvoj náhradní rodinné péče v Moravskoslezském kraji</t>
  </si>
  <si>
    <t>15/1534</t>
  </si>
  <si>
    <t>25.6.2015</t>
  </si>
  <si>
    <t>Podpora komunitní práce na území MSK</t>
  </si>
  <si>
    <t>16/1633</t>
  </si>
  <si>
    <t>Podporujeme hrdinství, které není vidět</t>
  </si>
  <si>
    <t>Podpora transformace v MSK III</t>
  </si>
  <si>
    <t>Podpora rozvoje rodičovských kompetencí</t>
  </si>
  <si>
    <t>3/155</t>
  </si>
  <si>
    <t>Podpora služeb sociální prevence 1</t>
  </si>
  <si>
    <t>Podpora služeb sociální prevence 2</t>
  </si>
  <si>
    <t>3281</t>
  </si>
  <si>
    <t>19/1988</t>
  </si>
  <si>
    <t>Podpora zkvalitnění a rozvoje služeb pro osoby s duševním onemocněním</t>
  </si>
  <si>
    <t xml:space="preserve">Odborné sociální poradenství ve Frýdku-Místku </t>
  </si>
  <si>
    <t>3333</t>
  </si>
  <si>
    <t>IROP</t>
  </si>
  <si>
    <t>21/2235</t>
  </si>
  <si>
    <t>Interdisciplinární spolupráce v soudním regionu Nový Jičín</t>
  </si>
  <si>
    <t>3336</t>
  </si>
  <si>
    <t>21/2245                        </t>
  </si>
  <si>
    <t>Elektrolaboratoře</t>
  </si>
  <si>
    <t>Školství</t>
  </si>
  <si>
    <t>21/2237</t>
  </si>
  <si>
    <t>Krajský akční plán rozvoje vzdělávání Moravskoslezského kraje</t>
  </si>
  <si>
    <t>16/1634</t>
  </si>
  <si>
    <t>Modernizace výuky přírodovědných předmětů II (SVL)</t>
  </si>
  <si>
    <t>3316</t>
  </si>
  <si>
    <t>Modernizace výuky svařování</t>
  </si>
  <si>
    <t>Poskytování bezplatné stravy dětem ohroženým chudobou ve školách z prostředků OP PMP v Moravskoslezském kraji</t>
  </si>
  <si>
    <t>3239</t>
  </si>
  <si>
    <t>OPPMP</t>
  </si>
  <si>
    <t>4/306</t>
  </si>
  <si>
    <t>Podpora výuky CNC obrábění</t>
  </si>
  <si>
    <t>Podpora inkluze v Moravskoslezském kraji</t>
  </si>
  <si>
    <t>3283</t>
  </si>
  <si>
    <t>17/1747</t>
  </si>
  <si>
    <t>Výuka pro Průmysl 4.0</t>
  </si>
  <si>
    <t>3387</t>
  </si>
  <si>
    <t>ITI-IROP</t>
  </si>
  <si>
    <t>3/166</t>
  </si>
  <si>
    <t>Vybavení vzdělávacího střediska Zdravotnické záchranné služby Moravskoslezského kraje, p.o.</t>
  </si>
  <si>
    <t>3330</t>
  </si>
  <si>
    <t>Zdravotnictví</t>
  </si>
  <si>
    <t>102/7904</t>
  </si>
  <si>
    <t>Elektronizace procesů jako podpora sdílení dat a komunikace ve zdravotnictví a zároveň zvýšení bezpečí a kvality poskytované péče</t>
  </si>
  <si>
    <t>2/61</t>
  </si>
  <si>
    <t>Implementace soustavy Natura 2000 v Moravskoslezském kraji, 2. vlna</t>
  </si>
  <si>
    <t>3293</t>
  </si>
  <si>
    <t>Životní prostředí</t>
  </si>
  <si>
    <t>OPŽP</t>
  </si>
  <si>
    <t>16/1629</t>
  </si>
  <si>
    <t>IM</t>
  </si>
  <si>
    <t>Rekonstrukce MÚK Bazaly – I. etapa</t>
  </si>
  <si>
    <t>15/1535</t>
  </si>
  <si>
    <t>Rekonstrukce silnice II/475 Horní Suchá - průtah</t>
  </si>
  <si>
    <t>Rekonstrukce silnice II/477 Frýdek - Místek - Lískovec</t>
  </si>
  <si>
    <t>Silnice II/464 Mošnov - rekonstrukce (III/4809)</t>
  </si>
  <si>
    <t>3302</t>
  </si>
  <si>
    <t>18/1905</t>
  </si>
  <si>
    <t>MÚK Bazaly – II. etapa</t>
  </si>
  <si>
    <t>3317</t>
  </si>
  <si>
    <t>21/2233</t>
  </si>
  <si>
    <t>Silnice II/647 Ostrava, ul. Plzeňská Od vodárny po křižovatku se sil. I/11 včetně mostů</t>
  </si>
  <si>
    <t>3318</t>
  </si>
  <si>
    <t>20/2083</t>
  </si>
  <si>
    <t>23.6.2016</t>
  </si>
  <si>
    <t>Silnice III/4787 Ostrava ul. Výškovická – rekonstrukce mostů ev. č. 4787-3.3 a 4787-4.3</t>
  </si>
  <si>
    <t>3319</t>
  </si>
  <si>
    <t>Okružní křižovatky silnic II/475 a II/474, Horní Suchá</t>
  </si>
  <si>
    <t>3320</t>
  </si>
  <si>
    <t>Silnice II/478 prodloužená Mostní I. etapa</t>
  </si>
  <si>
    <t>3321</t>
  </si>
  <si>
    <t>3/145</t>
  </si>
  <si>
    <t>Silnice II/464 v úseku hr. okresu Opava – Bílovec</t>
  </si>
  <si>
    <t>3322</t>
  </si>
  <si>
    <t>Silnice II/442 St. Heřminovy – H. Kunčice – Vítkov - hranice okr. NJ vč. OZ</t>
  </si>
  <si>
    <t>3323</t>
  </si>
  <si>
    <t>Silnice II/468 Třinec – ul. Nádražní a Těšínská k MUK I/11, vč. zárubních zdí</t>
  </si>
  <si>
    <t>3325</t>
  </si>
  <si>
    <t xml:space="preserve">Silnice 2017 Frýdek-Místek </t>
  </si>
  <si>
    <t>3326</t>
  </si>
  <si>
    <t>Rekonstrukce a modernizace silnice II/442 v úseku Jakubčovice nad Odrou - hr. okresu Opava</t>
  </si>
  <si>
    <t>Rekonstrukce a modernizace silnice II/441 v úseku Odry - Jakubčovice n. Odrou</t>
  </si>
  <si>
    <t>Přeložka sil. II/461 (Jižní obchvat - dokončení)</t>
  </si>
  <si>
    <t>Rekonstrukce a modernizace silnice II/479 Ostrava, ul. Opavská</t>
  </si>
  <si>
    <t>21/2233*</t>
  </si>
  <si>
    <t>Rekonstrukce a modernizace silnice II/479 Ostrava, ul. 28. října, vč. silnice III/4793 ul. Vítkovická/Na Karolíně</t>
  </si>
  <si>
    <t>Rekonstrukce a modernizace silnice II/474 Jablunkov - Návsí</t>
  </si>
  <si>
    <t>5/441</t>
  </si>
  <si>
    <t>Rekonstrukce silnice II/468 Český Těšín</t>
  </si>
  <si>
    <t>Silnice II/477 Frýdek - Místek - Baška - Frýdlant (+ III/48425) I. etapa</t>
  </si>
  <si>
    <t>Silnice II/477 Frýdek - Místek - Baška - Frýdlant (+ III/48425) II. etapa</t>
  </si>
  <si>
    <t xml:space="preserve">Památník J. A. Komenského ve Fulneku - živé muzeum </t>
  </si>
  <si>
    <t>Kultura</t>
  </si>
  <si>
    <t>19/2006*</t>
  </si>
  <si>
    <t>NKP Zámek Bruntál - Revitalizace objektu „saly terreny</t>
  </si>
  <si>
    <t>18/1906</t>
  </si>
  <si>
    <t>Revitalizace zámku ve Frýdku včetně obnovy expozice</t>
  </si>
  <si>
    <t>3267</t>
  </si>
  <si>
    <t>19/2006</t>
  </si>
  <si>
    <t>Rekonstrukce výstavní budovy a nová expozice Muzea Těšínska</t>
  </si>
  <si>
    <t>3304</t>
  </si>
  <si>
    <t>Muzeum automobilů TATRA</t>
  </si>
  <si>
    <t>3305</t>
  </si>
  <si>
    <t>19/1990</t>
  </si>
  <si>
    <t>Zámek Nová Horka - muzeum pro veřejnost</t>
  </si>
  <si>
    <t>3233</t>
  </si>
  <si>
    <t>20/2092</t>
  </si>
  <si>
    <t>NKP Zámek Bruntál - Revitalizace zámeckého parku</t>
  </si>
  <si>
    <t>3390</t>
  </si>
  <si>
    <t>3/141</t>
  </si>
  <si>
    <t>Domov pro osoby se zdravotním postižením organizace Sagapo v Bruntále</t>
  </si>
  <si>
    <t>4/259</t>
  </si>
  <si>
    <t>Chráněné bydlení organizace Sagapo v Bruntále</t>
  </si>
  <si>
    <t>21/2254</t>
  </si>
  <si>
    <t>22.9.2016</t>
  </si>
  <si>
    <t>Sociálně terapeutické dílny a zázemí pro vedení organizace Sagapo v Bruntále</t>
  </si>
  <si>
    <t>Sociální služby pro osoby s duševním onemocněním v Suchdolu nad Odrou</t>
  </si>
  <si>
    <t>3371</t>
  </si>
  <si>
    <t>Zateplení budovy Domova Duha v Novém Jičíně</t>
  </si>
  <si>
    <t>3282</t>
  </si>
  <si>
    <t>21/2234</t>
  </si>
  <si>
    <t>Odstranění vlhkosti a zateplení budovy č. p. 151, Domov Odry, příspěvková organizace</t>
  </si>
  <si>
    <t>3393</t>
  </si>
  <si>
    <t>4/266</t>
  </si>
  <si>
    <t>Budova dílen pro obor Opravář zemědělských strojů ve Střední odborné škole Bruntál</t>
  </si>
  <si>
    <t>Dílny pro Střední školu stavební a dřevozpracující, Ostrava, příspěvková organizace</t>
  </si>
  <si>
    <t>Energetické úspory v Obchodní akademii a SOŠ logistické v Opavě</t>
  </si>
  <si>
    <t>3340</t>
  </si>
  <si>
    <t>3/140</t>
  </si>
  <si>
    <t>Energetické úspory ve SŠ průmyslové a umělecké v Opavě</t>
  </si>
  <si>
    <t>3342</t>
  </si>
  <si>
    <t>Energetické úspory ve SŠ technické v Opavě</t>
  </si>
  <si>
    <t>3343</t>
  </si>
  <si>
    <t>Energetické úspory ve SPŠ, OA a JŠ ve Frýdku-Místku</t>
  </si>
  <si>
    <t>3344</t>
  </si>
  <si>
    <t>Energetické úspory v Gymnáziu Petra Bezruče ve Frýdku-Místku</t>
  </si>
  <si>
    <t>3345</t>
  </si>
  <si>
    <t>Energetické úspory v  Dětském domově v Lichnově</t>
  </si>
  <si>
    <t>3349</t>
  </si>
  <si>
    <t>Energetické úspory v ZUŠ v Ostravě-Porubě</t>
  </si>
  <si>
    <t>3352</t>
  </si>
  <si>
    <t>Energetické úspory ve SŠ technické a dopravní v Ostravě-Vítkovicích</t>
  </si>
  <si>
    <t>3355</t>
  </si>
  <si>
    <t>Energetické úspory ve SŠ teleinformatiky v Ostravě</t>
  </si>
  <si>
    <t>3356</t>
  </si>
  <si>
    <t>Energetické úspory v MŠ pro zrakově postižené v Havířově</t>
  </si>
  <si>
    <t>3357</t>
  </si>
  <si>
    <t xml:space="preserve">Energetické úspory v areálu  Dětského domova SRDCE a SŠ, ZŠ a MŠ v Karviné </t>
  </si>
  <si>
    <t>3358</t>
  </si>
  <si>
    <t>Energetické úspory ve Střední škole v Bohumíně</t>
  </si>
  <si>
    <t>3359</t>
  </si>
  <si>
    <t>Energetické úspory v MŠ Klíček v Karviné</t>
  </si>
  <si>
    <t>3360</t>
  </si>
  <si>
    <t>Energetické úspory historické budovy SŠ průmyslové a umělecké v Opavě</t>
  </si>
  <si>
    <t>3394</t>
  </si>
  <si>
    <t>Modernizace Školního statku v Opavě</t>
  </si>
  <si>
    <t>Vybudování dílen pro praktické vyučování, Střední odborná škola, Frýdek-Místek, příspěvková organizace</t>
  </si>
  <si>
    <t>Zateplení ZZS Moravskoslezského kraje, Výjezdové stanoviště Havířov</t>
  </si>
  <si>
    <t>3332</t>
  </si>
  <si>
    <t>Zateplení ZZS Moravskoslezského kraje, Výjezdové stanoviště Opava</t>
  </si>
  <si>
    <t>3290</t>
  </si>
  <si>
    <t>Zateplení vybraných objektů Nemocnice ve Frýdku-Místku – II. Etapa</t>
  </si>
  <si>
    <t>Zateplení vybraných objektů Slezské nemocnice v Opavě - II etapa, památkové objekty</t>
  </si>
  <si>
    <t>4/275</t>
  </si>
  <si>
    <t>Zateplení vybraných objektů Slezské nemocnice v Opavě - II etapa, nepamátkový objekt</t>
  </si>
  <si>
    <t>3395</t>
  </si>
  <si>
    <t>Výstavba výjezdového stanoviště v Novém Jičíně</t>
  </si>
  <si>
    <t>3292</t>
  </si>
  <si>
    <t xml:space="preserve">pozn. </t>
  </si>
  <si>
    <t xml:space="preserve"> *  na zasedání ZK dne 14. 12. 2017 bude předložen návrh na navýšení profinancování a kofinancování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</si>
</sst>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0_ ;[Red]\-#,##0.00\ 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rgb="FF0070C0"/>
      <name val="Tahoma"/>
      <family val="2"/>
      <charset val="238"/>
    </font>
    <font>
      <sz val="8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rgb="FF231F20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4" fontId="1" fillId="0" borderId="10" xfId="0" applyNumberFormat="1" applyFont="1" applyBorder="1" applyAlignment="1" applyProtection="1">
      <alignment horizontal="center" vertical="center" wrapText="1"/>
      <protection locked="0"/>
    </xf>
    <xf numFmtId="4" fontId="1" fillId="0" borderId="11" xfId="0" applyNumberFormat="1" applyFont="1" applyBorder="1" applyAlignment="1" applyProtection="1">
      <alignment horizontal="center" vertical="center" wrapText="1"/>
      <protection locked="0"/>
    </xf>
    <xf numFmtId="4" fontId="1" fillId="0" borderId="12" xfId="0" applyNumberFormat="1" applyFont="1" applyBorder="1" applyAlignment="1" applyProtection="1">
      <alignment horizontal="center" vertical="center" wrapText="1"/>
      <protection locked="0"/>
    </xf>
    <xf numFmtId="4" fontId="1" fillId="0" borderId="13" xfId="0" applyNumberFormat="1" applyFont="1" applyBorder="1" applyAlignment="1" applyProtection="1">
      <alignment horizontal="center" vertical="center" wrapText="1"/>
      <protection locked="0"/>
    </xf>
    <xf numFmtId="4" fontId="1" fillId="0" borderId="14" xfId="0" applyNumberFormat="1" applyFont="1" applyBorder="1" applyAlignment="1" applyProtection="1">
      <alignment horizontal="center" vertical="center" wrapText="1"/>
      <protection locked="0"/>
    </xf>
    <xf numFmtId="4" fontId="1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49" fontId="3" fillId="0" borderId="17" xfId="0" applyNumberFormat="1" applyFont="1" applyFill="1" applyBorder="1" applyAlignment="1">
      <alignment vertical="center" wrapText="1"/>
    </xf>
    <xf numFmtId="10" fontId="3" fillId="0" borderId="17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right" vertical="center"/>
    </xf>
    <xf numFmtId="4" fontId="3" fillId="0" borderId="17" xfId="0" applyNumberFormat="1" applyFont="1" applyFill="1" applyBorder="1" applyAlignment="1">
      <alignment horizontal="right" vertical="center"/>
    </xf>
    <xf numFmtId="4" fontId="3" fillId="0" borderId="19" xfId="0" applyNumberFormat="1" applyFont="1" applyFill="1" applyBorder="1" applyAlignment="1">
      <alignment horizontal="right" vertical="center"/>
    </xf>
    <xf numFmtId="165" fontId="3" fillId="0" borderId="20" xfId="0" applyNumberFormat="1" applyFont="1" applyFill="1" applyBorder="1" applyAlignment="1">
      <alignment horizontal="right" vertical="center"/>
    </xf>
    <xf numFmtId="165" fontId="3" fillId="0" borderId="17" xfId="0" applyNumberFormat="1" applyFont="1" applyFill="1" applyBorder="1" applyAlignment="1">
      <alignment horizontal="right" vertical="center"/>
    </xf>
    <xf numFmtId="165" fontId="3" fillId="0" borderId="19" xfId="0" applyNumberFormat="1" applyFont="1" applyFill="1" applyBorder="1" applyAlignment="1">
      <alignment horizontal="right" vertical="center"/>
    </xf>
    <xf numFmtId="4" fontId="3" fillId="0" borderId="21" xfId="0" applyNumberFormat="1" applyFont="1" applyFill="1" applyBorder="1" applyAlignment="1">
      <alignment horizontal="right" vertical="center"/>
    </xf>
    <xf numFmtId="4" fontId="3" fillId="0" borderId="22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49" fontId="3" fillId="0" borderId="24" xfId="0" applyNumberFormat="1" applyFont="1" applyFill="1" applyBorder="1" applyAlignment="1">
      <alignment vertical="center" wrapText="1"/>
    </xf>
    <xf numFmtId="10" fontId="3" fillId="0" borderId="24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right" vertical="center"/>
    </xf>
    <xf numFmtId="14" fontId="3" fillId="0" borderId="24" xfId="0" applyNumberFormat="1" applyFont="1" applyFill="1" applyBorder="1" applyAlignment="1">
      <alignment horizontal="right" vertical="center"/>
    </xf>
    <xf numFmtId="4" fontId="3" fillId="0" borderId="24" xfId="0" applyNumberFormat="1" applyFont="1" applyFill="1" applyBorder="1" applyAlignment="1">
      <alignment horizontal="right" vertical="center"/>
    </xf>
    <xf numFmtId="4" fontId="3" fillId="0" borderId="25" xfId="0" applyNumberFormat="1" applyFont="1" applyFill="1" applyBorder="1" applyAlignment="1">
      <alignment horizontal="right" vertical="center"/>
    </xf>
    <xf numFmtId="165" fontId="3" fillId="0" borderId="26" xfId="0" applyNumberFormat="1" applyFont="1" applyFill="1" applyBorder="1" applyAlignment="1">
      <alignment horizontal="right" vertical="center"/>
    </xf>
    <xf numFmtId="165" fontId="3" fillId="0" borderId="24" xfId="0" applyNumberFormat="1" applyFont="1" applyFill="1" applyBorder="1" applyAlignment="1">
      <alignment horizontal="right" vertical="center"/>
    </xf>
    <xf numFmtId="165" fontId="3" fillId="0" borderId="25" xfId="0" applyNumberFormat="1" applyFont="1" applyFill="1" applyBorder="1" applyAlignment="1">
      <alignment horizontal="right" vertical="center"/>
    </xf>
    <xf numFmtId="4" fontId="3" fillId="0" borderId="27" xfId="0" applyNumberFormat="1" applyFont="1" applyFill="1" applyBorder="1" applyAlignment="1">
      <alignment horizontal="right" vertical="center"/>
    </xf>
    <xf numFmtId="4" fontId="3" fillId="0" borderId="28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14" fontId="4" fillId="0" borderId="24" xfId="0" applyNumberFormat="1" applyFont="1" applyBorder="1" applyAlignment="1">
      <alignment vertical="center"/>
    </xf>
    <xf numFmtId="0" fontId="2" fillId="0" borderId="24" xfId="0" applyFont="1" applyBorder="1" applyAlignment="1">
      <alignment horizontal="right" vertical="center"/>
    </xf>
    <xf numFmtId="0" fontId="4" fillId="0" borderId="24" xfId="0" applyFont="1" applyFill="1" applyBorder="1" applyAlignment="1">
      <alignment horizontal="right" vertical="center"/>
    </xf>
    <xf numFmtId="14" fontId="4" fillId="0" borderId="24" xfId="0" applyNumberFormat="1" applyFont="1" applyFill="1" applyBorder="1" applyAlignment="1">
      <alignment vertical="center"/>
    </xf>
    <xf numFmtId="49" fontId="4" fillId="0" borderId="24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49" fontId="3" fillId="0" borderId="30" xfId="0" applyNumberFormat="1" applyFont="1" applyFill="1" applyBorder="1" applyAlignment="1">
      <alignment vertical="center" wrapText="1"/>
    </xf>
    <xf numFmtId="10" fontId="3" fillId="0" borderId="30" xfId="0" applyNumberFormat="1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right" vertical="center"/>
    </xf>
    <xf numFmtId="49" fontId="3" fillId="0" borderId="30" xfId="0" applyNumberFormat="1" applyFont="1" applyFill="1" applyBorder="1" applyAlignment="1">
      <alignment horizontal="right" vertical="center"/>
    </xf>
    <xf numFmtId="4" fontId="3" fillId="0" borderId="30" xfId="0" applyNumberFormat="1" applyFont="1" applyFill="1" applyBorder="1" applyAlignment="1">
      <alignment horizontal="right" vertical="center"/>
    </xf>
    <xf numFmtId="4" fontId="3" fillId="0" borderId="31" xfId="0" applyNumberFormat="1" applyFont="1" applyFill="1" applyBorder="1" applyAlignment="1">
      <alignment horizontal="right" vertical="center"/>
    </xf>
    <xf numFmtId="165" fontId="3" fillId="0" borderId="32" xfId="0" applyNumberFormat="1" applyFont="1" applyFill="1" applyBorder="1" applyAlignment="1">
      <alignment horizontal="right" vertical="center"/>
    </xf>
    <xf numFmtId="165" fontId="3" fillId="0" borderId="30" xfId="0" applyNumberFormat="1" applyFont="1" applyFill="1" applyBorder="1" applyAlignment="1">
      <alignment horizontal="right" vertical="center"/>
    </xf>
    <xf numFmtId="165" fontId="3" fillId="0" borderId="31" xfId="0" applyNumberFormat="1" applyFont="1" applyFill="1" applyBorder="1" applyAlignment="1">
      <alignment horizontal="right" vertical="center"/>
    </xf>
    <xf numFmtId="4" fontId="3" fillId="0" borderId="33" xfId="0" applyNumberFormat="1" applyFont="1" applyFill="1" applyBorder="1" applyAlignment="1">
      <alignment horizontal="right" vertical="center"/>
    </xf>
    <xf numFmtId="4" fontId="3" fillId="0" borderId="34" xfId="0" applyNumberFormat="1" applyFont="1" applyFill="1" applyBorder="1" applyAlignment="1">
      <alignment horizontal="right" vertical="center"/>
    </xf>
    <xf numFmtId="0" fontId="2" fillId="0" borderId="35" xfId="0" applyFont="1" applyBorder="1" applyAlignment="1">
      <alignment horizontal="center" vertical="center"/>
    </xf>
    <xf numFmtId="49" fontId="3" fillId="0" borderId="36" xfId="0" applyNumberFormat="1" applyFont="1" applyFill="1" applyBorder="1" applyAlignment="1">
      <alignment vertical="center" wrapText="1"/>
    </xf>
    <xf numFmtId="1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36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4" fontId="1" fillId="0" borderId="3" xfId="0" applyNumberFormat="1" applyFont="1" applyBorder="1" applyAlignment="1" applyProtection="1">
      <alignment horizontal="center" vertical="center" wrapText="1"/>
      <protection locked="0"/>
    </xf>
    <xf numFmtId="4" fontId="1" fillId="0" borderId="4" xfId="0" applyNumberFormat="1" applyFont="1" applyBorder="1" applyAlignment="1" applyProtection="1">
      <alignment horizontal="center" vertical="center" wrapText="1"/>
      <protection locked="0"/>
    </xf>
    <xf numFmtId="4" fontId="1" fillId="0" borderId="5" xfId="0" applyNumberFormat="1" applyFont="1" applyBorder="1" applyAlignment="1" applyProtection="1">
      <alignment horizontal="center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center" vertical="center" wrapText="1"/>
      <protection locked="0"/>
    </xf>
    <xf numFmtId="4" fontId="1" fillId="0" borderId="8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9" xfId="0" applyNumberFormat="1" applyFont="1" applyBorder="1" applyAlignment="1" applyProtection="1">
      <alignment horizontal="center" vertical="center" wrapText="1"/>
      <protection locked="0"/>
    </xf>
    <xf numFmtId="4" fontId="1" fillId="0" borderId="2" xfId="0" applyNumberFormat="1" applyFont="1" applyBorder="1" applyAlignment="1" applyProtection="1">
      <alignment horizontal="center" vertical="center" wrapText="1"/>
      <protection locked="0"/>
    </xf>
    <xf numFmtId="4" fontId="1" fillId="0" borderId="10" xfId="0" applyNumberFormat="1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164" fontId="1" fillId="0" borderId="10" xfId="0" applyNumberFormat="1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00FF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96"/>
  <sheetViews>
    <sheetView tabSelected="1" view="pageBreakPreview" zoomScaleNormal="100" zoomScaleSheetLayoutView="100" workbookViewId="0">
      <pane xSplit="4" ySplit="2" topLeftCell="E75" activePane="bottomRight" state="frozen"/>
      <selection pane="topRight" activeCell="C1" sqref="C1"/>
      <selection pane="bottomLeft" activeCell="A3" sqref="A3"/>
      <selection pane="bottomRight" activeCell="B105" sqref="B105"/>
    </sheetView>
  </sheetViews>
  <sheetFormatPr defaultRowHeight="15" x14ac:dyDescent="0.25"/>
  <cols>
    <col min="1" max="1" width="6.28515625" customWidth="1"/>
    <col min="2" max="2" width="53.85546875" customWidth="1"/>
    <col min="3" max="3" width="11.28515625" customWidth="1"/>
    <col min="4" max="4" width="8" style="66" customWidth="1"/>
    <col min="5" max="5" width="12.7109375" style="66" bestFit="1" customWidth="1"/>
    <col min="6" max="6" width="11.7109375" customWidth="1"/>
    <col min="7" max="7" width="9.140625" style="67" customWidth="1"/>
    <col min="8" max="9" width="9.85546875" customWidth="1"/>
    <col min="10" max="10" width="10.5703125" customWidth="1"/>
    <col min="11" max="14" width="9.85546875" customWidth="1"/>
    <col min="15" max="15" width="10.5703125" customWidth="1"/>
    <col min="16" max="23" width="9.85546875" customWidth="1"/>
  </cols>
  <sheetData>
    <row r="1" spans="1:23" ht="21.75" customHeight="1" x14ac:dyDescent="0.25">
      <c r="A1" s="74" t="s">
        <v>0</v>
      </c>
      <c r="B1" s="76" t="s">
        <v>1</v>
      </c>
      <c r="C1" s="76" t="s">
        <v>2</v>
      </c>
      <c r="D1" s="76" t="s">
        <v>3</v>
      </c>
      <c r="E1" s="76" t="s">
        <v>4</v>
      </c>
      <c r="F1" s="78" t="s">
        <v>5</v>
      </c>
      <c r="G1" s="68" t="s">
        <v>6</v>
      </c>
      <c r="H1" s="69"/>
      <c r="I1" s="68" t="s">
        <v>7</v>
      </c>
      <c r="J1" s="70"/>
      <c r="K1" s="70"/>
      <c r="L1" s="70"/>
      <c r="M1" s="71"/>
      <c r="N1" s="72" t="s">
        <v>8</v>
      </c>
      <c r="O1" s="70"/>
      <c r="P1" s="70"/>
      <c r="Q1" s="70"/>
      <c r="R1" s="71"/>
      <c r="S1" s="70" t="s">
        <v>9</v>
      </c>
      <c r="T1" s="70"/>
      <c r="U1" s="70"/>
      <c r="V1" s="70"/>
      <c r="W1" s="73"/>
    </row>
    <row r="2" spans="1:23" ht="32.25" thickBot="1" x14ac:dyDescent="0.3">
      <c r="A2" s="75"/>
      <c r="B2" s="77"/>
      <c r="C2" s="77"/>
      <c r="D2" s="77"/>
      <c r="E2" s="77"/>
      <c r="F2" s="79"/>
      <c r="G2" s="1" t="s">
        <v>10</v>
      </c>
      <c r="H2" s="1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3" t="s">
        <v>16</v>
      </c>
      <c r="N2" s="4" t="s">
        <v>12</v>
      </c>
      <c r="O2" s="2" t="s">
        <v>13</v>
      </c>
      <c r="P2" s="2" t="s">
        <v>14</v>
      </c>
      <c r="Q2" s="2" t="s">
        <v>15</v>
      </c>
      <c r="R2" s="3" t="s">
        <v>16</v>
      </c>
      <c r="S2" s="5" t="s">
        <v>12</v>
      </c>
      <c r="T2" s="2" t="s">
        <v>13</v>
      </c>
      <c r="U2" s="2" t="s">
        <v>14</v>
      </c>
      <c r="V2" s="2" t="s">
        <v>15</v>
      </c>
      <c r="W2" s="6" t="s">
        <v>16</v>
      </c>
    </row>
    <row r="3" spans="1:23" ht="15.75" thickTop="1" x14ac:dyDescent="0.25">
      <c r="A3" s="7" t="s">
        <v>17</v>
      </c>
      <c r="B3" s="8" t="s">
        <v>18</v>
      </c>
      <c r="C3" s="9">
        <v>0.85</v>
      </c>
      <c r="D3" s="10" t="s">
        <v>19</v>
      </c>
      <c r="E3" s="11" t="s">
        <v>20</v>
      </c>
      <c r="F3" s="12" t="s">
        <v>21</v>
      </c>
      <c r="G3" s="13" t="s">
        <v>22</v>
      </c>
      <c r="H3" s="13" t="s">
        <v>23</v>
      </c>
      <c r="I3" s="14">
        <v>4741</v>
      </c>
      <c r="J3" s="14">
        <v>0</v>
      </c>
      <c r="K3" s="14">
        <v>4741</v>
      </c>
      <c r="L3" s="14">
        <v>711.15000000000009</v>
      </c>
      <c r="M3" s="15">
        <v>4029.85</v>
      </c>
      <c r="N3" s="16">
        <v>4614</v>
      </c>
      <c r="O3" s="17">
        <f t="shared" ref="O3:O66" si="0">N3-P3</f>
        <v>0</v>
      </c>
      <c r="P3" s="17">
        <v>4614</v>
      </c>
      <c r="Q3" s="17">
        <f t="shared" ref="Q3:Q66" si="1">P3-R3</f>
        <v>692</v>
      </c>
      <c r="R3" s="18">
        <v>3922</v>
      </c>
      <c r="S3" s="19">
        <f t="shared" ref="S3:S34" si="2">N3-I3</f>
        <v>-127</v>
      </c>
      <c r="T3" s="19">
        <f t="shared" ref="T3:T34" si="3">O3-J3</f>
        <v>0</v>
      </c>
      <c r="U3" s="19">
        <f t="shared" ref="U3:U34" si="4">P3-K3</f>
        <v>-127</v>
      </c>
      <c r="V3" s="19">
        <f t="shared" ref="V3:V34" si="5">Q3-L3</f>
        <v>-19.150000000000091</v>
      </c>
      <c r="W3" s="20">
        <f t="shared" ref="W3:W34" si="6">R3-M3</f>
        <v>-107.84999999999991</v>
      </c>
    </row>
    <row r="4" spans="1:23" x14ac:dyDescent="0.25">
      <c r="A4" s="21" t="s">
        <v>17</v>
      </c>
      <c r="B4" s="22" t="s">
        <v>24</v>
      </c>
      <c r="C4" s="23">
        <v>0.95</v>
      </c>
      <c r="D4" s="24">
        <v>3309</v>
      </c>
      <c r="E4" s="25" t="s">
        <v>25</v>
      </c>
      <c r="F4" s="24" t="s">
        <v>26</v>
      </c>
      <c r="G4" s="26" t="s">
        <v>27</v>
      </c>
      <c r="H4" s="27">
        <v>42481</v>
      </c>
      <c r="I4" s="28">
        <v>10300</v>
      </c>
      <c r="J4" s="28">
        <v>300</v>
      </c>
      <c r="K4" s="28">
        <v>10000</v>
      </c>
      <c r="L4" s="28">
        <v>500.00000000000045</v>
      </c>
      <c r="M4" s="29">
        <v>9500</v>
      </c>
      <c r="N4" s="30">
        <v>10198.74</v>
      </c>
      <c r="O4" s="31">
        <f t="shared" si="0"/>
        <v>198.73999999999978</v>
      </c>
      <c r="P4" s="31">
        <f t="shared" ref="P4:P35" si="7">ROUND(R4/C4,2)</f>
        <v>10000</v>
      </c>
      <c r="Q4" s="31">
        <f t="shared" si="1"/>
        <v>500</v>
      </c>
      <c r="R4" s="32">
        <v>9500</v>
      </c>
      <c r="S4" s="33">
        <f t="shared" si="2"/>
        <v>-101.26000000000022</v>
      </c>
      <c r="T4" s="33">
        <f t="shared" si="3"/>
        <v>-101.26000000000022</v>
      </c>
      <c r="U4" s="33">
        <f t="shared" si="4"/>
        <v>0</v>
      </c>
      <c r="V4" s="33">
        <f t="shared" si="5"/>
        <v>-4.5474735088646412E-13</v>
      </c>
      <c r="W4" s="34">
        <f t="shared" si="6"/>
        <v>0</v>
      </c>
    </row>
    <row r="5" spans="1:23" ht="21" x14ac:dyDescent="0.25">
      <c r="A5" s="21" t="s">
        <v>17</v>
      </c>
      <c r="B5" s="22" t="s">
        <v>28</v>
      </c>
      <c r="C5" s="23">
        <v>0.95</v>
      </c>
      <c r="D5" s="24">
        <v>3311</v>
      </c>
      <c r="E5" s="25" t="s">
        <v>25</v>
      </c>
      <c r="F5" s="24" t="s">
        <v>26</v>
      </c>
      <c r="G5" s="26" t="s">
        <v>29</v>
      </c>
      <c r="H5" s="27">
        <v>42465</v>
      </c>
      <c r="I5" s="28">
        <v>5150</v>
      </c>
      <c r="J5" s="28">
        <v>200</v>
      </c>
      <c r="K5" s="28">
        <v>4950</v>
      </c>
      <c r="L5" s="28">
        <v>247.50000000000023</v>
      </c>
      <c r="M5" s="29">
        <v>4702.5</v>
      </c>
      <c r="N5" s="30">
        <v>5069.6000000000013</v>
      </c>
      <c r="O5" s="31">
        <f>N5-P5-0.01</f>
        <v>200.00000000000114</v>
      </c>
      <c r="P5" s="31">
        <f t="shared" si="7"/>
        <v>4869.59</v>
      </c>
      <c r="Q5" s="31">
        <f t="shared" si="1"/>
        <v>243.47999999999956</v>
      </c>
      <c r="R5" s="32">
        <v>4626.1100000000006</v>
      </c>
      <c r="S5" s="33">
        <f t="shared" si="2"/>
        <v>-80.399999999998727</v>
      </c>
      <c r="T5" s="33">
        <f t="shared" si="3"/>
        <v>1.1368683772161603E-12</v>
      </c>
      <c r="U5" s="33">
        <f t="shared" si="4"/>
        <v>-80.409999999999854</v>
      </c>
      <c r="V5" s="33">
        <f t="shared" si="5"/>
        <v>-4.0200000000006639</v>
      </c>
      <c r="W5" s="34">
        <f t="shared" si="6"/>
        <v>-76.389999999999418</v>
      </c>
    </row>
    <row r="6" spans="1:23" x14ac:dyDescent="0.25">
      <c r="A6" s="21" t="s">
        <v>17</v>
      </c>
      <c r="B6" s="22" t="s">
        <v>30</v>
      </c>
      <c r="C6" s="23">
        <v>0.95</v>
      </c>
      <c r="D6" s="24" t="s">
        <v>31</v>
      </c>
      <c r="E6" s="25" t="s">
        <v>25</v>
      </c>
      <c r="F6" s="24" t="s">
        <v>26</v>
      </c>
      <c r="G6" s="26" t="s">
        <v>32</v>
      </c>
      <c r="H6" s="27">
        <v>42272</v>
      </c>
      <c r="I6" s="28">
        <v>2100</v>
      </c>
      <c r="J6" s="28">
        <v>100</v>
      </c>
      <c r="K6" s="28">
        <v>2000</v>
      </c>
      <c r="L6" s="28">
        <v>100.00000000000009</v>
      </c>
      <c r="M6" s="29">
        <v>1900</v>
      </c>
      <c r="N6" s="30">
        <v>996.2600000000001</v>
      </c>
      <c r="O6" s="31">
        <f t="shared" si="0"/>
        <v>47.490000000000123</v>
      </c>
      <c r="P6" s="31">
        <f t="shared" si="7"/>
        <v>948.77</v>
      </c>
      <c r="Q6" s="31">
        <f t="shared" si="1"/>
        <v>47.439999999999941</v>
      </c>
      <c r="R6" s="32">
        <v>901.33</v>
      </c>
      <c r="S6" s="33">
        <f t="shared" si="2"/>
        <v>-1103.7399999999998</v>
      </c>
      <c r="T6" s="33">
        <f t="shared" si="3"/>
        <v>-52.509999999999877</v>
      </c>
      <c r="U6" s="33">
        <f t="shared" si="4"/>
        <v>-1051.23</v>
      </c>
      <c r="V6" s="33">
        <f t="shared" si="5"/>
        <v>-52.560000000000144</v>
      </c>
      <c r="W6" s="34">
        <f t="shared" si="6"/>
        <v>-998.67</v>
      </c>
    </row>
    <row r="7" spans="1:23" x14ac:dyDescent="0.25">
      <c r="A7" s="21" t="s">
        <v>17</v>
      </c>
      <c r="B7" s="22" t="s">
        <v>33</v>
      </c>
      <c r="C7" s="23">
        <v>0.95</v>
      </c>
      <c r="D7" s="24" t="s">
        <v>34</v>
      </c>
      <c r="E7" s="25" t="s">
        <v>25</v>
      </c>
      <c r="F7" s="24" t="s">
        <v>26</v>
      </c>
      <c r="G7" s="26" t="s">
        <v>35</v>
      </c>
      <c r="H7" s="27">
        <v>42635</v>
      </c>
      <c r="I7" s="28">
        <v>4100</v>
      </c>
      <c r="J7" s="28">
        <v>100</v>
      </c>
      <c r="K7" s="28">
        <v>4000</v>
      </c>
      <c r="L7" s="28">
        <v>200.00000000000017</v>
      </c>
      <c r="M7" s="29">
        <v>3800</v>
      </c>
      <c r="N7" s="30">
        <v>2989.58</v>
      </c>
      <c r="O7" s="31">
        <f t="shared" si="0"/>
        <v>100</v>
      </c>
      <c r="P7" s="31">
        <f t="shared" si="7"/>
        <v>2889.58</v>
      </c>
      <c r="Q7" s="31">
        <f t="shared" si="1"/>
        <v>144.48000000000002</v>
      </c>
      <c r="R7" s="32">
        <v>2745.1</v>
      </c>
      <c r="S7" s="33">
        <f t="shared" si="2"/>
        <v>-1110.42</v>
      </c>
      <c r="T7" s="33">
        <f t="shared" si="3"/>
        <v>0</v>
      </c>
      <c r="U7" s="33">
        <f t="shared" si="4"/>
        <v>-1110.42</v>
      </c>
      <c r="V7" s="33">
        <f t="shared" si="5"/>
        <v>-55.520000000000152</v>
      </c>
      <c r="W7" s="34">
        <f t="shared" si="6"/>
        <v>-1054.9000000000001</v>
      </c>
    </row>
    <row r="8" spans="1:23" ht="21" x14ac:dyDescent="0.25">
      <c r="A8" s="21" t="s">
        <v>17</v>
      </c>
      <c r="B8" s="22" t="s">
        <v>36</v>
      </c>
      <c r="C8" s="23">
        <v>0.95</v>
      </c>
      <c r="D8" s="24">
        <v>3312</v>
      </c>
      <c r="E8" s="25" t="s">
        <v>37</v>
      </c>
      <c r="F8" s="24" t="s">
        <v>26</v>
      </c>
      <c r="G8" s="35" t="s">
        <v>27</v>
      </c>
      <c r="H8" s="27">
        <v>42481</v>
      </c>
      <c r="I8" s="28">
        <v>9200</v>
      </c>
      <c r="J8" s="28">
        <v>200</v>
      </c>
      <c r="K8" s="28">
        <v>9000</v>
      </c>
      <c r="L8" s="28">
        <v>450.0000000000004</v>
      </c>
      <c r="M8" s="29">
        <v>8550</v>
      </c>
      <c r="N8" s="30">
        <v>7303.3600000000006</v>
      </c>
      <c r="O8" s="31">
        <f t="shared" si="0"/>
        <v>199.98000000000047</v>
      </c>
      <c r="P8" s="31">
        <f t="shared" si="7"/>
        <v>7103.38</v>
      </c>
      <c r="Q8" s="31">
        <f t="shared" si="1"/>
        <v>355.17000000000007</v>
      </c>
      <c r="R8" s="32">
        <v>6748.21</v>
      </c>
      <c r="S8" s="33">
        <f t="shared" si="2"/>
        <v>-1896.6399999999994</v>
      </c>
      <c r="T8" s="33">
        <f t="shared" si="3"/>
        <v>-1.9999999999527063E-2</v>
      </c>
      <c r="U8" s="33">
        <f t="shared" si="4"/>
        <v>-1896.62</v>
      </c>
      <c r="V8" s="33">
        <f t="shared" si="5"/>
        <v>-94.830000000000325</v>
      </c>
      <c r="W8" s="34">
        <f t="shared" si="6"/>
        <v>-1801.79</v>
      </c>
    </row>
    <row r="9" spans="1:23" ht="21" x14ac:dyDescent="0.25">
      <c r="A9" s="21" t="s">
        <v>17</v>
      </c>
      <c r="B9" s="22" t="s">
        <v>38</v>
      </c>
      <c r="C9" s="23">
        <v>0.95</v>
      </c>
      <c r="D9" s="24">
        <v>3313</v>
      </c>
      <c r="E9" s="25" t="s">
        <v>37</v>
      </c>
      <c r="F9" s="24" t="s">
        <v>26</v>
      </c>
      <c r="G9" s="35" t="s">
        <v>27</v>
      </c>
      <c r="H9" s="27">
        <v>42481</v>
      </c>
      <c r="I9" s="28">
        <v>10200</v>
      </c>
      <c r="J9" s="28">
        <v>200</v>
      </c>
      <c r="K9" s="28">
        <v>10000</v>
      </c>
      <c r="L9" s="28">
        <v>500.00000000000045</v>
      </c>
      <c r="M9" s="29">
        <v>9500</v>
      </c>
      <c r="N9" s="30">
        <v>9723.67</v>
      </c>
      <c r="O9" s="31">
        <f t="shared" si="0"/>
        <v>200</v>
      </c>
      <c r="P9" s="31">
        <f t="shared" si="7"/>
        <v>9523.67</v>
      </c>
      <c r="Q9" s="31">
        <f t="shared" si="1"/>
        <v>476.18000000000029</v>
      </c>
      <c r="R9" s="32">
        <v>9047.49</v>
      </c>
      <c r="S9" s="33">
        <f t="shared" si="2"/>
        <v>-476.32999999999993</v>
      </c>
      <c r="T9" s="33">
        <f t="shared" si="3"/>
        <v>0</v>
      </c>
      <c r="U9" s="33">
        <f t="shared" si="4"/>
        <v>-476.32999999999993</v>
      </c>
      <c r="V9" s="33">
        <f t="shared" si="5"/>
        <v>-23.820000000000164</v>
      </c>
      <c r="W9" s="34">
        <f t="shared" si="6"/>
        <v>-452.51000000000022</v>
      </c>
    </row>
    <row r="10" spans="1:23" x14ac:dyDescent="0.25">
      <c r="A10" s="21" t="s">
        <v>17</v>
      </c>
      <c r="B10" s="22" t="s">
        <v>39</v>
      </c>
      <c r="C10" s="23">
        <v>0.95</v>
      </c>
      <c r="D10" s="24">
        <v>3314</v>
      </c>
      <c r="E10" s="25" t="s">
        <v>37</v>
      </c>
      <c r="F10" s="24" t="s">
        <v>26</v>
      </c>
      <c r="G10" s="35" t="s">
        <v>27</v>
      </c>
      <c r="H10" s="27">
        <v>42481</v>
      </c>
      <c r="I10" s="28">
        <v>9000</v>
      </c>
      <c r="J10" s="28">
        <v>200</v>
      </c>
      <c r="K10" s="28">
        <v>8800</v>
      </c>
      <c r="L10" s="28">
        <v>440.0000000000004</v>
      </c>
      <c r="M10" s="29">
        <v>8360</v>
      </c>
      <c r="N10" s="30">
        <v>8649.92</v>
      </c>
      <c r="O10" s="31">
        <f t="shared" si="0"/>
        <v>200</v>
      </c>
      <c r="P10" s="31">
        <f t="shared" si="7"/>
        <v>8449.92</v>
      </c>
      <c r="Q10" s="31">
        <f t="shared" si="1"/>
        <v>422.5</v>
      </c>
      <c r="R10" s="32">
        <v>8027.42</v>
      </c>
      <c r="S10" s="33">
        <f t="shared" si="2"/>
        <v>-350.07999999999993</v>
      </c>
      <c r="T10" s="33">
        <f t="shared" si="3"/>
        <v>0</v>
      </c>
      <c r="U10" s="33">
        <f t="shared" si="4"/>
        <v>-350.07999999999993</v>
      </c>
      <c r="V10" s="33">
        <f t="shared" si="5"/>
        <v>-17.500000000000398</v>
      </c>
      <c r="W10" s="34">
        <f t="shared" si="6"/>
        <v>-332.57999999999993</v>
      </c>
    </row>
    <row r="11" spans="1:23" ht="21" x14ac:dyDescent="0.25">
      <c r="A11" s="21" t="s">
        <v>17</v>
      </c>
      <c r="B11" s="22" t="s">
        <v>40</v>
      </c>
      <c r="C11" s="23">
        <v>0.95</v>
      </c>
      <c r="D11" s="24">
        <v>3315</v>
      </c>
      <c r="E11" s="25" t="s">
        <v>37</v>
      </c>
      <c r="F11" s="24" t="s">
        <v>26</v>
      </c>
      <c r="G11" s="35" t="s">
        <v>27</v>
      </c>
      <c r="H11" s="27">
        <v>42481</v>
      </c>
      <c r="I11" s="28">
        <v>3400</v>
      </c>
      <c r="J11" s="28">
        <v>200</v>
      </c>
      <c r="K11" s="28">
        <v>3200</v>
      </c>
      <c r="L11" s="28">
        <v>160.00000000000014</v>
      </c>
      <c r="M11" s="29">
        <v>3040</v>
      </c>
      <c r="N11" s="30">
        <v>2654.02</v>
      </c>
      <c r="O11" s="31">
        <f t="shared" si="0"/>
        <v>200</v>
      </c>
      <c r="P11" s="31">
        <f t="shared" si="7"/>
        <v>2454.02</v>
      </c>
      <c r="Q11" s="31">
        <f t="shared" si="1"/>
        <v>122.69999999999982</v>
      </c>
      <c r="R11" s="32">
        <v>2331.3200000000002</v>
      </c>
      <c r="S11" s="33">
        <f t="shared" si="2"/>
        <v>-745.98</v>
      </c>
      <c r="T11" s="33">
        <f t="shared" si="3"/>
        <v>0</v>
      </c>
      <c r="U11" s="33">
        <f t="shared" si="4"/>
        <v>-745.98</v>
      </c>
      <c r="V11" s="33">
        <f t="shared" si="5"/>
        <v>-37.300000000000324</v>
      </c>
      <c r="W11" s="34">
        <f t="shared" si="6"/>
        <v>-708.67999999999984</v>
      </c>
    </row>
    <row r="12" spans="1:23" x14ac:dyDescent="0.25">
      <c r="A12" s="21" t="s">
        <v>17</v>
      </c>
      <c r="B12" s="22" t="s">
        <v>41</v>
      </c>
      <c r="C12" s="23">
        <v>0.9</v>
      </c>
      <c r="D12" s="24" t="s">
        <v>42</v>
      </c>
      <c r="E12" s="25" t="s">
        <v>43</v>
      </c>
      <c r="F12" s="24" t="s">
        <v>44</v>
      </c>
      <c r="G12" s="35" t="s">
        <v>45</v>
      </c>
      <c r="H12" s="36">
        <v>42544</v>
      </c>
      <c r="I12" s="28">
        <v>7010</v>
      </c>
      <c r="J12" s="28">
        <v>200</v>
      </c>
      <c r="K12" s="28">
        <v>6810</v>
      </c>
      <c r="L12" s="28">
        <v>680.99999999999989</v>
      </c>
      <c r="M12" s="29">
        <v>6129</v>
      </c>
      <c r="N12" s="30">
        <v>6450</v>
      </c>
      <c r="O12" s="31">
        <f t="shared" si="0"/>
        <v>0</v>
      </c>
      <c r="P12" s="31">
        <f t="shared" si="7"/>
        <v>6450</v>
      </c>
      <c r="Q12" s="31">
        <f t="shared" si="1"/>
        <v>645</v>
      </c>
      <c r="R12" s="32">
        <v>5805</v>
      </c>
      <c r="S12" s="33">
        <f t="shared" si="2"/>
        <v>-560</v>
      </c>
      <c r="T12" s="33">
        <f t="shared" si="3"/>
        <v>-200</v>
      </c>
      <c r="U12" s="33">
        <f t="shared" si="4"/>
        <v>-360</v>
      </c>
      <c r="V12" s="33">
        <f t="shared" si="5"/>
        <v>-35.999999999999886</v>
      </c>
      <c r="W12" s="34">
        <f t="shared" si="6"/>
        <v>-324</v>
      </c>
    </row>
    <row r="13" spans="1:23" x14ac:dyDescent="0.25">
      <c r="A13" s="21" t="s">
        <v>17</v>
      </c>
      <c r="B13" s="22" t="s">
        <v>46</v>
      </c>
      <c r="C13" s="23">
        <v>0.85</v>
      </c>
      <c r="D13" s="24">
        <v>3256</v>
      </c>
      <c r="E13" s="25" t="s">
        <v>47</v>
      </c>
      <c r="F13" s="24" t="s">
        <v>48</v>
      </c>
      <c r="G13" s="35" t="s">
        <v>49</v>
      </c>
      <c r="H13" s="36">
        <v>42272</v>
      </c>
      <c r="I13" s="28">
        <v>82000</v>
      </c>
      <c r="J13" s="28">
        <v>2000</v>
      </c>
      <c r="K13" s="28">
        <v>80000</v>
      </c>
      <c r="L13" s="28">
        <v>12000.000000000002</v>
      </c>
      <c r="M13" s="29">
        <v>68000</v>
      </c>
      <c r="N13" s="30">
        <v>56481.860000000008</v>
      </c>
      <c r="O13" s="31">
        <f t="shared" si="0"/>
        <v>2000.0000000000073</v>
      </c>
      <c r="P13" s="31">
        <f t="shared" si="7"/>
        <v>54481.86</v>
      </c>
      <c r="Q13" s="31">
        <f t="shared" si="1"/>
        <v>8172.2799999999988</v>
      </c>
      <c r="R13" s="32">
        <v>46309.58</v>
      </c>
      <c r="S13" s="33">
        <f t="shared" si="2"/>
        <v>-25518.139999999992</v>
      </c>
      <c r="T13" s="33">
        <f t="shared" si="3"/>
        <v>7.2759576141834259E-12</v>
      </c>
      <c r="U13" s="33">
        <f t="shared" si="4"/>
        <v>-25518.14</v>
      </c>
      <c r="V13" s="33">
        <f t="shared" si="5"/>
        <v>-3827.720000000003</v>
      </c>
      <c r="W13" s="34">
        <f t="shared" si="6"/>
        <v>-21690.42</v>
      </c>
    </row>
    <row r="14" spans="1:23" x14ac:dyDescent="0.25">
      <c r="A14" s="21" t="s">
        <v>17</v>
      </c>
      <c r="B14" s="22" t="s">
        <v>50</v>
      </c>
      <c r="C14" s="23">
        <v>0.95</v>
      </c>
      <c r="D14" s="24">
        <v>3213</v>
      </c>
      <c r="E14" s="25" t="s">
        <v>51</v>
      </c>
      <c r="F14" s="24" t="s">
        <v>26</v>
      </c>
      <c r="G14" s="35" t="s">
        <v>52</v>
      </c>
      <c r="H14" s="36">
        <v>42272</v>
      </c>
      <c r="I14" s="28">
        <v>17200</v>
      </c>
      <c r="J14" s="28">
        <v>200</v>
      </c>
      <c r="K14" s="28">
        <v>17000</v>
      </c>
      <c r="L14" s="28">
        <v>850.0000000000008</v>
      </c>
      <c r="M14" s="29">
        <v>16150</v>
      </c>
      <c r="N14" s="30">
        <v>14980.46</v>
      </c>
      <c r="O14" s="31">
        <f t="shared" si="0"/>
        <v>200</v>
      </c>
      <c r="P14" s="31">
        <f t="shared" si="7"/>
        <v>14780.46</v>
      </c>
      <c r="Q14" s="31">
        <f t="shared" si="1"/>
        <v>739.02000000000044</v>
      </c>
      <c r="R14" s="32">
        <v>14041.439999999999</v>
      </c>
      <c r="S14" s="33">
        <f t="shared" si="2"/>
        <v>-2219.5400000000009</v>
      </c>
      <c r="T14" s="33">
        <f t="shared" si="3"/>
        <v>0</v>
      </c>
      <c r="U14" s="33">
        <f t="shared" si="4"/>
        <v>-2219.5400000000009</v>
      </c>
      <c r="V14" s="33">
        <f t="shared" si="5"/>
        <v>-110.98000000000036</v>
      </c>
      <c r="W14" s="34">
        <f t="shared" si="6"/>
        <v>-2108.5600000000013</v>
      </c>
    </row>
    <row r="15" spans="1:23" x14ac:dyDescent="0.25">
      <c r="A15" s="21" t="s">
        <v>17</v>
      </c>
      <c r="B15" s="22" t="s">
        <v>53</v>
      </c>
      <c r="C15" s="23">
        <v>0.95</v>
      </c>
      <c r="D15" s="24">
        <v>3203</v>
      </c>
      <c r="E15" s="25" t="s">
        <v>51</v>
      </c>
      <c r="F15" s="24" t="s">
        <v>26</v>
      </c>
      <c r="G15" s="35" t="s">
        <v>54</v>
      </c>
      <c r="H15" s="26" t="s">
        <v>55</v>
      </c>
      <c r="I15" s="28">
        <v>10200</v>
      </c>
      <c r="J15" s="28">
        <v>200</v>
      </c>
      <c r="K15" s="28">
        <v>10000</v>
      </c>
      <c r="L15" s="28">
        <v>500.00000000000045</v>
      </c>
      <c r="M15" s="29">
        <v>9500</v>
      </c>
      <c r="N15" s="30">
        <v>9857.4500000000007</v>
      </c>
      <c r="O15" s="31">
        <f t="shared" si="0"/>
        <v>200</v>
      </c>
      <c r="P15" s="31">
        <f t="shared" si="7"/>
        <v>9657.4500000000007</v>
      </c>
      <c r="Q15" s="31">
        <f t="shared" si="1"/>
        <v>482.8700000000008</v>
      </c>
      <c r="R15" s="32">
        <v>9174.58</v>
      </c>
      <c r="S15" s="33">
        <f t="shared" si="2"/>
        <v>-342.54999999999927</v>
      </c>
      <c r="T15" s="33">
        <f t="shared" si="3"/>
        <v>0</v>
      </c>
      <c r="U15" s="33">
        <f t="shared" si="4"/>
        <v>-342.54999999999927</v>
      </c>
      <c r="V15" s="33">
        <f t="shared" si="5"/>
        <v>-17.129999999999654</v>
      </c>
      <c r="W15" s="34">
        <f t="shared" si="6"/>
        <v>-325.42000000000007</v>
      </c>
    </row>
    <row r="16" spans="1:23" x14ac:dyDescent="0.25">
      <c r="A16" s="21" t="s">
        <v>17</v>
      </c>
      <c r="B16" s="22" t="s">
        <v>56</v>
      </c>
      <c r="C16" s="23">
        <v>0.95</v>
      </c>
      <c r="D16" s="24">
        <v>3214</v>
      </c>
      <c r="E16" s="25" t="s">
        <v>51</v>
      </c>
      <c r="F16" s="24" t="s">
        <v>26</v>
      </c>
      <c r="G16" s="35" t="s">
        <v>57</v>
      </c>
      <c r="H16" s="36">
        <v>42272</v>
      </c>
      <c r="I16" s="28">
        <v>8400</v>
      </c>
      <c r="J16" s="28">
        <v>200</v>
      </c>
      <c r="K16" s="28">
        <v>8200</v>
      </c>
      <c r="L16" s="28">
        <v>410.00000000000034</v>
      </c>
      <c r="M16" s="29">
        <v>7790</v>
      </c>
      <c r="N16" s="30">
        <v>7341.7300000000005</v>
      </c>
      <c r="O16" s="31">
        <f t="shared" si="0"/>
        <v>200.3100000000004</v>
      </c>
      <c r="P16" s="31">
        <f t="shared" si="7"/>
        <v>7141.42</v>
      </c>
      <c r="Q16" s="31">
        <f t="shared" si="1"/>
        <v>357.06999999999971</v>
      </c>
      <c r="R16" s="32">
        <v>6784.35</v>
      </c>
      <c r="S16" s="33">
        <f t="shared" si="2"/>
        <v>-1058.2699999999995</v>
      </c>
      <c r="T16" s="33">
        <f t="shared" si="3"/>
        <v>0.31000000000040018</v>
      </c>
      <c r="U16" s="33">
        <f t="shared" si="4"/>
        <v>-1058.58</v>
      </c>
      <c r="V16" s="33">
        <f t="shared" si="5"/>
        <v>-52.930000000000632</v>
      </c>
      <c r="W16" s="34">
        <f t="shared" si="6"/>
        <v>-1005.6499999999996</v>
      </c>
    </row>
    <row r="17" spans="1:23" x14ac:dyDescent="0.25">
      <c r="A17" s="21" t="s">
        <v>17</v>
      </c>
      <c r="B17" s="22" t="s">
        <v>58</v>
      </c>
      <c r="C17" s="23">
        <v>0.95</v>
      </c>
      <c r="D17" s="24">
        <v>3258</v>
      </c>
      <c r="E17" s="25" t="s">
        <v>51</v>
      </c>
      <c r="F17" s="24" t="s">
        <v>26</v>
      </c>
      <c r="G17" s="35" t="s">
        <v>57</v>
      </c>
      <c r="H17" s="36">
        <v>42272</v>
      </c>
      <c r="I17" s="28">
        <v>22200</v>
      </c>
      <c r="J17" s="28">
        <v>200</v>
      </c>
      <c r="K17" s="28">
        <v>22000</v>
      </c>
      <c r="L17" s="28">
        <v>1100.0000000000009</v>
      </c>
      <c r="M17" s="29">
        <v>20900</v>
      </c>
      <c r="N17" s="30">
        <v>21452.230000000003</v>
      </c>
      <c r="O17" s="31">
        <f t="shared" si="0"/>
        <v>200.00000000000364</v>
      </c>
      <c r="P17" s="31">
        <f t="shared" si="7"/>
        <v>21252.23</v>
      </c>
      <c r="Q17" s="31">
        <f t="shared" si="1"/>
        <v>1062.6100000000006</v>
      </c>
      <c r="R17" s="32">
        <v>20189.62</v>
      </c>
      <c r="S17" s="33">
        <f t="shared" si="2"/>
        <v>-747.7699999999968</v>
      </c>
      <c r="T17" s="33">
        <f t="shared" si="3"/>
        <v>3.637978807091713E-12</v>
      </c>
      <c r="U17" s="33">
        <f t="shared" si="4"/>
        <v>-747.77000000000044</v>
      </c>
      <c r="V17" s="33">
        <f t="shared" si="5"/>
        <v>-37.390000000000327</v>
      </c>
      <c r="W17" s="34">
        <f t="shared" si="6"/>
        <v>-710.38000000000102</v>
      </c>
    </row>
    <row r="18" spans="1:23" x14ac:dyDescent="0.25">
      <c r="A18" s="21" t="s">
        <v>17</v>
      </c>
      <c r="B18" s="22" t="s">
        <v>59</v>
      </c>
      <c r="C18" s="23">
        <v>0.95</v>
      </c>
      <c r="D18" s="24">
        <v>3215</v>
      </c>
      <c r="E18" s="25" t="s">
        <v>51</v>
      </c>
      <c r="F18" s="24" t="s">
        <v>26</v>
      </c>
      <c r="G18" s="35" t="s">
        <v>57</v>
      </c>
      <c r="H18" s="36">
        <v>42272</v>
      </c>
      <c r="I18" s="28">
        <v>21000</v>
      </c>
      <c r="J18" s="28">
        <v>200</v>
      </c>
      <c r="K18" s="28">
        <v>20800</v>
      </c>
      <c r="L18" s="28">
        <v>1040.0000000000009</v>
      </c>
      <c r="M18" s="29">
        <v>19760</v>
      </c>
      <c r="N18" s="30">
        <v>14729.44</v>
      </c>
      <c r="O18" s="31">
        <f t="shared" si="0"/>
        <v>200</v>
      </c>
      <c r="P18" s="31">
        <f t="shared" si="7"/>
        <v>14529.44</v>
      </c>
      <c r="Q18" s="31">
        <f t="shared" si="1"/>
        <v>726.46999999999935</v>
      </c>
      <c r="R18" s="32">
        <v>13802.970000000001</v>
      </c>
      <c r="S18" s="33">
        <f t="shared" si="2"/>
        <v>-6270.5599999999995</v>
      </c>
      <c r="T18" s="33">
        <f t="shared" si="3"/>
        <v>0</v>
      </c>
      <c r="U18" s="33">
        <f t="shared" si="4"/>
        <v>-6270.5599999999995</v>
      </c>
      <c r="V18" s="33">
        <f t="shared" si="5"/>
        <v>-313.53000000000156</v>
      </c>
      <c r="W18" s="34">
        <f t="shared" si="6"/>
        <v>-5957.0299999999988</v>
      </c>
    </row>
    <row r="19" spans="1:23" x14ac:dyDescent="0.25">
      <c r="A19" s="21" t="s">
        <v>17</v>
      </c>
      <c r="B19" s="22" t="s">
        <v>60</v>
      </c>
      <c r="C19" s="23">
        <v>0.95</v>
      </c>
      <c r="D19" s="24">
        <v>3259</v>
      </c>
      <c r="E19" s="25" t="s">
        <v>51</v>
      </c>
      <c r="F19" s="24" t="s">
        <v>26</v>
      </c>
      <c r="G19" s="35" t="s">
        <v>61</v>
      </c>
      <c r="H19" s="36">
        <v>42810</v>
      </c>
      <c r="I19" s="28">
        <v>11200</v>
      </c>
      <c r="J19" s="28">
        <v>200</v>
      </c>
      <c r="K19" s="28">
        <v>11000</v>
      </c>
      <c r="L19" s="28">
        <v>550.00000000000045</v>
      </c>
      <c r="M19" s="29">
        <v>10450</v>
      </c>
      <c r="N19" s="30">
        <v>8271.94</v>
      </c>
      <c r="O19" s="31">
        <f t="shared" si="0"/>
        <v>200.00000000000091</v>
      </c>
      <c r="P19" s="31">
        <f t="shared" si="7"/>
        <v>8071.94</v>
      </c>
      <c r="Q19" s="31">
        <f t="shared" si="1"/>
        <v>403.59999999999945</v>
      </c>
      <c r="R19" s="32">
        <v>7668.34</v>
      </c>
      <c r="S19" s="33">
        <f t="shared" si="2"/>
        <v>-2928.0599999999995</v>
      </c>
      <c r="T19" s="33">
        <f t="shared" si="3"/>
        <v>9.0949470177292824E-13</v>
      </c>
      <c r="U19" s="33">
        <f t="shared" si="4"/>
        <v>-2928.0600000000004</v>
      </c>
      <c r="V19" s="33">
        <f t="shared" si="5"/>
        <v>-146.400000000001</v>
      </c>
      <c r="W19" s="34">
        <f t="shared" si="6"/>
        <v>-2781.66</v>
      </c>
    </row>
    <row r="20" spans="1:23" x14ac:dyDescent="0.25">
      <c r="A20" s="21" t="s">
        <v>17</v>
      </c>
      <c r="B20" s="22" t="s">
        <v>62</v>
      </c>
      <c r="C20" s="23">
        <v>0.95</v>
      </c>
      <c r="D20" s="24">
        <v>3212</v>
      </c>
      <c r="E20" s="25" t="s">
        <v>51</v>
      </c>
      <c r="F20" s="24" t="s">
        <v>26</v>
      </c>
      <c r="G20" s="37" t="s">
        <v>57</v>
      </c>
      <c r="H20" s="36">
        <v>42272</v>
      </c>
      <c r="I20" s="28">
        <v>65000</v>
      </c>
      <c r="J20" s="28">
        <v>200</v>
      </c>
      <c r="K20" s="28">
        <v>64800</v>
      </c>
      <c r="L20" s="28">
        <v>3240.0000000000027</v>
      </c>
      <c r="M20" s="29">
        <v>61560</v>
      </c>
      <c r="N20" s="30">
        <v>55522.48</v>
      </c>
      <c r="O20" s="31">
        <f t="shared" si="0"/>
        <v>200</v>
      </c>
      <c r="P20" s="31">
        <f t="shared" si="7"/>
        <v>55322.48</v>
      </c>
      <c r="Q20" s="31">
        <f t="shared" si="1"/>
        <v>2766.1200000000026</v>
      </c>
      <c r="R20" s="32">
        <v>52556.36</v>
      </c>
      <c r="S20" s="33">
        <f t="shared" si="2"/>
        <v>-9477.5199999999968</v>
      </c>
      <c r="T20" s="33">
        <f t="shared" si="3"/>
        <v>0</v>
      </c>
      <c r="U20" s="33">
        <f t="shared" si="4"/>
        <v>-9477.5199999999968</v>
      </c>
      <c r="V20" s="33">
        <f t="shared" si="5"/>
        <v>-473.88000000000011</v>
      </c>
      <c r="W20" s="34">
        <f t="shared" si="6"/>
        <v>-9003.64</v>
      </c>
    </row>
    <row r="21" spans="1:23" x14ac:dyDescent="0.25">
      <c r="A21" s="21" t="s">
        <v>17</v>
      </c>
      <c r="B21" s="22" t="s">
        <v>63</v>
      </c>
      <c r="C21" s="23">
        <v>0.95</v>
      </c>
      <c r="D21" s="24" t="s">
        <v>64</v>
      </c>
      <c r="E21" s="25" t="s">
        <v>51</v>
      </c>
      <c r="F21" s="24" t="s">
        <v>26</v>
      </c>
      <c r="G21" s="35" t="s">
        <v>65</v>
      </c>
      <c r="H21" s="36">
        <v>42481</v>
      </c>
      <c r="I21" s="28">
        <v>342700</v>
      </c>
      <c r="J21" s="28">
        <v>500</v>
      </c>
      <c r="K21" s="28">
        <v>342200</v>
      </c>
      <c r="L21" s="28">
        <v>17110.000000000015</v>
      </c>
      <c r="M21" s="29">
        <v>325090</v>
      </c>
      <c r="N21" s="30">
        <v>342389.47</v>
      </c>
      <c r="O21" s="31">
        <f t="shared" si="0"/>
        <v>200</v>
      </c>
      <c r="P21" s="31">
        <f t="shared" si="7"/>
        <v>342189.47</v>
      </c>
      <c r="Q21" s="31">
        <f t="shared" si="1"/>
        <v>17109.469999999972</v>
      </c>
      <c r="R21" s="32">
        <v>325080</v>
      </c>
      <c r="S21" s="33">
        <f t="shared" si="2"/>
        <v>-310.53000000002794</v>
      </c>
      <c r="T21" s="33">
        <f t="shared" si="3"/>
        <v>-300</v>
      </c>
      <c r="U21" s="33">
        <f t="shared" si="4"/>
        <v>-10.53000000002794</v>
      </c>
      <c r="V21" s="33">
        <f t="shared" si="5"/>
        <v>-0.53000000004249159</v>
      </c>
      <c r="W21" s="34">
        <f t="shared" si="6"/>
        <v>-10</v>
      </c>
    </row>
    <row r="22" spans="1:23" x14ac:dyDescent="0.25">
      <c r="A22" s="21" t="s">
        <v>17</v>
      </c>
      <c r="B22" s="22" t="s">
        <v>66</v>
      </c>
      <c r="C22" s="23">
        <v>0.95</v>
      </c>
      <c r="D22" s="24">
        <v>3202</v>
      </c>
      <c r="E22" s="25" t="s">
        <v>51</v>
      </c>
      <c r="F22" s="24" t="s">
        <v>26</v>
      </c>
      <c r="G22" s="35" t="s">
        <v>54</v>
      </c>
      <c r="H22" s="36">
        <v>42180</v>
      </c>
      <c r="I22" s="28">
        <v>7400</v>
      </c>
      <c r="J22" s="28">
        <v>200</v>
      </c>
      <c r="K22" s="28">
        <v>7200</v>
      </c>
      <c r="L22" s="28">
        <v>360.00000000000034</v>
      </c>
      <c r="M22" s="29">
        <v>6840</v>
      </c>
      <c r="N22" s="30">
        <v>6626.1200000000008</v>
      </c>
      <c r="O22" s="31">
        <f t="shared" si="0"/>
        <v>200.00000000000091</v>
      </c>
      <c r="P22" s="31">
        <f t="shared" si="7"/>
        <v>6426.12</v>
      </c>
      <c r="Q22" s="31">
        <f t="shared" si="1"/>
        <v>321.30999999999949</v>
      </c>
      <c r="R22" s="32">
        <v>6104.81</v>
      </c>
      <c r="S22" s="33">
        <f t="shared" si="2"/>
        <v>-773.8799999999992</v>
      </c>
      <c r="T22" s="33">
        <f t="shared" si="3"/>
        <v>9.0949470177292824E-13</v>
      </c>
      <c r="U22" s="33">
        <f t="shared" si="4"/>
        <v>-773.88000000000011</v>
      </c>
      <c r="V22" s="33">
        <f t="shared" si="5"/>
        <v>-38.69000000000085</v>
      </c>
      <c r="W22" s="34">
        <f t="shared" si="6"/>
        <v>-735.1899999999996</v>
      </c>
    </row>
    <row r="23" spans="1:23" x14ac:dyDescent="0.25">
      <c r="A23" s="21" t="s">
        <v>17</v>
      </c>
      <c r="B23" s="22" t="s">
        <v>67</v>
      </c>
      <c r="C23" s="23">
        <v>0.9</v>
      </c>
      <c r="D23" s="24" t="s">
        <v>68</v>
      </c>
      <c r="E23" s="25" t="s">
        <v>51</v>
      </c>
      <c r="F23" s="24" t="s">
        <v>69</v>
      </c>
      <c r="G23" s="35" t="s">
        <v>70</v>
      </c>
      <c r="H23" s="36">
        <v>42635</v>
      </c>
      <c r="I23" s="28">
        <v>12000</v>
      </c>
      <c r="J23" s="28">
        <v>0</v>
      </c>
      <c r="K23" s="28">
        <v>12000</v>
      </c>
      <c r="L23" s="28">
        <v>1199.9999999999998</v>
      </c>
      <c r="M23" s="29">
        <v>10800</v>
      </c>
      <c r="N23" s="30">
        <v>7995.59</v>
      </c>
      <c r="O23" s="31">
        <f t="shared" si="0"/>
        <v>1599.7700000000004</v>
      </c>
      <c r="P23" s="31">
        <f t="shared" si="7"/>
        <v>6395.82</v>
      </c>
      <c r="Q23" s="31">
        <f t="shared" si="1"/>
        <v>639.57999999999993</v>
      </c>
      <c r="R23" s="32">
        <v>5756.24</v>
      </c>
      <c r="S23" s="33">
        <f t="shared" si="2"/>
        <v>-4004.41</v>
      </c>
      <c r="T23" s="33">
        <f t="shared" si="3"/>
        <v>1599.7700000000004</v>
      </c>
      <c r="U23" s="33">
        <f t="shared" si="4"/>
        <v>-5604.18</v>
      </c>
      <c r="V23" s="33">
        <f t="shared" si="5"/>
        <v>-560.41999999999985</v>
      </c>
      <c r="W23" s="34">
        <f t="shared" si="6"/>
        <v>-5043.76</v>
      </c>
    </row>
    <row r="24" spans="1:23" x14ac:dyDescent="0.25">
      <c r="A24" s="21" t="s">
        <v>17</v>
      </c>
      <c r="B24" s="22" t="s">
        <v>71</v>
      </c>
      <c r="C24" s="23">
        <v>0.95</v>
      </c>
      <c r="D24" s="24" t="s">
        <v>72</v>
      </c>
      <c r="E24" s="25" t="s">
        <v>51</v>
      </c>
      <c r="F24" s="24" t="s">
        <v>26</v>
      </c>
      <c r="G24" s="35" t="s">
        <v>73</v>
      </c>
      <c r="H24" s="36">
        <v>42635</v>
      </c>
      <c r="I24" s="28">
        <v>7000</v>
      </c>
      <c r="J24" s="28">
        <v>200</v>
      </c>
      <c r="K24" s="28">
        <v>6800</v>
      </c>
      <c r="L24" s="28">
        <v>340.00000000000028</v>
      </c>
      <c r="M24" s="29">
        <v>6460</v>
      </c>
      <c r="N24" s="30">
        <v>6831.59</v>
      </c>
      <c r="O24" s="31">
        <f t="shared" si="0"/>
        <v>200</v>
      </c>
      <c r="P24" s="31">
        <f t="shared" si="7"/>
        <v>6631.59</v>
      </c>
      <c r="Q24" s="31">
        <f t="shared" si="1"/>
        <v>331.57999999999993</v>
      </c>
      <c r="R24" s="32">
        <v>6300.01</v>
      </c>
      <c r="S24" s="33">
        <f t="shared" si="2"/>
        <v>-168.40999999999985</v>
      </c>
      <c r="T24" s="33">
        <f t="shared" si="3"/>
        <v>0</v>
      </c>
      <c r="U24" s="33">
        <f t="shared" si="4"/>
        <v>-168.40999999999985</v>
      </c>
      <c r="V24" s="33">
        <f t="shared" si="5"/>
        <v>-8.420000000000357</v>
      </c>
      <c r="W24" s="34">
        <f t="shared" si="6"/>
        <v>-159.98999999999978</v>
      </c>
    </row>
    <row r="25" spans="1:23" x14ac:dyDescent="0.25">
      <c r="A25" s="21" t="s">
        <v>17</v>
      </c>
      <c r="B25" s="22" t="s">
        <v>74</v>
      </c>
      <c r="C25" s="23">
        <v>0.9</v>
      </c>
      <c r="D25" s="24">
        <v>3224</v>
      </c>
      <c r="E25" s="25" t="s">
        <v>75</v>
      </c>
      <c r="F25" s="24" t="s">
        <v>69</v>
      </c>
      <c r="G25" s="35" t="s">
        <v>76</v>
      </c>
      <c r="H25" s="36">
        <v>42635</v>
      </c>
      <c r="I25" s="28">
        <v>30000</v>
      </c>
      <c r="J25" s="28">
        <v>0</v>
      </c>
      <c r="K25" s="28">
        <v>30000</v>
      </c>
      <c r="L25" s="28">
        <v>2999.9999999999995</v>
      </c>
      <c r="M25" s="29">
        <v>27000</v>
      </c>
      <c r="N25" s="30">
        <v>26807.42</v>
      </c>
      <c r="O25" s="31">
        <f t="shared" si="0"/>
        <v>494.43999999999869</v>
      </c>
      <c r="P25" s="31">
        <f t="shared" si="7"/>
        <v>26312.98</v>
      </c>
      <c r="Q25" s="31">
        <f t="shared" si="1"/>
        <v>2631.2999999999993</v>
      </c>
      <c r="R25" s="32">
        <v>23681.68</v>
      </c>
      <c r="S25" s="33">
        <f t="shared" si="2"/>
        <v>-3192.5800000000017</v>
      </c>
      <c r="T25" s="33">
        <f t="shared" si="3"/>
        <v>494.43999999999869</v>
      </c>
      <c r="U25" s="33">
        <f t="shared" si="4"/>
        <v>-3687.0200000000004</v>
      </c>
      <c r="V25" s="33">
        <f t="shared" si="5"/>
        <v>-368.70000000000027</v>
      </c>
      <c r="W25" s="34">
        <f t="shared" si="6"/>
        <v>-3318.3199999999997</v>
      </c>
    </row>
    <row r="26" spans="1:23" x14ac:dyDescent="0.25">
      <c r="A26" s="21" t="s">
        <v>17</v>
      </c>
      <c r="B26" s="22" t="s">
        <v>77</v>
      </c>
      <c r="C26" s="23">
        <v>0.95</v>
      </c>
      <c r="D26" s="24">
        <v>3230</v>
      </c>
      <c r="E26" s="25" t="s">
        <v>75</v>
      </c>
      <c r="F26" s="24" t="s">
        <v>48</v>
      </c>
      <c r="G26" s="35" t="s">
        <v>78</v>
      </c>
      <c r="H26" s="36">
        <v>42272</v>
      </c>
      <c r="I26" s="28">
        <v>26500</v>
      </c>
      <c r="J26" s="28">
        <v>500</v>
      </c>
      <c r="K26" s="28">
        <v>26000</v>
      </c>
      <c r="L26" s="28">
        <v>1300.0000000000011</v>
      </c>
      <c r="M26" s="29">
        <v>24700</v>
      </c>
      <c r="N26" s="30">
        <v>26346.82</v>
      </c>
      <c r="O26" s="31">
        <f t="shared" si="0"/>
        <v>500</v>
      </c>
      <c r="P26" s="31">
        <f t="shared" si="7"/>
        <v>25846.82</v>
      </c>
      <c r="Q26" s="31">
        <f t="shared" si="1"/>
        <v>1292.3400000000038</v>
      </c>
      <c r="R26" s="32">
        <v>24554.479999999996</v>
      </c>
      <c r="S26" s="33">
        <f t="shared" si="2"/>
        <v>-153.18000000000029</v>
      </c>
      <c r="T26" s="33">
        <f t="shared" si="3"/>
        <v>0</v>
      </c>
      <c r="U26" s="33">
        <f t="shared" si="4"/>
        <v>-153.18000000000029</v>
      </c>
      <c r="V26" s="33">
        <f t="shared" si="5"/>
        <v>-7.6599999999973534</v>
      </c>
      <c r="W26" s="34">
        <f t="shared" si="6"/>
        <v>-145.52000000000407</v>
      </c>
    </row>
    <row r="27" spans="1:23" x14ac:dyDescent="0.25">
      <c r="A27" s="21" t="s">
        <v>17</v>
      </c>
      <c r="B27" s="22" t="s">
        <v>79</v>
      </c>
      <c r="C27" s="23">
        <v>0.9</v>
      </c>
      <c r="D27" s="24" t="s">
        <v>80</v>
      </c>
      <c r="E27" s="25" t="s">
        <v>75</v>
      </c>
      <c r="F27" s="24" t="s">
        <v>69</v>
      </c>
      <c r="G27" s="35" t="s">
        <v>76</v>
      </c>
      <c r="H27" s="36">
        <v>42635</v>
      </c>
      <c r="I27" s="28">
        <v>15000</v>
      </c>
      <c r="J27" s="28">
        <v>0</v>
      </c>
      <c r="K27" s="28">
        <v>15000</v>
      </c>
      <c r="L27" s="28">
        <v>1499.9999999999998</v>
      </c>
      <c r="M27" s="29">
        <v>13500</v>
      </c>
      <c r="N27" s="30">
        <v>11199.99</v>
      </c>
      <c r="O27" s="31">
        <f t="shared" si="0"/>
        <v>72.209999999999127</v>
      </c>
      <c r="P27" s="31">
        <f t="shared" si="7"/>
        <v>11127.78</v>
      </c>
      <c r="Q27" s="31">
        <f t="shared" si="1"/>
        <v>1112.7800000000007</v>
      </c>
      <c r="R27" s="32">
        <v>10015</v>
      </c>
      <c r="S27" s="33">
        <f t="shared" si="2"/>
        <v>-3800.01</v>
      </c>
      <c r="T27" s="33">
        <f t="shared" si="3"/>
        <v>72.209999999999127</v>
      </c>
      <c r="U27" s="33">
        <f t="shared" si="4"/>
        <v>-3872.2199999999993</v>
      </c>
      <c r="V27" s="33">
        <f t="shared" si="5"/>
        <v>-387.21999999999912</v>
      </c>
      <c r="W27" s="34">
        <f t="shared" si="6"/>
        <v>-3485</v>
      </c>
    </row>
    <row r="28" spans="1:23" x14ac:dyDescent="0.25">
      <c r="A28" s="21" t="s">
        <v>17</v>
      </c>
      <c r="B28" s="22" t="s">
        <v>81</v>
      </c>
      <c r="C28" s="23">
        <v>0.9</v>
      </c>
      <c r="D28" s="24">
        <v>3222</v>
      </c>
      <c r="E28" s="25" t="s">
        <v>75</v>
      </c>
      <c r="F28" s="24" t="s">
        <v>69</v>
      </c>
      <c r="G28" s="35" t="s">
        <v>76</v>
      </c>
      <c r="H28" s="36">
        <v>42635</v>
      </c>
      <c r="I28" s="28">
        <v>25000</v>
      </c>
      <c r="J28" s="28">
        <v>0</v>
      </c>
      <c r="K28" s="28">
        <v>25000</v>
      </c>
      <c r="L28" s="28">
        <v>2499.9999999999995</v>
      </c>
      <c r="M28" s="29">
        <v>22500</v>
      </c>
      <c r="N28" s="30">
        <v>23397.42</v>
      </c>
      <c r="O28" s="31">
        <f t="shared" si="0"/>
        <v>263.32999999999811</v>
      </c>
      <c r="P28" s="31">
        <f t="shared" si="7"/>
        <v>23134.09</v>
      </c>
      <c r="Q28" s="31">
        <f t="shared" si="1"/>
        <v>2313.41</v>
      </c>
      <c r="R28" s="32">
        <v>20820.68</v>
      </c>
      <c r="S28" s="33">
        <f t="shared" si="2"/>
        <v>-1602.5800000000017</v>
      </c>
      <c r="T28" s="33">
        <f t="shared" si="3"/>
        <v>263.32999999999811</v>
      </c>
      <c r="U28" s="33">
        <f t="shared" si="4"/>
        <v>-1865.9099999999999</v>
      </c>
      <c r="V28" s="33">
        <f t="shared" si="5"/>
        <v>-186.58999999999969</v>
      </c>
      <c r="W28" s="34">
        <f t="shared" si="6"/>
        <v>-1679.3199999999997</v>
      </c>
    </row>
    <row r="29" spans="1:23" ht="21" x14ac:dyDescent="0.25">
      <c r="A29" s="21" t="s">
        <v>17</v>
      </c>
      <c r="B29" s="22" t="s">
        <v>82</v>
      </c>
      <c r="C29" s="23">
        <v>1</v>
      </c>
      <c r="D29" s="24" t="s">
        <v>83</v>
      </c>
      <c r="E29" s="25" t="s">
        <v>75</v>
      </c>
      <c r="F29" s="24" t="s">
        <v>84</v>
      </c>
      <c r="G29" s="35" t="s">
        <v>85</v>
      </c>
      <c r="H29" s="36">
        <v>42901</v>
      </c>
      <c r="I29" s="28">
        <v>17600</v>
      </c>
      <c r="J29" s="28">
        <v>200</v>
      </c>
      <c r="K29" s="28">
        <v>17400</v>
      </c>
      <c r="L29" s="28">
        <v>0</v>
      </c>
      <c r="M29" s="29">
        <v>17400</v>
      </c>
      <c r="N29" s="30">
        <v>17540.79</v>
      </c>
      <c r="O29" s="31">
        <f t="shared" si="0"/>
        <v>200</v>
      </c>
      <c r="P29" s="31">
        <f t="shared" si="7"/>
        <v>17340.79</v>
      </c>
      <c r="Q29" s="31">
        <f t="shared" si="1"/>
        <v>0</v>
      </c>
      <c r="R29" s="32">
        <v>17340.79</v>
      </c>
      <c r="S29" s="33">
        <f t="shared" si="2"/>
        <v>-59.209999999999127</v>
      </c>
      <c r="T29" s="33">
        <f t="shared" si="3"/>
        <v>0</v>
      </c>
      <c r="U29" s="33">
        <f t="shared" si="4"/>
        <v>-59.209999999999127</v>
      </c>
      <c r="V29" s="33">
        <f t="shared" si="5"/>
        <v>0</v>
      </c>
      <c r="W29" s="34">
        <f t="shared" si="6"/>
        <v>-59.209999999999127</v>
      </c>
    </row>
    <row r="30" spans="1:23" x14ac:dyDescent="0.25">
      <c r="A30" s="21" t="s">
        <v>17</v>
      </c>
      <c r="B30" s="22" t="s">
        <v>86</v>
      </c>
      <c r="C30" s="23">
        <v>0.9</v>
      </c>
      <c r="D30" s="24">
        <v>3221</v>
      </c>
      <c r="E30" s="25" t="s">
        <v>75</v>
      </c>
      <c r="F30" s="24" t="s">
        <v>69</v>
      </c>
      <c r="G30" s="35" t="s">
        <v>76</v>
      </c>
      <c r="H30" s="36">
        <v>42635</v>
      </c>
      <c r="I30" s="28">
        <v>30000</v>
      </c>
      <c r="J30" s="28">
        <v>0</v>
      </c>
      <c r="K30" s="28">
        <v>30000</v>
      </c>
      <c r="L30" s="28">
        <v>2999.9999999999995</v>
      </c>
      <c r="M30" s="29">
        <v>27000</v>
      </c>
      <c r="N30" s="30">
        <v>24197.42</v>
      </c>
      <c r="O30" s="31">
        <f t="shared" si="0"/>
        <v>96.309999999997672</v>
      </c>
      <c r="P30" s="31">
        <f t="shared" si="7"/>
        <v>24101.11</v>
      </c>
      <c r="Q30" s="31">
        <f t="shared" si="1"/>
        <v>2410.1100000000006</v>
      </c>
      <c r="R30" s="32">
        <v>21691</v>
      </c>
      <c r="S30" s="33">
        <f t="shared" si="2"/>
        <v>-5802.5800000000017</v>
      </c>
      <c r="T30" s="33">
        <f t="shared" si="3"/>
        <v>96.309999999997672</v>
      </c>
      <c r="U30" s="33">
        <f t="shared" si="4"/>
        <v>-5898.8899999999994</v>
      </c>
      <c r="V30" s="33">
        <f t="shared" si="5"/>
        <v>-589.88999999999896</v>
      </c>
      <c r="W30" s="34">
        <f t="shared" si="6"/>
        <v>-5309</v>
      </c>
    </row>
    <row r="31" spans="1:23" x14ac:dyDescent="0.25">
      <c r="A31" s="21" t="s">
        <v>17</v>
      </c>
      <c r="B31" s="22" t="s">
        <v>87</v>
      </c>
      <c r="C31" s="23">
        <v>0.95</v>
      </c>
      <c r="D31" s="24" t="s">
        <v>88</v>
      </c>
      <c r="E31" s="25" t="s">
        <v>75</v>
      </c>
      <c r="F31" s="24" t="s">
        <v>48</v>
      </c>
      <c r="G31" s="35" t="s">
        <v>89</v>
      </c>
      <c r="H31" s="36">
        <v>42355</v>
      </c>
      <c r="I31" s="28">
        <v>37500</v>
      </c>
      <c r="J31" s="28">
        <v>500</v>
      </c>
      <c r="K31" s="28">
        <v>37000</v>
      </c>
      <c r="L31" s="28">
        <v>1850.0000000000016</v>
      </c>
      <c r="M31" s="29">
        <v>35150</v>
      </c>
      <c r="N31" s="30">
        <v>37255.900000000009</v>
      </c>
      <c r="O31" s="31">
        <f>N31-P31-0.01</f>
        <v>500.00000000000932</v>
      </c>
      <c r="P31" s="31">
        <f t="shared" si="7"/>
        <v>36755.89</v>
      </c>
      <c r="Q31" s="31">
        <f t="shared" si="1"/>
        <v>1837.7899999999936</v>
      </c>
      <c r="R31" s="32">
        <v>34918.100000000006</v>
      </c>
      <c r="S31" s="33">
        <f t="shared" si="2"/>
        <v>-244.09999999999127</v>
      </c>
      <c r="T31" s="33">
        <f t="shared" si="3"/>
        <v>9.3223206931725144E-12</v>
      </c>
      <c r="U31" s="33">
        <f t="shared" si="4"/>
        <v>-244.11000000000058</v>
      </c>
      <c r="V31" s="33">
        <f t="shared" si="5"/>
        <v>-12.210000000007994</v>
      </c>
      <c r="W31" s="34">
        <f t="shared" si="6"/>
        <v>-231.89999999999418</v>
      </c>
    </row>
    <row r="32" spans="1:23" x14ac:dyDescent="0.25">
      <c r="A32" s="21" t="s">
        <v>17</v>
      </c>
      <c r="B32" s="22" t="s">
        <v>90</v>
      </c>
      <c r="C32" s="23">
        <v>0.9</v>
      </c>
      <c r="D32" s="24" t="s">
        <v>91</v>
      </c>
      <c r="E32" s="25" t="s">
        <v>75</v>
      </c>
      <c r="F32" s="24" t="s">
        <v>92</v>
      </c>
      <c r="G32" s="35" t="s">
        <v>93</v>
      </c>
      <c r="H32" s="36">
        <v>42810</v>
      </c>
      <c r="I32" s="28">
        <v>30000</v>
      </c>
      <c r="J32" s="28">
        <v>0</v>
      </c>
      <c r="K32" s="28">
        <v>30000</v>
      </c>
      <c r="L32" s="28">
        <v>2999.9999999999995</v>
      </c>
      <c r="M32" s="29">
        <v>27000</v>
      </c>
      <c r="N32" s="30">
        <v>27500</v>
      </c>
      <c r="O32" s="31">
        <f t="shared" si="0"/>
        <v>0</v>
      </c>
      <c r="P32" s="31">
        <f t="shared" si="7"/>
        <v>27500</v>
      </c>
      <c r="Q32" s="31">
        <f t="shared" si="1"/>
        <v>2750</v>
      </c>
      <c r="R32" s="32">
        <v>24750</v>
      </c>
      <c r="S32" s="33">
        <f t="shared" si="2"/>
        <v>-2500</v>
      </c>
      <c r="T32" s="33">
        <f t="shared" si="3"/>
        <v>0</v>
      </c>
      <c r="U32" s="33">
        <f t="shared" si="4"/>
        <v>-2500</v>
      </c>
      <c r="V32" s="33">
        <f t="shared" si="5"/>
        <v>-249.99999999999955</v>
      </c>
      <c r="W32" s="34">
        <f t="shared" si="6"/>
        <v>-2250</v>
      </c>
    </row>
    <row r="33" spans="1:23" ht="21" x14ac:dyDescent="0.25">
      <c r="A33" s="21" t="s">
        <v>17</v>
      </c>
      <c r="B33" s="22" t="s">
        <v>94</v>
      </c>
      <c r="C33" s="23">
        <v>0.9</v>
      </c>
      <c r="D33" s="24" t="s">
        <v>95</v>
      </c>
      <c r="E33" s="25" t="s">
        <v>96</v>
      </c>
      <c r="F33" s="24" t="s">
        <v>69</v>
      </c>
      <c r="G33" s="38" t="s">
        <v>97</v>
      </c>
      <c r="H33" s="39">
        <v>42528</v>
      </c>
      <c r="I33" s="28">
        <v>20000</v>
      </c>
      <c r="J33" s="28">
        <v>0</v>
      </c>
      <c r="K33" s="28">
        <v>20000</v>
      </c>
      <c r="L33" s="28">
        <v>1999.9999999999995</v>
      </c>
      <c r="M33" s="29">
        <v>18000</v>
      </c>
      <c r="N33" s="30">
        <v>19600</v>
      </c>
      <c r="O33" s="31">
        <f t="shared" si="0"/>
        <v>20</v>
      </c>
      <c r="P33" s="31">
        <f t="shared" si="7"/>
        <v>19580</v>
      </c>
      <c r="Q33" s="31">
        <f t="shared" si="1"/>
        <v>1958</v>
      </c>
      <c r="R33" s="32">
        <v>17622</v>
      </c>
      <c r="S33" s="33">
        <f t="shared" si="2"/>
        <v>-400</v>
      </c>
      <c r="T33" s="33">
        <f t="shared" si="3"/>
        <v>20</v>
      </c>
      <c r="U33" s="33">
        <f t="shared" si="4"/>
        <v>-420</v>
      </c>
      <c r="V33" s="33">
        <f t="shared" si="5"/>
        <v>-41.999999999999545</v>
      </c>
      <c r="W33" s="34">
        <f t="shared" si="6"/>
        <v>-378</v>
      </c>
    </row>
    <row r="34" spans="1:23" ht="21" x14ac:dyDescent="0.25">
      <c r="A34" s="21" t="s">
        <v>17</v>
      </c>
      <c r="B34" s="22" t="s">
        <v>98</v>
      </c>
      <c r="C34" s="23">
        <v>0.9</v>
      </c>
      <c r="D34" s="24">
        <v>3240</v>
      </c>
      <c r="E34" s="25" t="s">
        <v>96</v>
      </c>
      <c r="F34" s="24" t="s">
        <v>69</v>
      </c>
      <c r="G34" s="40" t="s">
        <v>99</v>
      </c>
      <c r="H34" s="36">
        <v>42726</v>
      </c>
      <c r="I34" s="28">
        <v>100000</v>
      </c>
      <c r="J34" s="28">
        <v>0</v>
      </c>
      <c r="K34" s="28">
        <v>100000</v>
      </c>
      <c r="L34" s="28">
        <v>9999.9999999999982</v>
      </c>
      <c r="M34" s="29">
        <v>90000</v>
      </c>
      <c r="N34" s="30">
        <v>92862.95</v>
      </c>
      <c r="O34" s="31">
        <f t="shared" si="0"/>
        <v>4299.8899999999994</v>
      </c>
      <c r="P34" s="31">
        <f t="shared" si="7"/>
        <v>88563.06</v>
      </c>
      <c r="Q34" s="31">
        <f t="shared" si="1"/>
        <v>8856.3099999999977</v>
      </c>
      <c r="R34" s="32">
        <v>79706.75</v>
      </c>
      <c r="S34" s="33">
        <f t="shared" si="2"/>
        <v>-7137.0500000000029</v>
      </c>
      <c r="T34" s="33">
        <f t="shared" si="3"/>
        <v>4299.8899999999994</v>
      </c>
      <c r="U34" s="33">
        <f t="shared" si="4"/>
        <v>-11436.940000000002</v>
      </c>
      <c r="V34" s="33">
        <f t="shared" si="5"/>
        <v>-1143.6900000000005</v>
      </c>
      <c r="W34" s="34">
        <f t="shared" si="6"/>
        <v>-10293.25</v>
      </c>
    </row>
    <row r="35" spans="1:23" x14ac:dyDescent="0.25">
      <c r="A35" s="21" t="s">
        <v>17</v>
      </c>
      <c r="B35" s="22" t="s">
        <v>100</v>
      </c>
      <c r="C35" s="23">
        <v>0.85</v>
      </c>
      <c r="D35" s="24" t="s">
        <v>101</v>
      </c>
      <c r="E35" s="25" t="s">
        <v>102</v>
      </c>
      <c r="F35" s="24" t="s">
        <v>103</v>
      </c>
      <c r="G35" s="38" t="s">
        <v>104</v>
      </c>
      <c r="H35" s="39">
        <v>42272</v>
      </c>
      <c r="I35" s="28">
        <v>2000</v>
      </c>
      <c r="J35" s="28">
        <v>0</v>
      </c>
      <c r="K35" s="28">
        <v>2000</v>
      </c>
      <c r="L35" s="28">
        <v>300.00000000000006</v>
      </c>
      <c r="M35" s="29">
        <v>1700</v>
      </c>
      <c r="N35" s="30">
        <v>1600</v>
      </c>
      <c r="O35" s="31">
        <f t="shared" si="0"/>
        <v>0</v>
      </c>
      <c r="P35" s="31">
        <f t="shared" si="7"/>
        <v>1600</v>
      </c>
      <c r="Q35" s="31">
        <f t="shared" si="1"/>
        <v>240</v>
      </c>
      <c r="R35" s="32">
        <v>1360</v>
      </c>
      <c r="S35" s="33">
        <f t="shared" ref="S35:S66" si="8">N35-I35</f>
        <v>-400</v>
      </c>
      <c r="T35" s="33">
        <f t="shared" ref="T35:T66" si="9">O35-J35</f>
        <v>0</v>
      </c>
      <c r="U35" s="33">
        <f t="shared" ref="U35:U66" si="10">P35-K35</f>
        <v>-400</v>
      </c>
      <c r="V35" s="33">
        <f t="shared" ref="V35:V66" si="11">Q35-L35</f>
        <v>-60.000000000000057</v>
      </c>
      <c r="W35" s="34">
        <f t="shared" ref="W35:W66" si="12">R35-M35</f>
        <v>-340</v>
      </c>
    </row>
    <row r="36" spans="1:23" x14ac:dyDescent="0.25">
      <c r="A36" s="21" t="s">
        <v>105</v>
      </c>
      <c r="B36" s="22" t="s">
        <v>106</v>
      </c>
      <c r="C36" s="23">
        <v>0.9</v>
      </c>
      <c r="D36" s="24">
        <v>3204</v>
      </c>
      <c r="E36" s="25" t="s">
        <v>20</v>
      </c>
      <c r="F36" s="24" t="s">
        <v>69</v>
      </c>
      <c r="G36" s="26" t="s">
        <v>107</v>
      </c>
      <c r="H36" s="26" t="s">
        <v>55</v>
      </c>
      <c r="I36" s="28">
        <v>107000</v>
      </c>
      <c r="J36" s="28">
        <v>0</v>
      </c>
      <c r="K36" s="28">
        <v>107000</v>
      </c>
      <c r="L36" s="28">
        <v>10699.999999999998</v>
      </c>
      <c r="M36" s="29">
        <v>96300</v>
      </c>
      <c r="N36" s="30">
        <v>58000</v>
      </c>
      <c r="O36" s="31">
        <f t="shared" si="0"/>
        <v>2522.8799999999974</v>
      </c>
      <c r="P36" s="31">
        <f t="shared" ref="P36:P61" si="13">ROUND(R36/C36,2)</f>
        <v>55477.120000000003</v>
      </c>
      <c r="Q36" s="31">
        <f t="shared" si="1"/>
        <v>5547.7099999999991</v>
      </c>
      <c r="R36" s="32">
        <v>49929.41</v>
      </c>
      <c r="S36" s="33">
        <f t="shared" si="8"/>
        <v>-49000</v>
      </c>
      <c r="T36" s="33">
        <f t="shared" si="9"/>
        <v>2522.8799999999974</v>
      </c>
      <c r="U36" s="33">
        <f t="shared" si="10"/>
        <v>-51522.879999999997</v>
      </c>
      <c r="V36" s="33">
        <f t="shared" si="11"/>
        <v>-5152.2899999999991</v>
      </c>
      <c r="W36" s="34">
        <f t="shared" si="12"/>
        <v>-46370.59</v>
      </c>
    </row>
    <row r="37" spans="1:23" x14ac:dyDescent="0.25">
      <c r="A37" s="21" t="s">
        <v>105</v>
      </c>
      <c r="B37" s="22" t="s">
        <v>108</v>
      </c>
      <c r="C37" s="23">
        <v>0.9</v>
      </c>
      <c r="D37" s="24">
        <v>3205</v>
      </c>
      <c r="E37" s="25" t="s">
        <v>20</v>
      </c>
      <c r="F37" s="24" t="s">
        <v>69</v>
      </c>
      <c r="G37" s="26" t="s">
        <v>107</v>
      </c>
      <c r="H37" s="26" t="s">
        <v>55</v>
      </c>
      <c r="I37" s="28">
        <v>78000</v>
      </c>
      <c r="J37" s="28">
        <v>0</v>
      </c>
      <c r="K37" s="28">
        <v>78000</v>
      </c>
      <c r="L37" s="28">
        <v>7799.9999999999982</v>
      </c>
      <c r="M37" s="29">
        <v>70200</v>
      </c>
      <c r="N37" s="30">
        <v>35036.590000000004</v>
      </c>
      <c r="O37" s="31">
        <f t="shared" si="0"/>
        <v>872.57000000000698</v>
      </c>
      <c r="P37" s="31">
        <f t="shared" si="13"/>
        <v>34164.019999999997</v>
      </c>
      <c r="Q37" s="31">
        <f t="shared" si="1"/>
        <v>3416.3999999999978</v>
      </c>
      <c r="R37" s="32">
        <v>30747.62</v>
      </c>
      <c r="S37" s="33">
        <f t="shared" si="8"/>
        <v>-42963.409999999996</v>
      </c>
      <c r="T37" s="33">
        <f t="shared" si="9"/>
        <v>872.57000000000698</v>
      </c>
      <c r="U37" s="33">
        <f t="shared" si="10"/>
        <v>-43835.98</v>
      </c>
      <c r="V37" s="33">
        <f t="shared" si="11"/>
        <v>-4383.6000000000004</v>
      </c>
      <c r="W37" s="34">
        <f t="shared" si="12"/>
        <v>-39452.380000000005</v>
      </c>
    </row>
    <row r="38" spans="1:23" x14ac:dyDescent="0.25">
      <c r="A38" s="21" t="s">
        <v>105</v>
      </c>
      <c r="B38" s="22" t="s">
        <v>109</v>
      </c>
      <c r="C38" s="23">
        <v>0.9</v>
      </c>
      <c r="D38" s="24">
        <v>3206</v>
      </c>
      <c r="E38" s="25" t="s">
        <v>20</v>
      </c>
      <c r="F38" s="24" t="s">
        <v>69</v>
      </c>
      <c r="G38" s="26" t="s">
        <v>107</v>
      </c>
      <c r="H38" s="26" t="s">
        <v>55</v>
      </c>
      <c r="I38" s="28">
        <v>33000</v>
      </c>
      <c r="J38" s="28">
        <v>0</v>
      </c>
      <c r="K38" s="28">
        <v>33000</v>
      </c>
      <c r="L38" s="28">
        <v>3299.9999999999991</v>
      </c>
      <c r="M38" s="29">
        <v>29700</v>
      </c>
      <c r="N38" s="30">
        <v>33000</v>
      </c>
      <c r="O38" s="31">
        <f t="shared" si="0"/>
        <v>1500</v>
      </c>
      <c r="P38" s="31">
        <f t="shared" si="13"/>
        <v>31500</v>
      </c>
      <c r="Q38" s="31">
        <f t="shared" si="1"/>
        <v>3150</v>
      </c>
      <c r="R38" s="32">
        <v>28350</v>
      </c>
      <c r="S38" s="33">
        <f t="shared" si="8"/>
        <v>0</v>
      </c>
      <c r="T38" s="33">
        <f t="shared" si="9"/>
        <v>1500</v>
      </c>
      <c r="U38" s="33">
        <f t="shared" si="10"/>
        <v>-1500</v>
      </c>
      <c r="V38" s="33">
        <f t="shared" si="11"/>
        <v>-149.99999999999909</v>
      </c>
      <c r="W38" s="34">
        <f t="shared" si="12"/>
        <v>-1350</v>
      </c>
    </row>
    <row r="39" spans="1:23" x14ac:dyDescent="0.25">
      <c r="A39" s="21" t="s">
        <v>105</v>
      </c>
      <c r="B39" s="22" t="s">
        <v>110</v>
      </c>
      <c r="C39" s="23">
        <v>0.9</v>
      </c>
      <c r="D39" s="24" t="s">
        <v>111</v>
      </c>
      <c r="E39" s="25" t="s">
        <v>20</v>
      </c>
      <c r="F39" s="24" t="s">
        <v>69</v>
      </c>
      <c r="G39" s="26" t="s">
        <v>112</v>
      </c>
      <c r="H39" s="27">
        <v>42425</v>
      </c>
      <c r="I39" s="28">
        <v>73100</v>
      </c>
      <c r="J39" s="28">
        <v>1550</v>
      </c>
      <c r="K39" s="28">
        <v>71550</v>
      </c>
      <c r="L39" s="28">
        <v>7154.9999999999982</v>
      </c>
      <c r="M39" s="29">
        <v>64395</v>
      </c>
      <c r="N39" s="30">
        <v>35000</v>
      </c>
      <c r="O39" s="31">
        <f t="shared" si="0"/>
        <v>4000</v>
      </c>
      <c r="P39" s="31">
        <f t="shared" si="13"/>
        <v>31000</v>
      </c>
      <c r="Q39" s="31">
        <f t="shared" si="1"/>
        <v>3100</v>
      </c>
      <c r="R39" s="32">
        <v>27900</v>
      </c>
      <c r="S39" s="33">
        <f t="shared" si="8"/>
        <v>-38100</v>
      </c>
      <c r="T39" s="33">
        <f t="shared" si="9"/>
        <v>2450</v>
      </c>
      <c r="U39" s="33">
        <f t="shared" si="10"/>
        <v>-40550</v>
      </c>
      <c r="V39" s="33">
        <f t="shared" si="11"/>
        <v>-4054.9999999999982</v>
      </c>
      <c r="W39" s="34">
        <f t="shared" si="12"/>
        <v>-36495</v>
      </c>
    </row>
    <row r="40" spans="1:23" x14ac:dyDescent="0.25">
      <c r="A40" s="21" t="s">
        <v>105</v>
      </c>
      <c r="B40" s="22" t="s">
        <v>113</v>
      </c>
      <c r="C40" s="23">
        <v>0.9</v>
      </c>
      <c r="D40" s="24" t="s">
        <v>114</v>
      </c>
      <c r="E40" s="25" t="s">
        <v>20</v>
      </c>
      <c r="F40" s="24" t="s">
        <v>69</v>
      </c>
      <c r="G40" s="26" t="s">
        <v>115</v>
      </c>
      <c r="H40" s="27">
        <v>42635</v>
      </c>
      <c r="I40" s="28">
        <v>418000</v>
      </c>
      <c r="J40" s="28">
        <v>6000</v>
      </c>
      <c r="K40" s="28">
        <v>412000</v>
      </c>
      <c r="L40" s="28">
        <v>41199.999999999993</v>
      </c>
      <c r="M40" s="29">
        <v>370800</v>
      </c>
      <c r="N40" s="30">
        <v>275000</v>
      </c>
      <c r="O40" s="31">
        <f t="shared" si="0"/>
        <v>17000</v>
      </c>
      <c r="P40" s="31">
        <f t="shared" si="13"/>
        <v>258000</v>
      </c>
      <c r="Q40" s="31">
        <f t="shared" si="1"/>
        <v>25800</v>
      </c>
      <c r="R40" s="32">
        <v>232200</v>
      </c>
      <c r="S40" s="33">
        <f t="shared" si="8"/>
        <v>-143000</v>
      </c>
      <c r="T40" s="33">
        <f t="shared" si="9"/>
        <v>11000</v>
      </c>
      <c r="U40" s="33">
        <f t="shared" si="10"/>
        <v>-154000</v>
      </c>
      <c r="V40" s="33">
        <f t="shared" si="11"/>
        <v>-15399.999999999993</v>
      </c>
      <c r="W40" s="34">
        <f t="shared" si="12"/>
        <v>-138600</v>
      </c>
    </row>
    <row r="41" spans="1:23" ht="21" x14ac:dyDescent="0.25">
      <c r="A41" s="21" t="s">
        <v>105</v>
      </c>
      <c r="B41" s="22" t="s">
        <v>116</v>
      </c>
      <c r="C41" s="23">
        <v>0.9</v>
      </c>
      <c r="D41" s="24" t="s">
        <v>117</v>
      </c>
      <c r="E41" s="25" t="s">
        <v>20</v>
      </c>
      <c r="F41" s="24" t="s">
        <v>69</v>
      </c>
      <c r="G41" s="26" t="s">
        <v>118</v>
      </c>
      <c r="H41" s="26" t="s">
        <v>119</v>
      </c>
      <c r="I41" s="28">
        <v>196500</v>
      </c>
      <c r="J41" s="28">
        <v>1000</v>
      </c>
      <c r="K41" s="28">
        <v>195500</v>
      </c>
      <c r="L41" s="28">
        <v>19549.999999999996</v>
      </c>
      <c r="M41" s="29">
        <v>175950</v>
      </c>
      <c r="N41" s="30">
        <v>163400</v>
      </c>
      <c r="O41" s="31">
        <f t="shared" si="0"/>
        <v>16000</v>
      </c>
      <c r="P41" s="31">
        <f t="shared" si="13"/>
        <v>147400</v>
      </c>
      <c r="Q41" s="31">
        <f t="shared" si="1"/>
        <v>14740</v>
      </c>
      <c r="R41" s="32">
        <v>132660</v>
      </c>
      <c r="S41" s="33">
        <f t="shared" si="8"/>
        <v>-33100</v>
      </c>
      <c r="T41" s="33">
        <f t="shared" si="9"/>
        <v>15000</v>
      </c>
      <c r="U41" s="33">
        <f t="shared" si="10"/>
        <v>-48100</v>
      </c>
      <c r="V41" s="33">
        <f t="shared" si="11"/>
        <v>-4809.9999999999964</v>
      </c>
      <c r="W41" s="34">
        <f t="shared" si="12"/>
        <v>-43290</v>
      </c>
    </row>
    <row r="42" spans="1:23" ht="21" x14ac:dyDescent="0.25">
      <c r="A42" s="21" t="s">
        <v>105</v>
      </c>
      <c r="B42" s="22" t="s">
        <v>120</v>
      </c>
      <c r="C42" s="23">
        <v>0.9</v>
      </c>
      <c r="D42" s="24" t="s">
        <v>121</v>
      </c>
      <c r="E42" s="25" t="s">
        <v>20</v>
      </c>
      <c r="F42" s="24" t="s">
        <v>69</v>
      </c>
      <c r="G42" s="26" t="s">
        <v>118</v>
      </c>
      <c r="H42" s="26" t="s">
        <v>119</v>
      </c>
      <c r="I42" s="28">
        <v>462000</v>
      </c>
      <c r="J42" s="28">
        <v>171000</v>
      </c>
      <c r="K42" s="28">
        <v>291000</v>
      </c>
      <c r="L42" s="28">
        <v>29099.999999999993</v>
      </c>
      <c r="M42" s="29">
        <v>261900</v>
      </c>
      <c r="N42" s="30">
        <v>330000</v>
      </c>
      <c r="O42" s="31">
        <f t="shared" si="0"/>
        <v>64224.890000000014</v>
      </c>
      <c r="P42" s="31">
        <f t="shared" si="13"/>
        <v>265775.11</v>
      </c>
      <c r="Q42" s="31">
        <f t="shared" si="1"/>
        <v>26577.50999999998</v>
      </c>
      <c r="R42" s="32">
        <v>239197.6</v>
      </c>
      <c r="S42" s="33">
        <f t="shared" si="8"/>
        <v>-132000</v>
      </c>
      <c r="T42" s="33">
        <f t="shared" si="9"/>
        <v>-106775.10999999999</v>
      </c>
      <c r="U42" s="33">
        <f t="shared" si="10"/>
        <v>-25224.890000000014</v>
      </c>
      <c r="V42" s="33">
        <f t="shared" si="11"/>
        <v>-2522.4900000000125</v>
      </c>
      <c r="W42" s="34">
        <f t="shared" si="12"/>
        <v>-22702.399999999994</v>
      </c>
    </row>
    <row r="43" spans="1:23" x14ac:dyDescent="0.25">
      <c r="A43" s="21" t="s">
        <v>105</v>
      </c>
      <c r="B43" s="22" t="s">
        <v>122</v>
      </c>
      <c r="C43" s="23">
        <v>0.9</v>
      </c>
      <c r="D43" s="24" t="s">
        <v>123</v>
      </c>
      <c r="E43" s="25" t="s">
        <v>20</v>
      </c>
      <c r="F43" s="24" t="s">
        <v>69</v>
      </c>
      <c r="G43" s="26" t="s">
        <v>118</v>
      </c>
      <c r="H43" s="26" t="s">
        <v>119</v>
      </c>
      <c r="I43" s="28">
        <v>62740</v>
      </c>
      <c r="J43" s="28">
        <v>18140</v>
      </c>
      <c r="K43" s="28">
        <v>44600</v>
      </c>
      <c r="L43" s="28">
        <v>4459.9999999999991</v>
      </c>
      <c r="M43" s="29">
        <v>40140</v>
      </c>
      <c r="N43" s="30">
        <v>29000</v>
      </c>
      <c r="O43" s="31">
        <f t="shared" si="0"/>
        <v>3172.4599999999991</v>
      </c>
      <c r="P43" s="31">
        <f t="shared" si="13"/>
        <v>25827.54</v>
      </c>
      <c r="Q43" s="31">
        <f t="shared" si="1"/>
        <v>2582.75</v>
      </c>
      <c r="R43" s="32">
        <v>23244.79</v>
      </c>
      <c r="S43" s="33">
        <f t="shared" si="8"/>
        <v>-33740</v>
      </c>
      <c r="T43" s="33">
        <f t="shared" si="9"/>
        <v>-14967.54</v>
      </c>
      <c r="U43" s="33">
        <f t="shared" si="10"/>
        <v>-18772.46</v>
      </c>
      <c r="V43" s="33">
        <f t="shared" si="11"/>
        <v>-1877.2499999999991</v>
      </c>
      <c r="W43" s="34">
        <f t="shared" si="12"/>
        <v>-16895.21</v>
      </c>
    </row>
    <row r="44" spans="1:23" x14ac:dyDescent="0.25">
      <c r="A44" s="21" t="s">
        <v>105</v>
      </c>
      <c r="B44" s="22" t="s">
        <v>124</v>
      </c>
      <c r="C44" s="23">
        <v>0.9</v>
      </c>
      <c r="D44" s="24" t="s">
        <v>125</v>
      </c>
      <c r="E44" s="25" t="s">
        <v>20</v>
      </c>
      <c r="F44" s="24" t="s">
        <v>69</v>
      </c>
      <c r="G44" s="38" t="s">
        <v>126</v>
      </c>
      <c r="H44" s="27">
        <v>42810</v>
      </c>
      <c r="I44" s="28">
        <v>214000</v>
      </c>
      <c r="J44" s="28">
        <v>15000</v>
      </c>
      <c r="K44" s="28">
        <v>199000</v>
      </c>
      <c r="L44" s="28">
        <v>19899.999999999996</v>
      </c>
      <c r="M44" s="29">
        <v>179100</v>
      </c>
      <c r="N44" s="30">
        <v>134000</v>
      </c>
      <c r="O44" s="31">
        <f t="shared" si="0"/>
        <v>12000</v>
      </c>
      <c r="P44" s="31">
        <f t="shared" si="13"/>
        <v>122000</v>
      </c>
      <c r="Q44" s="31">
        <f t="shared" si="1"/>
        <v>12200</v>
      </c>
      <c r="R44" s="32">
        <v>109800</v>
      </c>
      <c r="S44" s="33">
        <f t="shared" si="8"/>
        <v>-80000</v>
      </c>
      <c r="T44" s="33">
        <f t="shared" si="9"/>
        <v>-3000</v>
      </c>
      <c r="U44" s="33">
        <f t="shared" si="10"/>
        <v>-77000</v>
      </c>
      <c r="V44" s="33">
        <f t="shared" si="11"/>
        <v>-7699.9999999999964</v>
      </c>
      <c r="W44" s="34">
        <f t="shared" si="12"/>
        <v>-69300</v>
      </c>
    </row>
    <row r="45" spans="1:23" x14ac:dyDescent="0.25">
      <c r="A45" s="21" t="s">
        <v>105</v>
      </c>
      <c r="B45" s="22" t="s">
        <v>127</v>
      </c>
      <c r="C45" s="23">
        <v>0.9</v>
      </c>
      <c r="D45" s="24" t="s">
        <v>128</v>
      </c>
      <c r="E45" s="25" t="s">
        <v>20</v>
      </c>
      <c r="F45" s="24" t="s">
        <v>69</v>
      </c>
      <c r="G45" s="26" t="s">
        <v>118</v>
      </c>
      <c r="H45" s="26" t="s">
        <v>119</v>
      </c>
      <c r="I45" s="28">
        <v>45500</v>
      </c>
      <c r="J45" s="28">
        <v>500</v>
      </c>
      <c r="K45" s="28">
        <v>45000</v>
      </c>
      <c r="L45" s="28">
        <v>4499.9999999999991</v>
      </c>
      <c r="M45" s="29">
        <v>40500</v>
      </c>
      <c r="N45" s="30">
        <v>22000</v>
      </c>
      <c r="O45" s="31">
        <f t="shared" si="0"/>
        <v>500</v>
      </c>
      <c r="P45" s="31">
        <f t="shared" si="13"/>
        <v>21500</v>
      </c>
      <c r="Q45" s="31">
        <f t="shared" si="1"/>
        <v>2150</v>
      </c>
      <c r="R45" s="32">
        <v>19350</v>
      </c>
      <c r="S45" s="33">
        <f t="shared" si="8"/>
        <v>-23500</v>
      </c>
      <c r="T45" s="33">
        <f t="shared" si="9"/>
        <v>0</v>
      </c>
      <c r="U45" s="33">
        <f t="shared" si="10"/>
        <v>-23500</v>
      </c>
      <c r="V45" s="33">
        <f t="shared" si="11"/>
        <v>-2349.9999999999991</v>
      </c>
      <c r="W45" s="34">
        <f t="shared" si="12"/>
        <v>-21150</v>
      </c>
    </row>
    <row r="46" spans="1:23" x14ac:dyDescent="0.25">
      <c r="A46" s="21" t="s">
        <v>105</v>
      </c>
      <c r="B46" s="22" t="s">
        <v>129</v>
      </c>
      <c r="C46" s="23">
        <v>0.9</v>
      </c>
      <c r="D46" s="24" t="s">
        <v>130</v>
      </c>
      <c r="E46" s="25" t="s">
        <v>20</v>
      </c>
      <c r="F46" s="24" t="s">
        <v>69</v>
      </c>
      <c r="G46" s="26" t="s">
        <v>118</v>
      </c>
      <c r="H46" s="26" t="s">
        <v>119</v>
      </c>
      <c r="I46" s="28">
        <v>101000</v>
      </c>
      <c r="J46" s="28">
        <v>1000</v>
      </c>
      <c r="K46" s="28">
        <v>100000</v>
      </c>
      <c r="L46" s="28">
        <v>9999.9999999999982</v>
      </c>
      <c r="M46" s="29">
        <v>90000</v>
      </c>
      <c r="N46" s="30">
        <v>51500</v>
      </c>
      <c r="O46" s="31">
        <f t="shared" si="0"/>
        <v>3000</v>
      </c>
      <c r="P46" s="31">
        <f t="shared" si="13"/>
        <v>48500</v>
      </c>
      <c r="Q46" s="31">
        <f t="shared" si="1"/>
        <v>4850</v>
      </c>
      <c r="R46" s="32">
        <v>43650</v>
      </c>
      <c r="S46" s="33">
        <f t="shared" si="8"/>
        <v>-49500</v>
      </c>
      <c r="T46" s="33">
        <f t="shared" si="9"/>
        <v>2000</v>
      </c>
      <c r="U46" s="33">
        <f t="shared" si="10"/>
        <v>-51500</v>
      </c>
      <c r="V46" s="33">
        <f t="shared" si="11"/>
        <v>-5149.9999999999982</v>
      </c>
      <c r="W46" s="34">
        <f t="shared" si="12"/>
        <v>-46350</v>
      </c>
    </row>
    <row r="47" spans="1:23" x14ac:dyDescent="0.25">
      <c r="A47" s="21" t="s">
        <v>105</v>
      </c>
      <c r="B47" s="22" t="s">
        <v>131</v>
      </c>
      <c r="C47" s="23">
        <v>0.9</v>
      </c>
      <c r="D47" s="24" t="s">
        <v>132</v>
      </c>
      <c r="E47" s="25" t="s">
        <v>20</v>
      </c>
      <c r="F47" s="24" t="s">
        <v>69</v>
      </c>
      <c r="G47" s="38" t="s">
        <v>126</v>
      </c>
      <c r="H47" s="27">
        <v>42810</v>
      </c>
      <c r="I47" s="28">
        <v>136000</v>
      </c>
      <c r="J47" s="28">
        <v>2000</v>
      </c>
      <c r="K47" s="28">
        <v>134000</v>
      </c>
      <c r="L47" s="28">
        <v>13399.999999999996</v>
      </c>
      <c r="M47" s="29">
        <v>120600</v>
      </c>
      <c r="N47" s="30">
        <v>68000</v>
      </c>
      <c r="O47" s="31">
        <f t="shared" si="0"/>
        <v>2000</v>
      </c>
      <c r="P47" s="31">
        <f t="shared" si="13"/>
        <v>66000</v>
      </c>
      <c r="Q47" s="31">
        <f t="shared" si="1"/>
        <v>6600</v>
      </c>
      <c r="R47" s="32">
        <v>59400</v>
      </c>
      <c r="S47" s="33">
        <f t="shared" si="8"/>
        <v>-68000</v>
      </c>
      <c r="T47" s="33">
        <f t="shared" si="9"/>
        <v>0</v>
      </c>
      <c r="U47" s="33">
        <f t="shared" si="10"/>
        <v>-68000</v>
      </c>
      <c r="V47" s="33">
        <f t="shared" si="11"/>
        <v>-6799.9999999999964</v>
      </c>
      <c r="W47" s="34">
        <f t="shared" si="12"/>
        <v>-61200</v>
      </c>
    </row>
    <row r="48" spans="1:23" x14ac:dyDescent="0.25">
      <c r="A48" s="21" t="s">
        <v>105</v>
      </c>
      <c r="B48" s="22" t="s">
        <v>133</v>
      </c>
      <c r="C48" s="23">
        <v>0.9</v>
      </c>
      <c r="D48" s="24" t="s">
        <v>134</v>
      </c>
      <c r="E48" s="25" t="s">
        <v>20</v>
      </c>
      <c r="F48" s="24" t="s">
        <v>69</v>
      </c>
      <c r="G48" s="38" t="s">
        <v>126</v>
      </c>
      <c r="H48" s="27">
        <v>42810</v>
      </c>
      <c r="I48" s="28">
        <v>96000</v>
      </c>
      <c r="J48" s="28">
        <v>1000</v>
      </c>
      <c r="K48" s="28">
        <v>95000</v>
      </c>
      <c r="L48" s="28">
        <v>9499.9999999999982</v>
      </c>
      <c r="M48" s="29">
        <v>85500</v>
      </c>
      <c r="N48" s="30">
        <v>50000</v>
      </c>
      <c r="O48" s="31">
        <f t="shared" si="0"/>
        <v>6500</v>
      </c>
      <c r="P48" s="31">
        <f t="shared" si="13"/>
        <v>43500</v>
      </c>
      <c r="Q48" s="31">
        <f t="shared" si="1"/>
        <v>4350</v>
      </c>
      <c r="R48" s="32">
        <v>39150</v>
      </c>
      <c r="S48" s="33">
        <f t="shared" si="8"/>
        <v>-46000</v>
      </c>
      <c r="T48" s="33">
        <f t="shared" si="9"/>
        <v>5500</v>
      </c>
      <c r="U48" s="33">
        <f t="shared" si="10"/>
        <v>-51500</v>
      </c>
      <c r="V48" s="33">
        <f t="shared" si="11"/>
        <v>-5149.9999999999982</v>
      </c>
      <c r="W48" s="34">
        <f t="shared" si="12"/>
        <v>-46350</v>
      </c>
    </row>
    <row r="49" spans="1:23" ht="21" x14ac:dyDescent="0.25">
      <c r="A49" s="21" t="s">
        <v>105</v>
      </c>
      <c r="B49" s="22" t="s">
        <v>135</v>
      </c>
      <c r="C49" s="23">
        <v>0.9</v>
      </c>
      <c r="D49" s="24">
        <v>3362</v>
      </c>
      <c r="E49" s="25" t="s">
        <v>20</v>
      </c>
      <c r="F49" s="24" t="s">
        <v>69</v>
      </c>
      <c r="G49" s="38" t="s">
        <v>126</v>
      </c>
      <c r="H49" s="27">
        <v>42810</v>
      </c>
      <c r="I49" s="28">
        <v>90000</v>
      </c>
      <c r="J49" s="28">
        <v>2000</v>
      </c>
      <c r="K49" s="28">
        <v>88000</v>
      </c>
      <c r="L49" s="28">
        <v>8799.9999999999982</v>
      </c>
      <c r="M49" s="29">
        <v>79200</v>
      </c>
      <c r="N49" s="30">
        <v>81000</v>
      </c>
      <c r="O49" s="31">
        <f t="shared" si="0"/>
        <v>2000</v>
      </c>
      <c r="P49" s="31">
        <f t="shared" si="13"/>
        <v>79000</v>
      </c>
      <c r="Q49" s="31">
        <f t="shared" si="1"/>
        <v>7900</v>
      </c>
      <c r="R49" s="32">
        <v>71100</v>
      </c>
      <c r="S49" s="33">
        <f t="shared" si="8"/>
        <v>-9000</v>
      </c>
      <c r="T49" s="33">
        <f t="shared" si="9"/>
        <v>0</v>
      </c>
      <c r="U49" s="33">
        <f t="shared" si="10"/>
        <v>-9000</v>
      </c>
      <c r="V49" s="33">
        <f t="shared" si="11"/>
        <v>-899.99999999999818</v>
      </c>
      <c r="W49" s="34">
        <f t="shared" si="12"/>
        <v>-8100</v>
      </c>
    </row>
    <row r="50" spans="1:23" ht="21" x14ac:dyDescent="0.25">
      <c r="A50" s="21" t="s">
        <v>105</v>
      </c>
      <c r="B50" s="22" t="s">
        <v>136</v>
      </c>
      <c r="C50" s="23">
        <v>0.9</v>
      </c>
      <c r="D50" s="24">
        <v>3363</v>
      </c>
      <c r="E50" s="25" t="s">
        <v>20</v>
      </c>
      <c r="F50" s="24" t="s">
        <v>69</v>
      </c>
      <c r="G50" s="38" t="s">
        <v>115</v>
      </c>
      <c r="H50" s="27">
        <v>42635</v>
      </c>
      <c r="I50" s="28">
        <v>54000</v>
      </c>
      <c r="J50" s="28">
        <v>2000</v>
      </c>
      <c r="K50" s="28">
        <v>52000</v>
      </c>
      <c r="L50" s="28">
        <v>5199.9999999999991</v>
      </c>
      <c r="M50" s="29">
        <v>46800</v>
      </c>
      <c r="N50" s="30">
        <v>29000</v>
      </c>
      <c r="O50" s="31">
        <f t="shared" si="0"/>
        <v>1500</v>
      </c>
      <c r="P50" s="31">
        <f t="shared" si="13"/>
        <v>27500</v>
      </c>
      <c r="Q50" s="31">
        <f t="shared" si="1"/>
        <v>2750</v>
      </c>
      <c r="R50" s="32">
        <v>24750</v>
      </c>
      <c r="S50" s="33">
        <f t="shared" si="8"/>
        <v>-25000</v>
      </c>
      <c r="T50" s="33">
        <f t="shared" si="9"/>
        <v>-500</v>
      </c>
      <c r="U50" s="33">
        <f t="shared" si="10"/>
        <v>-24500</v>
      </c>
      <c r="V50" s="33">
        <f t="shared" si="11"/>
        <v>-2449.9999999999991</v>
      </c>
      <c r="W50" s="34">
        <f t="shared" si="12"/>
        <v>-22050</v>
      </c>
    </row>
    <row r="51" spans="1:23" x14ac:dyDescent="0.25">
      <c r="A51" s="21" t="s">
        <v>105</v>
      </c>
      <c r="B51" s="22" t="s">
        <v>137</v>
      </c>
      <c r="C51" s="23">
        <v>0.9</v>
      </c>
      <c r="D51" s="24">
        <v>3364</v>
      </c>
      <c r="E51" s="25" t="s">
        <v>20</v>
      </c>
      <c r="F51" s="24" t="s">
        <v>69</v>
      </c>
      <c r="G51" s="38" t="s">
        <v>126</v>
      </c>
      <c r="H51" s="27">
        <v>42810</v>
      </c>
      <c r="I51" s="28">
        <v>60000</v>
      </c>
      <c r="J51" s="28">
        <v>1000</v>
      </c>
      <c r="K51" s="28">
        <v>59000</v>
      </c>
      <c r="L51" s="28">
        <v>5899.9999999999991</v>
      </c>
      <c r="M51" s="29">
        <v>53100</v>
      </c>
      <c r="N51" s="30">
        <v>29000</v>
      </c>
      <c r="O51" s="31">
        <f t="shared" si="0"/>
        <v>1000</v>
      </c>
      <c r="P51" s="31">
        <f t="shared" si="13"/>
        <v>28000</v>
      </c>
      <c r="Q51" s="31">
        <f t="shared" si="1"/>
        <v>2800</v>
      </c>
      <c r="R51" s="32">
        <v>25200</v>
      </c>
      <c r="S51" s="33">
        <f t="shared" si="8"/>
        <v>-31000</v>
      </c>
      <c r="T51" s="33">
        <f t="shared" si="9"/>
        <v>0</v>
      </c>
      <c r="U51" s="33">
        <f t="shared" si="10"/>
        <v>-31000</v>
      </c>
      <c r="V51" s="33">
        <f t="shared" si="11"/>
        <v>-3099.9999999999991</v>
      </c>
      <c r="W51" s="34">
        <f t="shared" si="12"/>
        <v>-27900</v>
      </c>
    </row>
    <row r="52" spans="1:23" x14ac:dyDescent="0.25">
      <c r="A52" s="21" t="s">
        <v>105</v>
      </c>
      <c r="B52" s="22" t="s">
        <v>138</v>
      </c>
      <c r="C52" s="23">
        <v>0.9</v>
      </c>
      <c r="D52" s="24">
        <v>3365</v>
      </c>
      <c r="E52" s="25" t="s">
        <v>20</v>
      </c>
      <c r="F52" s="24" t="s">
        <v>69</v>
      </c>
      <c r="G52" s="38" t="s">
        <v>139</v>
      </c>
      <c r="H52" s="27">
        <v>42635</v>
      </c>
      <c r="I52" s="28">
        <v>76000</v>
      </c>
      <c r="J52" s="28">
        <v>2000</v>
      </c>
      <c r="K52" s="28">
        <v>74000</v>
      </c>
      <c r="L52" s="28">
        <v>7399.9999999999982</v>
      </c>
      <c r="M52" s="29">
        <v>66600</v>
      </c>
      <c r="N52" s="30">
        <v>125000</v>
      </c>
      <c r="O52" s="31">
        <f t="shared" si="0"/>
        <v>4500</v>
      </c>
      <c r="P52" s="31">
        <f t="shared" si="13"/>
        <v>120500</v>
      </c>
      <c r="Q52" s="31">
        <f t="shared" si="1"/>
        <v>12050</v>
      </c>
      <c r="R52" s="32">
        <v>108450</v>
      </c>
      <c r="S52" s="33">
        <f t="shared" si="8"/>
        <v>49000</v>
      </c>
      <c r="T52" s="33">
        <f t="shared" si="9"/>
        <v>2500</v>
      </c>
      <c r="U52" s="33">
        <f t="shared" si="10"/>
        <v>46500</v>
      </c>
      <c r="V52" s="33">
        <f t="shared" si="11"/>
        <v>4650.0000000000018</v>
      </c>
      <c r="W52" s="34">
        <f t="shared" si="12"/>
        <v>41850</v>
      </c>
    </row>
    <row r="53" spans="1:23" ht="21" x14ac:dyDescent="0.25">
      <c r="A53" s="21" t="s">
        <v>105</v>
      </c>
      <c r="B53" s="22" t="s">
        <v>140</v>
      </c>
      <c r="C53" s="23">
        <v>0.9</v>
      </c>
      <c r="D53" s="24">
        <v>3366</v>
      </c>
      <c r="E53" s="25" t="s">
        <v>20</v>
      </c>
      <c r="F53" s="24" t="s">
        <v>69</v>
      </c>
      <c r="G53" s="38" t="s">
        <v>115</v>
      </c>
      <c r="H53" s="27">
        <v>42635</v>
      </c>
      <c r="I53" s="28">
        <v>75000</v>
      </c>
      <c r="J53" s="28">
        <v>2000</v>
      </c>
      <c r="K53" s="28">
        <v>73000</v>
      </c>
      <c r="L53" s="28">
        <v>7299.9999999999982</v>
      </c>
      <c r="M53" s="29">
        <v>65700</v>
      </c>
      <c r="N53" s="30">
        <v>74500</v>
      </c>
      <c r="O53" s="31">
        <f t="shared" si="0"/>
        <v>2000</v>
      </c>
      <c r="P53" s="31">
        <f t="shared" si="13"/>
        <v>72500</v>
      </c>
      <c r="Q53" s="31">
        <f t="shared" si="1"/>
        <v>7250</v>
      </c>
      <c r="R53" s="32">
        <v>65250</v>
      </c>
      <c r="S53" s="33">
        <f t="shared" si="8"/>
        <v>-500</v>
      </c>
      <c r="T53" s="33">
        <f t="shared" si="9"/>
        <v>0</v>
      </c>
      <c r="U53" s="33">
        <f t="shared" si="10"/>
        <v>-500</v>
      </c>
      <c r="V53" s="33">
        <f t="shared" si="11"/>
        <v>-49.999999999998181</v>
      </c>
      <c r="W53" s="34">
        <f t="shared" si="12"/>
        <v>-450</v>
      </c>
    </row>
    <row r="54" spans="1:23" x14ac:dyDescent="0.25">
      <c r="A54" s="21" t="s">
        <v>105</v>
      </c>
      <c r="B54" s="22" t="s">
        <v>141</v>
      </c>
      <c r="C54" s="23">
        <v>0.9</v>
      </c>
      <c r="D54" s="24">
        <v>3367</v>
      </c>
      <c r="E54" s="25" t="s">
        <v>20</v>
      </c>
      <c r="F54" s="24" t="s">
        <v>69</v>
      </c>
      <c r="G54" s="38" t="s">
        <v>142</v>
      </c>
      <c r="H54" s="27">
        <v>42992</v>
      </c>
      <c r="I54" s="28">
        <v>55000</v>
      </c>
      <c r="J54" s="28">
        <v>900</v>
      </c>
      <c r="K54" s="28">
        <v>54100</v>
      </c>
      <c r="L54" s="28">
        <v>5409.9999999999991</v>
      </c>
      <c r="M54" s="29">
        <v>48690</v>
      </c>
      <c r="N54" s="30">
        <v>43400</v>
      </c>
      <c r="O54" s="31">
        <f t="shared" si="0"/>
        <v>1000</v>
      </c>
      <c r="P54" s="31">
        <f t="shared" si="13"/>
        <v>42400</v>
      </c>
      <c r="Q54" s="31">
        <f t="shared" si="1"/>
        <v>4240</v>
      </c>
      <c r="R54" s="32">
        <v>38160</v>
      </c>
      <c r="S54" s="33">
        <f t="shared" si="8"/>
        <v>-11600</v>
      </c>
      <c r="T54" s="33">
        <f t="shared" si="9"/>
        <v>100</v>
      </c>
      <c r="U54" s="33">
        <f t="shared" si="10"/>
        <v>-11700</v>
      </c>
      <c r="V54" s="33">
        <f t="shared" si="11"/>
        <v>-1169.9999999999991</v>
      </c>
      <c r="W54" s="34">
        <f t="shared" si="12"/>
        <v>-10530</v>
      </c>
    </row>
    <row r="55" spans="1:23" x14ac:dyDescent="0.25">
      <c r="A55" s="21" t="s">
        <v>105</v>
      </c>
      <c r="B55" s="22" t="s">
        <v>143</v>
      </c>
      <c r="C55" s="23">
        <v>0.9</v>
      </c>
      <c r="D55" s="24">
        <v>3368</v>
      </c>
      <c r="E55" s="25" t="s">
        <v>20</v>
      </c>
      <c r="F55" s="24" t="s">
        <v>69</v>
      </c>
      <c r="G55" s="38" t="s">
        <v>115</v>
      </c>
      <c r="H55" s="27">
        <v>42635</v>
      </c>
      <c r="I55" s="28">
        <v>82000</v>
      </c>
      <c r="J55" s="28">
        <v>3000</v>
      </c>
      <c r="K55" s="28">
        <v>79000</v>
      </c>
      <c r="L55" s="28">
        <v>7899.9999999999982</v>
      </c>
      <c r="M55" s="29">
        <v>71100</v>
      </c>
      <c r="N55" s="30">
        <v>56500</v>
      </c>
      <c r="O55" s="31">
        <f t="shared" si="0"/>
        <v>2000</v>
      </c>
      <c r="P55" s="31">
        <f t="shared" si="13"/>
        <v>54500</v>
      </c>
      <c r="Q55" s="31">
        <f t="shared" si="1"/>
        <v>5450</v>
      </c>
      <c r="R55" s="32">
        <v>49050</v>
      </c>
      <c r="S55" s="33">
        <f t="shared" si="8"/>
        <v>-25500</v>
      </c>
      <c r="T55" s="33">
        <f t="shared" si="9"/>
        <v>-1000</v>
      </c>
      <c r="U55" s="33">
        <f t="shared" si="10"/>
        <v>-24500</v>
      </c>
      <c r="V55" s="33">
        <f t="shared" si="11"/>
        <v>-2449.9999999999982</v>
      </c>
      <c r="W55" s="34">
        <f t="shared" si="12"/>
        <v>-22050</v>
      </c>
    </row>
    <row r="56" spans="1:23" x14ac:dyDescent="0.25">
      <c r="A56" s="21" t="s">
        <v>105</v>
      </c>
      <c r="B56" s="22" t="s">
        <v>144</v>
      </c>
      <c r="C56" s="23">
        <v>0.9</v>
      </c>
      <c r="D56" s="24">
        <v>3369</v>
      </c>
      <c r="E56" s="25" t="s">
        <v>20</v>
      </c>
      <c r="F56" s="24" t="s">
        <v>69</v>
      </c>
      <c r="G56" s="38" t="s">
        <v>126</v>
      </c>
      <c r="H56" s="27">
        <v>42810</v>
      </c>
      <c r="I56" s="28">
        <v>118500</v>
      </c>
      <c r="J56" s="28">
        <v>2500</v>
      </c>
      <c r="K56" s="28">
        <v>116000</v>
      </c>
      <c r="L56" s="28">
        <v>11599.999999999998</v>
      </c>
      <c r="M56" s="29">
        <v>104400</v>
      </c>
      <c r="N56" s="30">
        <v>61000</v>
      </c>
      <c r="O56" s="31">
        <f t="shared" si="0"/>
        <v>2000</v>
      </c>
      <c r="P56" s="31">
        <f t="shared" si="13"/>
        <v>59000</v>
      </c>
      <c r="Q56" s="31">
        <f t="shared" si="1"/>
        <v>5900</v>
      </c>
      <c r="R56" s="32">
        <v>53100</v>
      </c>
      <c r="S56" s="33">
        <f t="shared" si="8"/>
        <v>-57500</v>
      </c>
      <c r="T56" s="33">
        <f t="shared" si="9"/>
        <v>-500</v>
      </c>
      <c r="U56" s="33">
        <f t="shared" si="10"/>
        <v>-57000</v>
      </c>
      <c r="V56" s="33">
        <f t="shared" si="11"/>
        <v>-5699.9999999999982</v>
      </c>
      <c r="W56" s="34">
        <f t="shared" si="12"/>
        <v>-51300</v>
      </c>
    </row>
    <row r="57" spans="1:23" x14ac:dyDescent="0.25">
      <c r="A57" s="21" t="s">
        <v>105</v>
      </c>
      <c r="B57" s="22" t="s">
        <v>145</v>
      </c>
      <c r="C57" s="23">
        <v>0.9</v>
      </c>
      <c r="D57" s="24">
        <v>3370</v>
      </c>
      <c r="E57" s="25" t="s">
        <v>20</v>
      </c>
      <c r="F57" s="24" t="s">
        <v>69</v>
      </c>
      <c r="G57" s="38" t="s">
        <v>126</v>
      </c>
      <c r="H57" s="27">
        <v>42810</v>
      </c>
      <c r="I57" s="28">
        <v>98500</v>
      </c>
      <c r="J57" s="28">
        <v>1000</v>
      </c>
      <c r="K57" s="28">
        <v>97500</v>
      </c>
      <c r="L57" s="28">
        <v>9749.9999999999982</v>
      </c>
      <c r="M57" s="29">
        <v>87750</v>
      </c>
      <c r="N57" s="30">
        <v>48000</v>
      </c>
      <c r="O57" s="31">
        <f t="shared" si="0"/>
        <v>1000</v>
      </c>
      <c r="P57" s="31">
        <f t="shared" si="13"/>
        <v>47000</v>
      </c>
      <c r="Q57" s="31">
        <f t="shared" si="1"/>
        <v>4700</v>
      </c>
      <c r="R57" s="32">
        <v>42300</v>
      </c>
      <c r="S57" s="33">
        <f t="shared" si="8"/>
        <v>-50500</v>
      </c>
      <c r="T57" s="33">
        <f t="shared" si="9"/>
        <v>0</v>
      </c>
      <c r="U57" s="33">
        <f t="shared" si="10"/>
        <v>-50500</v>
      </c>
      <c r="V57" s="33">
        <f t="shared" si="11"/>
        <v>-5049.9999999999982</v>
      </c>
      <c r="W57" s="34">
        <f t="shared" si="12"/>
        <v>-45450</v>
      </c>
    </row>
    <row r="58" spans="1:23" x14ac:dyDescent="0.25">
      <c r="A58" s="21" t="s">
        <v>105</v>
      </c>
      <c r="B58" s="22" t="s">
        <v>146</v>
      </c>
      <c r="C58" s="23">
        <v>0.9</v>
      </c>
      <c r="D58" s="24">
        <v>3250</v>
      </c>
      <c r="E58" s="25" t="s">
        <v>147</v>
      </c>
      <c r="F58" s="24" t="s">
        <v>69</v>
      </c>
      <c r="G58" s="38" t="s">
        <v>148</v>
      </c>
      <c r="H58" s="39">
        <v>42481</v>
      </c>
      <c r="I58" s="28">
        <v>30000</v>
      </c>
      <c r="J58" s="28">
        <v>1500</v>
      </c>
      <c r="K58" s="28">
        <v>28500</v>
      </c>
      <c r="L58" s="28">
        <v>2849.9999999999995</v>
      </c>
      <c r="M58" s="29">
        <v>25650</v>
      </c>
      <c r="N58" s="30">
        <v>30289.68</v>
      </c>
      <c r="O58" s="31">
        <f t="shared" si="0"/>
        <v>2041.119999999999</v>
      </c>
      <c r="P58" s="31">
        <f t="shared" si="13"/>
        <v>28248.560000000001</v>
      </c>
      <c r="Q58" s="31">
        <f t="shared" si="1"/>
        <v>2824.8600000000006</v>
      </c>
      <c r="R58" s="32">
        <v>25423.7</v>
      </c>
      <c r="S58" s="33">
        <f t="shared" si="8"/>
        <v>289.68000000000029</v>
      </c>
      <c r="T58" s="33">
        <f t="shared" si="9"/>
        <v>541.11999999999898</v>
      </c>
      <c r="U58" s="33">
        <f t="shared" si="10"/>
        <v>-251.43999999999869</v>
      </c>
      <c r="V58" s="33">
        <f t="shared" si="11"/>
        <v>-25.139999999998963</v>
      </c>
      <c r="W58" s="34">
        <f t="shared" si="12"/>
        <v>-226.29999999999927</v>
      </c>
    </row>
    <row r="59" spans="1:23" x14ac:dyDescent="0.25">
      <c r="A59" s="21" t="s">
        <v>105</v>
      </c>
      <c r="B59" s="22" t="s">
        <v>149</v>
      </c>
      <c r="C59" s="23">
        <v>0.9</v>
      </c>
      <c r="D59" s="24">
        <v>3253</v>
      </c>
      <c r="E59" s="25" t="s">
        <v>147</v>
      </c>
      <c r="F59" s="24" t="s">
        <v>69</v>
      </c>
      <c r="G59" s="38" t="s">
        <v>150</v>
      </c>
      <c r="H59" s="39">
        <v>42425</v>
      </c>
      <c r="I59" s="28">
        <v>32800</v>
      </c>
      <c r="J59" s="28">
        <v>1000</v>
      </c>
      <c r="K59" s="28">
        <v>31800</v>
      </c>
      <c r="L59" s="28">
        <v>3179.9999999999991</v>
      </c>
      <c r="M59" s="29">
        <v>28620</v>
      </c>
      <c r="N59" s="30">
        <v>31523.200000000001</v>
      </c>
      <c r="O59" s="31">
        <f t="shared" si="0"/>
        <v>312.34000000000015</v>
      </c>
      <c r="P59" s="31">
        <f t="shared" si="13"/>
        <v>31210.86</v>
      </c>
      <c r="Q59" s="31">
        <f t="shared" si="1"/>
        <v>3121.09</v>
      </c>
      <c r="R59" s="32">
        <v>28089.77</v>
      </c>
      <c r="S59" s="33">
        <f t="shared" si="8"/>
        <v>-1276.7999999999993</v>
      </c>
      <c r="T59" s="33">
        <f t="shared" si="9"/>
        <v>-687.65999999999985</v>
      </c>
      <c r="U59" s="33">
        <f t="shared" si="10"/>
        <v>-589.13999999999942</v>
      </c>
      <c r="V59" s="33">
        <f t="shared" si="11"/>
        <v>-58.909999999998945</v>
      </c>
      <c r="W59" s="34">
        <f t="shared" si="12"/>
        <v>-530.22999999999956</v>
      </c>
    </row>
    <row r="60" spans="1:23" x14ac:dyDescent="0.25">
      <c r="A60" s="21" t="s">
        <v>105</v>
      </c>
      <c r="B60" s="22" t="s">
        <v>151</v>
      </c>
      <c r="C60" s="23">
        <v>0.9</v>
      </c>
      <c r="D60" s="24" t="s">
        <v>152</v>
      </c>
      <c r="E60" s="25" t="s">
        <v>147</v>
      </c>
      <c r="F60" s="24" t="s">
        <v>69</v>
      </c>
      <c r="G60" s="38" t="s">
        <v>153</v>
      </c>
      <c r="H60" s="39">
        <v>42481</v>
      </c>
      <c r="I60" s="28">
        <v>69000</v>
      </c>
      <c r="J60" s="28">
        <v>3500</v>
      </c>
      <c r="K60" s="28">
        <v>65500</v>
      </c>
      <c r="L60" s="28">
        <v>6549.9999999999982</v>
      </c>
      <c r="M60" s="29">
        <v>58950</v>
      </c>
      <c r="N60" s="30">
        <v>57080.51</v>
      </c>
      <c r="O60" s="31">
        <f t="shared" si="0"/>
        <v>1628.2300000000032</v>
      </c>
      <c r="P60" s="31">
        <f t="shared" si="13"/>
        <v>55452.28</v>
      </c>
      <c r="Q60" s="31">
        <f t="shared" si="1"/>
        <v>5545.2299999999959</v>
      </c>
      <c r="R60" s="32">
        <v>49907.05</v>
      </c>
      <c r="S60" s="33">
        <f t="shared" si="8"/>
        <v>-11919.489999999998</v>
      </c>
      <c r="T60" s="33">
        <f t="shared" si="9"/>
        <v>-1871.7699999999968</v>
      </c>
      <c r="U60" s="33">
        <f t="shared" si="10"/>
        <v>-10047.720000000001</v>
      </c>
      <c r="V60" s="33">
        <f t="shared" si="11"/>
        <v>-1004.7700000000023</v>
      </c>
      <c r="W60" s="34">
        <f t="shared" si="12"/>
        <v>-9042.9499999999971</v>
      </c>
    </row>
    <row r="61" spans="1:23" x14ac:dyDescent="0.25">
      <c r="A61" s="21" t="s">
        <v>105</v>
      </c>
      <c r="B61" s="22" t="s">
        <v>154</v>
      </c>
      <c r="C61" s="23">
        <v>0.9</v>
      </c>
      <c r="D61" s="24" t="s">
        <v>155</v>
      </c>
      <c r="E61" s="25" t="s">
        <v>147</v>
      </c>
      <c r="F61" s="24" t="s">
        <v>69</v>
      </c>
      <c r="G61" s="38" t="s">
        <v>153</v>
      </c>
      <c r="H61" s="39">
        <v>42481</v>
      </c>
      <c r="I61" s="28">
        <v>123000</v>
      </c>
      <c r="J61" s="28">
        <v>8500</v>
      </c>
      <c r="K61" s="28">
        <v>114500</v>
      </c>
      <c r="L61" s="28">
        <v>11449.999999999998</v>
      </c>
      <c r="M61" s="29">
        <v>103050</v>
      </c>
      <c r="N61" s="30">
        <v>119685.95</v>
      </c>
      <c r="O61" s="31">
        <f t="shared" si="0"/>
        <v>2614.0399999999936</v>
      </c>
      <c r="P61" s="31">
        <f t="shared" si="13"/>
        <v>117071.91</v>
      </c>
      <c r="Q61" s="31">
        <f t="shared" si="1"/>
        <v>11707.190000000002</v>
      </c>
      <c r="R61" s="32">
        <v>105364.72</v>
      </c>
      <c r="S61" s="33">
        <f t="shared" si="8"/>
        <v>-3314.0500000000029</v>
      </c>
      <c r="T61" s="33">
        <f t="shared" si="9"/>
        <v>-5885.9600000000064</v>
      </c>
      <c r="U61" s="33">
        <f t="shared" si="10"/>
        <v>2571.9100000000035</v>
      </c>
      <c r="V61" s="33">
        <f t="shared" si="11"/>
        <v>257.19000000000415</v>
      </c>
      <c r="W61" s="34">
        <f t="shared" si="12"/>
        <v>2314.7200000000012</v>
      </c>
    </row>
    <row r="62" spans="1:23" x14ac:dyDescent="0.25">
      <c r="A62" s="21" t="s">
        <v>105</v>
      </c>
      <c r="B62" s="22" t="s">
        <v>156</v>
      </c>
      <c r="C62" s="23">
        <v>0.9</v>
      </c>
      <c r="D62" s="24" t="s">
        <v>157</v>
      </c>
      <c r="E62" s="25" t="s">
        <v>147</v>
      </c>
      <c r="F62" s="24" t="s">
        <v>69</v>
      </c>
      <c r="G62" s="38" t="s">
        <v>158</v>
      </c>
      <c r="H62" s="39">
        <v>42481</v>
      </c>
      <c r="I62" s="28">
        <v>123000</v>
      </c>
      <c r="J62" s="28">
        <v>12300</v>
      </c>
      <c r="K62" s="28">
        <v>110700</v>
      </c>
      <c r="L62" s="28">
        <v>11069.999999999998</v>
      </c>
      <c r="M62" s="29">
        <v>99630</v>
      </c>
      <c r="N62" s="30">
        <v>123000</v>
      </c>
      <c r="O62" s="31">
        <f t="shared" si="0"/>
        <v>0</v>
      </c>
      <c r="P62" s="31">
        <v>123000</v>
      </c>
      <c r="Q62" s="31">
        <v>12300</v>
      </c>
      <c r="R62" s="32">
        <v>110699</v>
      </c>
      <c r="S62" s="33">
        <f t="shared" si="8"/>
        <v>0</v>
      </c>
      <c r="T62" s="33">
        <f t="shared" si="9"/>
        <v>-12300</v>
      </c>
      <c r="U62" s="33">
        <f t="shared" si="10"/>
        <v>12300</v>
      </c>
      <c r="V62" s="33">
        <f t="shared" si="11"/>
        <v>1230.0000000000018</v>
      </c>
      <c r="W62" s="34">
        <f t="shared" si="12"/>
        <v>11069</v>
      </c>
    </row>
    <row r="63" spans="1:23" x14ac:dyDescent="0.25">
      <c r="A63" s="21" t="s">
        <v>105</v>
      </c>
      <c r="B63" s="22" t="s">
        <v>159</v>
      </c>
      <c r="C63" s="23">
        <v>0.9</v>
      </c>
      <c r="D63" s="24" t="s">
        <v>160</v>
      </c>
      <c r="E63" s="25" t="s">
        <v>147</v>
      </c>
      <c r="F63" s="24" t="s">
        <v>69</v>
      </c>
      <c r="G63" s="38" t="s">
        <v>161</v>
      </c>
      <c r="H63" s="39">
        <v>42544</v>
      </c>
      <c r="I63" s="28">
        <v>32000</v>
      </c>
      <c r="J63" s="28">
        <v>0</v>
      </c>
      <c r="K63" s="28">
        <v>32000</v>
      </c>
      <c r="L63" s="28">
        <v>3199.9999999999991</v>
      </c>
      <c r="M63" s="29">
        <v>28800</v>
      </c>
      <c r="N63" s="30">
        <v>24835.200000000001</v>
      </c>
      <c r="O63" s="31">
        <f t="shared" si="0"/>
        <v>7.4200000000018917</v>
      </c>
      <c r="P63" s="31">
        <f t="shared" ref="P63:P94" si="14">ROUND(R63/C63,2)</f>
        <v>24827.78</v>
      </c>
      <c r="Q63" s="31">
        <f t="shared" si="1"/>
        <v>2482.7799999999988</v>
      </c>
      <c r="R63" s="32">
        <v>22345</v>
      </c>
      <c r="S63" s="33">
        <f t="shared" si="8"/>
        <v>-7164.7999999999993</v>
      </c>
      <c r="T63" s="33">
        <f t="shared" si="9"/>
        <v>7.4200000000018917</v>
      </c>
      <c r="U63" s="33">
        <f t="shared" si="10"/>
        <v>-7172.2200000000012</v>
      </c>
      <c r="V63" s="33">
        <f t="shared" si="11"/>
        <v>-717.22000000000025</v>
      </c>
      <c r="W63" s="34">
        <f t="shared" si="12"/>
        <v>-6455</v>
      </c>
    </row>
    <row r="64" spans="1:23" x14ac:dyDescent="0.25">
      <c r="A64" s="21" t="s">
        <v>105</v>
      </c>
      <c r="B64" s="22" t="s">
        <v>162</v>
      </c>
      <c r="C64" s="23">
        <v>0.9</v>
      </c>
      <c r="D64" s="24" t="s">
        <v>163</v>
      </c>
      <c r="E64" s="25" t="s">
        <v>147</v>
      </c>
      <c r="F64" s="24" t="s">
        <v>69</v>
      </c>
      <c r="G64" s="38" t="s">
        <v>164</v>
      </c>
      <c r="H64" s="39">
        <v>42810</v>
      </c>
      <c r="I64" s="28">
        <v>25000</v>
      </c>
      <c r="J64" s="28">
        <v>0</v>
      </c>
      <c r="K64" s="28">
        <v>25000</v>
      </c>
      <c r="L64" s="28">
        <v>2499.9999999999995</v>
      </c>
      <c r="M64" s="29">
        <v>22500</v>
      </c>
      <c r="N64" s="30">
        <v>23716</v>
      </c>
      <c r="O64" s="31">
        <f t="shared" si="0"/>
        <v>0.43999999999869033</v>
      </c>
      <c r="P64" s="31">
        <f t="shared" si="14"/>
        <v>23715.56</v>
      </c>
      <c r="Q64" s="31">
        <f t="shared" si="1"/>
        <v>2371.5600000000013</v>
      </c>
      <c r="R64" s="32">
        <v>21344</v>
      </c>
      <c r="S64" s="33">
        <f t="shared" si="8"/>
        <v>-1284</v>
      </c>
      <c r="T64" s="33">
        <f t="shared" si="9"/>
        <v>0.43999999999869033</v>
      </c>
      <c r="U64" s="33">
        <f t="shared" si="10"/>
        <v>-1284.4399999999987</v>
      </c>
      <c r="V64" s="33">
        <f t="shared" si="11"/>
        <v>-128.43999999999824</v>
      </c>
      <c r="W64" s="34">
        <f t="shared" si="12"/>
        <v>-1156</v>
      </c>
    </row>
    <row r="65" spans="1:23" x14ac:dyDescent="0.25">
      <c r="A65" s="21" t="s">
        <v>105</v>
      </c>
      <c r="B65" s="22" t="s">
        <v>165</v>
      </c>
      <c r="C65" s="23">
        <v>0.9</v>
      </c>
      <c r="D65" s="24">
        <v>3210</v>
      </c>
      <c r="E65" s="25" t="s">
        <v>51</v>
      </c>
      <c r="F65" s="24" t="s">
        <v>69</v>
      </c>
      <c r="G65" s="38" t="s">
        <v>166</v>
      </c>
      <c r="H65" s="39">
        <v>42901</v>
      </c>
      <c r="I65" s="28">
        <v>38000</v>
      </c>
      <c r="J65" s="28">
        <v>0</v>
      </c>
      <c r="K65" s="28">
        <v>38000</v>
      </c>
      <c r="L65" s="28">
        <v>3799.9999999999991</v>
      </c>
      <c r="M65" s="29">
        <v>34200</v>
      </c>
      <c r="N65" s="30">
        <v>38000</v>
      </c>
      <c r="O65" s="31">
        <f t="shared" si="0"/>
        <v>6961.369999999999</v>
      </c>
      <c r="P65" s="31">
        <f t="shared" si="14"/>
        <v>31038.63</v>
      </c>
      <c r="Q65" s="31">
        <f t="shared" si="1"/>
        <v>3103.8600000000006</v>
      </c>
      <c r="R65" s="32">
        <v>27934.77</v>
      </c>
      <c r="S65" s="33">
        <f t="shared" si="8"/>
        <v>0</v>
      </c>
      <c r="T65" s="33">
        <f t="shared" si="9"/>
        <v>6961.369999999999</v>
      </c>
      <c r="U65" s="33">
        <f t="shared" si="10"/>
        <v>-6961.369999999999</v>
      </c>
      <c r="V65" s="33">
        <f t="shared" si="11"/>
        <v>-696.13999999999851</v>
      </c>
      <c r="W65" s="34">
        <f t="shared" si="12"/>
        <v>-6265.23</v>
      </c>
    </row>
    <row r="66" spans="1:23" x14ac:dyDescent="0.25">
      <c r="A66" s="21" t="s">
        <v>105</v>
      </c>
      <c r="B66" s="22" t="s">
        <v>167</v>
      </c>
      <c r="C66" s="23">
        <v>0.9</v>
      </c>
      <c r="D66" s="24">
        <v>3211</v>
      </c>
      <c r="E66" s="25" t="s">
        <v>51</v>
      </c>
      <c r="F66" s="24" t="s">
        <v>69</v>
      </c>
      <c r="G66" s="38" t="s">
        <v>168</v>
      </c>
      <c r="H66" s="26" t="s">
        <v>169</v>
      </c>
      <c r="I66" s="28">
        <v>19000</v>
      </c>
      <c r="J66" s="28">
        <v>0</v>
      </c>
      <c r="K66" s="28">
        <v>19000</v>
      </c>
      <c r="L66" s="28">
        <v>1899.9999999999995</v>
      </c>
      <c r="M66" s="29">
        <v>17100</v>
      </c>
      <c r="N66" s="30">
        <v>18807.080000000002</v>
      </c>
      <c r="O66" s="31">
        <f t="shared" si="0"/>
        <v>2176.1000000000022</v>
      </c>
      <c r="P66" s="31">
        <f t="shared" si="14"/>
        <v>16630.98</v>
      </c>
      <c r="Q66" s="31">
        <f t="shared" si="1"/>
        <v>1663.1000000000004</v>
      </c>
      <c r="R66" s="32">
        <v>14967.88</v>
      </c>
      <c r="S66" s="33">
        <f t="shared" si="8"/>
        <v>-192.91999999999825</v>
      </c>
      <c r="T66" s="33">
        <f t="shared" si="9"/>
        <v>2176.1000000000022</v>
      </c>
      <c r="U66" s="33">
        <f t="shared" si="10"/>
        <v>-2369.0200000000004</v>
      </c>
      <c r="V66" s="33">
        <f t="shared" si="11"/>
        <v>-236.89999999999918</v>
      </c>
      <c r="W66" s="34">
        <f t="shared" si="12"/>
        <v>-2132.1200000000008</v>
      </c>
    </row>
    <row r="67" spans="1:23" ht="21" x14ac:dyDescent="0.25">
      <c r="A67" s="21" t="s">
        <v>105</v>
      </c>
      <c r="B67" s="22" t="s">
        <v>170</v>
      </c>
      <c r="C67" s="23">
        <v>0.9</v>
      </c>
      <c r="D67" s="24">
        <v>3209</v>
      </c>
      <c r="E67" s="25" t="s">
        <v>51</v>
      </c>
      <c r="F67" s="24" t="s">
        <v>69</v>
      </c>
      <c r="G67" s="38" t="s">
        <v>168</v>
      </c>
      <c r="H67" s="26" t="s">
        <v>169</v>
      </c>
      <c r="I67" s="28">
        <v>30000</v>
      </c>
      <c r="J67" s="28">
        <v>0</v>
      </c>
      <c r="K67" s="28">
        <v>30000</v>
      </c>
      <c r="L67" s="28">
        <v>2999.9999999999995</v>
      </c>
      <c r="M67" s="29">
        <v>27000</v>
      </c>
      <c r="N67" s="30">
        <v>29947.14</v>
      </c>
      <c r="O67" s="31">
        <f t="shared" ref="O67:O94" si="15">N67-P67</f>
        <v>2987.5400000000009</v>
      </c>
      <c r="P67" s="31">
        <f t="shared" si="14"/>
        <v>26959.599999999999</v>
      </c>
      <c r="Q67" s="31">
        <f t="shared" ref="Q67:Q94" si="16">P67-R67</f>
        <v>2695.9599999999991</v>
      </c>
      <c r="R67" s="32">
        <v>24263.64</v>
      </c>
      <c r="S67" s="33">
        <f t="shared" ref="S67:S94" si="17">N67-I67</f>
        <v>-52.860000000000582</v>
      </c>
      <c r="T67" s="33">
        <f t="shared" ref="T67:T94" si="18">O67-J67</f>
        <v>2987.5400000000009</v>
      </c>
      <c r="U67" s="33">
        <f t="shared" ref="U67:U94" si="19">P67-K67</f>
        <v>-3040.4000000000015</v>
      </c>
      <c r="V67" s="33">
        <f t="shared" ref="V67:V94" si="20">Q67-L67</f>
        <v>-304.04000000000042</v>
      </c>
      <c r="W67" s="34">
        <f t="shared" ref="W67:W94" si="21">R67-M67</f>
        <v>-2736.3600000000006</v>
      </c>
    </row>
    <row r="68" spans="1:23" x14ac:dyDescent="0.25">
      <c r="A68" s="21" t="s">
        <v>105</v>
      </c>
      <c r="B68" s="22" t="s">
        <v>171</v>
      </c>
      <c r="C68" s="23">
        <v>0.9</v>
      </c>
      <c r="D68" s="24" t="s">
        <v>172</v>
      </c>
      <c r="E68" s="25" t="s">
        <v>51</v>
      </c>
      <c r="F68" s="24" t="s">
        <v>69</v>
      </c>
      <c r="G68" s="38" t="s">
        <v>168</v>
      </c>
      <c r="H68" s="26" t="s">
        <v>169</v>
      </c>
      <c r="I68" s="28">
        <v>20000</v>
      </c>
      <c r="J68" s="28">
        <v>0</v>
      </c>
      <c r="K68" s="28">
        <v>20000</v>
      </c>
      <c r="L68" s="28">
        <v>1999.9999999999995</v>
      </c>
      <c r="M68" s="29">
        <v>18000</v>
      </c>
      <c r="N68" s="30">
        <v>20000</v>
      </c>
      <c r="O68" s="31">
        <f t="shared" si="15"/>
        <v>250</v>
      </c>
      <c r="P68" s="31">
        <f t="shared" si="14"/>
        <v>19750</v>
      </c>
      <c r="Q68" s="31">
        <f t="shared" si="16"/>
        <v>1975</v>
      </c>
      <c r="R68" s="32">
        <v>17775</v>
      </c>
      <c r="S68" s="33">
        <f t="shared" si="17"/>
        <v>0</v>
      </c>
      <c r="T68" s="33">
        <f t="shared" si="18"/>
        <v>250</v>
      </c>
      <c r="U68" s="33">
        <f t="shared" si="19"/>
        <v>-250</v>
      </c>
      <c r="V68" s="33">
        <f t="shared" si="20"/>
        <v>-24.999999999999545</v>
      </c>
      <c r="W68" s="34">
        <f t="shared" si="21"/>
        <v>-225</v>
      </c>
    </row>
    <row r="69" spans="1:23" x14ac:dyDescent="0.25">
      <c r="A69" s="21" t="s">
        <v>105</v>
      </c>
      <c r="B69" s="22" t="s">
        <v>173</v>
      </c>
      <c r="C69" s="23">
        <v>0.4</v>
      </c>
      <c r="D69" s="24" t="s">
        <v>174</v>
      </c>
      <c r="E69" s="25" t="s">
        <v>51</v>
      </c>
      <c r="F69" s="24" t="s">
        <v>103</v>
      </c>
      <c r="G69" s="38" t="s">
        <v>175</v>
      </c>
      <c r="H69" s="26" t="s">
        <v>169</v>
      </c>
      <c r="I69" s="28">
        <v>10000</v>
      </c>
      <c r="J69" s="28">
        <v>2500</v>
      </c>
      <c r="K69" s="28">
        <v>7500</v>
      </c>
      <c r="L69" s="28">
        <v>4500</v>
      </c>
      <c r="M69" s="29">
        <v>3000</v>
      </c>
      <c r="N69" s="30">
        <v>9413.7199999999993</v>
      </c>
      <c r="O69" s="31">
        <f t="shared" si="15"/>
        <v>3758.7199999999993</v>
      </c>
      <c r="P69" s="31">
        <f t="shared" si="14"/>
        <v>5655</v>
      </c>
      <c r="Q69" s="31">
        <f t="shared" si="16"/>
        <v>3393</v>
      </c>
      <c r="R69" s="32">
        <v>2262</v>
      </c>
      <c r="S69" s="33">
        <f t="shared" si="17"/>
        <v>-586.28000000000065</v>
      </c>
      <c r="T69" s="33">
        <f t="shared" si="18"/>
        <v>1258.7199999999993</v>
      </c>
      <c r="U69" s="33">
        <f t="shared" si="19"/>
        <v>-1845</v>
      </c>
      <c r="V69" s="33">
        <f t="shared" si="20"/>
        <v>-1107</v>
      </c>
      <c r="W69" s="34">
        <f t="shared" si="21"/>
        <v>-738</v>
      </c>
    </row>
    <row r="70" spans="1:23" ht="21" x14ac:dyDescent="0.25">
      <c r="A70" s="21" t="s">
        <v>105</v>
      </c>
      <c r="B70" s="22" t="s">
        <v>176</v>
      </c>
      <c r="C70" s="23">
        <v>0.4</v>
      </c>
      <c r="D70" s="24" t="s">
        <v>177</v>
      </c>
      <c r="E70" s="25" t="s">
        <v>51</v>
      </c>
      <c r="F70" s="24" t="s">
        <v>103</v>
      </c>
      <c r="G70" s="38" t="s">
        <v>178</v>
      </c>
      <c r="H70" s="39">
        <v>42901</v>
      </c>
      <c r="I70" s="28">
        <v>4200</v>
      </c>
      <c r="J70" s="28">
        <v>2270</v>
      </c>
      <c r="K70" s="28">
        <v>1930</v>
      </c>
      <c r="L70" s="28">
        <v>1158</v>
      </c>
      <c r="M70" s="29">
        <v>772</v>
      </c>
      <c r="N70" s="30">
        <v>3900</v>
      </c>
      <c r="O70" s="31">
        <f t="shared" si="15"/>
        <v>2240</v>
      </c>
      <c r="P70" s="31">
        <f t="shared" si="14"/>
        <v>1660</v>
      </c>
      <c r="Q70" s="31">
        <f t="shared" si="16"/>
        <v>996</v>
      </c>
      <c r="R70" s="32">
        <v>664</v>
      </c>
      <c r="S70" s="33">
        <f t="shared" si="17"/>
        <v>-300</v>
      </c>
      <c r="T70" s="33">
        <f t="shared" si="18"/>
        <v>-30</v>
      </c>
      <c r="U70" s="33">
        <f t="shared" si="19"/>
        <v>-270</v>
      </c>
      <c r="V70" s="33">
        <f t="shared" si="20"/>
        <v>-162</v>
      </c>
      <c r="W70" s="34">
        <f t="shared" si="21"/>
        <v>-108</v>
      </c>
    </row>
    <row r="71" spans="1:23" ht="21" x14ac:dyDescent="0.25">
      <c r="A71" s="21" t="s">
        <v>105</v>
      </c>
      <c r="B71" s="22" t="s">
        <v>179</v>
      </c>
      <c r="C71" s="23">
        <v>0.9</v>
      </c>
      <c r="D71" s="24">
        <v>3220</v>
      </c>
      <c r="E71" s="25" t="s">
        <v>75</v>
      </c>
      <c r="F71" s="24" t="s">
        <v>69</v>
      </c>
      <c r="G71" s="38" t="s">
        <v>168</v>
      </c>
      <c r="H71" s="26" t="s">
        <v>169</v>
      </c>
      <c r="I71" s="28">
        <v>55000</v>
      </c>
      <c r="J71" s="28">
        <v>0</v>
      </c>
      <c r="K71" s="28">
        <v>55000</v>
      </c>
      <c r="L71" s="28">
        <v>5499.9999999999991</v>
      </c>
      <c r="M71" s="29">
        <v>49500</v>
      </c>
      <c r="N71" s="30">
        <v>50000</v>
      </c>
      <c r="O71" s="31">
        <f t="shared" si="15"/>
        <v>1085.8300000000017</v>
      </c>
      <c r="P71" s="31">
        <f t="shared" si="14"/>
        <v>48914.17</v>
      </c>
      <c r="Q71" s="31">
        <f t="shared" si="16"/>
        <v>4891.4199999999983</v>
      </c>
      <c r="R71" s="32">
        <v>44022.75</v>
      </c>
      <c r="S71" s="33">
        <f t="shared" si="17"/>
        <v>-5000</v>
      </c>
      <c r="T71" s="33">
        <f t="shared" si="18"/>
        <v>1085.8300000000017</v>
      </c>
      <c r="U71" s="33">
        <f t="shared" si="19"/>
        <v>-6085.8300000000017</v>
      </c>
      <c r="V71" s="33">
        <f t="shared" si="20"/>
        <v>-608.58000000000084</v>
      </c>
      <c r="W71" s="34">
        <f t="shared" si="21"/>
        <v>-5477.25</v>
      </c>
    </row>
    <row r="72" spans="1:23" ht="21" x14ac:dyDescent="0.25">
      <c r="A72" s="21" t="s">
        <v>105</v>
      </c>
      <c r="B72" s="22" t="s">
        <v>180</v>
      </c>
      <c r="C72" s="23">
        <v>0.9</v>
      </c>
      <c r="D72" s="24">
        <v>3219</v>
      </c>
      <c r="E72" s="25" t="s">
        <v>75</v>
      </c>
      <c r="F72" s="24" t="s">
        <v>69</v>
      </c>
      <c r="G72" s="38" t="s">
        <v>168</v>
      </c>
      <c r="H72" s="26" t="s">
        <v>169</v>
      </c>
      <c r="I72" s="28">
        <v>72000</v>
      </c>
      <c r="J72" s="28">
        <v>0</v>
      </c>
      <c r="K72" s="28">
        <v>72000</v>
      </c>
      <c r="L72" s="28">
        <v>7199.9999999999982</v>
      </c>
      <c r="M72" s="29">
        <v>64800</v>
      </c>
      <c r="N72" s="30">
        <v>72000</v>
      </c>
      <c r="O72" s="31">
        <f t="shared" si="15"/>
        <v>1500</v>
      </c>
      <c r="P72" s="31">
        <f t="shared" si="14"/>
        <v>70500</v>
      </c>
      <c r="Q72" s="31">
        <f t="shared" si="16"/>
        <v>7050</v>
      </c>
      <c r="R72" s="32">
        <v>63450</v>
      </c>
      <c r="S72" s="33">
        <f t="shared" si="17"/>
        <v>0</v>
      </c>
      <c r="T72" s="33">
        <f t="shared" si="18"/>
        <v>1500</v>
      </c>
      <c r="U72" s="33">
        <f t="shared" si="19"/>
        <v>-1500</v>
      </c>
      <c r="V72" s="33">
        <f t="shared" si="20"/>
        <v>-149.99999999999818</v>
      </c>
      <c r="W72" s="34">
        <f t="shared" si="21"/>
        <v>-1350</v>
      </c>
    </row>
    <row r="73" spans="1:23" x14ac:dyDescent="0.25">
      <c r="A73" s="21" t="s">
        <v>105</v>
      </c>
      <c r="B73" s="22" t="s">
        <v>181</v>
      </c>
      <c r="C73" s="23">
        <v>0.4</v>
      </c>
      <c r="D73" s="24" t="s">
        <v>182</v>
      </c>
      <c r="E73" s="25" t="s">
        <v>75</v>
      </c>
      <c r="F73" s="24" t="s">
        <v>103</v>
      </c>
      <c r="G73" s="38" t="s">
        <v>183</v>
      </c>
      <c r="H73" s="39">
        <v>42810</v>
      </c>
      <c r="I73" s="28">
        <v>41800</v>
      </c>
      <c r="J73" s="28">
        <v>12144</v>
      </c>
      <c r="K73" s="28">
        <v>29656</v>
      </c>
      <c r="L73" s="28">
        <v>17793.599999999999</v>
      </c>
      <c r="M73" s="29">
        <v>11862.400000000001</v>
      </c>
      <c r="N73" s="30">
        <v>37800</v>
      </c>
      <c r="O73" s="31">
        <f t="shared" si="15"/>
        <v>11742.5</v>
      </c>
      <c r="P73" s="31">
        <f t="shared" si="14"/>
        <v>26057.5</v>
      </c>
      <c r="Q73" s="31">
        <f t="shared" si="16"/>
        <v>15634.5</v>
      </c>
      <c r="R73" s="32">
        <v>10423</v>
      </c>
      <c r="S73" s="33">
        <f t="shared" si="17"/>
        <v>-4000</v>
      </c>
      <c r="T73" s="33">
        <f t="shared" si="18"/>
        <v>-401.5</v>
      </c>
      <c r="U73" s="33">
        <f t="shared" si="19"/>
        <v>-3598.5</v>
      </c>
      <c r="V73" s="33">
        <f t="shared" si="20"/>
        <v>-2159.0999999999985</v>
      </c>
      <c r="W73" s="34">
        <f t="shared" si="21"/>
        <v>-1439.4000000000015</v>
      </c>
    </row>
    <row r="74" spans="1:23" x14ac:dyDescent="0.25">
      <c r="A74" s="21" t="s">
        <v>105</v>
      </c>
      <c r="B74" s="22" t="s">
        <v>184</v>
      </c>
      <c r="C74" s="23">
        <v>0.4</v>
      </c>
      <c r="D74" s="24" t="s">
        <v>185</v>
      </c>
      <c r="E74" s="25" t="s">
        <v>75</v>
      </c>
      <c r="F74" s="24" t="s">
        <v>103</v>
      </c>
      <c r="G74" s="38" t="s">
        <v>178</v>
      </c>
      <c r="H74" s="39">
        <v>42901</v>
      </c>
      <c r="I74" s="28">
        <v>10500</v>
      </c>
      <c r="J74" s="28">
        <v>3500</v>
      </c>
      <c r="K74" s="28">
        <v>7000</v>
      </c>
      <c r="L74" s="28">
        <v>4200</v>
      </c>
      <c r="M74" s="29">
        <v>2800</v>
      </c>
      <c r="N74" s="30">
        <v>9600</v>
      </c>
      <c r="O74" s="31">
        <f t="shared" si="15"/>
        <v>4067.5</v>
      </c>
      <c r="P74" s="31">
        <f t="shared" si="14"/>
        <v>5532.5</v>
      </c>
      <c r="Q74" s="31">
        <f t="shared" si="16"/>
        <v>3319.5</v>
      </c>
      <c r="R74" s="32">
        <v>2213</v>
      </c>
      <c r="S74" s="33">
        <f t="shared" si="17"/>
        <v>-900</v>
      </c>
      <c r="T74" s="33">
        <f t="shared" si="18"/>
        <v>567.5</v>
      </c>
      <c r="U74" s="33">
        <f t="shared" si="19"/>
        <v>-1467.5</v>
      </c>
      <c r="V74" s="33">
        <f t="shared" si="20"/>
        <v>-880.5</v>
      </c>
      <c r="W74" s="34">
        <f t="shared" si="21"/>
        <v>-587</v>
      </c>
    </row>
    <row r="75" spans="1:23" x14ac:dyDescent="0.25">
      <c r="A75" s="21" t="s">
        <v>105</v>
      </c>
      <c r="B75" s="22" t="s">
        <v>186</v>
      </c>
      <c r="C75" s="23">
        <v>0.4</v>
      </c>
      <c r="D75" s="24" t="s">
        <v>187</v>
      </c>
      <c r="E75" s="25" t="s">
        <v>75</v>
      </c>
      <c r="F75" s="24" t="s">
        <v>103</v>
      </c>
      <c r="G75" s="38" t="s">
        <v>178</v>
      </c>
      <c r="H75" s="39">
        <v>42901</v>
      </c>
      <c r="I75" s="28">
        <v>10000</v>
      </c>
      <c r="J75" s="28">
        <v>4716</v>
      </c>
      <c r="K75" s="28">
        <v>5284</v>
      </c>
      <c r="L75" s="28">
        <v>3170.4</v>
      </c>
      <c r="M75" s="29">
        <v>2113.6</v>
      </c>
      <c r="N75" s="30">
        <v>9100</v>
      </c>
      <c r="O75" s="31">
        <f t="shared" si="15"/>
        <v>5187.5</v>
      </c>
      <c r="P75" s="31">
        <f t="shared" si="14"/>
        <v>3912.5</v>
      </c>
      <c r="Q75" s="31">
        <f t="shared" si="16"/>
        <v>2347.5</v>
      </c>
      <c r="R75" s="32">
        <v>1565</v>
      </c>
      <c r="S75" s="33">
        <f t="shared" si="17"/>
        <v>-900</v>
      </c>
      <c r="T75" s="33">
        <f t="shared" si="18"/>
        <v>471.5</v>
      </c>
      <c r="U75" s="33">
        <f t="shared" si="19"/>
        <v>-1371.5</v>
      </c>
      <c r="V75" s="33">
        <f t="shared" si="20"/>
        <v>-822.90000000000009</v>
      </c>
      <c r="W75" s="34">
        <f t="shared" si="21"/>
        <v>-548.59999999999991</v>
      </c>
    </row>
    <row r="76" spans="1:23" x14ac:dyDescent="0.25">
      <c r="A76" s="21" t="s">
        <v>105</v>
      </c>
      <c r="B76" s="22" t="s">
        <v>188</v>
      </c>
      <c r="C76" s="23">
        <v>0.4</v>
      </c>
      <c r="D76" s="24" t="s">
        <v>189</v>
      </c>
      <c r="E76" s="25" t="s">
        <v>75</v>
      </c>
      <c r="F76" s="24" t="s">
        <v>103</v>
      </c>
      <c r="G76" s="38" t="s">
        <v>178</v>
      </c>
      <c r="H76" s="39">
        <v>42901</v>
      </c>
      <c r="I76" s="28">
        <v>27300</v>
      </c>
      <c r="J76" s="28">
        <v>11665</v>
      </c>
      <c r="K76" s="28">
        <v>15635</v>
      </c>
      <c r="L76" s="28">
        <v>9381</v>
      </c>
      <c r="M76" s="29">
        <v>6254</v>
      </c>
      <c r="N76" s="30">
        <v>24700</v>
      </c>
      <c r="O76" s="31">
        <f t="shared" si="15"/>
        <v>13067.5</v>
      </c>
      <c r="P76" s="31">
        <f t="shared" si="14"/>
        <v>11632.5</v>
      </c>
      <c r="Q76" s="31">
        <f t="shared" si="16"/>
        <v>6979.5</v>
      </c>
      <c r="R76" s="32">
        <v>4653</v>
      </c>
      <c r="S76" s="33">
        <f t="shared" si="17"/>
        <v>-2600</v>
      </c>
      <c r="T76" s="33">
        <f t="shared" si="18"/>
        <v>1402.5</v>
      </c>
      <c r="U76" s="33">
        <f t="shared" si="19"/>
        <v>-4002.5</v>
      </c>
      <c r="V76" s="33">
        <f t="shared" si="20"/>
        <v>-2401.5</v>
      </c>
      <c r="W76" s="34">
        <f t="shared" si="21"/>
        <v>-1601</v>
      </c>
    </row>
    <row r="77" spans="1:23" x14ac:dyDescent="0.25">
      <c r="A77" s="21" t="s">
        <v>105</v>
      </c>
      <c r="B77" s="22" t="s">
        <v>190</v>
      </c>
      <c r="C77" s="23">
        <v>0.4</v>
      </c>
      <c r="D77" s="24" t="s">
        <v>191</v>
      </c>
      <c r="E77" s="25" t="s">
        <v>75</v>
      </c>
      <c r="F77" s="24" t="s">
        <v>103</v>
      </c>
      <c r="G77" s="38" t="s">
        <v>183</v>
      </c>
      <c r="H77" s="39">
        <v>42810</v>
      </c>
      <c r="I77" s="28">
        <v>15100</v>
      </c>
      <c r="J77" s="28">
        <v>6762</v>
      </c>
      <c r="K77" s="28">
        <v>8338</v>
      </c>
      <c r="L77" s="28">
        <v>5002.8</v>
      </c>
      <c r="M77" s="29">
        <v>3335.2000000000003</v>
      </c>
      <c r="N77" s="30">
        <v>13700</v>
      </c>
      <c r="O77" s="31">
        <f t="shared" si="15"/>
        <v>6625</v>
      </c>
      <c r="P77" s="31">
        <f t="shared" si="14"/>
        <v>7075</v>
      </c>
      <c r="Q77" s="31">
        <f t="shared" si="16"/>
        <v>4245</v>
      </c>
      <c r="R77" s="32">
        <v>2830</v>
      </c>
      <c r="S77" s="33">
        <f t="shared" si="17"/>
        <v>-1400</v>
      </c>
      <c r="T77" s="33">
        <f t="shared" si="18"/>
        <v>-137</v>
      </c>
      <c r="U77" s="33">
        <f t="shared" si="19"/>
        <v>-1263</v>
      </c>
      <c r="V77" s="33">
        <f t="shared" si="20"/>
        <v>-757.80000000000018</v>
      </c>
      <c r="W77" s="34">
        <f t="shared" si="21"/>
        <v>-505.20000000000027</v>
      </c>
    </row>
    <row r="78" spans="1:23" x14ac:dyDescent="0.25">
      <c r="A78" s="21" t="s">
        <v>105</v>
      </c>
      <c r="B78" s="22" t="s">
        <v>192</v>
      </c>
      <c r="C78" s="23">
        <v>0.4</v>
      </c>
      <c r="D78" s="24" t="s">
        <v>193</v>
      </c>
      <c r="E78" s="25" t="s">
        <v>75</v>
      </c>
      <c r="F78" s="24" t="s">
        <v>103</v>
      </c>
      <c r="G78" s="38" t="s">
        <v>178</v>
      </c>
      <c r="H78" s="39">
        <v>42901</v>
      </c>
      <c r="I78" s="28">
        <v>6500</v>
      </c>
      <c r="J78" s="28">
        <v>986</v>
      </c>
      <c r="K78" s="28">
        <v>5514</v>
      </c>
      <c r="L78" s="28">
        <v>3308.4</v>
      </c>
      <c r="M78" s="29">
        <v>2205.6</v>
      </c>
      <c r="N78" s="30">
        <v>6000</v>
      </c>
      <c r="O78" s="31">
        <f t="shared" si="15"/>
        <v>936.60000000000036</v>
      </c>
      <c r="P78" s="31">
        <f t="shared" si="14"/>
        <v>5063.3999999999996</v>
      </c>
      <c r="Q78" s="31">
        <f t="shared" si="16"/>
        <v>3038.0399999999995</v>
      </c>
      <c r="R78" s="32">
        <v>2025.3600000000001</v>
      </c>
      <c r="S78" s="33">
        <f t="shared" si="17"/>
        <v>-500</v>
      </c>
      <c r="T78" s="33">
        <f t="shared" si="18"/>
        <v>-49.399999999999636</v>
      </c>
      <c r="U78" s="33">
        <f t="shared" si="19"/>
        <v>-450.60000000000036</v>
      </c>
      <c r="V78" s="33">
        <f t="shared" si="20"/>
        <v>-270.36000000000058</v>
      </c>
      <c r="W78" s="34">
        <f t="shared" si="21"/>
        <v>-180.23999999999978</v>
      </c>
    </row>
    <row r="79" spans="1:23" x14ac:dyDescent="0.25">
      <c r="A79" s="21" t="s">
        <v>105</v>
      </c>
      <c r="B79" s="22" t="s">
        <v>194</v>
      </c>
      <c r="C79" s="23">
        <v>0.4</v>
      </c>
      <c r="D79" s="24" t="s">
        <v>195</v>
      </c>
      <c r="E79" s="25" t="s">
        <v>75</v>
      </c>
      <c r="F79" s="24" t="s">
        <v>103</v>
      </c>
      <c r="G79" s="38" t="s">
        <v>178</v>
      </c>
      <c r="H79" s="39">
        <v>42901</v>
      </c>
      <c r="I79" s="28">
        <v>28700</v>
      </c>
      <c r="J79" s="28">
        <v>12448</v>
      </c>
      <c r="K79" s="28">
        <v>16252</v>
      </c>
      <c r="L79" s="28">
        <v>9751.1999999999989</v>
      </c>
      <c r="M79" s="29">
        <v>6500.8</v>
      </c>
      <c r="N79" s="30">
        <v>26000</v>
      </c>
      <c r="O79" s="31">
        <f t="shared" si="15"/>
        <v>12179.17</v>
      </c>
      <c r="P79" s="31">
        <f t="shared" si="14"/>
        <v>13820.83</v>
      </c>
      <c r="Q79" s="31">
        <f t="shared" si="16"/>
        <v>8292.5</v>
      </c>
      <c r="R79" s="32">
        <v>5528.33</v>
      </c>
      <c r="S79" s="33">
        <f t="shared" si="17"/>
        <v>-2700</v>
      </c>
      <c r="T79" s="33">
        <f t="shared" si="18"/>
        <v>-268.82999999999993</v>
      </c>
      <c r="U79" s="33">
        <f t="shared" si="19"/>
        <v>-2431.17</v>
      </c>
      <c r="V79" s="33">
        <f t="shared" si="20"/>
        <v>-1458.6999999999989</v>
      </c>
      <c r="W79" s="34">
        <f t="shared" si="21"/>
        <v>-972.47000000000025</v>
      </c>
    </row>
    <row r="80" spans="1:23" x14ac:dyDescent="0.25">
      <c r="A80" s="21" t="s">
        <v>105</v>
      </c>
      <c r="B80" s="22" t="s">
        <v>196</v>
      </c>
      <c r="C80" s="23">
        <v>0.4</v>
      </c>
      <c r="D80" s="24" t="s">
        <v>197</v>
      </c>
      <c r="E80" s="25" t="s">
        <v>75</v>
      </c>
      <c r="F80" s="24" t="s">
        <v>103</v>
      </c>
      <c r="G80" s="38" t="s">
        <v>178</v>
      </c>
      <c r="H80" s="39">
        <v>42901</v>
      </c>
      <c r="I80" s="28">
        <v>7300</v>
      </c>
      <c r="J80" s="28">
        <v>3320</v>
      </c>
      <c r="K80" s="28">
        <v>3980</v>
      </c>
      <c r="L80" s="28">
        <v>2388</v>
      </c>
      <c r="M80" s="29">
        <v>1592</v>
      </c>
      <c r="N80" s="30">
        <v>6700</v>
      </c>
      <c r="O80" s="31">
        <f t="shared" si="15"/>
        <v>3261.57</v>
      </c>
      <c r="P80" s="31">
        <f t="shared" si="14"/>
        <v>3438.43</v>
      </c>
      <c r="Q80" s="31">
        <f t="shared" si="16"/>
        <v>2063.06</v>
      </c>
      <c r="R80" s="32">
        <v>1375.37</v>
      </c>
      <c r="S80" s="33">
        <f t="shared" si="17"/>
        <v>-600</v>
      </c>
      <c r="T80" s="33">
        <f t="shared" si="18"/>
        <v>-58.429999999999836</v>
      </c>
      <c r="U80" s="33">
        <f t="shared" si="19"/>
        <v>-541.57000000000016</v>
      </c>
      <c r="V80" s="33">
        <f t="shared" si="20"/>
        <v>-324.94000000000005</v>
      </c>
      <c r="W80" s="34">
        <f t="shared" si="21"/>
        <v>-216.63000000000011</v>
      </c>
    </row>
    <row r="81" spans="1:23" x14ac:dyDescent="0.25">
      <c r="A81" s="21" t="s">
        <v>105</v>
      </c>
      <c r="B81" s="22" t="s">
        <v>198</v>
      </c>
      <c r="C81" s="23">
        <v>0.4</v>
      </c>
      <c r="D81" s="24" t="s">
        <v>199</v>
      </c>
      <c r="E81" s="25" t="s">
        <v>75</v>
      </c>
      <c r="F81" s="24" t="s">
        <v>103</v>
      </c>
      <c r="G81" s="38" t="s">
        <v>178</v>
      </c>
      <c r="H81" s="39">
        <v>42901</v>
      </c>
      <c r="I81" s="28">
        <v>48700</v>
      </c>
      <c r="J81" s="28">
        <v>18907</v>
      </c>
      <c r="K81" s="28">
        <v>29793</v>
      </c>
      <c r="L81" s="28">
        <v>17875.8</v>
      </c>
      <c r="M81" s="29">
        <v>11917.2</v>
      </c>
      <c r="N81" s="30">
        <v>44000</v>
      </c>
      <c r="O81" s="31">
        <f t="shared" si="15"/>
        <v>18438.37</v>
      </c>
      <c r="P81" s="31">
        <f t="shared" si="14"/>
        <v>25561.63</v>
      </c>
      <c r="Q81" s="31">
        <f t="shared" si="16"/>
        <v>15336.980000000001</v>
      </c>
      <c r="R81" s="32">
        <v>10224.65</v>
      </c>
      <c r="S81" s="33">
        <f t="shared" si="17"/>
        <v>-4700</v>
      </c>
      <c r="T81" s="33">
        <f t="shared" si="18"/>
        <v>-468.63000000000102</v>
      </c>
      <c r="U81" s="33">
        <f t="shared" si="19"/>
        <v>-4231.369999999999</v>
      </c>
      <c r="V81" s="33">
        <f t="shared" si="20"/>
        <v>-2538.8199999999979</v>
      </c>
      <c r="W81" s="34">
        <f t="shared" si="21"/>
        <v>-1692.5500000000011</v>
      </c>
    </row>
    <row r="82" spans="1:23" x14ac:dyDescent="0.25">
      <c r="A82" s="21" t="s">
        <v>105</v>
      </c>
      <c r="B82" s="22" t="s">
        <v>200</v>
      </c>
      <c r="C82" s="23">
        <v>0.4</v>
      </c>
      <c r="D82" s="24" t="s">
        <v>201</v>
      </c>
      <c r="E82" s="25" t="s">
        <v>75</v>
      </c>
      <c r="F82" s="24" t="s">
        <v>103</v>
      </c>
      <c r="G82" s="38" t="s">
        <v>183</v>
      </c>
      <c r="H82" s="39">
        <v>42810</v>
      </c>
      <c r="I82" s="28">
        <v>7500</v>
      </c>
      <c r="J82" s="28">
        <v>3090</v>
      </c>
      <c r="K82" s="28">
        <v>4410</v>
      </c>
      <c r="L82" s="28">
        <v>2646</v>
      </c>
      <c r="M82" s="29">
        <v>1764</v>
      </c>
      <c r="N82" s="30">
        <v>6799</v>
      </c>
      <c r="O82" s="31">
        <f t="shared" si="15"/>
        <v>3024</v>
      </c>
      <c r="P82" s="31">
        <f t="shared" si="14"/>
        <v>3775</v>
      </c>
      <c r="Q82" s="31">
        <f t="shared" si="16"/>
        <v>2265</v>
      </c>
      <c r="R82" s="32">
        <v>1510</v>
      </c>
      <c r="S82" s="33">
        <f t="shared" si="17"/>
        <v>-701</v>
      </c>
      <c r="T82" s="33">
        <f t="shared" si="18"/>
        <v>-66</v>
      </c>
      <c r="U82" s="33">
        <f t="shared" si="19"/>
        <v>-635</v>
      </c>
      <c r="V82" s="33">
        <f t="shared" si="20"/>
        <v>-381</v>
      </c>
      <c r="W82" s="34">
        <f t="shared" si="21"/>
        <v>-254</v>
      </c>
    </row>
    <row r="83" spans="1:23" ht="21" x14ac:dyDescent="0.25">
      <c r="A83" s="21" t="s">
        <v>105</v>
      </c>
      <c r="B83" s="22" t="s">
        <v>202</v>
      </c>
      <c r="C83" s="23">
        <v>0.4</v>
      </c>
      <c r="D83" s="24" t="s">
        <v>203</v>
      </c>
      <c r="E83" s="25" t="s">
        <v>75</v>
      </c>
      <c r="F83" s="24" t="s">
        <v>103</v>
      </c>
      <c r="G83" s="38" t="s">
        <v>178</v>
      </c>
      <c r="H83" s="39">
        <v>42901</v>
      </c>
      <c r="I83" s="28">
        <v>32000</v>
      </c>
      <c r="J83" s="28">
        <v>10093</v>
      </c>
      <c r="K83" s="28">
        <v>21907</v>
      </c>
      <c r="L83" s="28">
        <v>13144.199999999999</v>
      </c>
      <c r="M83" s="29">
        <v>8762.8000000000011</v>
      </c>
      <c r="N83" s="30">
        <v>28999.200000000001</v>
      </c>
      <c r="O83" s="31">
        <f t="shared" si="15"/>
        <v>12194.2</v>
      </c>
      <c r="P83" s="31">
        <f t="shared" si="14"/>
        <v>16805</v>
      </c>
      <c r="Q83" s="31">
        <f t="shared" si="16"/>
        <v>10083</v>
      </c>
      <c r="R83" s="32">
        <v>6722</v>
      </c>
      <c r="S83" s="33">
        <f t="shared" si="17"/>
        <v>-3000.7999999999993</v>
      </c>
      <c r="T83" s="33">
        <f t="shared" si="18"/>
        <v>2101.2000000000007</v>
      </c>
      <c r="U83" s="33">
        <f t="shared" si="19"/>
        <v>-5102</v>
      </c>
      <c r="V83" s="33">
        <f t="shared" si="20"/>
        <v>-3061.1999999999989</v>
      </c>
      <c r="W83" s="34">
        <f t="shared" si="21"/>
        <v>-2040.8000000000011</v>
      </c>
    </row>
    <row r="84" spans="1:23" x14ac:dyDescent="0.25">
      <c r="A84" s="21" t="s">
        <v>105</v>
      </c>
      <c r="B84" s="22" t="s">
        <v>204</v>
      </c>
      <c r="C84" s="23">
        <v>0.4</v>
      </c>
      <c r="D84" s="24" t="s">
        <v>205</v>
      </c>
      <c r="E84" s="25" t="s">
        <v>75</v>
      </c>
      <c r="F84" s="24" t="s">
        <v>103</v>
      </c>
      <c r="G84" s="38" t="s">
        <v>178</v>
      </c>
      <c r="H84" s="39">
        <v>42901</v>
      </c>
      <c r="I84" s="28">
        <v>17300</v>
      </c>
      <c r="J84" s="28">
        <v>4275</v>
      </c>
      <c r="K84" s="28">
        <v>13025</v>
      </c>
      <c r="L84" s="28">
        <v>7815</v>
      </c>
      <c r="M84" s="29">
        <v>5210</v>
      </c>
      <c r="N84" s="30">
        <v>15700</v>
      </c>
      <c r="O84" s="31">
        <f t="shared" si="15"/>
        <v>5562.5</v>
      </c>
      <c r="P84" s="31">
        <f t="shared" si="14"/>
        <v>10137.5</v>
      </c>
      <c r="Q84" s="31">
        <f t="shared" si="16"/>
        <v>6082.5</v>
      </c>
      <c r="R84" s="32">
        <v>4055</v>
      </c>
      <c r="S84" s="33">
        <f t="shared" si="17"/>
        <v>-1600</v>
      </c>
      <c r="T84" s="33">
        <f t="shared" si="18"/>
        <v>1287.5</v>
      </c>
      <c r="U84" s="33">
        <f t="shared" si="19"/>
        <v>-2887.5</v>
      </c>
      <c r="V84" s="33">
        <f t="shared" si="20"/>
        <v>-1732.5</v>
      </c>
      <c r="W84" s="34">
        <f t="shared" si="21"/>
        <v>-1155</v>
      </c>
    </row>
    <row r="85" spans="1:23" x14ac:dyDescent="0.25">
      <c r="A85" s="21" t="s">
        <v>105</v>
      </c>
      <c r="B85" s="22" t="s">
        <v>206</v>
      </c>
      <c r="C85" s="23">
        <v>0.4</v>
      </c>
      <c r="D85" s="24" t="s">
        <v>207</v>
      </c>
      <c r="E85" s="25" t="s">
        <v>75</v>
      </c>
      <c r="F85" s="24" t="s">
        <v>103</v>
      </c>
      <c r="G85" s="38" t="s">
        <v>183</v>
      </c>
      <c r="H85" s="39">
        <v>42810</v>
      </c>
      <c r="I85" s="28">
        <v>7400</v>
      </c>
      <c r="J85" s="28">
        <v>798</v>
      </c>
      <c r="K85" s="28">
        <v>6602</v>
      </c>
      <c r="L85" s="28">
        <v>3961.2</v>
      </c>
      <c r="M85" s="29">
        <v>2640.8</v>
      </c>
      <c r="N85" s="30">
        <v>6700</v>
      </c>
      <c r="O85" s="31">
        <f t="shared" si="15"/>
        <v>730</v>
      </c>
      <c r="P85" s="31">
        <f t="shared" si="14"/>
        <v>5970</v>
      </c>
      <c r="Q85" s="31">
        <f t="shared" si="16"/>
        <v>3582</v>
      </c>
      <c r="R85" s="32">
        <v>2388</v>
      </c>
      <c r="S85" s="33">
        <f t="shared" si="17"/>
        <v>-700</v>
      </c>
      <c r="T85" s="33">
        <f t="shared" si="18"/>
        <v>-68</v>
      </c>
      <c r="U85" s="33">
        <f t="shared" si="19"/>
        <v>-632</v>
      </c>
      <c r="V85" s="33">
        <f t="shared" si="20"/>
        <v>-379.19999999999982</v>
      </c>
      <c r="W85" s="34">
        <f t="shared" si="21"/>
        <v>-252.80000000000018</v>
      </c>
    </row>
    <row r="86" spans="1:23" x14ac:dyDescent="0.25">
      <c r="A86" s="21" t="s">
        <v>105</v>
      </c>
      <c r="B86" s="22" t="s">
        <v>208</v>
      </c>
      <c r="C86" s="23">
        <v>0.4</v>
      </c>
      <c r="D86" s="24" t="s">
        <v>209</v>
      </c>
      <c r="E86" s="25" t="s">
        <v>75</v>
      </c>
      <c r="F86" s="24" t="s">
        <v>103</v>
      </c>
      <c r="G86" s="38" t="s">
        <v>178</v>
      </c>
      <c r="H86" s="39">
        <v>42901</v>
      </c>
      <c r="I86" s="28">
        <v>21000</v>
      </c>
      <c r="J86" s="28">
        <v>5000</v>
      </c>
      <c r="K86" s="28">
        <v>16000</v>
      </c>
      <c r="L86" s="28">
        <v>9600</v>
      </c>
      <c r="M86" s="29">
        <v>6400</v>
      </c>
      <c r="N86" s="30">
        <v>19100</v>
      </c>
      <c r="O86" s="31">
        <f t="shared" si="15"/>
        <v>10190</v>
      </c>
      <c r="P86" s="31">
        <f t="shared" si="14"/>
        <v>8910</v>
      </c>
      <c r="Q86" s="31">
        <f t="shared" si="16"/>
        <v>5346</v>
      </c>
      <c r="R86" s="32">
        <v>3564</v>
      </c>
      <c r="S86" s="33">
        <f t="shared" si="17"/>
        <v>-1900</v>
      </c>
      <c r="T86" s="33">
        <f t="shared" si="18"/>
        <v>5190</v>
      </c>
      <c r="U86" s="33">
        <f t="shared" si="19"/>
        <v>-7090</v>
      </c>
      <c r="V86" s="33">
        <f t="shared" si="20"/>
        <v>-4254</v>
      </c>
      <c r="W86" s="34">
        <f t="shared" si="21"/>
        <v>-2836</v>
      </c>
    </row>
    <row r="87" spans="1:23" x14ac:dyDescent="0.25">
      <c r="A87" s="21" t="s">
        <v>105</v>
      </c>
      <c r="B87" s="22" t="s">
        <v>210</v>
      </c>
      <c r="C87" s="23">
        <v>0.9</v>
      </c>
      <c r="D87" s="24">
        <v>3218</v>
      </c>
      <c r="E87" s="25" t="s">
        <v>75</v>
      </c>
      <c r="F87" s="24" t="s">
        <v>69</v>
      </c>
      <c r="G87" s="38" t="s">
        <v>168</v>
      </c>
      <c r="H87" s="26" t="s">
        <v>169</v>
      </c>
      <c r="I87" s="28">
        <v>107000</v>
      </c>
      <c r="J87" s="28">
        <v>0</v>
      </c>
      <c r="K87" s="28">
        <v>107000</v>
      </c>
      <c r="L87" s="28">
        <v>10699.999999999998</v>
      </c>
      <c r="M87" s="29">
        <v>96300</v>
      </c>
      <c r="N87" s="30">
        <v>107000</v>
      </c>
      <c r="O87" s="31">
        <f t="shared" si="15"/>
        <v>7462.2200000000012</v>
      </c>
      <c r="P87" s="31">
        <f t="shared" si="14"/>
        <v>99537.78</v>
      </c>
      <c r="Q87" s="31">
        <f t="shared" si="16"/>
        <v>9953.7799999999988</v>
      </c>
      <c r="R87" s="32">
        <v>89584</v>
      </c>
      <c r="S87" s="33">
        <f t="shared" si="17"/>
        <v>0</v>
      </c>
      <c r="T87" s="33">
        <f t="shared" si="18"/>
        <v>7462.2200000000012</v>
      </c>
      <c r="U87" s="33">
        <f t="shared" si="19"/>
        <v>-7462.2200000000012</v>
      </c>
      <c r="V87" s="33">
        <f t="shared" si="20"/>
        <v>-746.21999999999935</v>
      </c>
      <c r="W87" s="34">
        <f t="shared" si="21"/>
        <v>-6716</v>
      </c>
    </row>
    <row r="88" spans="1:23" ht="21" x14ac:dyDescent="0.25">
      <c r="A88" s="21" t="s">
        <v>105</v>
      </c>
      <c r="B88" s="22" t="s">
        <v>211</v>
      </c>
      <c r="C88" s="23">
        <v>0.9</v>
      </c>
      <c r="D88" s="24">
        <v>3217</v>
      </c>
      <c r="E88" s="25" t="s">
        <v>75</v>
      </c>
      <c r="F88" s="24" t="s">
        <v>69</v>
      </c>
      <c r="G88" s="38" t="s">
        <v>168</v>
      </c>
      <c r="H88" s="26" t="s">
        <v>169</v>
      </c>
      <c r="I88" s="28">
        <v>207000</v>
      </c>
      <c r="J88" s="28">
        <v>0</v>
      </c>
      <c r="K88" s="28">
        <v>207000</v>
      </c>
      <c r="L88" s="28">
        <v>20699.999999999996</v>
      </c>
      <c r="M88" s="29">
        <v>186300</v>
      </c>
      <c r="N88" s="30">
        <v>207000</v>
      </c>
      <c r="O88" s="31">
        <f t="shared" si="15"/>
        <v>5000</v>
      </c>
      <c r="P88" s="31">
        <f t="shared" si="14"/>
        <v>202000</v>
      </c>
      <c r="Q88" s="31">
        <f t="shared" si="16"/>
        <v>20200</v>
      </c>
      <c r="R88" s="32">
        <v>181800</v>
      </c>
      <c r="S88" s="33">
        <f t="shared" si="17"/>
        <v>0</v>
      </c>
      <c r="T88" s="33">
        <f t="shared" si="18"/>
        <v>5000</v>
      </c>
      <c r="U88" s="33">
        <f t="shared" si="19"/>
        <v>-5000</v>
      </c>
      <c r="V88" s="33">
        <f t="shared" si="20"/>
        <v>-499.99999999999636</v>
      </c>
      <c r="W88" s="34">
        <f t="shared" si="21"/>
        <v>-4500</v>
      </c>
    </row>
    <row r="89" spans="1:23" x14ac:dyDescent="0.25">
      <c r="A89" s="21" t="s">
        <v>105</v>
      </c>
      <c r="B89" s="22" t="s">
        <v>212</v>
      </c>
      <c r="C89" s="23">
        <v>0.4</v>
      </c>
      <c r="D89" s="24" t="s">
        <v>213</v>
      </c>
      <c r="E89" s="25" t="s">
        <v>96</v>
      </c>
      <c r="F89" s="24" t="s">
        <v>103</v>
      </c>
      <c r="G89" s="38" t="s">
        <v>175</v>
      </c>
      <c r="H89" s="26" t="s">
        <v>169</v>
      </c>
      <c r="I89" s="28">
        <v>10000</v>
      </c>
      <c r="J89" s="28">
        <v>2500</v>
      </c>
      <c r="K89" s="28">
        <v>7500</v>
      </c>
      <c r="L89" s="28">
        <v>4500</v>
      </c>
      <c r="M89" s="29">
        <v>3000</v>
      </c>
      <c r="N89" s="30">
        <v>9300</v>
      </c>
      <c r="O89" s="31">
        <f t="shared" si="15"/>
        <v>2513.37</v>
      </c>
      <c r="P89" s="31">
        <f t="shared" si="14"/>
        <v>6786.63</v>
      </c>
      <c r="Q89" s="31">
        <f t="shared" si="16"/>
        <v>4071.98</v>
      </c>
      <c r="R89" s="32">
        <v>2714.65</v>
      </c>
      <c r="S89" s="33">
        <f t="shared" si="17"/>
        <v>-700</v>
      </c>
      <c r="T89" s="33">
        <f t="shared" si="18"/>
        <v>13.369999999999891</v>
      </c>
      <c r="U89" s="33">
        <f t="shared" si="19"/>
        <v>-713.36999999999989</v>
      </c>
      <c r="V89" s="33">
        <f t="shared" si="20"/>
        <v>-428.02</v>
      </c>
      <c r="W89" s="34">
        <f t="shared" si="21"/>
        <v>-285.34999999999991</v>
      </c>
    </row>
    <row r="90" spans="1:23" x14ac:dyDescent="0.25">
      <c r="A90" s="21" t="s">
        <v>105</v>
      </c>
      <c r="B90" s="22" t="s">
        <v>214</v>
      </c>
      <c r="C90" s="23">
        <v>0.4</v>
      </c>
      <c r="D90" s="24" t="s">
        <v>215</v>
      </c>
      <c r="E90" s="25" t="s">
        <v>96</v>
      </c>
      <c r="F90" s="24" t="s">
        <v>103</v>
      </c>
      <c r="G90" s="38" t="s">
        <v>175</v>
      </c>
      <c r="H90" s="26" t="s">
        <v>169</v>
      </c>
      <c r="I90" s="28">
        <v>15000</v>
      </c>
      <c r="J90" s="28">
        <v>3750</v>
      </c>
      <c r="K90" s="28">
        <v>11250</v>
      </c>
      <c r="L90" s="28">
        <v>6750</v>
      </c>
      <c r="M90" s="29">
        <v>4500</v>
      </c>
      <c r="N90" s="30">
        <v>13700.2</v>
      </c>
      <c r="O90" s="31">
        <f t="shared" si="15"/>
        <v>3959.2000000000007</v>
      </c>
      <c r="P90" s="31">
        <f t="shared" si="14"/>
        <v>9741</v>
      </c>
      <c r="Q90" s="31">
        <f t="shared" si="16"/>
        <v>5844.6</v>
      </c>
      <c r="R90" s="32">
        <v>3896.4</v>
      </c>
      <c r="S90" s="33">
        <f t="shared" si="17"/>
        <v>-1299.7999999999993</v>
      </c>
      <c r="T90" s="33">
        <f t="shared" si="18"/>
        <v>209.20000000000073</v>
      </c>
      <c r="U90" s="33">
        <f t="shared" si="19"/>
        <v>-1509</v>
      </c>
      <c r="V90" s="33">
        <f t="shared" si="20"/>
        <v>-905.39999999999964</v>
      </c>
      <c r="W90" s="34">
        <f t="shared" si="21"/>
        <v>-603.59999999999991</v>
      </c>
    </row>
    <row r="91" spans="1:23" x14ac:dyDescent="0.25">
      <c r="A91" s="21" t="s">
        <v>105</v>
      </c>
      <c r="B91" s="22" t="s">
        <v>216</v>
      </c>
      <c r="C91" s="23">
        <v>0.4</v>
      </c>
      <c r="D91" s="24">
        <v>3248</v>
      </c>
      <c r="E91" s="25" t="s">
        <v>96</v>
      </c>
      <c r="F91" s="24" t="s">
        <v>103</v>
      </c>
      <c r="G91" s="38" t="s">
        <v>175</v>
      </c>
      <c r="H91" s="26" t="s">
        <v>169</v>
      </c>
      <c r="I91" s="28">
        <v>30000</v>
      </c>
      <c r="J91" s="28">
        <v>7500</v>
      </c>
      <c r="K91" s="28">
        <v>22500</v>
      </c>
      <c r="L91" s="28">
        <v>13500</v>
      </c>
      <c r="M91" s="29">
        <v>9000</v>
      </c>
      <c r="N91" s="30">
        <v>22332.6</v>
      </c>
      <c r="O91" s="31">
        <f t="shared" si="15"/>
        <v>9857.5999999999985</v>
      </c>
      <c r="P91" s="31">
        <f t="shared" si="14"/>
        <v>12475</v>
      </c>
      <c r="Q91" s="31">
        <f t="shared" si="16"/>
        <v>7485</v>
      </c>
      <c r="R91" s="32">
        <v>4990</v>
      </c>
      <c r="S91" s="33">
        <f t="shared" si="17"/>
        <v>-7667.4000000000015</v>
      </c>
      <c r="T91" s="33">
        <f t="shared" si="18"/>
        <v>2357.5999999999985</v>
      </c>
      <c r="U91" s="33">
        <f t="shared" si="19"/>
        <v>-10025</v>
      </c>
      <c r="V91" s="33">
        <f t="shared" si="20"/>
        <v>-6015</v>
      </c>
      <c r="W91" s="34">
        <f t="shared" si="21"/>
        <v>-4010</v>
      </c>
    </row>
    <row r="92" spans="1:23" ht="21" x14ac:dyDescent="0.25">
      <c r="A92" s="21" t="s">
        <v>105</v>
      </c>
      <c r="B92" s="22" t="s">
        <v>217</v>
      </c>
      <c r="C92" s="23">
        <v>0.4</v>
      </c>
      <c r="D92" s="24">
        <v>3249</v>
      </c>
      <c r="E92" s="25" t="s">
        <v>96</v>
      </c>
      <c r="F92" s="24" t="s">
        <v>103</v>
      </c>
      <c r="G92" s="38" t="s">
        <v>218</v>
      </c>
      <c r="H92" s="39">
        <v>42901</v>
      </c>
      <c r="I92" s="28">
        <v>65000</v>
      </c>
      <c r="J92" s="28">
        <v>16000</v>
      </c>
      <c r="K92" s="28">
        <v>49000</v>
      </c>
      <c r="L92" s="28">
        <v>29400</v>
      </c>
      <c r="M92" s="29">
        <v>19600</v>
      </c>
      <c r="N92" s="30">
        <v>65000</v>
      </c>
      <c r="O92" s="31">
        <f t="shared" si="15"/>
        <v>22500</v>
      </c>
      <c r="P92" s="31">
        <f t="shared" si="14"/>
        <v>42500</v>
      </c>
      <c r="Q92" s="31">
        <f t="shared" si="16"/>
        <v>25500</v>
      </c>
      <c r="R92" s="32">
        <v>17000</v>
      </c>
      <c r="S92" s="33">
        <f t="shared" si="17"/>
        <v>0</v>
      </c>
      <c r="T92" s="33">
        <f t="shared" si="18"/>
        <v>6500</v>
      </c>
      <c r="U92" s="33">
        <f t="shared" si="19"/>
        <v>-6500</v>
      </c>
      <c r="V92" s="33">
        <f t="shared" si="20"/>
        <v>-3900</v>
      </c>
      <c r="W92" s="34">
        <f t="shared" si="21"/>
        <v>-2600</v>
      </c>
    </row>
    <row r="93" spans="1:23" ht="21" x14ac:dyDescent="0.25">
      <c r="A93" s="21" t="s">
        <v>105</v>
      </c>
      <c r="B93" s="22" t="s">
        <v>219</v>
      </c>
      <c r="C93" s="23">
        <v>0.4</v>
      </c>
      <c r="D93" s="24" t="s">
        <v>220</v>
      </c>
      <c r="E93" s="25" t="s">
        <v>96</v>
      </c>
      <c r="F93" s="24" t="s">
        <v>103</v>
      </c>
      <c r="G93" s="38" t="s">
        <v>218</v>
      </c>
      <c r="H93" s="39">
        <v>42901</v>
      </c>
      <c r="I93" s="28">
        <v>15000</v>
      </c>
      <c r="J93" s="28">
        <v>4000</v>
      </c>
      <c r="K93" s="28">
        <v>11000</v>
      </c>
      <c r="L93" s="28">
        <v>6600</v>
      </c>
      <c r="M93" s="29">
        <v>4400</v>
      </c>
      <c r="N93" s="30">
        <v>3000</v>
      </c>
      <c r="O93" s="31">
        <f t="shared" si="15"/>
        <v>1365</v>
      </c>
      <c r="P93" s="31">
        <f t="shared" si="14"/>
        <v>1635</v>
      </c>
      <c r="Q93" s="31">
        <f t="shared" si="16"/>
        <v>981</v>
      </c>
      <c r="R93" s="32">
        <v>654</v>
      </c>
      <c r="S93" s="33">
        <f t="shared" si="17"/>
        <v>-12000</v>
      </c>
      <c r="T93" s="33">
        <f t="shared" si="18"/>
        <v>-2635</v>
      </c>
      <c r="U93" s="33">
        <f t="shared" si="19"/>
        <v>-9365</v>
      </c>
      <c r="V93" s="33">
        <f t="shared" si="20"/>
        <v>-5619</v>
      </c>
      <c r="W93" s="34">
        <f t="shared" si="21"/>
        <v>-3746</v>
      </c>
    </row>
    <row r="94" spans="1:23" ht="15.75" thickBot="1" x14ac:dyDescent="0.3">
      <c r="A94" s="41" t="s">
        <v>105</v>
      </c>
      <c r="B94" s="42" t="s">
        <v>221</v>
      </c>
      <c r="C94" s="43">
        <v>0.9</v>
      </c>
      <c r="D94" s="44" t="s">
        <v>222</v>
      </c>
      <c r="E94" s="45" t="s">
        <v>96</v>
      </c>
      <c r="F94" s="44" t="s">
        <v>69</v>
      </c>
      <c r="G94" s="46" t="s">
        <v>168</v>
      </c>
      <c r="H94" s="47" t="s">
        <v>169</v>
      </c>
      <c r="I94" s="48">
        <v>75000</v>
      </c>
      <c r="J94" s="48">
        <v>0</v>
      </c>
      <c r="K94" s="48">
        <v>75000</v>
      </c>
      <c r="L94" s="48">
        <v>7500</v>
      </c>
      <c r="M94" s="49">
        <v>67500</v>
      </c>
      <c r="N94" s="50">
        <v>75000</v>
      </c>
      <c r="O94" s="51">
        <f t="shared" si="15"/>
        <v>2600</v>
      </c>
      <c r="P94" s="51">
        <f t="shared" si="14"/>
        <v>72400</v>
      </c>
      <c r="Q94" s="51">
        <f t="shared" si="16"/>
        <v>7240</v>
      </c>
      <c r="R94" s="52">
        <v>65160</v>
      </c>
      <c r="S94" s="53">
        <f t="shared" si="17"/>
        <v>0</v>
      </c>
      <c r="T94" s="53">
        <f t="shared" si="18"/>
        <v>2600</v>
      </c>
      <c r="U94" s="53">
        <f t="shared" si="19"/>
        <v>-2600</v>
      </c>
      <c r="V94" s="53">
        <f t="shared" si="20"/>
        <v>-260</v>
      </c>
      <c r="W94" s="54">
        <f t="shared" si="21"/>
        <v>-2340</v>
      </c>
    </row>
    <row r="95" spans="1:23" x14ac:dyDescent="0.25">
      <c r="A95" s="55"/>
      <c r="B95" s="56"/>
      <c r="C95" s="57"/>
      <c r="D95" s="58"/>
      <c r="E95" s="59"/>
      <c r="F95" s="58"/>
      <c r="G95" s="60"/>
      <c r="H95" s="61"/>
      <c r="I95" s="62"/>
      <c r="J95" s="62"/>
      <c r="K95" s="62"/>
      <c r="L95" s="62"/>
      <c r="M95" s="62"/>
      <c r="N95" s="63"/>
      <c r="O95" s="63"/>
      <c r="P95" s="63"/>
      <c r="Q95" s="63"/>
      <c r="R95" s="63"/>
      <c r="S95" s="62"/>
      <c r="T95" s="62"/>
      <c r="U95" s="62"/>
      <c r="V95" s="62"/>
      <c r="W95" s="62"/>
    </row>
    <row r="96" spans="1:23" x14ac:dyDescent="0.25">
      <c r="A96" s="64" t="s">
        <v>223</v>
      </c>
      <c r="B96" s="65" t="s">
        <v>224</v>
      </c>
    </row>
  </sheetData>
  <autoFilter ref="A2:W94"/>
  <mergeCells count="10">
    <mergeCell ref="G1:H1"/>
    <mergeCell ref="I1:M1"/>
    <mergeCell ref="N1:R1"/>
    <mergeCell ref="S1:W1"/>
    <mergeCell ref="A1:A2"/>
    <mergeCell ref="B1:B2"/>
    <mergeCell ref="C1:C2"/>
    <mergeCell ref="D1:D2"/>
    <mergeCell ref="E1:E2"/>
    <mergeCell ref="F1:F2"/>
  </mergeCells>
  <conditionalFormatting sqref="I3">
    <cfRule type="cellIs" dxfId="2" priority="3" operator="notEqual">
      <formula>#REF!</formula>
    </cfRule>
  </conditionalFormatting>
  <conditionalFormatting sqref="S3:W95">
    <cfRule type="cellIs" dxfId="1" priority="1" operator="lessThan">
      <formula>0</formula>
    </cfRule>
    <cfRule type="cellIs" dxfId="0" priority="2" operator="greaterThan">
      <formula>0.01</formula>
    </cfRule>
  </conditionalFormatting>
  <pageMargins left="0.23622047244094491" right="0.23622047244094491" top="0.35433070866141736" bottom="0.35433070866141736" header="0.31496062992125984" footer="0.31496062992125984"/>
  <pageSetup paperSize="9" scale="5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struktura financování projektů</vt:lpstr>
      <vt:lpstr>'struktura financování projektů'!Názvy_tisku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Kotulová Ivona</dc:creator>
  <cp:lastModifiedBy>Lahutová Milena</cp:lastModifiedBy>
  <dcterms:created xsi:type="dcterms:W3CDTF">2017-11-13T14:33:01Z</dcterms:created>
  <dcterms:modified xsi:type="dcterms:W3CDTF">2017-11-27T09:19:56Z</dcterms:modified>
</cp:coreProperties>
</file>