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 tabRatio="414" activeTab="1"/>
  </bookViews>
  <sheets>
    <sheet name="Seznam náhradníků 2. skup" sheetId="4" r:id="rId1"/>
    <sheet name="Návrh na poskytnutí ve 3. skup" sheetId="3" r:id="rId2"/>
  </sheets>
  <calcPr calcId="152511" concurrentCalc="0"/>
</workbook>
</file>

<file path=xl/calcChain.xml><?xml version="1.0" encoding="utf-8"?>
<calcChain xmlns="http://schemas.openxmlformats.org/spreadsheetml/2006/main">
  <c r="N4" i="4" l="1"/>
  <c r="N5" i="4"/>
  <c r="N6" i="4"/>
  <c r="N7" i="4"/>
  <c r="N8" i="4"/>
  <c r="N9" i="4"/>
  <c r="N10" i="4"/>
  <c r="N11" i="4"/>
  <c r="N12" i="4"/>
  <c r="K12" i="4"/>
  <c r="I11" i="4"/>
  <c r="I10" i="4"/>
  <c r="I9" i="4"/>
  <c r="I8" i="4"/>
  <c r="I7" i="4"/>
  <c r="I6" i="4"/>
  <c r="I5" i="4"/>
  <c r="I4" i="4"/>
  <c r="N5" i="3"/>
  <c r="N6" i="3"/>
  <c r="N7" i="3"/>
  <c r="N8" i="3"/>
  <c r="N9" i="3"/>
  <c r="K10" i="3"/>
</calcChain>
</file>

<file path=xl/sharedStrings.xml><?xml version="1.0" encoding="utf-8"?>
<sst xmlns="http://schemas.openxmlformats.org/spreadsheetml/2006/main" count="117" uniqueCount="63">
  <si>
    <t>Žadatel</t>
  </si>
  <si>
    <t>Operační program</t>
  </si>
  <si>
    <t>Prioritní osa</t>
  </si>
  <si>
    <t>Specifický cíl</t>
  </si>
  <si>
    <t>Název projektu</t>
  </si>
  <si>
    <t>OPŽP</t>
  </si>
  <si>
    <t>5.1</t>
  </si>
  <si>
    <t>Pořadové č.</t>
  </si>
  <si>
    <t>IČ</t>
  </si>
  <si>
    <t xml:space="preserve">Celkové uznatelné náklady projektu </t>
  </si>
  <si>
    <t>Časová použitelnost dotace</t>
  </si>
  <si>
    <t>Spolufinancování projektu ze strany žadatele (v Kč)</t>
  </si>
  <si>
    <t>Maximální výše  dotace z rozpočtu kraje (max. 80% ze spolufinancování ze strany žadatele)</t>
  </si>
  <si>
    <t>Spolufinancování projektu ze strany žadatele dle výzvy operačního programu (v %)</t>
  </si>
  <si>
    <t>Veřejná podpora</t>
  </si>
  <si>
    <t>ne</t>
  </si>
  <si>
    <t xml:space="preserve">Celkový požadavek žadatelů  </t>
  </si>
  <si>
    <t xml:space="preserve">Požadavek náhradních projektů 3. skupiny  </t>
  </si>
  <si>
    <t>Obec Dolní Životice</t>
  </si>
  <si>
    <t>Obec Chlebičov</t>
  </si>
  <si>
    <t>Obec Jeseník nad Odrou</t>
  </si>
  <si>
    <t>Obec Raduň</t>
  </si>
  <si>
    <t>Obec Veřovice</t>
  </si>
  <si>
    <t>00635570</t>
  </si>
  <si>
    <t>00533947</t>
  </si>
  <si>
    <t>0029796</t>
  </si>
  <si>
    <t>00300624</t>
  </si>
  <si>
    <t>00298531</t>
  </si>
  <si>
    <t>Zateplení objektu obecního úřadu v obci Dolní Životice</t>
  </si>
  <si>
    <t>Dotace svozového vozidla a kontejnery</t>
  </si>
  <si>
    <t>Předcházení vzniku bioodpadů v obci Jeseník nad Odrou</t>
  </si>
  <si>
    <t>Přestavba objektu "Stará škola" na Obecní úřad Raduň, část zateplení</t>
  </si>
  <si>
    <t>Kanalizace a ČOV obce Veřovice</t>
  </si>
  <si>
    <t>3.1</t>
  </si>
  <si>
    <t>1.1</t>
  </si>
  <si>
    <t>1.1.2016 - 30.6.2024</t>
  </si>
  <si>
    <t>1.1.2016 - 30.6.2025</t>
  </si>
  <si>
    <t>1.1.2016 - 30.6.2026</t>
  </si>
  <si>
    <t>1.1.2016 - 30.6.2027</t>
  </si>
  <si>
    <t>Kumulativní součet včetně 1. a 2. kola schválených projektů</t>
  </si>
  <si>
    <t xml:space="preserve">Seznam náhradních projektů v rámci Programu podpory financování akcí s podporou EU pro obce do 3 tis. obyvatel - 2. skupina </t>
  </si>
  <si>
    <t>Kumulativní součet včetně 1 a 2 kola schválených projektů</t>
  </si>
  <si>
    <t>Obec Kateřinice</t>
  </si>
  <si>
    <t>Energetické úspory objektu č.p. 194 v kateřinicích</t>
  </si>
  <si>
    <t>IROP</t>
  </si>
  <si>
    <t>2.5</t>
  </si>
  <si>
    <t>1.1.2016 - 30.6.2023</t>
  </si>
  <si>
    <t>VP dle 651/2014 - bloková výjimka</t>
  </si>
  <si>
    <t>Obec Žermanice</t>
  </si>
  <si>
    <t>Energetické úspory objektu obecního úřadu, Žermanice</t>
  </si>
  <si>
    <t>Obec Melč</t>
  </si>
  <si>
    <t>Energetické úspory bytového domu č.p. 168 v Melči</t>
  </si>
  <si>
    <t>Energetické úspory bytového domu č.p. 135 v Melči</t>
  </si>
  <si>
    <t>Obec Dívčí Hrad</t>
  </si>
  <si>
    <t>Zateplení bytových domů v Dívčím Hradě</t>
  </si>
  <si>
    <t>Obec Hlinka</t>
  </si>
  <si>
    <t>IROP - Snížení energetické náročnosti bytových domů v Hlince</t>
  </si>
  <si>
    <t>Obec Stará Ves nad Ondřejnicí</t>
  </si>
  <si>
    <t>Protipovodňová opatření obce Stará Ves nad Ondřejnicí</t>
  </si>
  <si>
    <t>1.4</t>
  </si>
  <si>
    <t>Zámek ve Staré Vsi nad Ondřejnicí - stavební úpravy II</t>
  </si>
  <si>
    <t xml:space="preserve">Požadavek náhradních projektů 2. skupiny  </t>
  </si>
  <si>
    <t xml:space="preserve">Návrh - seznam náhradních projektů v rámci Programu podpory financování akcí s podporou EU pro obce do 3 tis. obyvatel - 3. skupina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</si>
</sst>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right" vertical="center"/>
    </xf>
    <xf numFmtId="166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70" zoomScaleNormal="70" workbookViewId="0">
      <selection activeCell="M3" sqref="M3"/>
    </sheetView>
  </sheetViews>
  <sheetFormatPr defaultRowHeight="15" x14ac:dyDescent="0.25"/>
  <cols>
    <col min="1" max="1" width="11.28515625" bestFit="1" customWidth="1"/>
    <col min="2" max="2" width="28" bestFit="1" customWidth="1"/>
    <col min="3" max="3" width="7" bestFit="1" customWidth="1"/>
    <col min="4" max="4" width="32.42578125" bestFit="1" customWidth="1"/>
    <col min="5" max="5" width="17" bestFit="1" customWidth="1"/>
    <col min="6" max="6" width="11.7109375" bestFit="1" customWidth="1"/>
    <col min="7" max="7" width="12.28515625" bestFit="1" customWidth="1"/>
    <col min="8" max="8" width="15" bestFit="1" customWidth="1"/>
    <col min="9" max="9" width="14.5703125" bestFit="1" customWidth="1"/>
    <col min="10" max="10" width="14" bestFit="1" customWidth="1"/>
    <col min="11" max="11" width="17.5703125" bestFit="1" customWidth="1"/>
    <col min="12" max="12" width="18.140625" bestFit="1" customWidth="1"/>
    <col min="13" max="13" width="35" bestFit="1" customWidth="1"/>
    <col min="14" max="14" width="17.140625" bestFit="1" customWidth="1"/>
  </cols>
  <sheetData>
    <row r="1" spans="1:14" ht="15.75" thickBot="1" x14ac:dyDescent="0.3"/>
    <row r="2" spans="1:14" ht="37.5" customHeight="1" thickBot="1" x14ac:dyDescent="0.3">
      <c r="A2" s="32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4" ht="101.25" customHeight="1" x14ac:dyDescent="0.25">
      <c r="A3" s="22" t="s">
        <v>7</v>
      </c>
      <c r="B3" s="23" t="s">
        <v>0</v>
      </c>
      <c r="C3" s="23" t="s">
        <v>8</v>
      </c>
      <c r="D3" s="23" t="s">
        <v>4</v>
      </c>
      <c r="E3" s="23" t="s">
        <v>1</v>
      </c>
      <c r="F3" s="23" t="s">
        <v>2</v>
      </c>
      <c r="G3" s="23" t="s">
        <v>3</v>
      </c>
      <c r="H3" s="24" t="s">
        <v>9</v>
      </c>
      <c r="I3" s="25" t="s">
        <v>13</v>
      </c>
      <c r="J3" s="25" t="s">
        <v>11</v>
      </c>
      <c r="K3" s="26" t="s">
        <v>12</v>
      </c>
      <c r="L3" s="26" t="s">
        <v>10</v>
      </c>
      <c r="M3" s="26" t="s">
        <v>14</v>
      </c>
      <c r="N3" s="27" t="s">
        <v>41</v>
      </c>
    </row>
    <row r="4" spans="1:14" ht="30" customHeight="1" x14ac:dyDescent="0.25">
      <c r="A4" s="12">
        <v>32</v>
      </c>
      <c r="B4" s="13" t="s">
        <v>42</v>
      </c>
      <c r="C4" s="13">
        <v>600784</v>
      </c>
      <c r="D4" s="28" t="s">
        <v>43</v>
      </c>
      <c r="E4" s="13" t="s">
        <v>44</v>
      </c>
      <c r="F4" s="13">
        <v>2</v>
      </c>
      <c r="G4" s="14" t="s">
        <v>45</v>
      </c>
      <c r="H4" s="20">
        <v>2626082</v>
      </c>
      <c r="I4" s="30">
        <f>J4/H4</f>
        <v>0.68499993526477843</v>
      </c>
      <c r="J4" s="20">
        <v>1798866</v>
      </c>
      <c r="K4" s="37">
        <v>1439000</v>
      </c>
      <c r="L4" s="15" t="s">
        <v>46</v>
      </c>
      <c r="M4" s="13" t="s">
        <v>47</v>
      </c>
      <c r="N4" s="21">
        <f>35498000+K4</f>
        <v>36937000</v>
      </c>
    </row>
    <row r="5" spans="1:14" ht="30" customHeight="1" x14ac:dyDescent="0.25">
      <c r="A5" s="11">
        <v>33</v>
      </c>
      <c r="B5" s="6" t="s">
        <v>48</v>
      </c>
      <c r="C5" s="6">
        <v>494259</v>
      </c>
      <c r="D5" s="16" t="s">
        <v>49</v>
      </c>
      <c r="E5" s="6" t="s">
        <v>5</v>
      </c>
      <c r="F5" s="6">
        <v>5</v>
      </c>
      <c r="G5" s="9" t="s">
        <v>6</v>
      </c>
      <c r="H5" s="18">
        <v>1487086.78</v>
      </c>
      <c r="I5" s="30">
        <f t="shared" ref="I5:I11" si="0">J5/H5</f>
        <v>0.59999995427301156</v>
      </c>
      <c r="J5" s="18">
        <v>892252</v>
      </c>
      <c r="K5" s="7">
        <v>713000</v>
      </c>
      <c r="L5" s="8" t="s">
        <v>46</v>
      </c>
      <c r="M5" s="6" t="s">
        <v>15</v>
      </c>
      <c r="N5" s="38">
        <f>K5+N4</f>
        <v>37650000</v>
      </c>
    </row>
    <row r="6" spans="1:14" ht="30" customHeight="1" x14ac:dyDescent="0.25">
      <c r="A6" s="11">
        <v>34</v>
      </c>
      <c r="B6" s="6" t="s">
        <v>50</v>
      </c>
      <c r="C6" s="6">
        <v>300420</v>
      </c>
      <c r="D6" s="16" t="s">
        <v>51</v>
      </c>
      <c r="E6" s="6" t="s">
        <v>44</v>
      </c>
      <c r="F6" s="6">
        <v>2</v>
      </c>
      <c r="G6" s="9" t="s">
        <v>45</v>
      </c>
      <c r="H6" s="18">
        <v>4486423</v>
      </c>
      <c r="I6" s="30">
        <f t="shared" si="0"/>
        <v>0.68500005460920654</v>
      </c>
      <c r="J6" s="18">
        <v>3073200</v>
      </c>
      <c r="K6" s="7">
        <v>2458000</v>
      </c>
      <c r="L6" s="8" t="s">
        <v>46</v>
      </c>
      <c r="M6" s="6" t="s">
        <v>47</v>
      </c>
      <c r="N6" s="38">
        <f t="shared" ref="N6:N11" si="1">K6+N5</f>
        <v>40108000</v>
      </c>
    </row>
    <row r="7" spans="1:14" ht="30" customHeight="1" x14ac:dyDescent="0.25">
      <c r="A7" s="11">
        <v>35</v>
      </c>
      <c r="B7" s="6" t="s">
        <v>50</v>
      </c>
      <c r="C7" s="6">
        <v>300420</v>
      </c>
      <c r="D7" s="16" t="s">
        <v>52</v>
      </c>
      <c r="E7" s="6" t="s">
        <v>44</v>
      </c>
      <c r="F7" s="6">
        <v>2</v>
      </c>
      <c r="G7" s="9" t="s">
        <v>45</v>
      </c>
      <c r="H7" s="18">
        <v>3318055</v>
      </c>
      <c r="I7" s="30">
        <f t="shared" si="0"/>
        <v>0.685000097948949</v>
      </c>
      <c r="J7" s="18">
        <v>2272868</v>
      </c>
      <c r="K7" s="7">
        <v>1818000</v>
      </c>
      <c r="L7" s="8" t="s">
        <v>46</v>
      </c>
      <c r="M7" s="6" t="s">
        <v>47</v>
      </c>
      <c r="N7" s="38">
        <f t="shared" si="1"/>
        <v>41926000</v>
      </c>
    </row>
    <row r="8" spans="1:14" ht="30" customHeight="1" x14ac:dyDescent="0.25">
      <c r="A8" s="11">
        <v>36</v>
      </c>
      <c r="B8" s="6" t="s">
        <v>53</v>
      </c>
      <c r="C8" s="6">
        <v>576115</v>
      </c>
      <c r="D8" s="16" t="s">
        <v>54</v>
      </c>
      <c r="E8" s="6" t="s">
        <v>44</v>
      </c>
      <c r="F8" s="6">
        <v>2</v>
      </c>
      <c r="G8" s="9" t="s">
        <v>45</v>
      </c>
      <c r="H8" s="18">
        <v>6624839.0199999996</v>
      </c>
      <c r="I8" s="30">
        <f t="shared" si="0"/>
        <v>0.68500004095193856</v>
      </c>
      <c r="J8" s="18">
        <v>4538015</v>
      </c>
      <c r="K8" s="7">
        <v>3000000</v>
      </c>
      <c r="L8" s="8" t="s">
        <v>46</v>
      </c>
      <c r="M8" s="6" t="s">
        <v>47</v>
      </c>
      <c r="N8" s="38">
        <f t="shared" si="1"/>
        <v>44926000</v>
      </c>
    </row>
    <row r="9" spans="1:14" ht="30" customHeight="1" x14ac:dyDescent="0.25">
      <c r="A9" s="11">
        <v>37</v>
      </c>
      <c r="B9" s="6" t="s">
        <v>55</v>
      </c>
      <c r="C9" s="6">
        <v>576107</v>
      </c>
      <c r="D9" s="16" t="s">
        <v>56</v>
      </c>
      <c r="E9" s="6" t="s">
        <v>44</v>
      </c>
      <c r="F9" s="6">
        <v>2</v>
      </c>
      <c r="G9" s="9" t="s">
        <v>45</v>
      </c>
      <c r="H9" s="18">
        <v>4124022</v>
      </c>
      <c r="I9" s="30">
        <f t="shared" si="0"/>
        <v>0.57999981571388315</v>
      </c>
      <c r="J9" s="18">
        <v>2391932</v>
      </c>
      <c r="K9" s="7">
        <v>1913000</v>
      </c>
      <c r="L9" s="8" t="s">
        <v>46</v>
      </c>
      <c r="M9" s="6" t="s">
        <v>15</v>
      </c>
      <c r="N9" s="38">
        <f t="shared" si="1"/>
        <v>46839000</v>
      </c>
    </row>
    <row r="10" spans="1:14" ht="30" customHeight="1" x14ac:dyDescent="0.25">
      <c r="A10" s="11">
        <v>38</v>
      </c>
      <c r="B10" s="6" t="s">
        <v>57</v>
      </c>
      <c r="C10" s="6">
        <v>297232</v>
      </c>
      <c r="D10" s="16" t="s">
        <v>58</v>
      </c>
      <c r="E10" s="6" t="s">
        <v>5</v>
      </c>
      <c r="F10" s="6">
        <v>1</v>
      </c>
      <c r="G10" s="9" t="s">
        <v>59</v>
      </c>
      <c r="H10" s="18">
        <v>4018132</v>
      </c>
      <c r="I10" s="30">
        <f t="shared" si="0"/>
        <v>0.30000009954874551</v>
      </c>
      <c r="J10" s="18">
        <v>1205440</v>
      </c>
      <c r="K10" s="7">
        <v>964000</v>
      </c>
      <c r="L10" s="8" t="s">
        <v>46</v>
      </c>
      <c r="M10" s="6" t="s">
        <v>15</v>
      </c>
      <c r="N10" s="38">
        <f t="shared" si="1"/>
        <v>47803000</v>
      </c>
    </row>
    <row r="11" spans="1:14" ht="30" customHeight="1" x14ac:dyDescent="0.25">
      <c r="A11" s="11">
        <v>39</v>
      </c>
      <c r="B11" s="6" t="s">
        <v>57</v>
      </c>
      <c r="C11" s="6">
        <v>297232</v>
      </c>
      <c r="D11" s="16" t="s">
        <v>60</v>
      </c>
      <c r="E11" s="6" t="s">
        <v>5</v>
      </c>
      <c r="F11" s="6">
        <v>1</v>
      </c>
      <c r="G11" s="9" t="s">
        <v>59</v>
      </c>
      <c r="H11" s="18">
        <v>29068429</v>
      </c>
      <c r="I11" s="30">
        <f t="shared" si="0"/>
        <v>9.9999999999999992E-2</v>
      </c>
      <c r="J11" s="18">
        <v>2906842.9</v>
      </c>
      <c r="K11" s="7">
        <v>2325000</v>
      </c>
      <c r="L11" s="8" t="s">
        <v>46</v>
      </c>
      <c r="M11" s="6" t="s">
        <v>15</v>
      </c>
      <c r="N11" s="38">
        <f t="shared" si="1"/>
        <v>50128000</v>
      </c>
    </row>
    <row r="12" spans="1:14" ht="27.75" customHeight="1" thickBot="1" x14ac:dyDescent="0.35">
      <c r="A12" s="35" t="s">
        <v>61</v>
      </c>
      <c r="B12" s="36"/>
      <c r="C12" s="36"/>
      <c r="D12" s="36"/>
      <c r="E12" s="36"/>
      <c r="F12" s="36"/>
      <c r="G12" s="36"/>
      <c r="H12" s="36"/>
      <c r="I12" s="36"/>
      <c r="J12" s="36"/>
      <c r="K12" s="39">
        <f>SUM(K4:K11)</f>
        <v>14630000</v>
      </c>
      <c r="L12" s="17"/>
      <c r="M12" s="19" t="s">
        <v>16</v>
      </c>
      <c r="N12" s="39">
        <f>N11</f>
        <v>50128000</v>
      </c>
    </row>
  </sheetData>
  <mergeCells count="2">
    <mergeCell ref="A2:N2"/>
    <mergeCell ref="A12:J12"/>
  </mergeCell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"/>
  <sheetViews>
    <sheetView tabSelected="1" zoomScale="70" zoomScaleNormal="70" workbookViewId="0">
      <selection activeCell="A3" sqref="A3:N3"/>
    </sheetView>
  </sheetViews>
  <sheetFormatPr defaultRowHeight="15" x14ac:dyDescent="0.25"/>
  <cols>
    <col min="1" max="1" width="12.140625" customWidth="1"/>
    <col min="2" max="2" width="29" customWidth="1"/>
    <col min="3" max="3" width="11.140625" customWidth="1"/>
    <col min="4" max="4" width="68.7109375" customWidth="1"/>
    <col min="5" max="5" width="18" customWidth="1"/>
    <col min="6" max="6" width="14.85546875" customWidth="1"/>
    <col min="7" max="7" width="17.140625" customWidth="1"/>
    <col min="8" max="8" width="19.85546875" customWidth="1"/>
    <col min="9" max="9" width="26.28515625" customWidth="1"/>
    <col min="10" max="10" width="27" customWidth="1"/>
    <col min="11" max="11" width="27.140625" customWidth="1"/>
    <col min="12" max="12" width="18.5703125" customWidth="1"/>
    <col min="13" max="13" width="30.5703125" customWidth="1"/>
    <col min="14" max="14" width="17" customWidth="1"/>
  </cols>
  <sheetData>
    <row r="2" spans="1:14" ht="15.75" thickBot="1" x14ac:dyDescent="0.3"/>
    <row r="3" spans="1:14" ht="37.5" customHeight="1" thickBot="1" x14ac:dyDescent="0.3">
      <c r="A3" s="32" t="s">
        <v>62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1:14" ht="101.25" customHeight="1" x14ac:dyDescent="0.25">
      <c r="A4" s="22" t="s">
        <v>7</v>
      </c>
      <c r="B4" s="23" t="s">
        <v>0</v>
      </c>
      <c r="C4" s="23" t="s">
        <v>8</v>
      </c>
      <c r="D4" s="23" t="s">
        <v>4</v>
      </c>
      <c r="E4" s="23" t="s">
        <v>1</v>
      </c>
      <c r="F4" s="23" t="s">
        <v>2</v>
      </c>
      <c r="G4" s="23" t="s">
        <v>3</v>
      </c>
      <c r="H4" s="24" t="s">
        <v>9</v>
      </c>
      <c r="I4" s="25" t="s">
        <v>13</v>
      </c>
      <c r="J4" s="25" t="s">
        <v>11</v>
      </c>
      <c r="K4" s="26" t="s">
        <v>12</v>
      </c>
      <c r="L4" s="26" t="s">
        <v>10</v>
      </c>
      <c r="M4" s="26" t="s">
        <v>14</v>
      </c>
      <c r="N4" s="27" t="s">
        <v>39</v>
      </c>
    </row>
    <row r="5" spans="1:14" ht="30" customHeight="1" x14ac:dyDescent="0.25">
      <c r="A5" s="12">
        <v>40</v>
      </c>
      <c r="B5" s="13" t="s">
        <v>18</v>
      </c>
      <c r="C5" s="13" t="s">
        <v>23</v>
      </c>
      <c r="D5" s="28" t="s">
        <v>28</v>
      </c>
      <c r="E5" s="13" t="s">
        <v>5</v>
      </c>
      <c r="F5" s="13">
        <v>5</v>
      </c>
      <c r="G5" s="14" t="s">
        <v>6</v>
      </c>
      <c r="H5" s="20">
        <v>1925871</v>
      </c>
      <c r="I5" s="30">
        <v>0.60000000000000009</v>
      </c>
      <c r="J5" s="20">
        <v>1155522.6000000001</v>
      </c>
      <c r="K5" s="29">
        <v>924000</v>
      </c>
      <c r="L5" s="15" t="s">
        <v>35</v>
      </c>
      <c r="M5" s="13" t="s">
        <v>15</v>
      </c>
      <c r="N5" s="21">
        <f>50128000+K5</f>
        <v>51052000</v>
      </c>
    </row>
    <row r="6" spans="1:14" ht="30" customHeight="1" x14ac:dyDescent="0.25">
      <c r="A6" s="11">
        <v>41</v>
      </c>
      <c r="B6" s="6" t="s">
        <v>19</v>
      </c>
      <c r="C6" s="6" t="s">
        <v>24</v>
      </c>
      <c r="D6" s="16" t="s">
        <v>29</v>
      </c>
      <c r="E6" s="6" t="s">
        <v>5</v>
      </c>
      <c r="F6" s="6">
        <v>5</v>
      </c>
      <c r="G6" s="9" t="s">
        <v>6</v>
      </c>
      <c r="H6" s="18">
        <v>4200000</v>
      </c>
      <c r="I6" s="30">
        <v>0.76190476190476186</v>
      </c>
      <c r="J6" s="18">
        <v>3200000</v>
      </c>
      <c r="K6" s="7">
        <v>2560000</v>
      </c>
      <c r="L6" s="8" t="s">
        <v>36</v>
      </c>
      <c r="M6" s="6" t="s">
        <v>15</v>
      </c>
      <c r="N6" s="21">
        <f>N5+K6</f>
        <v>53612000</v>
      </c>
    </row>
    <row r="7" spans="1:14" ht="30" customHeight="1" x14ac:dyDescent="0.25">
      <c r="A7" s="11">
        <v>42</v>
      </c>
      <c r="B7" s="6" t="s">
        <v>20</v>
      </c>
      <c r="C7" s="6" t="s">
        <v>25</v>
      </c>
      <c r="D7" s="16" t="s">
        <v>30</v>
      </c>
      <c r="E7" s="6" t="s">
        <v>5</v>
      </c>
      <c r="F7" s="6">
        <v>3</v>
      </c>
      <c r="G7" s="9" t="s">
        <v>33</v>
      </c>
      <c r="H7" s="18">
        <v>3119807</v>
      </c>
      <c r="I7" s="30">
        <v>0.14999998397336758</v>
      </c>
      <c r="J7" s="18">
        <v>467971</v>
      </c>
      <c r="K7" s="7">
        <v>374000</v>
      </c>
      <c r="L7" s="8" t="s">
        <v>37</v>
      </c>
      <c r="M7" s="6" t="s">
        <v>15</v>
      </c>
      <c r="N7" s="21">
        <f>N6+K7</f>
        <v>53986000</v>
      </c>
    </row>
    <row r="8" spans="1:14" ht="30" customHeight="1" x14ac:dyDescent="0.25">
      <c r="A8" s="11">
        <v>43</v>
      </c>
      <c r="B8" s="6" t="s">
        <v>21</v>
      </c>
      <c r="C8" s="6" t="s">
        <v>26</v>
      </c>
      <c r="D8" s="16" t="s">
        <v>31</v>
      </c>
      <c r="E8" s="6" t="s">
        <v>5</v>
      </c>
      <c r="F8" s="6">
        <v>5</v>
      </c>
      <c r="G8" s="9" t="s">
        <v>6</v>
      </c>
      <c r="H8" s="18">
        <v>2732956</v>
      </c>
      <c r="I8" s="30">
        <v>0.60000014636166843</v>
      </c>
      <c r="J8" s="18">
        <v>1639774</v>
      </c>
      <c r="K8" s="7">
        <v>1311000</v>
      </c>
      <c r="L8" s="8" t="s">
        <v>38</v>
      </c>
      <c r="M8" s="6" t="s">
        <v>15</v>
      </c>
      <c r="N8" s="21">
        <f>N7+K8</f>
        <v>55297000</v>
      </c>
    </row>
    <row r="9" spans="1:14" ht="30" customHeight="1" x14ac:dyDescent="0.25">
      <c r="A9" s="11">
        <v>44</v>
      </c>
      <c r="B9" s="6" t="s">
        <v>22</v>
      </c>
      <c r="C9" s="6" t="s">
        <v>27</v>
      </c>
      <c r="D9" s="16" t="s">
        <v>32</v>
      </c>
      <c r="E9" s="6" t="s">
        <v>5</v>
      </c>
      <c r="F9" s="6">
        <v>1</v>
      </c>
      <c r="G9" s="9" t="s">
        <v>34</v>
      </c>
      <c r="H9" s="18">
        <v>138843864.75</v>
      </c>
      <c r="I9" s="30">
        <v>0.15000000207067127</v>
      </c>
      <c r="J9" s="18">
        <v>20826580</v>
      </c>
      <c r="K9" s="7">
        <v>3000000</v>
      </c>
      <c r="L9" s="8" t="s">
        <v>38</v>
      </c>
      <c r="M9" s="6" t="s">
        <v>15</v>
      </c>
      <c r="N9" s="21">
        <f>N8+K9</f>
        <v>58297000</v>
      </c>
    </row>
    <row r="10" spans="1:14" ht="27.75" customHeight="1" thickBot="1" x14ac:dyDescent="0.3">
      <c r="A10" s="35" t="s">
        <v>17</v>
      </c>
      <c r="B10" s="36"/>
      <c r="C10" s="36"/>
      <c r="D10" s="36"/>
      <c r="E10" s="36"/>
      <c r="F10" s="36"/>
      <c r="G10" s="36"/>
      <c r="H10" s="36"/>
      <c r="I10" s="36"/>
      <c r="J10" s="36"/>
      <c r="K10" s="31">
        <f>SUM(K5:K9)</f>
        <v>8169000</v>
      </c>
      <c r="L10" s="17"/>
      <c r="M10" s="19" t="s">
        <v>16</v>
      </c>
      <c r="N10" s="31">
        <v>58297000</v>
      </c>
    </row>
    <row r="11" spans="1:14" x14ac:dyDescent="0.25">
      <c r="D11" s="3"/>
      <c r="E11" s="3"/>
      <c r="F11" s="3"/>
      <c r="G11" s="3"/>
      <c r="H11" s="3"/>
      <c r="I11" s="3"/>
      <c r="J11" s="3"/>
      <c r="K11" s="4"/>
      <c r="L11" s="4"/>
      <c r="M11" s="4"/>
    </row>
    <row r="12" spans="1:14" x14ac:dyDescent="0.25">
      <c r="K12" s="10"/>
      <c r="L12" s="2"/>
      <c r="M12" s="2"/>
    </row>
    <row r="13" spans="1:14" x14ac:dyDescent="0.25">
      <c r="I13" s="5"/>
      <c r="K13" s="2"/>
      <c r="L13" s="2"/>
      <c r="M13" s="2"/>
    </row>
    <row r="14" spans="1:14" x14ac:dyDescent="0.25">
      <c r="K14" s="1"/>
      <c r="L14" s="1"/>
      <c r="M14" s="1"/>
    </row>
    <row r="15" spans="1:14" x14ac:dyDescent="0.25">
      <c r="K15" s="1"/>
      <c r="L15" s="1"/>
      <c r="M15" s="1"/>
    </row>
    <row r="16" spans="1:14" x14ac:dyDescent="0.25">
      <c r="K16" s="1"/>
      <c r="L16" s="1"/>
      <c r="M16" s="1"/>
    </row>
    <row r="17" spans="11:13" x14ac:dyDescent="0.25">
      <c r="K17" s="1"/>
      <c r="L17" s="1"/>
      <c r="M17" s="1"/>
    </row>
    <row r="18" spans="11:13" x14ac:dyDescent="0.25">
      <c r="K18" s="1"/>
      <c r="L18" s="1"/>
      <c r="M18" s="1"/>
    </row>
  </sheetData>
  <mergeCells count="2">
    <mergeCell ref="A3:N3"/>
    <mergeCell ref="A10:J10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náhradníků 2. skup</vt:lpstr>
      <vt:lpstr>Návrh na poskytnutí ve 3. skup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2017-11-09T11:47:09Z</dcterms:modified>
</cp:coreProperties>
</file>